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586B06BB-54A2-4A6A-A7E7-60E1BD0760A3}" xr6:coauthVersionLast="47" xr6:coauthVersionMax="47" xr10:uidLastSave="{00000000-0000-0000-0000-000000000000}"/>
  <bookViews>
    <workbookView xWindow="-108" yWindow="-108" windowWidth="23256" windowHeight="13896" tabRatio="843"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67" r:id="rId91"/>
    <pivotCache cacheId="75"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<sst xmlns="http://schemas.openxmlformats.org/spreadsheetml/2006/main" count="4116" uniqueCount="911">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</sst>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3">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xf numFmtId="166" fontId="0" fillId="0" borderId="0" xfId="0" applyNumberFormat="1" applyFill="1"/>
    <xf numFmtId="166" fontId="0" fillId="15" borderId="0" xfId="0" applyNumberFormat="1" applyFont="1" applyFill="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282">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2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08">
      <pivotArea outline="0" collapsedLevelsAreSubtotals="1" fieldPosition="0"/>
    </format>
    <format dxfId="207">
      <pivotArea dataOnly="0" labelOnly="1" outline="0" fieldPosition="0">
        <references count="1">
          <reference field="4294967294" count="1">
            <x v="2"/>
          </reference>
        </references>
      </pivotArea>
    </format>
    <format dxfId="206">
      <pivotArea field="6" type="button" dataOnly="0" labelOnly="1" outline="0" axis="axisRow" fieldPosition="0"/>
    </format>
    <format dxfId="205">
      <pivotArea field="12" type="button" dataOnly="0" labelOnly="1" outline="0" axis="axisRow" fieldPosition="1"/>
    </format>
    <format dxfId="204">
      <pivotArea dataOnly="0" labelOnly="1" outline="0" fieldPosition="0">
        <references count="1">
          <reference field="4294967294" count="3">
            <x v="0"/>
            <x v="1"/>
            <x v="2"/>
          </reference>
        </references>
      </pivotArea>
    </format>
    <format dxfId="203">
      <pivotArea field="6" type="button" dataOnly="0" labelOnly="1" outline="0" axis="axisRow" fieldPosition="0"/>
    </format>
    <format dxfId="202">
      <pivotArea field="12" type="button" dataOnly="0" labelOnly="1" outline="0" axis="axisRow" fieldPosition="1"/>
    </format>
    <format dxfId="20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210">
      <pivotArea outline="0" collapsedLevelsAreSubtotals="1" fieldPosition="0"/>
    </format>
    <format dxfId="209">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7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98">
      <pivotArea outline="0" collapsedLevelsAreSubtotals="1" fieldPosition="0"/>
    </format>
    <format dxfId="197">
      <pivotArea outline="0" fieldPosition="0">
        <references count="2">
          <reference field="4294967294" count="1" selected="0">
            <x v="1"/>
          </reference>
          <reference field="1" count="2" selected="0">
            <x v="5"/>
            <x v="6"/>
          </reference>
        </references>
      </pivotArea>
    </format>
    <format dxfId="196">
      <pivotArea outline="0" fieldPosition="0">
        <references count="2">
          <reference field="4294967294" count="1" selected="0">
            <x v="1"/>
          </reference>
          <reference field="1" count="2" selected="0">
            <x v="14"/>
            <x v="15"/>
          </reference>
        </references>
      </pivotArea>
    </format>
    <format dxfId="195">
      <pivotArea outline="0" fieldPosition="0">
        <references count="2">
          <reference field="4294967294" count="1" selected="0">
            <x v="1"/>
          </reference>
          <reference field="1" count="1" selected="0">
            <x v="25"/>
          </reference>
        </references>
      </pivotArea>
    </format>
    <format dxfId="194">
      <pivotArea outline="0" fieldPosition="0">
        <references count="2">
          <reference field="4294967294" count="1" selected="0">
            <x v="1"/>
          </reference>
          <reference field="1" count="2" selected="0">
            <x v="35"/>
            <x v="36"/>
          </reference>
        </references>
      </pivotArea>
    </format>
    <format dxfId="193">
      <pivotArea outline="0" fieldPosition="0">
        <references count="2">
          <reference field="4294967294" count="1" selected="0">
            <x v="1"/>
          </reference>
          <reference field="1" count="1" selected="0">
            <x v="40"/>
          </reference>
        </references>
      </pivotArea>
    </format>
    <format dxfId="192">
      <pivotArea outline="0" fieldPosition="0">
        <references count="2">
          <reference field="4294967294" count="1" selected="0">
            <x v="1"/>
          </reference>
          <reference field="1" count="1" selected="0">
            <x v="42"/>
          </reference>
        </references>
      </pivotArea>
    </format>
    <format dxfId="191">
      <pivotArea outline="0" fieldPosition="0">
        <references count="2">
          <reference field="4294967294" count="1" selected="0">
            <x v="1"/>
          </reference>
          <reference field="1" count="1" selected="0">
            <x v="44"/>
          </reference>
        </references>
      </pivotArea>
    </format>
    <format dxfId="190">
      <pivotArea outline="0" fieldPosition="0">
        <references count="2">
          <reference field="4294967294" count="1" selected="0">
            <x v="1"/>
          </reference>
          <reference field="1" count="1" selected="0">
            <x v="67"/>
          </reference>
        </references>
      </pivotArea>
    </format>
    <format dxfId="189">
      <pivotArea outline="0" fieldPosition="0">
        <references count="2">
          <reference field="4294967294" count="1" selected="0">
            <x v="1"/>
          </reference>
          <reference field="1" count="3" selected="0">
            <x v="71"/>
            <x v="72"/>
            <x v="73"/>
          </reference>
        </references>
      </pivotArea>
    </format>
    <format dxfId="188">
      <pivotArea outline="0" fieldPosition="0">
        <references count="2">
          <reference field="4294967294" count="1" selected="0">
            <x v="1"/>
          </reference>
          <reference field="1" count="1" selected="0">
            <x v="23"/>
          </reference>
        </references>
      </pivotArea>
    </format>
    <format dxfId="187">
      <pivotArea outline="0" fieldPosition="0">
        <references count="2">
          <reference field="4294967294" count="1" selected="0">
            <x v="1"/>
          </reference>
          <reference field="1" count="1" selected="0">
            <x v="38"/>
          </reference>
        </references>
      </pivotArea>
    </format>
    <format dxfId="186">
      <pivotArea outline="0" fieldPosition="0">
        <references count="2">
          <reference field="4294967294" count="1" selected="0">
            <x v="1"/>
          </reference>
          <reference field="1" count="1" selected="0">
            <x v="47"/>
          </reference>
        </references>
      </pivotArea>
    </format>
    <format dxfId="185">
      <pivotArea outline="0" fieldPosition="0">
        <references count="2">
          <reference field="4294967294" count="1" selected="0">
            <x v="1"/>
          </reference>
          <reference field="1" count="1" selected="0">
            <x v="51"/>
          </reference>
        </references>
      </pivotArea>
    </format>
    <format dxfId="184">
      <pivotArea outline="0" fieldPosition="0">
        <references count="2">
          <reference field="4294967294" count="1" selected="0">
            <x v="1"/>
          </reference>
          <reference field="1" count="1" selected="0">
            <x v="54"/>
          </reference>
        </references>
      </pivotArea>
    </format>
    <format dxfId="183">
      <pivotArea outline="0" fieldPosition="0">
        <references count="2">
          <reference field="4294967294" count="1" selected="0">
            <x v="1"/>
          </reference>
          <reference field="1" count="1" selected="0">
            <x v="76"/>
          </reference>
        </references>
      </pivotArea>
    </format>
    <format dxfId="182">
      <pivotArea outline="0" fieldPosition="0">
        <references count="2">
          <reference field="4294967294" count="1" selected="0">
            <x v="1"/>
          </reference>
          <reference field="1" count="1" selected="0">
            <x v="49"/>
          </reference>
        </references>
      </pivotArea>
    </format>
    <format dxfId="181">
      <pivotArea outline="0" fieldPosition="0">
        <references count="2">
          <reference field="4294967294" count="1" selected="0">
            <x v="1"/>
          </reference>
          <reference field="1" count="1" selected="0">
            <x v="11"/>
          </reference>
        </references>
      </pivotArea>
    </format>
    <format dxfId="180">
      <pivotArea outline="0" fieldPosition="0">
        <references count="2">
          <reference field="4294967294" count="1" selected="0">
            <x v="1"/>
          </reference>
          <reference field="1" count="1" selected="0">
            <x v="63"/>
          </reference>
        </references>
      </pivotArea>
    </format>
    <format dxfId="179">
      <pivotArea outline="0" fieldPosition="0">
        <references count="2">
          <reference field="4294967294" count="1" selected="0">
            <x v="1"/>
          </reference>
          <reference field="1" count="1" selected="0">
            <x v="35"/>
          </reference>
        </references>
      </pivotArea>
    </format>
    <format dxfId="178">
      <pivotArea outline="0" fieldPosition="0">
        <references count="2">
          <reference field="4294967294" count="1" selected="0">
            <x v="1"/>
          </reference>
          <reference field="1" count="1" selected="0">
            <x v="36"/>
          </reference>
        </references>
      </pivotArea>
    </format>
    <format dxfId="177">
      <pivotArea outline="0" fieldPosition="0">
        <references count="2">
          <reference field="4294967294" count="1" selected="0">
            <x v="1"/>
          </reference>
          <reference field="1" count="1" selected="0">
            <x v="14"/>
          </reference>
        </references>
      </pivotArea>
    </format>
    <format dxfId="176">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75">
      <pivotArea collapsedLevelsAreSubtotals="1" fieldPosition="0">
        <references count="1">
          <reference field="1" count="1">
            <x v="40"/>
          </reference>
        </references>
      </pivotArea>
    </format>
    <format dxfId="174">
      <pivotArea collapsedLevelsAreSubtotals="1" fieldPosition="0">
        <references count="1">
          <reference field="1" count="1">
            <x v="38"/>
          </reference>
        </references>
      </pivotArea>
    </format>
    <format dxfId="173">
      <pivotArea collapsedLevelsAreSubtotals="1" fieldPosition="0">
        <references count="1">
          <reference field="1" count="1">
            <x v="30"/>
          </reference>
        </references>
      </pivotArea>
    </format>
    <format dxfId="172">
      <pivotArea collapsedLevelsAreSubtotals="1" fieldPosition="0">
        <references count="1">
          <reference field="1" count="1">
            <x v="47"/>
          </reference>
        </references>
      </pivotArea>
    </format>
    <format dxfId="171">
      <pivotArea collapsedLevelsAreSubtotals="1" fieldPosition="0">
        <references count="1">
          <reference field="1" count="1">
            <x v="51"/>
          </reference>
        </references>
      </pivotArea>
    </format>
    <format dxfId="170">
      <pivotArea collapsedLevelsAreSubtotals="1" fieldPosition="0">
        <references count="1">
          <reference field="1" count="1">
            <x v="59"/>
          </reference>
        </references>
      </pivotArea>
    </format>
    <format dxfId="169">
      <pivotArea collapsedLevelsAreSubtotals="1" fieldPosition="0">
        <references count="1">
          <reference field="1" count="1">
            <x v="15"/>
          </reference>
        </references>
      </pivotArea>
    </format>
    <format dxfId="168">
      <pivotArea collapsedLevelsAreSubtotals="1" fieldPosition="0">
        <references count="1">
          <reference field="1" count="1">
            <x v="22"/>
          </reference>
        </references>
      </pivotArea>
    </format>
    <format dxfId="167">
      <pivotArea collapsedLevelsAreSubtotals="1" fieldPosition="0">
        <references count="1">
          <reference field="1" count="1">
            <x v="65"/>
          </reference>
        </references>
      </pivotArea>
    </format>
    <format dxfId="166">
      <pivotArea collapsedLevelsAreSubtotals="1" fieldPosition="0">
        <references count="1">
          <reference field="1" count="1">
            <x v="7"/>
          </reference>
        </references>
      </pivotArea>
    </format>
    <format dxfId="165">
      <pivotArea collapsedLevelsAreSubtotals="1" fieldPosition="0">
        <references count="1">
          <reference field="1" count="1">
            <x v="5"/>
          </reference>
        </references>
      </pivotArea>
    </format>
    <format dxfId="164">
      <pivotArea collapsedLevelsAreSubtotals="1" fieldPosition="0">
        <references count="1">
          <reference field="1" count="1">
            <x v="23"/>
          </reference>
        </references>
      </pivotArea>
    </format>
    <format dxfId="163">
      <pivotArea collapsedLevelsAreSubtotals="1" fieldPosition="0">
        <references count="1">
          <reference field="1" count="1">
            <x v="26"/>
          </reference>
        </references>
      </pivotArea>
    </format>
    <format dxfId="162">
      <pivotArea collapsedLevelsAreSubtotals="1" fieldPosition="0">
        <references count="1">
          <reference field="1" count="1">
            <x v="48"/>
          </reference>
        </references>
      </pivotArea>
    </format>
    <format dxfId="161">
      <pivotArea collapsedLevelsAreSubtotals="1" fieldPosition="0">
        <references count="1">
          <reference field="1" count="1">
            <x v="53"/>
          </reference>
        </references>
      </pivotArea>
    </format>
    <format dxfId="160">
      <pivotArea collapsedLevelsAreSubtotals="1" fieldPosition="0">
        <references count="1">
          <reference field="1" count="1">
            <x v="63"/>
          </reference>
        </references>
      </pivotArea>
    </format>
    <format dxfId="159">
      <pivotArea collapsedLevelsAreSubtotals="1" fieldPosition="0">
        <references count="1">
          <reference field="1" count="1">
            <x v="29"/>
          </reference>
        </references>
      </pivotArea>
    </format>
    <format dxfId="158">
      <pivotArea collapsedLevelsAreSubtotals="1" fieldPosition="0">
        <references count="1">
          <reference field="1" count="1">
            <x v="24"/>
          </reference>
        </references>
      </pivotArea>
    </format>
    <format dxfId="157">
      <pivotArea collapsedLevelsAreSubtotals="1" fieldPosition="0">
        <references count="1">
          <reference field="1" count="1">
            <x v="12"/>
          </reference>
        </references>
      </pivotArea>
    </format>
    <format dxfId="156">
      <pivotArea collapsedLevelsAreSubtotals="1" fieldPosition="0">
        <references count="1">
          <reference field="1" count="1">
            <x v="2"/>
          </reference>
        </references>
      </pivotArea>
    </format>
    <format dxfId="155">
      <pivotArea collapsedLevelsAreSubtotals="1" fieldPosition="0">
        <references count="1">
          <reference field="1" count="1">
            <x v="29"/>
          </reference>
        </references>
      </pivotArea>
    </format>
    <format dxfId="154">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53">
      <pivotArea type="topRight" dataOnly="0" labelOnly="1" outline="0" offset="B1" fieldPosition="0"/>
    </format>
    <format dxfId="152">
      <pivotArea type="topRight" dataOnly="0" labelOnly="1" outline="0" offset="E1" fieldPosition="0"/>
    </format>
    <format dxfId="151">
      <pivotArea type="topRight" dataOnly="0" labelOnly="1" outline="0" offset="H1" fieldPosition="0"/>
    </format>
    <format dxfId="150">
      <pivotArea outline="0" collapsedLevelsAreSubtotals="1" fieldPosition="0"/>
    </format>
    <format dxfId="149">
      <pivotArea type="topRight" dataOnly="0" labelOnly="1" outline="0" offset="B1" fieldPosition="0"/>
    </format>
    <format dxfId="148">
      <pivotArea type="topRight" dataOnly="0" labelOnly="1" outline="0" offset="E1" fieldPosition="0"/>
    </format>
    <format dxfId="147">
      <pivotArea type="topRight" dataOnly="0" labelOnly="1" outline="0" offset="H1:J1" fieldPosition="0"/>
    </format>
    <format dxfId="146">
      <pivotArea dataOnly="0" labelOnly="1" outline="0" fieldPosition="0">
        <references count="1">
          <reference field="4294967294" count="3">
            <x v="7"/>
            <x v="8"/>
            <x v="9"/>
          </reference>
        </references>
      </pivotArea>
    </format>
    <format dxfId="145">
      <pivotArea type="topRight" dataOnly="0" labelOnly="1" outline="0" offset="G1" fieldPosition="0"/>
    </format>
    <format dxfId="144">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281" tableBorderDxfId="280">
  <autoFilter ref="A1:BQ148" xr:uid="{A492086E-22C3-4E96-A6F5-F99E42618563}">
    <filterColumn colId="1">
      <filters>
        <filter val="Coforge DPA NA Inc."/>
      </filters>
    </filterColumn>
  </autoFilter>
  <tableColumns count="69">
    <tableColumn id="1" xr3:uid="{A73B1B11-9BBA-4619-8900-212F6E8EAB15}" name="Transaction Type" dataDxfId="279"/>
    <tableColumn id="2" xr3:uid="{21FE838A-6B88-47B8-84B6-FF10899FF13E}" name="D365 Legal Vendor name" dataDxfId="278"/>
    <tableColumn id="3" xr3:uid="{75152A30-3FCF-4A8C-9B26-97FFB5342F9A}" name="DBA / AKA / Passthrough" dataDxfId="277"/>
    <tableColumn id="4" xr3:uid="{92D14962-72A6-44CC-AD0F-BE2CC9A0138C}" name="Project ID" dataDxfId="276"/>
    <tableColumn id="5" xr3:uid="{243F444A-5A61-400D-B07B-C0393066D378}" name="Project Name" dataDxfId="275"/>
    <tableColumn id="6" xr3:uid="{520A3939-5C73-463F-A001-56F906ACEE8B}" name="Domain" dataDxfId="274"/>
    <tableColumn id="7" xr3:uid="{7EA9F2C7-8108-4C2B-9024-B5F2ED619B4C}" name="Domain Owner" dataDxfId="273"/>
    <tableColumn id="9" xr3:uid="{D6801792-B9AC-4510-9132-4A998BCF0B8A}" name="Contract Start" dataDxfId="272"/>
    <tableColumn id="10" xr3:uid="{BC61DE2D-5DE6-4C9C-B22D-FCAF4BB91866}" name="Contract End" dataDxfId="271"/>
    <tableColumn id="11" xr3:uid="{17245AFF-BC33-4E5A-82D6-C8BC5C4D2C0A}" name="Application" dataDxfId="270"/>
    <tableColumn id="12" xr3:uid="{D4E2B736-1876-47B2-8F71-60184D28FFE3}" name="Project Details" dataDxfId="269">
      <calculatedColumnFormula>D2 &amp; "-" &amp;E2</calculatedColumnFormula>
    </tableColumn>
    <tableColumn id="13" xr3:uid="{2992EB58-48BF-4D95-9FB3-3569D6F12CCF}" name="Category" dataDxfId="268"/>
    <tableColumn id="14" xr3:uid="{A4E40B18-472A-4991-9954-03368E910B8F}" name="Sub-Category1" dataDxfId="267"/>
    <tableColumn id="17" xr3:uid="{97797BDE-C480-461C-9DEA-126170656183}" name="Sub-Category2" dataDxfId="266"/>
    <tableColumn id="21" xr3:uid="{A843BBAA-2261-4EE3-A996-BC0D85291D29}" name="Contract Type" dataDxfId="265"/>
    <tableColumn id="15" xr3:uid="{CAC9DFF6-8DE9-4BB3-A210-C673FF492182}" name="MGMT View Category (OneStream)" dataDxfId="264"/>
    <tableColumn id="18" xr3:uid="{7B24C945-DC36-46FE-BDE9-ACF79E25FBA5}" name="Onestream Account" dataDxfId="263"/>
    <tableColumn id="19" xr3:uid="{3AD397B5-3D72-4E5D-8C8E-8022CA859FDE}" name="A/P Account Name" dataDxfId="262"/>
    <tableColumn id="20" xr3:uid="{A02AC37E-EB10-4D61-8A1F-AED5CDDEA2ED}" name="Accounting Treatment" dataDxfId="261"/>
    <tableColumn id="22" xr3:uid="{0F175FDC-16CE-443C-B071-802D77FA2198}" name="2025 Actuals" dataDxfId="260"/>
    <tableColumn id="23" xr3:uid="{E586F94E-40E0-4AA8-A0DE-21A40521BB7E}" name="2026 Initial Budget" dataDxfId="259" dataCellStyle="Comma"/>
    <tableColumn id="25" xr3:uid="{F506FA27-E67F-4973-B6FB-C040691D4501}" name="2026 Final Budget" dataDxfId="258" dataCellStyle="Comma"/>
    <tableColumn id="26" xr3:uid="{0A3DDD1F-F1B0-4E42-AF64-7AC9C4B7457A}" name="2026 (Actuals + Forecast)" dataDxfId="257" dataCellStyle="Comma">
      <calculatedColumnFormula>AO2+IF(ISBLANK(AP2),AB2,AP2)+IF(ISBLANK(AQ2),AC2,AQ2)+IF(ISBLANK(AR2),AD2,AR2)+IF(ISBLANK(AS2),AE2,AS2)+IF(ISBLANK(AT2),AF2,AT2)</calculatedColumnFormula>
    </tableColumn>
    <tableColumn id="27" xr3:uid="{6863E3D3-21ED-42E8-A3D4-4146C68366E7}" name="2026 Opportunity" dataDxfId="256" dataCellStyle="Comma">
      <calculatedColumnFormula>IF(V2 &gt;= W2, V2 - W2, 0)*-1</calculatedColumnFormula>
    </tableColumn>
    <tableColumn id="28" xr3:uid="{442470D1-D45C-4D5E-A489-4F4FB5D6C611}" name="2026 Risk" dataDxfId="255" dataCellStyle="Comma">
      <calculatedColumnFormula>IF(W2 &gt; V2, W2 - V2, 0)</calculatedColumnFormula>
    </tableColumn>
    <tableColumn id="16" xr3:uid="{C3A535A1-465C-4BDB-930E-D3AEA771FE74}" name="2026 Net Position" dataDxfId="254" dataCellStyle="Comma">
      <calculatedColumnFormula>SUM(Financials2026[[#This Row],[2026 Opportunity]:[2026 Risk]])</calculatedColumnFormula>
    </tableColumn>
    <tableColumn id="29" xr3:uid="{FCA05E22-FF7C-4021-B17C-9E8C70E1763D}" name="Notes" dataDxfId="253"/>
    <tableColumn id="31" xr3:uid="{4054357D-69ED-4798-82D6-D2E485AC991F}" name="Jan FC" dataDxfId="252" dataCellStyle="Comma"/>
    <tableColumn id="32" xr3:uid="{68BBB5EC-7BC3-46CD-9630-E06A04419660}" name="Feb FC" dataDxfId="251" dataCellStyle="Comma"/>
    <tableColumn id="33" xr3:uid="{EE6CFEFA-EA4E-4370-BD34-F2BBD8E43A5C}" name="Mar FC" dataDxfId="250" dataCellStyle="Comma"/>
    <tableColumn id="34" xr3:uid="{6FB2C9B7-F177-40ED-9180-77B97133637C}" name="Apr FC" dataDxfId="249" dataCellStyle="Comma"/>
    <tableColumn id="35" xr3:uid="{A46A09E4-884B-4643-90F0-4362D526E90A}" name="May FC" dataDxfId="248" dataCellStyle="Comma"/>
    <tableColumn id="36" xr3:uid="{B239B931-4938-40AD-A906-FDDC394C46B8}" name="Jun FC" dataDxfId="247" dataCellStyle="Comma"/>
    <tableColumn id="37" xr3:uid="{0803ED62-7223-4309-A851-F5D4FFDDDC50}" name="Jul FC" dataDxfId="246" dataCellStyle="Comma"/>
    <tableColumn id="38" xr3:uid="{5A4D9F88-8E5F-47CC-969F-CDC3A4631048}" name="Aug FC" dataDxfId="245" dataCellStyle="Comma"/>
    <tableColumn id="39" xr3:uid="{1BFC8400-AA4B-4B88-9349-6FE66711301A}" name="Sep FC" dataDxfId="244" dataCellStyle="Comma"/>
    <tableColumn id="40" xr3:uid="{520EA27F-8F12-4612-B5BA-2A7906BC1858}" name="Oct FC" dataDxfId="243" dataCellStyle="Comma"/>
    <tableColumn id="41" xr3:uid="{EC52FAF2-C683-4A54-88DE-24C01F619276}" name="Nov FC" dataDxfId="242" dataCellStyle="Comma"/>
    <tableColumn id="42" xr3:uid="{8BADF9C7-8D22-4264-81AD-DA31067D1CB0}" name="Dec FC" dataDxfId="241" dataCellStyle="Comma"/>
    <tableColumn id="74" xr3:uid="{4CA1816A-A408-406C-A9A3-372724C6B888}" name="Total - FC" dataDxfId="240" dataCellStyle="Comma">
      <calculatedColumnFormula>SUM(Financials2026[[#This Row],[Jan FC]:[Dec FC]])</calculatedColumnFormula>
    </tableColumn>
    <tableColumn id="43" xr3:uid="{DAA2C13C-93C4-40BA-9E2F-E8B86DEC7F47}" name="Jun-Dec FC" dataDxfId="239" dataCellStyle="Comma">
      <calculatedColumnFormula>SUM(AG2:AM2)</calculatedColumnFormula>
    </tableColumn>
    <tableColumn id="56" xr3:uid="{4BC94A84-5F9E-4421-837E-B4883F88F093}" name="Jan AC" dataDxfId="238" dataCellStyle="Comma"/>
    <tableColumn id="55" xr3:uid="{8110AB15-9E34-4028-A675-F4644AF6551A}" name="Feb AC" dataDxfId="237" dataCellStyle="Comma"/>
    <tableColumn id="54" xr3:uid="{4DD21639-ED75-4733-99F2-4042F5D95D38}" name="Mar AC" dataDxfId="236" dataCellStyle="Comma"/>
    <tableColumn id="53" xr3:uid="{EC96DA42-4D63-46F8-97A4-F9C80AF3E510}" name="Apr AC" dataDxfId="235" dataCellStyle="Comma"/>
    <tableColumn id="52" xr3:uid="{574C6E64-7257-4DCB-85E5-A3C1D9CC132A}" name="May AC" dataDxfId="234" dataCellStyle="Comma"/>
    <tableColumn id="51" xr3:uid="{C85494BB-9585-4B16-A414-7F49FC02B55B}" name="Jun AC" dataDxfId="233" dataCellStyle="Comma"/>
    <tableColumn id="50" xr3:uid="{A730A824-E028-4CE1-A4EE-2EC6C9505BB5}" name="Jul AC" dataDxfId="232" dataCellStyle="Comma"/>
    <tableColumn id="49" xr3:uid="{3312D4A3-6FF5-42AE-BA5C-67FDAE8450D6}" name="Aug AC" dataDxfId="231" dataCellStyle="Comma"/>
    <tableColumn id="48" xr3:uid="{B7EB5C8B-AA9B-453B-AE5D-7C522D055E1F}" name="Sep AC" dataDxfId="230" dataCellStyle="Comma"/>
    <tableColumn id="47" xr3:uid="{FD35E1EA-DD5F-4811-ACD9-40CADB078DAF}" name="Oct AC" dataDxfId="229" dataCellStyle="Comma"/>
    <tableColumn id="46" xr3:uid="{D1650156-F34B-49B9-A7F7-52FC5F6F3FCE}" name="Nov AC" dataDxfId="228" dataCellStyle="Comma"/>
    <tableColumn id="30" xr3:uid="{1DB0DB34-9471-48D1-A942-45646369E7BE}" name="Dec AC" dataDxfId="227" dataCellStyle="Comma"/>
    <tableColumn id="75" xr3:uid="{B30F4FA5-2257-4D8E-8E1D-E457546B3E2A}" name="Total Actuals" dataDxfId="226" dataCellStyle="Comma">
      <calculatedColumnFormula>SUM(Financials2026[[#This Row],[Jan AC]:[Dec AC]])</calculatedColumnFormula>
    </tableColumn>
    <tableColumn id="58" xr3:uid="{C3F4F7C4-68CC-4AFB-B1C8-6B908707F8BB}" name="Jan Opp/Risk" dataDxfId="225" dataCellStyle="Comma">
      <calculatedColumnFormula>Financials2026[[#This Row],[Jan AC]]-Financials2026[[#This Row],[Jan FC]]</calculatedColumnFormula>
    </tableColumn>
    <tableColumn id="59" xr3:uid="{FA0EA09D-2E26-4199-847B-623229835C0D}" name="Feb Opp./Risk" dataDxfId="224" dataCellStyle="Comma">
      <calculatedColumnFormula>Financials2026[[#This Row],[Feb AC]]-Financials2026[[#This Row],[Feb FC]]</calculatedColumnFormula>
    </tableColumn>
    <tableColumn id="60" xr3:uid="{ED39AE43-A863-48C1-8F8C-DCAD21A81067}" name="Mar Opp./Risk" dataDxfId="223" dataCellStyle="Comma">
      <calculatedColumnFormula>Financials2026[[#This Row],[Mar AC]]-Financials2026[[#This Row],[Mar FC]]</calculatedColumnFormula>
    </tableColumn>
    <tableColumn id="61" xr3:uid="{176078BC-A9AA-41BF-96C8-CF91FF91FEF4}" name="Apr Opp./Risk" dataDxfId="222" dataCellStyle="Comma">
      <calculatedColumnFormula>Financials2026[[#This Row],[Apr AC]]-Financials2026[[#This Row],[Apr FC]]</calculatedColumnFormula>
    </tableColumn>
    <tableColumn id="62" xr3:uid="{6DA04514-1BE9-4D13-B767-B89724E85FCB}" name="May Opp./Risk" dataDxfId="221" dataCellStyle="Comma">
      <calculatedColumnFormula>Financials2026[[#This Row],[May AC]]-Financials2026[[#This Row],[May FC]]</calculatedColumnFormula>
    </tableColumn>
    <tableColumn id="63" xr3:uid="{81D89985-CF58-425B-BA17-2F207D217CEE}" name="Jun Opp./Risk" dataDxfId="220" dataCellStyle="Comma">
      <calculatedColumnFormula>Financials2026[[#This Row],[Jun AC]]-Financials2026[[#This Row],[Jun FC]]</calculatedColumnFormula>
    </tableColumn>
    <tableColumn id="64" xr3:uid="{4DE636E6-443E-49B2-B9B3-E07C9495F669}" name="Jul Opp./Risk" dataDxfId="219" dataCellStyle="Comma">
      <calculatedColumnFormula>Financials2026[[#This Row],[Jul AC]]-Financials2026[[#This Row],[Jul FC]]</calculatedColumnFormula>
    </tableColumn>
    <tableColumn id="65" xr3:uid="{BAD535B6-5665-44EE-AC99-C48E6F6E7779}" name="Aug Opp./Risk" dataDxfId="218" dataCellStyle="Comma">
      <calculatedColumnFormula>Financials2026[[#This Row],[Aug AC]]-Financials2026[[#This Row],[Aug FC]]</calculatedColumnFormula>
    </tableColumn>
    <tableColumn id="66" xr3:uid="{F8202178-523F-44C8-871A-C3AD3C594338}" name="Sep Opp./Risk" dataDxfId="217" dataCellStyle="Comma">
      <calculatedColumnFormula>Financials2026[[#This Row],[Sep AC]]-Financials2026[[#This Row],[Sep FC]]</calculatedColumnFormula>
    </tableColumn>
    <tableColumn id="67" xr3:uid="{3C0BB1B6-12B1-47CE-927B-B92DA558BB49}" name="Oct Opp./Risk" dataDxfId="216" dataCellStyle="Comma">
      <calculatedColumnFormula>Financials2026[[#This Row],[Oct AC]]-Financials2026[[#This Row],[Oct FC]]</calculatedColumnFormula>
    </tableColumn>
    <tableColumn id="68" xr3:uid="{10B2B2B6-C0A4-45B0-99BA-16A15F4D1D2D}" name="Nov Opp./Risk" dataDxfId="215" dataCellStyle="Comma">
      <calculatedColumnFormula>Financials2026[[#This Row],[Nov AC]]-Financials2026[[#This Row],[Nov FC]]</calculatedColumnFormula>
    </tableColumn>
    <tableColumn id="69" xr3:uid="{059DF35C-8926-41FD-AB61-2BE1307D9123}" name="Dec Opp./Risk" dataDxfId="214" dataCellStyle="Comma">
      <calculatedColumnFormula>Financials2026[[#This Row],[Dec AC]]-Financials2026[[#This Row],[Dec FC]]</calculatedColumnFormula>
    </tableColumn>
    <tableColumn id="76" xr3:uid="{671CCAFC-8BC8-4827-B632-9F92267FDA6B}" name="Total Opp./Risk" dataDxfId="213" dataCellStyle="Comma">
      <calculatedColumnFormula>SUM(Financials2026[[#This Row],[Jan Opp/Risk]:[Dec Opp./Risk]])</calculatedColumnFormula>
    </tableColumn>
    <tableColumn id="45" xr3:uid="{3290BD2B-35D5-4BD4-928D-B5DD54E90225}" name="Notes - Swati" dataDxfId="212" dataCellStyle="Comma"/>
    <tableColumn id="57" xr3:uid="{622EC5AD-14B5-4D42-A9AB-788E787F24F7}" name="Jan-Apr Actuals" dataDxfId="211"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abSelected="1" topLeftCell="B1" workbookViewId="0">
      <selection activeCell="E33" sqref="E33"/>
    </sheetView>
  </sheetViews>
  <sheetFormatPr defaultRowHeight="14.4" x14ac:dyDescent="0.3"/>
  <cols>
    <col min="1" max="1" width="14.5546875" bestFit="1" customWidth="1"/>
    <col min="2" max="2" width="17.77734375" bestFit="1" customWidth="1"/>
    <col min="3" max="3" width="21.88671875" bestFit="1" customWidth="1"/>
    <col min="4" max="4" width="15.109375" bestFit="1" customWidth="1"/>
    <col min="5" max="5" width="14.441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66" t="s">
        <v>552</v>
      </c>
      <c r="D1" s="166"/>
      <c r="E1" s="166"/>
      <c r="F1" s="166"/>
      <c r="J1" s="19" t="s">
        <v>39</v>
      </c>
    </row>
    <row r="2" spans="1:10" x14ac:dyDescent="0.3">
      <c r="C2" s="166"/>
      <c r="D2" s="166"/>
      <c r="E2" s="166"/>
      <c r="F2" s="166"/>
      <c r="J2" s="20">
        <v>44788398</v>
      </c>
    </row>
    <row r="3" spans="1:10" x14ac:dyDescent="0.3">
      <c r="A3" s="8" t="s">
        <v>88</v>
      </c>
      <c r="B3" s="16" t="s">
        <v>0</v>
      </c>
      <c r="C3" t="s">
        <v>837</v>
      </c>
      <c r="D3" s="16" t="s">
        <v>44</v>
      </c>
      <c r="E3" s="16" t="s">
        <v>45</v>
      </c>
      <c r="F3" s="16" t="s">
        <v>494</v>
      </c>
      <c r="J3" s="158">
        <f>GETPIVOTDATA("Sum of 2026 Final Budget",$A$3)-J2</f>
        <v>-4.385000467300415E-2</v>
      </c>
    </row>
    <row r="4" spans="1:10" x14ac:dyDescent="0.3">
      <c r="A4" s="9" t="s">
        <v>2</v>
      </c>
      <c r="B4" s="6">
        <v>4476496</v>
      </c>
      <c r="C4" s="6">
        <v>2308996</v>
      </c>
      <c r="D4" s="6">
        <v>0</v>
      </c>
      <c r="E4" s="6">
        <v>-2167500</v>
      </c>
      <c r="F4" s="6">
        <v>-2167500</v>
      </c>
      <c r="J4" s="45"/>
    </row>
    <row r="5" spans="1:10" x14ac:dyDescent="0.3">
      <c r="A5" s="9" t="s">
        <v>3</v>
      </c>
      <c r="B5" s="6">
        <v>116236</v>
      </c>
      <c r="C5" s="6">
        <v>182232.90333333335</v>
      </c>
      <c r="D5" s="6">
        <v>90583.84</v>
      </c>
      <c r="E5" s="6">
        <v>-24586.936666666657</v>
      </c>
      <c r="F5" s="6">
        <v>65996.90333333335</v>
      </c>
    </row>
    <row r="6" spans="1:10" x14ac:dyDescent="0.3">
      <c r="A6" s="9" t="s">
        <v>4</v>
      </c>
      <c r="B6" s="6">
        <v>8342615.0750000002</v>
      </c>
      <c r="C6" s="6">
        <v>7671770.7725666678</v>
      </c>
      <c r="D6" s="6">
        <v>7917.0458999999992</v>
      </c>
      <c r="E6" s="6">
        <v>-678761.34833333292</v>
      </c>
      <c r="F6" s="6">
        <v>-670844.30243333289</v>
      </c>
    </row>
    <row r="7" spans="1:10" x14ac:dyDescent="0.3">
      <c r="A7" s="9" t="s">
        <v>46</v>
      </c>
      <c r="B7" s="6">
        <v>6671840</v>
      </c>
      <c r="C7" s="6">
        <v>8551422.9199999999</v>
      </c>
      <c r="D7" s="6">
        <v>2703379.92</v>
      </c>
      <c r="E7" s="6">
        <v>-823797</v>
      </c>
      <c r="F7" s="6">
        <v>1879582.92</v>
      </c>
    </row>
    <row r="8" spans="1:10" x14ac:dyDescent="0.3">
      <c r="A8" s="9" t="s">
        <v>5</v>
      </c>
      <c r="B8" s="6">
        <v>2751491.34</v>
      </c>
      <c r="C8" s="6">
        <v>2992172.81</v>
      </c>
      <c r="D8" s="6">
        <v>333602</v>
      </c>
      <c r="E8" s="6">
        <v>-92920.53</v>
      </c>
      <c r="F8" s="6">
        <v>240681.47</v>
      </c>
    </row>
    <row r="9" spans="1:10" x14ac:dyDescent="0.3">
      <c r="A9" s="9" t="s">
        <v>6</v>
      </c>
      <c r="B9" s="6">
        <v>2031290</v>
      </c>
      <c r="C9" s="6">
        <v>1978014.8641666665</v>
      </c>
      <c r="D9" s="6">
        <v>48945.954166666648</v>
      </c>
      <c r="E9" s="6">
        <v>-102221.08999999997</v>
      </c>
      <c r="F9" s="6">
        <v>-53275.135833333319</v>
      </c>
    </row>
    <row r="10" spans="1:10" x14ac:dyDescent="0.3">
      <c r="A10" s="9" t="s">
        <v>7</v>
      </c>
      <c r="B10" s="6">
        <v>20398429.54115</v>
      </c>
      <c r="C10" s="6">
        <v>21606548.279833335</v>
      </c>
      <c r="D10" s="6">
        <v>1564632.2824999988</v>
      </c>
      <c r="E10" s="6">
        <v>-356513.54381666682</v>
      </c>
      <c r="F10" s="6">
        <v>1208118.7386833318</v>
      </c>
    </row>
    <row r="11" spans="1:10" x14ac:dyDescent="0.3">
      <c r="A11" s="9" t="s">
        <v>8</v>
      </c>
      <c r="B11" s="6">
        <v>44788397.956149995</v>
      </c>
      <c r="C11" s="6">
        <v>45291158.549899995</v>
      </c>
      <c r="D11" s="6">
        <v>4749061.0425666654</v>
      </c>
      <c r="E11" s="6">
        <v>-4246300.4488166654</v>
      </c>
      <c r="F11" s="6">
        <v>502760.59374999872</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421</v>
      </c>
      <c r="B23" s="6">
        <v>32669.254166666651</v>
      </c>
      <c r="C23" s="6">
        <v>0</v>
      </c>
      <c r="D23" s="6">
        <v>1244018</v>
      </c>
    </row>
    <row r="24" spans="1:6" hidden="1" x14ac:dyDescent="0.3">
      <c r="A24" s="9" t="s">
        <v>8</v>
      </c>
      <c r="B24" s="6">
        <v>4749061.0425666645</v>
      </c>
      <c r="C24" s="6">
        <v>-4246300.4488166664</v>
      </c>
      <c r="D24" s="6">
        <v>44788397.95615001</v>
      </c>
    </row>
    <row r="25" spans="1:6" x14ac:dyDescent="0.3">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
      <c r="B26" s="43"/>
      <c r="C26" s="43"/>
      <c r="D26" s="43"/>
      <c r="E26" s="43"/>
      <c r="F26" s="43"/>
    </row>
    <row r="27" spans="1:6" x14ac:dyDescent="0.3">
      <c r="A27" s="8" t="s">
        <v>42</v>
      </c>
      <c r="B27" t="s">
        <v>43</v>
      </c>
      <c r="C27" s="167" t="s">
        <v>553</v>
      </c>
      <c r="D27" s="167"/>
      <c r="E27" s="167"/>
    </row>
    <row r="28" spans="1:6" x14ac:dyDescent="0.3">
      <c r="C28" s="167"/>
      <c r="D28" s="167"/>
      <c r="E28" s="167"/>
    </row>
    <row r="29" spans="1:6" x14ac:dyDescent="0.3">
      <c r="C29" s="8" t="s">
        <v>501</v>
      </c>
    </row>
    <row r="30" spans="1:6" ht="28.8" x14ac:dyDescent="0.3">
      <c r="A30" s="107" t="s">
        <v>54</v>
      </c>
      <c r="B30" s="107" t="s">
        <v>47</v>
      </c>
      <c r="C30" s="108" t="s">
        <v>0</v>
      </c>
      <c r="D30" s="108" t="s">
        <v>551</v>
      </c>
      <c r="E30" s="109" t="s">
        <v>494</v>
      </c>
    </row>
    <row r="31" spans="1:6" x14ac:dyDescent="0.3">
      <c r="A31" t="s">
        <v>48</v>
      </c>
      <c r="C31" s="101">
        <v>10007813.59715</v>
      </c>
      <c r="D31" s="101">
        <v>4686268.564166666</v>
      </c>
      <c r="E31" s="101">
        <v>1235297.1128499999</v>
      </c>
    </row>
    <row r="32" spans="1:6" x14ac:dyDescent="0.3">
      <c r="A32" t="s">
        <v>49</v>
      </c>
      <c r="C32" s="101">
        <v>14217853.790000001</v>
      </c>
      <c r="D32" s="101">
        <v>6124673.5034000017</v>
      </c>
      <c r="E32" s="101">
        <v>-248140.62559999933</v>
      </c>
    </row>
    <row r="33" spans="1:5" x14ac:dyDescent="0.3">
      <c r="A33" t="s">
        <v>50</v>
      </c>
      <c r="C33" s="101">
        <v>13152468.5</v>
      </c>
      <c r="D33" s="101">
        <v>9333571.629999999</v>
      </c>
      <c r="E33" s="101">
        <v>-193215.55000000173</v>
      </c>
    </row>
    <row r="34" spans="1:5" x14ac:dyDescent="0.3">
      <c r="A34" t="s">
        <v>51</v>
      </c>
      <c r="C34" s="101">
        <v>1752990.7</v>
      </c>
      <c r="D34" s="101">
        <v>415826.75</v>
      </c>
      <c r="E34" s="101">
        <v>-158359.70000000001</v>
      </c>
    </row>
    <row r="35" spans="1:5" x14ac:dyDescent="0.3">
      <c r="A35" t="s">
        <v>52</v>
      </c>
      <c r="C35" s="101">
        <v>1785617.7549999999</v>
      </c>
      <c r="D35" s="101">
        <v>915338.64000000013</v>
      </c>
      <c r="E35" s="101">
        <v>27342.401666666628</v>
      </c>
    </row>
    <row r="36" spans="1:5" x14ac:dyDescent="0.3">
      <c r="A36" t="s">
        <v>53</v>
      </c>
      <c r="C36" s="101">
        <v>2627635.6140000001</v>
      </c>
      <c r="D36" s="101">
        <v>918595.95000000007</v>
      </c>
      <c r="E36" s="101">
        <v>-192832.29933333327</v>
      </c>
    </row>
    <row r="37" spans="1:5" x14ac:dyDescent="0.3">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4" outlineLevelRow="2" x14ac:dyDescent="0.3"/>
  <cols>
    <col min="1" max="1" width="16.88671875" bestFit="1" customWidth="1"/>
    <col min="2" max="2" width="20.6640625" bestFit="1" customWidth="1"/>
    <col min="3" max="3" width="35.88671875" hidden="1" customWidth="1"/>
    <col min="4" max="4" width="27.21875" customWidth="1"/>
    <col min="5" max="5" width="21.88671875" customWidth="1"/>
    <col min="6" max="6" width="22.109375" customWidth="1"/>
    <col min="7" max="7" width="26.21875" customWidth="1"/>
    <col min="8" max="8" width="23.6640625" customWidth="1"/>
    <col min="9" max="9" width="21.77734375" bestFit="1" customWidth="1"/>
    <col min="10" max="10" width="77.33203125" style="109" hidden="1" customWidth="1"/>
    <col min="11" max="11" width="97.6640625" style="109" customWidth="1"/>
    <col min="12" max="12" width="22.44140625" style="108" customWidth="1"/>
  </cols>
  <sheetData>
    <row r="1" spans="1:12" x14ac:dyDescent="0.3">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8.8" hidden="1" outlineLevel="2" x14ac:dyDescent="0.3">
      <c r="A2" s="115" t="s">
        <v>2</v>
      </c>
      <c r="B2" s="115" t="s">
        <v>48</v>
      </c>
      <c r="C2" s="115" t="s">
        <v>211</v>
      </c>
      <c r="D2" s="115" t="s">
        <v>181</v>
      </c>
      <c r="E2" s="116">
        <v>250000</v>
      </c>
      <c r="F2" s="116">
        <v>0</v>
      </c>
      <c r="G2" s="116">
        <v>0</v>
      </c>
      <c r="H2" s="116">
        <v>152500</v>
      </c>
      <c r="I2" s="116">
        <v>-97500</v>
      </c>
      <c r="J2" s="117" t="s">
        <v>566</v>
      </c>
      <c r="K2" s="117" t="s">
        <v>567</v>
      </c>
      <c r="L2" s="118" t="s">
        <v>158</v>
      </c>
    </row>
    <row r="3" spans="1:12" ht="72" hidden="1" outlineLevel="2" x14ac:dyDescent="0.3">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7.6" hidden="1" outlineLevel="1" x14ac:dyDescent="0.3">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8.8" hidden="1" outlineLevel="2" x14ac:dyDescent="0.3">
      <c r="A5" s="115" t="s">
        <v>2</v>
      </c>
      <c r="B5" s="115" t="s">
        <v>50</v>
      </c>
      <c r="C5" s="115" t="s">
        <v>573</v>
      </c>
      <c r="D5" s="115" t="s">
        <v>400</v>
      </c>
      <c r="E5" s="116">
        <v>250000</v>
      </c>
      <c r="F5" s="116">
        <v>0</v>
      </c>
      <c r="G5" s="116">
        <v>0</v>
      </c>
      <c r="H5" s="116">
        <v>250000</v>
      </c>
      <c r="I5" s="116">
        <v>0</v>
      </c>
      <c r="J5" s="121" t="s">
        <v>574</v>
      </c>
      <c r="K5" s="121" t="s">
        <v>575</v>
      </c>
      <c r="L5" s="122" t="s">
        <v>576</v>
      </c>
    </row>
    <row r="6" spans="1:12" ht="28.8" hidden="1" outlineLevel="2" x14ac:dyDescent="0.3">
      <c r="A6" s="115" t="s">
        <v>2</v>
      </c>
      <c r="B6" s="115" t="s">
        <v>50</v>
      </c>
      <c r="C6" s="115" t="s">
        <v>573</v>
      </c>
      <c r="D6" s="115" t="s">
        <v>56</v>
      </c>
      <c r="E6" s="116">
        <v>50000</v>
      </c>
      <c r="F6" s="116">
        <v>0</v>
      </c>
      <c r="G6" s="116">
        <v>0</v>
      </c>
      <c r="H6" s="116">
        <v>50000</v>
      </c>
      <c r="I6" s="116">
        <v>0</v>
      </c>
      <c r="J6" s="121" t="s">
        <v>577</v>
      </c>
      <c r="K6" s="121" t="s">
        <v>578</v>
      </c>
      <c r="L6" s="122" t="s">
        <v>576</v>
      </c>
    </row>
    <row r="7" spans="1:12" ht="28.8" hidden="1" outlineLevel="2" x14ac:dyDescent="0.3">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8.8" hidden="1" outlineLevel="1" x14ac:dyDescent="0.3">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8.8" hidden="1" outlineLevel="2" x14ac:dyDescent="0.3">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8.8" hidden="1" outlineLevel="1" x14ac:dyDescent="0.3">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8.8" hidden="1" outlineLevel="2" x14ac:dyDescent="0.3">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8.8" hidden="1" outlineLevel="2" x14ac:dyDescent="0.3">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8.8" hidden="1" outlineLevel="1" x14ac:dyDescent="0.3">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7.6" collapsed="1" x14ac:dyDescent="0.3">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8.8" hidden="1" outlineLevel="2" x14ac:dyDescent="0.3">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8.8" hidden="1" outlineLevel="1" x14ac:dyDescent="0.3">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2" hidden="1" outlineLevel="2" x14ac:dyDescent="0.3">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8.8" hidden="1" outlineLevel="2" x14ac:dyDescent="0.3">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7.6" hidden="1" outlineLevel="1" x14ac:dyDescent="0.3">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7.6" collapsed="1" x14ac:dyDescent="0.3">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8.8" hidden="1" outlineLevel="2" x14ac:dyDescent="0.3">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8.8" hidden="1" outlineLevel="2" x14ac:dyDescent="0.3">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8.8" hidden="1" outlineLevel="2" x14ac:dyDescent="0.3">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2" hidden="1" outlineLevel="2" x14ac:dyDescent="0.3">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8.8" hidden="1" outlineLevel="2" x14ac:dyDescent="0.3">
      <c r="A25" s="115" t="s">
        <v>4</v>
      </c>
      <c r="B25" s="115" t="s">
        <v>49</v>
      </c>
      <c r="C25" s="115" t="s">
        <v>104</v>
      </c>
      <c r="D25" s="115" t="s">
        <v>61</v>
      </c>
      <c r="E25" s="116">
        <v>1674</v>
      </c>
      <c r="F25" s="116">
        <v>0</v>
      </c>
      <c r="G25" s="116">
        <v>0</v>
      </c>
      <c r="H25" s="116">
        <v>0</v>
      </c>
      <c r="I25" s="116">
        <v>-1674</v>
      </c>
      <c r="J25" s="126" t="s">
        <v>619</v>
      </c>
      <c r="K25" s="126" t="s">
        <v>620</v>
      </c>
      <c r="L25" s="122" t="s">
        <v>158</v>
      </c>
    </row>
    <row r="26" spans="1:13" ht="28.8" hidden="1" outlineLevel="2" x14ac:dyDescent="0.3">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8.8" hidden="1" outlineLevel="2" x14ac:dyDescent="0.3">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8.8" hidden="1" outlineLevel="2" x14ac:dyDescent="0.3">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8.8" hidden="1" outlineLevel="2" x14ac:dyDescent="0.3">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8.8" hidden="1" outlineLevel="2" x14ac:dyDescent="0.3">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8.8" hidden="1" outlineLevel="2" x14ac:dyDescent="0.3">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8.8" hidden="1" outlineLevel="2" x14ac:dyDescent="0.3">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8.8" hidden="1" outlineLevel="2" x14ac:dyDescent="0.3">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8.8" hidden="1" outlineLevel="2" x14ac:dyDescent="0.3">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8.8" hidden="1" outlineLevel="2" x14ac:dyDescent="0.3">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8.8" hidden="1" outlineLevel="2" x14ac:dyDescent="0.3">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8.8" hidden="1" outlineLevel="1" x14ac:dyDescent="0.3">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8.8" hidden="1" outlineLevel="2" x14ac:dyDescent="0.3">
      <c r="A38" s="115" t="s">
        <v>4</v>
      </c>
      <c r="B38" s="115" t="s">
        <v>53</v>
      </c>
      <c r="C38" s="115" t="s">
        <v>587</v>
      </c>
      <c r="D38" s="115" t="s">
        <v>358</v>
      </c>
      <c r="E38" s="116">
        <v>292</v>
      </c>
      <c r="F38" s="116">
        <v>0</v>
      </c>
      <c r="G38" s="116">
        <v>0</v>
      </c>
      <c r="H38" s="116">
        <v>292</v>
      </c>
      <c r="I38" s="116">
        <v>0</v>
      </c>
      <c r="J38" s="121" t="s">
        <v>645</v>
      </c>
      <c r="K38" s="121" t="s">
        <v>646</v>
      </c>
      <c r="L38" s="122" t="s">
        <v>576</v>
      </c>
    </row>
    <row r="39" spans="1:13" ht="28.8" hidden="1" outlineLevel="2" x14ac:dyDescent="0.3">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8.8" hidden="1" outlineLevel="1" x14ac:dyDescent="0.3">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6.4" collapsed="1" x14ac:dyDescent="0.3">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7.6" hidden="1" outlineLevel="2" x14ac:dyDescent="0.3">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6.4" hidden="1" outlineLevel="2" x14ac:dyDescent="0.3">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6.4" hidden="1" outlineLevel="2" x14ac:dyDescent="0.3">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6.4" hidden="1" outlineLevel="2" x14ac:dyDescent="0.3">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4" hidden="1" outlineLevel="1" x14ac:dyDescent="0.3">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6.4" hidden="1" outlineLevel="2" x14ac:dyDescent="0.3">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 hidden="1" outlineLevel="1" x14ac:dyDescent="0.3">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2" hidden="1" outlineLevel="2" x14ac:dyDescent="0.3">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2" hidden="1" outlineLevel="2" x14ac:dyDescent="0.3">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2" hidden="1" outlineLevel="1" x14ac:dyDescent="0.3">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2.8" hidden="1" outlineLevel="2" x14ac:dyDescent="0.3">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0.8" hidden="1" outlineLevel="1" x14ac:dyDescent="0.3">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 hidden="1" outlineLevel="2" x14ac:dyDescent="0.3">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7.6" hidden="1" outlineLevel="2" x14ac:dyDescent="0.3">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2" hidden="1" outlineLevel="2" x14ac:dyDescent="0.3">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7.6" hidden="1" outlineLevel="1" x14ac:dyDescent="0.3">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0.4" collapsed="1" x14ac:dyDescent="0.3">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8.8" hidden="1" outlineLevel="2" x14ac:dyDescent="0.3">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2" hidden="1" outlineLevel="2" x14ac:dyDescent="0.3">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8.8" hidden="1" outlineLevel="2" x14ac:dyDescent="0.3">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 hidden="1" outlineLevel="1" x14ac:dyDescent="0.3">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2" hidden="1" outlineLevel="2" x14ac:dyDescent="0.3">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8.8" hidden="1" outlineLevel="1" x14ac:dyDescent="0.3">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2" hidden="1" outlineLevel="2" x14ac:dyDescent="0.3">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8.8" hidden="1" outlineLevel="1" x14ac:dyDescent="0.3">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6.4" hidden="1" outlineLevel="2" x14ac:dyDescent="0.3">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8.8" hidden="1" outlineLevel="2" x14ac:dyDescent="0.3">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7.6" hidden="1" outlineLevel="1" x14ac:dyDescent="0.3">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8.8" hidden="1" outlineLevel="2" x14ac:dyDescent="0.3">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8.8" hidden="1" outlineLevel="1" x14ac:dyDescent="0.3">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 collapsed="1" x14ac:dyDescent="0.3">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8.8" hidden="1" outlineLevel="2" x14ac:dyDescent="0.3">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8.8" hidden="1" outlineLevel="2" x14ac:dyDescent="0.3">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8.8" hidden="1" outlineLevel="2" x14ac:dyDescent="0.3">
      <c r="A75" s="115" t="s">
        <v>6</v>
      </c>
      <c r="B75" s="115" t="s">
        <v>50</v>
      </c>
      <c r="C75" s="115" t="s">
        <v>573</v>
      </c>
      <c r="D75" s="115" t="s">
        <v>133</v>
      </c>
      <c r="E75" s="116"/>
      <c r="F75" s="116">
        <v>0</v>
      </c>
      <c r="G75" s="116">
        <v>0</v>
      </c>
      <c r="H75" s="116">
        <v>41250</v>
      </c>
      <c r="I75" s="116">
        <v>41250</v>
      </c>
      <c r="J75" s="123" t="s">
        <v>722</v>
      </c>
      <c r="K75" s="123" t="s">
        <v>723</v>
      </c>
      <c r="L75" s="122" t="s">
        <v>41</v>
      </c>
    </row>
    <row r="76" spans="1:12" ht="28.8" hidden="1" outlineLevel="2" x14ac:dyDescent="0.3">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8.8" hidden="1" outlineLevel="2" x14ac:dyDescent="0.3">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8.8" hidden="1" outlineLevel="2" x14ac:dyDescent="0.3">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8.8" hidden="1" outlineLevel="2" x14ac:dyDescent="0.3">
      <c r="A79" s="115" t="s">
        <v>6</v>
      </c>
      <c r="B79" s="115" t="s">
        <v>50</v>
      </c>
      <c r="C79" s="115" t="s">
        <v>573</v>
      </c>
      <c r="D79" s="115" t="s">
        <v>486</v>
      </c>
      <c r="E79" s="116">
        <v>0</v>
      </c>
      <c r="F79" s="116">
        <v>0</v>
      </c>
      <c r="G79" s="116">
        <v>0</v>
      </c>
      <c r="H79" s="116">
        <v>15208</v>
      </c>
      <c r="I79" s="116">
        <v>15208</v>
      </c>
      <c r="J79" s="123" t="s">
        <v>728</v>
      </c>
      <c r="K79" s="123" t="s">
        <v>729</v>
      </c>
      <c r="L79" s="122" t="s">
        <v>41</v>
      </c>
    </row>
    <row r="80" spans="1:12" ht="28.8" hidden="1" outlineLevel="1" x14ac:dyDescent="0.3">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8.8" hidden="1" outlineLevel="2" x14ac:dyDescent="0.3">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8.8" hidden="1" outlineLevel="1" x14ac:dyDescent="0.3">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8.8" hidden="1" outlineLevel="2" x14ac:dyDescent="0.3">
      <c r="A83" s="115" t="s">
        <v>6</v>
      </c>
      <c r="B83" s="115" t="s">
        <v>52</v>
      </c>
      <c r="C83" s="115" t="s">
        <v>736</v>
      </c>
      <c r="D83" s="115" t="s">
        <v>370</v>
      </c>
      <c r="E83" s="116">
        <v>359</v>
      </c>
      <c r="F83" s="116">
        <v>359</v>
      </c>
      <c r="G83" s="116">
        <v>0</v>
      </c>
      <c r="H83" s="116">
        <v>359</v>
      </c>
      <c r="I83" s="116">
        <v>0</v>
      </c>
      <c r="J83" s="121" t="s">
        <v>737</v>
      </c>
      <c r="K83" s="121" t="s">
        <v>738</v>
      </c>
      <c r="L83" s="122" t="s">
        <v>576</v>
      </c>
    </row>
    <row r="84" spans="1:12" ht="28.8" hidden="1" outlineLevel="1" x14ac:dyDescent="0.3">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8.8" hidden="1" outlineLevel="2" x14ac:dyDescent="0.3">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8.8" hidden="1" outlineLevel="2" x14ac:dyDescent="0.3">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8.8" hidden="1" outlineLevel="2" x14ac:dyDescent="0.3">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8.8" hidden="1" outlineLevel="2" x14ac:dyDescent="0.3">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8.8" hidden="1" outlineLevel="1" x14ac:dyDescent="0.3">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8.8" hidden="1" outlineLevel="2" x14ac:dyDescent="0.3">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8.8" hidden="1" outlineLevel="1" x14ac:dyDescent="0.3">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6.4" collapsed="1" x14ac:dyDescent="0.3">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7.6" hidden="1" outlineLevel="2" x14ac:dyDescent="0.3">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8.8" hidden="1" outlineLevel="2" x14ac:dyDescent="0.3">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8.8" hidden="1" outlineLevel="2" x14ac:dyDescent="0.3">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8.8" hidden="1" outlineLevel="2" x14ac:dyDescent="0.3">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8.8" hidden="1" outlineLevel="2" x14ac:dyDescent="0.3">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 hidden="1" outlineLevel="2" x14ac:dyDescent="0.3">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8.8" hidden="1" outlineLevel="2" x14ac:dyDescent="0.3">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8.8" hidden="1" outlineLevel="2" x14ac:dyDescent="0.3">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0.8" hidden="1" outlineLevel="1" x14ac:dyDescent="0.3">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8.8" hidden="1" outlineLevel="2" x14ac:dyDescent="0.3">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8.8" hidden="1" outlineLevel="2" x14ac:dyDescent="0.3">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8.8" hidden="1" outlineLevel="2" x14ac:dyDescent="0.3">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8.8" hidden="1" outlineLevel="2" x14ac:dyDescent="0.3">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8.8" hidden="1" outlineLevel="2" x14ac:dyDescent="0.3">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6.4" hidden="1" outlineLevel="2" x14ac:dyDescent="0.3">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8.8" hidden="1" outlineLevel="2" x14ac:dyDescent="0.3">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8.8" hidden="1" outlineLevel="2" x14ac:dyDescent="0.3">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8.8" hidden="1" outlineLevel="2" x14ac:dyDescent="0.3">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8.8" hidden="1" outlineLevel="1" x14ac:dyDescent="0.3">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8.8" hidden="1" outlineLevel="2" x14ac:dyDescent="0.3">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8.8" hidden="1" outlineLevel="2" x14ac:dyDescent="0.3">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8.8" hidden="1" outlineLevel="2" x14ac:dyDescent="0.3">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8.8" hidden="1" outlineLevel="2" x14ac:dyDescent="0.3">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8.8" hidden="1" outlineLevel="2" x14ac:dyDescent="0.3">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8.8" hidden="1" outlineLevel="2" x14ac:dyDescent="0.3">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8.8" hidden="1" outlineLevel="2" x14ac:dyDescent="0.3">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8.8" hidden="1" outlineLevel="2" x14ac:dyDescent="0.3">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8.8" hidden="1" outlineLevel="2" x14ac:dyDescent="0.3">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8.8" hidden="1" outlineLevel="2" x14ac:dyDescent="0.3">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8.8" hidden="1" outlineLevel="2" x14ac:dyDescent="0.3">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 hidden="1" outlineLevel="1" x14ac:dyDescent="0.3">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8.8" hidden="1" outlineLevel="2" x14ac:dyDescent="0.3">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8.8" hidden="1" outlineLevel="2" x14ac:dyDescent="0.3">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8.8" hidden="1" outlineLevel="2" x14ac:dyDescent="0.3">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8.8" hidden="1" outlineLevel="1" x14ac:dyDescent="0.3">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8.8" hidden="1" outlineLevel="2" x14ac:dyDescent="0.3">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8.8" hidden="1" outlineLevel="2" x14ac:dyDescent="0.3">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8.8" hidden="1" outlineLevel="2" x14ac:dyDescent="0.3">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8.8" hidden="1" outlineLevel="2" x14ac:dyDescent="0.3">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8.8" hidden="1" outlineLevel="1" x14ac:dyDescent="0.3">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8.8" hidden="1" outlineLevel="2" x14ac:dyDescent="0.3">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8.8" hidden="1" outlineLevel="2" x14ac:dyDescent="0.3">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8.8" hidden="1" outlineLevel="2" x14ac:dyDescent="0.3">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8.8" hidden="1" outlineLevel="2" x14ac:dyDescent="0.3">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8.8" hidden="1" outlineLevel="2" x14ac:dyDescent="0.3">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8.8" hidden="1" outlineLevel="2" x14ac:dyDescent="0.3">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8.8" hidden="1" outlineLevel="2" x14ac:dyDescent="0.3">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8.8" hidden="1" outlineLevel="2" x14ac:dyDescent="0.3">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8.8" hidden="1" outlineLevel="2" x14ac:dyDescent="0.3">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8.8" hidden="1" outlineLevel="2" x14ac:dyDescent="0.3">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8.8" hidden="1" outlineLevel="2" x14ac:dyDescent="0.3">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8.8" hidden="1" outlineLevel="2" x14ac:dyDescent="0.3">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8.8" hidden="1" outlineLevel="2" x14ac:dyDescent="0.3">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8.8" hidden="1" outlineLevel="1" x14ac:dyDescent="0.3">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 collapsed="1" x14ac:dyDescent="0.3">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142" priority="1" operator="containsText" text="Hard Risk">
      <formula>NOT(ISERROR(SEARCH("Hard Risk",L2)))</formula>
    </cfRule>
    <cfRule type="containsText" dxfId="141" priority="2" operator="containsText" text="Soft Risk">
      <formula>NOT(ISERROR(SEARCH("Soft Risk",L2)))</formula>
    </cfRule>
    <cfRule type="containsText" dxfId="140" priority="3" operator="containsText" text="Hard Opportunity">
      <formula>NOT(ISERROR(SEARCH("Hard Opportunity",L2)))</formula>
    </cfRule>
    <cfRule type="containsText" dxfId="139" priority="4" operator="containsText" text="Soft Opportunity">
      <formula>NOT(ISERROR(SEARCH("Soft Opportunity",L2)))</formula>
    </cfRule>
    <cfRule type="containsText" dxfId="138"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501</v>
      </c>
    </row>
    <row r="2" spans="1:16" x14ac:dyDescent="0.3">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35"/>
    <row r="13" spans="1:16" ht="14.4" customHeight="1" x14ac:dyDescent="0.3">
      <c r="F13" s="168">
        <f>(D9+G9+J9+M9+P9)/100000</f>
        <v>-19.030079525166663</v>
      </c>
      <c r="G13" s="171" t="s">
        <v>905</v>
      </c>
      <c r="H13" s="172"/>
      <c r="I13" s="172"/>
      <c r="J13" s="173"/>
    </row>
    <row r="14" spans="1:16" x14ac:dyDescent="0.3">
      <c r="F14" s="169"/>
      <c r="G14" s="174"/>
      <c r="H14" s="175"/>
      <c r="I14" s="175"/>
      <c r="J14" s="176"/>
    </row>
    <row r="15" spans="1:16" ht="15" thickBot="1" x14ac:dyDescent="0.35">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4" x14ac:dyDescent="0.3"/>
  <cols>
    <col min="1" max="1" width="42.77734375" bestFit="1" customWidth="1"/>
    <col min="2" max="2" width="24.109375" bestFit="1" customWidth="1"/>
    <col min="3" max="3" width="23.88671875" bestFit="1" customWidth="1"/>
    <col min="4" max="4" width="17" bestFit="1" customWidth="1"/>
    <col min="5" max="6" width="20.109375" bestFit="1" customWidth="1"/>
    <col min="7" max="7" width="10.109375" bestFit="1" customWidth="1"/>
    <col min="8" max="8" width="9.21875" bestFit="1" customWidth="1"/>
  </cols>
  <sheetData>
    <row r="2" spans="1:4" x14ac:dyDescent="0.3">
      <c r="A2" s="8" t="s">
        <v>42</v>
      </c>
      <c r="B2" t="s">
        <v>489</v>
      </c>
    </row>
    <row r="4" spans="1:4" x14ac:dyDescent="0.3">
      <c r="A4" s="8" t="s">
        <v>55</v>
      </c>
      <c r="B4" t="s">
        <v>0</v>
      </c>
      <c r="C4" t="s">
        <v>45</v>
      </c>
    </row>
    <row r="5" spans="1:4" hidden="1" x14ac:dyDescent="0.3">
      <c r="A5" t="s">
        <v>400</v>
      </c>
      <c r="B5" s="6">
        <v>262896</v>
      </c>
      <c r="C5" s="6">
        <v>-100000</v>
      </c>
    </row>
    <row r="6" spans="1:4" hidden="1" x14ac:dyDescent="0.3">
      <c r="A6" t="s">
        <v>322</v>
      </c>
      <c r="B6" s="6">
        <v>191646</v>
      </c>
      <c r="C6" s="6">
        <v>-63380.992500000008</v>
      </c>
    </row>
    <row r="7" spans="1:4" hidden="1" x14ac:dyDescent="0.3">
      <c r="A7" t="s">
        <v>407</v>
      </c>
      <c r="B7" s="6">
        <v>1778445.9000000001</v>
      </c>
      <c r="C7" s="6">
        <v>0</v>
      </c>
    </row>
    <row r="8" spans="1:4" hidden="1" x14ac:dyDescent="0.3">
      <c r="A8" t="s">
        <v>358</v>
      </c>
      <c r="B8" s="6">
        <v>292</v>
      </c>
      <c r="C8" s="6">
        <v>0</v>
      </c>
    </row>
    <row r="9" spans="1:4" hidden="1" x14ac:dyDescent="0.3">
      <c r="A9" t="s">
        <v>420</v>
      </c>
      <c r="B9" s="6">
        <v>1244018</v>
      </c>
      <c r="C9" s="6">
        <v>0</v>
      </c>
    </row>
    <row r="10" spans="1:4" x14ac:dyDescent="0.3">
      <c r="A10" t="s">
        <v>73</v>
      </c>
      <c r="B10" s="6">
        <v>3649280</v>
      </c>
      <c r="C10" s="181">
        <v>-363543</v>
      </c>
      <c r="D10" t="s">
        <v>491</v>
      </c>
    </row>
    <row r="11" spans="1:4" x14ac:dyDescent="0.3">
      <c r="A11" t="s">
        <v>121</v>
      </c>
      <c r="B11" s="6">
        <v>100000</v>
      </c>
      <c r="C11" s="181">
        <v>0</v>
      </c>
      <c r="D11" t="s">
        <v>491</v>
      </c>
    </row>
    <row r="12" spans="1:4" hidden="1" x14ac:dyDescent="0.3">
      <c r="A12" t="s">
        <v>368</v>
      </c>
      <c r="B12" s="6">
        <v>4409</v>
      </c>
      <c r="C12" s="6">
        <v>0</v>
      </c>
    </row>
    <row r="13" spans="1:4" hidden="1" x14ac:dyDescent="0.3">
      <c r="A13" t="s">
        <v>58</v>
      </c>
      <c r="B13" s="6">
        <v>36345</v>
      </c>
      <c r="C13" s="6">
        <v>0</v>
      </c>
    </row>
    <row r="14" spans="1:4" hidden="1" x14ac:dyDescent="0.3">
      <c r="A14" t="s">
        <v>59</v>
      </c>
      <c r="B14" s="6">
        <v>4230</v>
      </c>
      <c r="C14" s="6">
        <v>0</v>
      </c>
    </row>
    <row r="15" spans="1:4" hidden="1" x14ac:dyDescent="0.3">
      <c r="A15" t="s">
        <v>60</v>
      </c>
      <c r="B15" s="6">
        <v>2863</v>
      </c>
      <c r="C15" s="6">
        <v>0</v>
      </c>
    </row>
    <row r="16" spans="1:4" x14ac:dyDescent="0.3">
      <c r="A16" t="s">
        <v>159</v>
      </c>
      <c r="B16" s="6">
        <v>14886</v>
      </c>
      <c r="C16" s="86">
        <v>-1820.9400000000005</v>
      </c>
    </row>
    <row r="17" spans="1:4" hidden="1" x14ac:dyDescent="0.3">
      <c r="A17" t="s">
        <v>198</v>
      </c>
      <c r="B17" s="6">
        <v>1211114.9924999999</v>
      </c>
      <c r="C17" s="6">
        <v>-10440.509999999995</v>
      </c>
    </row>
    <row r="18" spans="1:4" hidden="1" x14ac:dyDescent="0.3">
      <c r="A18" t="s">
        <v>324</v>
      </c>
      <c r="B18" s="6">
        <v>50400</v>
      </c>
      <c r="C18" s="6">
        <v>0</v>
      </c>
    </row>
    <row r="19" spans="1:4" x14ac:dyDescent="0.3">
      <c r="A19" t="s">
        <v>222</v>
      </c>
      <c r="B19" s="6">
        <v>131625</v>
      </c>
      <c r="C19" s="86">
        <v>-390.75</v>
      </c>
    </row>
    <row r="20" spans="1:4" x14ac:dyDescent="0.3">
      <c r="A20" t="s">
        <v>57</v>
      </c>
      <c r="B20" s="6">
        <v>1555160.9220000003</v>
      </c>
      <c r="C20" s="181">
        <v>-24203.72666666668</v>
      </c>
      <c r="D20" t="s">
        <v>491</v>
      </c>
    </row>
    <row r="21" spans="1:4" hidden="1" x14ac:dyDescent="0.3">
      <c r="A21" t="s">
        <v>61</v>
      </c>
      <c r="B21" s="6">
        <v>1674</v>
      </c>
      <c r="C21" s="6">
        <v>-1674</v>
      </c>
    </row>
    <row r="22" spans="1:4" hidden="1" x14ac:dyDescent="0.3">
      <c r="A22" t="s">
        <v>170</v>
      </c>
      <c r="B22" s="6">
        <v>236250</v>
      </c>
      <c r="C22" s="6">
        <v>0</v>
      </c>
    </row>
    <row r="23" spans="1:4" hidden="1" x14ac:dyDescent="0.3">
      <c r="A23" t="s">
        <v>308</v>
      </c>
      <c r="B23" s="6">
        <v>32760</v>
      </c>
      <c r="C23" s="6">
        <v>0</v>
      </c>
    </row>
    <row r="24" spans="1:4" hidden="1" x14ac:dyDescent="0.3">
      <c r="A24" t="s">
        <v>234</v>
      </c>
      <c r="B24" s="6">
        <v>10080</v>
      </c>
      <c r="C24" s="6">
        <v>0</v>
      </c>
    </row>
    <row r="25" spans="1:4" hidden="1" x14ac:dyDescent="0.3">
      <c r="A25" t="s">
        <v>313</v>
      </c>
      <c r="B25" s="6">
        <v>139684</v>
      </c>
      <c r="C25" s="6">
        <v>-2.9103830456733704E-11</v>
      </c>
    </row>
    <row r="26" spans="1:4" hidden="1" x14ac:dyDescent="0.3">
      <c r="A26" t="s">
        <v>318</v>
      </c>
      <c r="B26" s="6">
        <v>3150</v>
      </c>
      <c r="C26" s="6">
        <v>0</v>
      </c>
    </row>
    <row r="27" spans="1:4" hidden="1" x14ac:dyDescent="0.3">
      <c r="A27" t="s">
        <v>417</v>
      </c>
      <c r="B27" s="6">
        <v>0</v>
      </c>
      <c r="C27" s="6">
        <v>0</v>
      </c>
    </row>
    <row r="28" spans="1:4" x14ac:dyDescent="0.3">
      <c r="A28" t="s">
        <v>181</v>
      </c>
      <c r="B28" s="6">
        <v>4217276.0999999996</v>
      </c>
      <c r="C28" s="86">
        <v>-692116.46</v>
      </c>
    </row>
    <row r="29" spans="1:4" hidden="1" x14ac:dyDescent="0.3">
      <c r="A29" t="s">
        <v>62</v>
      </c>
      <c r="B29" s="6">
        <v>7043</v>
      </c>
      <c r="C29" s="6">
        <v>0</v>
      </c>
    </row>
    <row r="30" spans="1:4" x14ac:dyDescent="0.3">
      <c r="A30" t="s">
        <v>63</v>
      </c>
      <c r="B30" s="6">
        <v>35314</v>
      </c>
      <c r="C30" s="181">
        <v>0</v>
      </c>
    </row>
    <row r="31" spans="1:4" hidden="1" x14ac:dyDescent="0.3">
      <c r="A31" t="s">
        <v>185</v>
      </c>
      <c r="B31" s="6">
        <v>218880</v>
      </c>
      <c r="C31" s="6">
        <v>-5308</v>
      </c>
    </row>
    <row r="32" spans="1:4" hidden="1" x14ac:dyDescent="0.3">
      <c r="A32" t="s">
        <v>304</v>
      </c>
      <c r="B32" s="6">
        <v>117539.0055</v>
      </c>
      <c r="C32" s="6">
        <v>-0.25</v>
      </c>
    </row>
    <row r="33" spans="1:4" hidden="1" x14ac:dyDescent="0.3">
      <c r="A33" t="s">
        <v>75</v>
      </c>
      <c r="B33" s="6">
        <v>5250</v>
      </c>
      <c r="C33" s="6">
        <v>0</v>
      </c>
    </row>
    <row r="34" spans="1:4" hidden="1" x14ac:dyDescent="0.3">
      <c r="A34" t="s">
        <v>333</v>
      </c>
      <c r="B34" s="6">
        <v>48934</v>
      </c>
      <c r="C34" s="6">
        <v>-2</v>
      </c>
    </row>
    <row r="35" spans="1:4" hidden="1" x14ac:dyDescent="0.3">
      <c r="A35" t="s">
        <v>56</v>
      </c>
      <c r="B35" s="6">
        <v>3667396</v>
      </c>
      <c r="C35" s="6">
        <v>-50000</v>
      </c>
    </row>
    <row r="36" spans="1:4" hidden="1" x14ac:dyDescent="0.3">
      <c r="A36" t="s">
        <v>236</v>
      </c>
      <c r="B36" s="6">
        <v>238897.86250000002</v>
      </c>
      <c r="C36" s="6">
        <v>-6029.2125000000233</v>
      </c>
    </row>
    <row r="37" spans="1:4" hidden="1" x14ac:dyDescent="0.3">
      <c r="A37" t="s">
        <v>370</v>
      </c>
      <c r="B37" s="6">
        <v>359</v>
      </c>
      <c r="C37" s="6">
        <v>0</v>
      </c>
    </row>
    <row r="38" spans="1:4" hidden="1" x14ac:dyDescent="0.3">
      <c r="A38" t="s">
        <v>133</v>
      </c>
      <c r="B38" s="6">
        <v>14700</v>
      </c>
      <c r="C38" s="6">
        <v>0</v>
      </c>
    </row>
    <row r="39" spans="1:4" hidden="1" x14ac:dyDescent="0.3">
      <c r="A39" t="s">
        <v>360</v>
      </c>
      <c r="B39" s="6">
        <v>2900</v>
      </c>
      <c r="C39" s="6">
        <v>0</v>
      </c>
    </row>
    <row r="40" spans="1:4" x14ac:dyDescent="0.3">
      <c r="A40" t="s">
        <v>240</v>
      </c>
      <c r="B40" s="6">
        <v>12600</v>
      </c>
      <c r="C40" s="86">
        <v>-600</v>
      </c>
    </row>
    <row r="41" spans="1:4" x14ac:dyDescent="0.3">
      <c r="A41" t="s">
        <v>362</v>
      </c>
      <c r="B41" s="6">
        <v>8400</v>
      </c>
      <c r="C41" s="86">
        <v>-400</v>
      </c>
    </row>
    <row r="42" spans="1:4" hidden="1" x14ac:dyDescent="0.3">
      <c r="A42" t="s">
        <v>242</v>
      </c>
      <c r="B42" s="6">
        <v>90000</v>
      </c>
      <c r="C42" s="6">
        <v>0</v>
      </c>
    </row>
    <row r="43" spans="1:4" x14ac:dyDescent="0.3">
      <c r="A43" t="s">
        <v>208</v>
      </c>
      <c r="B43" s="6">
        <v>4683010.9241500003</v>
      </c>
      <c r="C43" s="86">
        <v>-1114624.96165</v>
      </c>
    </row>
    <row r="44" spans="1:4" hidden="1" x14ac:dyDescent="0.3">
      <c r="A44" t="s">
        <v>248</v>
      </c>
      <c r="B44" s="6">
        <v>1260</v>
      </c>
      <c r="C44" s="6">
        <v>0</v>
      </c>
    </row>
    <row r="45" spans="1:4" x14ac:dyDescent="0.3">
      <c r="A45" t="s">
        <v>342</v>
      </c>
      <c r="B45" s="6">
        <v>940800</v>
      </c>
      <c r="C45" s="181">
        <v>-65132</v>
      </c>
      <c r="D45" t="s">
        <v>491</v>
      </c>
    </row>
    <row r="46" spans="1:4" hidden="1" x14ac:dyDescent="0.3">
      <c r="A46" t="s">
        <v>64</v>
      </c>
      <c r="B46" s="6">
        <v>18865</v>
      </c>
      <c r="C46" s="6">
        <v>0</v>
      </c>
    </row>
    <row r="47" spans="1:4" x14ac:dyDescent="0.3">
      <c r="A47" t="s">
        <v>65</v>
      </c>
      <c r="B47" s="6">
        <v>25439</v>
      </c>
      <c r="C47" s="181">
        <v>-503.06333333333168</v>
      </c>
    </row>
    <row r="48" spans="1:4" hidden="1" x14ac:dyDescent="0.3">
      <c r="A48" t="s">
        <v>320</v>
      </c>
      <c r="B48" s="6">
        <v>2594.5500000000002</v>
      </c>
      <c r="C48" s="6">
        <v>0</v>
      </c>
    </row>
    <row r="49" spans="1:3" x14ac:dyDescent="0.3">
      <c r="A49" t="s">
        <v>66</v>
      </c>
      <c r="B49" s="6">
        <v>34537</v>
      </c>
      <c r="C49" s="181">
        <v>-683.16666666666424</v>
      </c>
    </row>
    <row r="50" spans="1:3" hidden="1" x14ac:dyDescent="0.3">
      <c r="A50" t="s">
        <v>76</v>
      </c>
      <c r="B50" s="6">
        <v>27790.5285</v>
      </c>
      <c r="C50" s="6">
        <v>0</v>
      </c>
    </row>
    <row r="51" spans="1:3" hidden="1" x14ac:dyDescent="0.3">
      <c r="A51" t="s">
        <v>256</v>
      </c>
      <c r="B51" s="6">
        <v>2751</v>
      </c>
      <c r="C51" s="6">
        <v>0</v>
      </c>
    </row>
    <row r="52" spans="1:3" x14ac:dyDescent="0.3">
      <c r="A52" t="s">
        <v>334</v>
      </c>
      <c r="B52" s="6">
        <v>4499600</v>
      </c>
      <c r="C52" s="86">
        <v>-836000</v>
      </c>
    </row>
    <row r="53" spans="1:3" hidden="1" x14ac:dyDescent="0.3">
      <c r="A53" t="s">
        <v>67</v>
      </c>
      <c r="B53" s="6">
        <v>10552298</v>
      </c>
      <c r="C53" s="6">
        <v>-647031.9599999995</v>
      </c>
    </row>
    <row r="54" spans="1:3" x14ac:dyDescent="0.3">
      <c r="A54" t="s">
        <v>77</v>
      </c>
      <c r="B54" s="6">
        <v>307613.80000000005</v>
      </c>
      <c r="C54" s="86">
        <v>-1947.1333333333605</v>
      </c>
    </row>
    <row r="55" spans="1:3" hidden="1" x14ac:dyDescent="0.3">
      <c r="A55" t="s">
        <v>176</v>
      </c>
      <c r="B55" s="6">
        <v>141750</v>
      </c>
      <c r="C55" s="6">
        <v>0</v>
      </c>
    </row>
    <row r="56" spans="1:3" x14ac:dyDescent="0.3">
      <c r="A56" t="s">
        <v>74</v>
      </c>
      <c r="B56" s="6">
        <v>631511.9645</v>
      </c>
      <c r="C56" s="86">
        <v>-32226.404500000004</v>
      </c>
    </row>
    <row r="57" spans="1:3" hidden="1" x14ac:dyDescent="0.3">
      <c r="A57" t="s">
        <v>177</v>
      </c>
      <c r="B57" s="6">
        <v>17099</v>
      </c>
      <c r="C57" s="6">
        <v>0</v>
      </c>
    </row>
    <row r="58" spans="1:3" x14ac:dyDescent="0.3">
      <c r="A58" t="s">
        <v>410</v>
      </c>
      <c r="B58" s="6">
        <v>298544.40000000002</v>
      </c>
      <c r="C58" s="86">
        <v>-14216.030000000086</v>
      </c>
    </row>
    <row r="59" spans="1:3" hidden="1" x14ac:dyDescent="0.3">
      <c r="A59" t="s">
        <v>402</v>
      </c>
      <c r="B59" s="6">
        <v>100000</v>
      </c>
      <c r="C59" s="6">
        <v>0</v>
      </c>
    </row>
    <row r="60" spans="1:3" hidden="1" x14ac:dyDescent="0.3">
      <c r="A60" t="s">
        <v>272</v>
      </c>
      <c r="B60" s="6">
        <v>8435.7000000000007</v>
      </c>
      <c r="C60" s="6">
        <v>0</v>
      </c>
    </row>
    <row r="61" spans="1:3" hidden="1" x14ac:dyDescent="0.3">
      <c r="A61" t="s">
        <v>68</v>
      </c>
      <c r="B61" s="6">
        <v>52500</v>
      </c>
      <c r="C61" s="6">
        <v>0</v>
      </c>
    </row>
    <row r="62" spans="1:3" hidden="1" x14ac:dyDescent="0.3">
      <c r="A62" t="s">
        <v>353</v>
      </c>
      <c r="B62" s="6">
        <v>411547.5</v>
      </c>
      <c r="C62" s="6">
        <v>0</v>
      </c>
    </row>
    <row r="63" spans="1:3" hidden="1" x14ac:dyDescent="0.3">
      <c r="A63" t="s">
        <v>166</v>
      </c>
      <c r="B63" s="6">
        <v>12200</v>
      </c>
      <c r="C63" s="6">
        <v>0</v>
      </c>
    </row>
    <row r="64" spans="1:3" hidden="1" x14ac:dyDescent="0.3">
      <c r="A64" t="s">
        <v>276</v>
      </c>
      <c r="B64" s="6">
        <v>72888.816000000006</v>
      </c>
      <c r="C64" s="6">
        <v>-3470.8960000000079</v>
      </c>
    </row>
    <row r="65" spans="1:3" x14ac:dyDescent="0.3">
      <c r="A65" t="s">
        <v>69</v>
      </c>
      <c r="B65" s="6">
        <v>3150</v>
      </c>
      <c r="C65" s="86">
        <v>-150</v>
      </c>
    </row>
    <row r="66" spans="1:3" hidden="1" x14ac:dyDescent="0.3">
      <c r="A66" t="s">
        <v>278</v>
      </c>
      <c r="B66" s="6">
        <v>51930.15</v>
      </c>
      <c r="C66" s="6">
        <v>0</v>
      </c>
    </row>
    <row r="67" spans="1:3" x14ac:dyDescent="0.3">
      <c r="A67" t="s">
        <v>347</v>
      </c>
      <c r="B67" s="6">
        <v>139031.20000000001</v>
      </c>
      <c r="C67" s="86">
        <v>-1329.5333333333256</v>
      </c>
    </row>
    <row r="68" spans="1:3" hidden="1" x14ac:dyDescent="0.3">
      <c r="A68" t="s">
        <v>70</v>
      </c>
      <c r="B68" s="6">
        <v>297450.41749999998</v>
      </c>
      <c r="C68" s="6">
        <v>-15282.789999999994</v>
      </c>
    </row>
    <row r="69" spans="1:3" hidden="1" x14ac:dyDescent="0.3">
      <c r="A69" t="s">
        <v>282</v>
      </c>
      <c r="B69" s="6">
        <v>39305.700000000004</v>
      </c>
      <c r="C69" s="6">
        <v>0</v>
      </c>
    </row>
    <row r="70" spans="1:3" hidden="1" x14ac:dyDescent="0.3">
      <c r="A70" t="s">
        <v>381</v>
      </c>
      <c r="B70" s="6">
        <v>160000</v>
      </c>
      <c r="C70" s="6">
        <v>0</v>
      </c>
    </row>
    <row r="71" spans="1:3" x14ac:dyDescent="0.3">
      <c r="A71" t="s">
        <v>298</v>
      </c>
      <c r="B71" s="6">
        <v>70432.698000000004</v>
      </c>
      <c r="C71" s="181">
        <v>-121.79000000000815</v>
      </c>
    </row>
    <row r="72" spans="1:3" hidden="1" x14ac:dyDescent="0.3">
      <c r="A72" t="s">
        <v>349</v>
      </c>
      <c r="B72" s="6">
        <v>-4000000</v>
      </c>
      <c r="C72" s="6">
        <v>-4.6566128730773926E-10</v>
      </c>
    </row>
    <row r="73" spans="1:3" hidden="1" x14ac:dyDescent="0.3">
      <c r="A73" t="s">
        <v>78</v>
      </c>
      <c r="B73" s="6">
        <v>5407.5</v>
      </c>
      <c r="C73" s="6">
        <v>0</v>
      </c>
    </row>
    <row r="74" spans="1:3" hidden="1" x14ac:dyDescent="0.3">
      <c r="A74" t="s">
        <v>284</v>
      </c>
      <c r="B74" s="6">
        <v>174825</v>
      </c>
      <c r="C74" s="6">
        <v>0</v>
      </c>
    </row>
    <row r="75" spans="1:3" x14ac:dyDescent="0.3">
      <c r="A75" t="s">
        <v>138</v>
      </c>
      <c r="B75" s="6">
        <v>175245.90000000002</v>
      </c>
      <c r="C75" s="181">
        <v>-6500</v>
      </c>
    </row>
    <row r="76" spans="1:3" x14ac:dyDescent="0.3">
      <c r="A76" t="s">
        <v>112</v>
      </c>
      <c r="B76" s="6">
        <v>259449</v>
      </c>
      <c r="C76" s="181">
        <v>-100000.14999999997</v>
      </c>
    </row>
    <row r="77" spans="1:3" x14ac:dyDescent="0.3">
      <c r="A77" t="s">
        <v>371</v>
      </c>
      <c r="B77" s="6">
        <v>67470</v>
      </c>
      <c r="C77" s="181">
        <v>0</v>
      </c>
    </row>
    <row r="78" spans="1:3" hidden="1" x14ac:dyDescent="0.3">
      <c r="A78" t="s">
        <v>374</v>
      </c>
      <c r="B78" s="6">
        <v>25000</v>
      </c>
      <c r="C78" s="6">
        <v>0</v>
      </c>
    </row>
    <row r="79" spans="1:3" hidden="1" x14ac:dyDescent="0.3">
      <c r="A79" t="s">
        <v>71</v>
      </c>
      <c r="B79" s="6">
        <v>421713.07500000007</v>
      </c>
      <c r="C79" s="6">
        <v>-13820.378333333472</v>
      </c>
    </row>
    <row r="80" spans="1:3" x14ac:dyDescent="0.3">
      <c r="A80" t="s">
        <v>191</v>
      </c>
      <c r="B80" s="6">
        <v>190000</v>
      </c>
      <c r="C80" s="86">
        <v>-73350</v>
      </c>
    </row>
    <row r="81" spans="1:3" hidden="1" x14ac:dyDescent="0.3">
      <c r="A81" t="s">
        <v>79</v>
      </c>
      <c r="B81" s="6">
        <v>61830</v>
      </c>
      <c r="C81" s="6">
        <v>0</v>
      </c>
    </row>
    <row r="82" spans="1:3" hidden="1" x14ac:dyDescent="0.3">
      <c r="A82" t="s">
        <v>215</v>
      </c>
      <c r="B82" s="6">
        <v>440671.35000000003</v>
      </c>
      <c r="C82" s="6">
        <v>-0.34999999997671694</v>
      </c>
    </row>
    <row r="83" spans="1:3" hidden="1" x14ac:dyDescent="0.3">
      <c r="A83" t="s">
        <v>72</v>
      </c>
      <c r="B83" s="6">
        <v>15750</v>
      </c>
      <c r="C83" s="6">
        <v>0</v>
      </c>
    </row>
    <row r="84" spans="1:3" hidden="1" x14ac:dyDescent="0.3">
      <c r="A84" t="s">
        <v>486</v>
      </c>
      <c r="B84" s="6">
        <v>0</v>
      </c>
      <c r="C84" s="6">
        <v>0</v>
      </c>
    </row>
    <row r="85" spans="1:3" x14ac:dyDescent="0.3">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4" x14ac:dyDescent="0.3"/>
  <cols>
    <col min="1" max="1" width="42.77734375" bestFit="1" customWidth="1"/>
    <col min="2" max="2" width="17.21875" bestFit="1" customWidth="1"/>
    <col min="4" max="4" width="15.109375" bestFit="1" customWidth="1"/>
    <col min="9" max="9" width="9.21875" bestFit="1" customWidth="1"/>
    <col min="13" max="13" width="27.6640625" bestFit="1" customWidth="1"/>
    <col min="14" max="14" width="10.109375" bestFit="1" customWidth="1"/>
  </cols>
  <sheetData>
    <row r="1" spans="1:15" x14ac:dyDescent="0.3">
      <c r="F1" s="180" t="s">
        <v>481</v>
      </c>
      <c r="G1" s="180"/>
      <c r="H1" s="180"/>
      <c r="I1" s="180"/>
      <c r="J1" s="180"/>
      <c r="M1" s="85" t="s">
        <v>483</v>
      </c>
    </row>
    <row r="2" spans="1:15" x14ac:dyDescent="0.3">
      <c r="A2" t="s">
        <v>407</v>
      </c>
      <c r="B2" s="6">
        <v>155389.33499999999</v>
      </c>
      <c r="C2" t="e">
        <v>#N/A</v>
      </c>
      <c r="D2" t="s">
        <v>477</v>
      </c>
      <c r="F2" t="s">
        <v>56</v>
      </c>
      <c r="G2" s="6">
        <v>401932.44</v>
      </c>
      <c r="H2">
        <v>752500</v>
      </c>
      <c r="I2" s="6">
        <v>-350567.56</v>
      </c>
      <c r="J2" t="s">
        <v>480</v>
      </c>
      <c r="M2" s="9" t="s">
        <v>482</v>
      </c>
      <c r="N2" s="87">
        <v>1000</v>
      </c>
    </row>
    <row r="3" spans="1:15" x14ac:dyDescent="0.3">
      <c r="A3" t="s">
        <v>73</v>
      </c>
      <c r="B3" s="6">
        <v>278680</v>
      </c>
      <c r="C3" t="e">
        <v>#N/A</v>
      </c>
      <c r="D3" t="s">
        <v>478</v>
      </c>
      <c r="F3" t="s">
        <v>198</v>
      </c>
      <c r="G3" s="6">
        <v>121674.73333333334</v>
      </c>
      <c r="H3">
        <v>334408.24</v>
      </c>
      <c r="I3" s="86">
        <v>-212733.50666666665</v>
      </c>
      <c r="J3" t="s">
        <v>478</v>
      </c>
      <c r="M3" t="s">
        <v>343</v>
      </c>
      <c r="N3" t="s">
        <v>484</v>
      </c>
      <c r="O3" t="s">
        <v>488</v>
      </c>
    </row>
    <row r="4" spans="1:15" x14ac:dyDescent="0.3">
      <c r="A4" t="s">
        <v>368</v>
      </c>
      <c r="B4" s="6">
        <v>4982.8</v>
      </c>
      <c r="C4" t="e">
        <v>#N/A</v>
      </c>
      <c r="D4" t="s">
        <v>480</v>
      </c>
      <c r="F4" t="s">
        <v>222</v>
      </c>
      <c r="G4" s="6">
        <v>40109.25</v>
      </c>
      <c r="H4">
        <v>32009.25</v>
      </c>
      <c r="I4" s="86">
        <v>8100</v>
      </c>
      <c r="J4" t="s">
        <v>477</v>
      </c>
    </row>
    <row r="5" spans="1:15" x14ac:dyDescent="0.3">
      <c r="A5" t="s">
        <v>313</v>
      </c>
      <c r="B5" s="6">
        <v>11640.333333333334</v>
      </c>
      <c r="C5" t="e">
        <v>#N/A</v>
      </c>
      <c r="D5" t="s">
        <v>477</v>
      </c>
      <c r="F5" t="s">
        <v>57</v>
      </c>
      <c r="G5" s="6">
        <v>12640.999999999998</v>
      </c>
      <c r="H5">
        <v>12705.37</v>
      </c>
      <c r="I5" s="86">
        <v>-64.370000000002619</v>
      </c>
      <c r="J5" t="s">
        <v>478</v>
      </c>
    </row>
    <row r="6" spans="1:15" x14ac:dyDescent="0.3">
      <c r="A6" t="s">
        <v>333</v>
      </c>
      <c r="B6" s="6">
        <v>4704</v>
      </c>
      <c r="C6" t="e">
        <v>#N/A</v>
      </c>
      <c r="D6" t="s">
        <v>478</v>
      </c>
      <c r="F6" t="s">
        <v>56</v>
      </c>
      <c r="G6" s="6">
        <v>401932.44</v>
      </c>
      <c r="H6">
        <v>752500</v>
      </c>
      <c r="I6" s="6">
        <v>-350567.56</v>
      </c>
      <c r="J6" t="s">
        <v>480</v>
      </c>
    </row>
    <row r="7" spans="1:15" x14ac:dyDescent="0.3">
      <c r="A7" t="s">
        <v>77</v>
      </c>
      <c r="B7" s="6">
        <v>24908.333333333332</v>
      </c>
      <c r="C7" t="e">
        <v>#N/A</v>
      </c>
      <c r="D7" t="s">
        <v>477</v>
      </c>
      <c r="F7" t="s">
        <v>208</v>
      </c>
      <c r="G7" s="6">
        <v>383337.49</v>
      </c>
      <c r="H7">
        <v>276974</v>
      </c>
      <c r="I7" s="6">
        <v>106363.48999999999</v>
      </c>
      <c r="J7" t="s">
        <v>478</v>
      </c>
    </row>
    <row r="8" spans="1:15" x14ac:dyDescent="0.3">
      <c r="A8" t="s">
        <v>410</v>
      </c>
      <c r="B8" s="6">
        <v>23694.030833333334</v>
      </c>
      <c r="C8" t="e">
        <v>#N/A</v>
      </c>
      <c r="D8" t="s">
        <v>477</v>
      </c>
      <c r="F8" t="s">
        <v>334</v>
      </c>
      <c r="G8" s="6">
        <v>211524.76</v>
      </c>
      <c r="H8">
        <v>634574.28</v>
      </c>
      <c r="I8" s="6">
        <v>-423049.52</v>
      </c>
      <c r="J8" t="s">
        <v>478</v>
      </c>
    </row>
    <row r="9" spans="1:15" x14ac:dyDescent="0.3">
      <c r="A9" t="s">
        <v>347</v>
      </c>
      <c r="B9" s="6">
        <v>11396</v>
      </c>
      <c r="C9" t="e">
        <v>#N/A</v>
      </c>
      <c r="D9" t="s">
        <v>477</v>
      </c>
      <c r="F9" t="s">
        <v>67</v>
      </c>
      <c r="G9" s="6">
        <v>912069.15</v>
      </c>
      <c r="H9">
        <v>661353.44000000006</v>
      </c>
      <c r="I9" s="6">
        <v>250715.70999999996</v>
      </c>
      <c r="J9" t="s">
        <v>478</v>
      </c>
    </row>
    <row r="10" spans="1:15" x14ac:dyDescent="0.3">
      <c r="A10" t="s">
        <v>381</v>
      </c>
      <c r="B10" s="6">
        <v>12500</v>
      </c>
      <c r="C10" t="e">
        <v>#N/A</v>
      </c>
      <c r="D10" t="s">
        <v>477</v>
      </c>
      <c r="F10" t="s">
        <v>74</v>
      </c>
      <c r="G10" s="6">
        <v>70999.255833333329</v>
      </c>
      <c r="H10">
        <v>29028.26</v>
      </c>
      <c r="I10" s="6">
        <v>41970.995833333334</v>
      </c>
      <c r="J10" t="s">
        <v>478</v>
      </c>
    </row>
    <row r="11" spans="1:15" x14ac:dyDescent="0.3">
      <c r="A11" t="s">
        <v>284</v>
      </c>
      <c r="B11" s="6">
        <v>14568.75</v>
      </c>
      <c r="C11" t="e">
        <v>#N/A</v>
      </c>
      <c r="D11" t="s">
        <v>477</v>
      </c>
      <c r="F11" t="s">
        <v>70</v>
      </c>
      <c r="G11" s="6">
        <v>983.36</v>
      </c>
      <c r="H11">
        <v>5180.1000000000004</v>
      </c>
      <c r="I11" s="6">
        <v>-4196.7400000000007</v>
      </c>
      <c r="J11" t="s">
        <v>478</v>
      </c>
    </row>
    <row r="12" spans="1:15" x14ac:dyDescent="0.3">
      <c r="A12" t="s">
        <v>112</v>
      </c>
      <c r="B12" s="6">
        <v>11185.3</v>
      </c>
      <c r="C12" t="e">
        <v>#N/A</v>
      </c>
      <c r="D12" t="s">
        <v>478</v>
      </c>
      <c r="F12" t="s">
        <v>138</v>
      </c>
      <c r="G12" s="6">
        <v>11833.333333333334</v>
      </c>
      <c r="H12">
        <v>1000</v>
      </c>
      <c r="I12" s="6">
        <v>10833.333333333334</v>
      </c>
      <c r="J12" t="s">
        <v>477</v>
      </c>
    </row>
    <row r="13" spans="1:15" x14ac:dyDescent="0.3">
      <c r="A13" t="s">
        <v>71</v>
      </c>
      <c r="B13" s="6">
        <v>30215.78</v>
      </c>
      <c r="C13" t="e">
        <v>#N/A</v>
      </c>
      <c r="D13" t="s">
        <v>480</v>
      </c>
    </row>
    <row r="15" spans="1:15" x14ac:dyDescent="0.3">
      <c r="A15" s="8" t="s">
        <v>1</v>
      </c>
      <c r="B15" t="s">
        <v>44</v>
      </c>
    </row>
    <row r="16" spans="1:15" hidden="1" x14ac:dyDescent="0.3">
      <c r="A16" s="9" t="s">
        <v>400</v>
      </c>
      <c r="B16" s="6">
        <v>0</v>
      </c>
    </row>
    <row r="17" spans="1:3" hidden="1" x14ac:dyDescent="0.3">
      <c r="A17" s="9" t="s">
        <v>322</v>
      </c>
      <c r="B17" s="6">
        <v>0</v>
      </c>
    </row>
    <row r="18" spans="1:3" x14ac:dyDescent="0.3">
      <c r="A18" s="9" t="s">
        <v>407</v>
      </c>
      <c r="B18" s="182">
        <v>86226.119999999646</v>
      </c>
    </row>
    <row r="19" spans="1:3" hidden="1" x14ac:dyDescent="0.3">
      <c r="A19" s="9" t="s">
        <v>358</v>
      </c>
      <c r="B19" s="6">
        <v>0</v>
      </c>
    </row>
    <row r="20" spans="1:3" x14ac:dyDescent="0.3">
      <c r="A20" s="9" t="s">
        <v>420</v>
      </c>
      <c r="B20" s="6">
        <v>32669.254166666651</v>
      </c>
      <c r="C20" t="s">
        <v>492</v>
      </c>
    </row>
    <row r="21" spans="1:3" x14ac:dyDescent="0.3">
      <c r="A21" s="9" t="s">
        <v>73</v>
      </c>
      <c r="B21" s="99">
        <v>111096</v>
      </c>
      <c r="C21" t="s">
        <v>492</v>
      </c>
    </row>
    <row r="22" spans="1:3" hidden="1" x14ac:dyDescent="0.3">
      <c r="A22" s="9" t="s">
        <v>121</v>
      </c>
      <c r="B22" s="6">
        <v>15</v>
      </c>
    </row>
    <row r="23" spans="1:3" x14ac:dyDescent="0.3">
      <c r="A23" s="9" t="s">
        <v>368</v>
      </c>
      <c r="B23" s="86">
        <v>573.80000000000018</v>
      </c>
    </row>
    <row r="24" spans="1:3" hidden="1" x14ac:dyDescent="0.3">
      <c r="A24" s="9" t="s">
        <v>58</v>
      </c>
      <c r="B24" s="6">
        <v>797.13000000000466</v>
      </c>
    </row>
    <row r="25" spans="1:3" hidden="1" x14ac:dyDescent="0.3">
      <c r="A25" s="9" t="s">
        <v>59</v>
      </c>
      <c r="B25" s="6">
        <v>239.02999999999975</v>
      </c>
    </row>
    <row r="26" spans="1:3" hidden="1" x14ac:dyDescent="0.3">
      <c r="A26" s="9" t="s">
        <v>60</v>
      </c>
      <c r="B26" s="6">
        <v>0</v>
      </c>
    </row>
    <row r="27" spans="1:3" hidden="1" x14ac:dyDescent="0.3">
      <c r="A27" s="9" t="s">
        <v>159</v>
      </c>
      <c r="B27" s="6">
        <v>0</v>
      </c>
    </row>
    <row r="28" spans="1:3" x14ac:dyDescent="0.3">
      <c r="A28" s="9" t="s">
        <v>198</v>
      </c>
      <c r="B28" s="99">
        <v>50308.707500000019</v>
      </c>
      <c r="C28" t="s">
        <v>492</v>
      </c>
    </row>
    <row r="29" spans="1:3" hidden="1" x14ac:dyDescent="0.3">
      <c r="A29" s="9" t="s">
        <v>324</v>
      </c>
      <c r="B29" s="6">
        <v>0</v>
      </c>
    </row>
    <row r="30" spans="1:3" hidden="1" x14ac:dyDescent="0.3">
      <c r="A30" s="9" t="s">
        <v>222</v>
      </c>
      <c r="B30" s="6">
        <v>0</v>
      </c>
    </row>
    <row r="31" spans="1:3" x14ac:dyDescent="0.3">
      <c r="A31" s="9" t="s">
        <v>57</v>
      </c>
      <c r="B31" s="86">
        <v>80625.498999999996</v>
      </c>
    </row>
    <row r="32" spans="1:3" hidden="1" x14ac:dyDescent="0.3">
      <c r="A32" s="9" t="s">
        <v>61</v>
      </c>
      <c r="B32" s="6">
        <v>0</v>
      </c>
    </row>
    <row r="33" spans="1:3" hidden="1" x14ac:dyDescent="0.3">
      <c r="A33" s="9" t="s">
        <v>170</v>
      </c>
      <c r="B33" s="6">
        <v>0</v>
      </c>
    </row>
    <row r="34" spans="1:3" hidden="1" x14ac:dyDescent="0.3">
      <c r="A34" s="9" t="s">
        <v>308</v>
      </c>
      <c r="B34" s="6">
        <v>0</v>
      </c>
    </row>
    <row r="35" spans="1:3" hidden="1" x14ac:dyDescent="0.3">
      <c r="A35" s="9" t="s">
        <v>234</v>
      </c>
      <c r="B35" s="6">
        <v>0</v>
      </c>
    </row>
    <row r="36" spans="1:3" hidden="1" x14ac:dyDescent="0.3">
      <c r="A36" s="9" t="s">
        <v>313</v>
      </c>
      <c r="B36" s="6">
        <v>0</v>
      </c>
    </row>
    <row r="37" spans="1:3" hidden="1" x14ac:dyDescent="0.3">
      <c r="A37" s="9" t="s">
        <v>318</v>
      </c>
      <c r="B37" s="6">
        <v>0</v>
      </c>
    </row>
    <row r="38" spans="1:3" x14ac:dyDescent="0.3">
      <c r="A38" s="9" t="s">
        <v>417</v>
      </c>
      <c r="B38" s="86">
        <v>102000</v>
      </c>
    </row>
    <row r="39" spans="1:3" x14ac:dyDescent="0.3">
      <c r="A39" s="9" t="s">
        <v>181</v>
      </c>
      <c r="B39" s="99">
        <v>489150.91999999993</v>
      </c>
      <c r="C39" t="s">
        <v>492</v>
      </c>
    </row>
    <row r="40" spans="1:3" hidden="1" x14ac:dyDescent="0.3">
      <c r="A40" s="9" t="s">
        <v>62</v>
      </c>
      <c r="B40" s="99">
        <v>198.66589999999997</v>
      </c>
    </row>
    <row r="41" spans="1:3" hidden="1" x14ac:dyDescent="0.3">
      <c r="A41" s="9" t="s">
        <v>63</v>
      </c>
      <c r="B41" s="6">
        <v>388.54999999999563</v>
      </c>
    </row>
    <row r="42" spans="1:3" x14ac:dyDescent="0.3">
      <c r="A42" s="9" t="s">
        <v>185</v>
      </c>
      <c r="B42" s="99">
        <v>0</v>
      </c>
      <c r="C42" t="s">
        <v>492</v>
      </c>
    </row>
    <row r="43" spans="1:3" hidden="1" x14ac:dyDescent="0.3">
      <c r="A43" s="9" t="s">
        <v>304</v>
      </c>
      <c r="B43" s="6">
        <v>23.484500000002299</v>
      </c>
    </row>
    <row r="44" spans="1:3" hidden="1" x14ac:dyDescent="0.3">
      <c r="A44" s="9" t="s">
        <v>75</v>
      </c>
      <c r="B44" s="6">
        <v>0</v>
      </c>
    </row>
    <row r="45" spans="1:3" hidden="1" x14ac:dyDescent="0.3">
      <c r="A45" s="9" t="s">
        <v>333</v>
      </c>
      <c r="B45" s="100">
        <v>0</v>
      </c>
    </row>
    <row r="46" spans="1:3" x14ac:dyDescent="0.3">
      <c r="A46" s="9" t="s">
        <v>56</v>
      </c>
      <c r="B46" s="86">
        <v>456079.36999999918</v>
      </c>
    </row>
    <row r="47" spans="1:3" hidden="1" x14ac:dyDescent="0.3">
      <c r="A47" s="9" t="s">
        <v>236</v>
      </c>
      <c r="B47" s="6">
        <v>0</v>
      </c>
    </row>
    <row r="48" spans="1:3" hidden="1" x14ac:dyDescent="0.3">
      <c r="A48" s="9" t="s">
        <v>370</v>
      </c>
      <c r="B48" s="6">
        <v>0</v>
      </c>
    </row>
    <row r="49" spans="1:2" hidden="1" x14ac:dyDescent="0.3">
      <c r="A49" s="9" t="s">
        <v>133</v>
      </c>
      <c r="B49" s="6">
        <v>41250</v>
      </c>
    </row>
    <row r="50" spans="1:2" hidden="1" x14ac:dyDescent="0.3">
      <c r="A50" s="9" t="s">
        <v>360</v>
      </c>
      <c r="B50" s="6">
        <v>5507.75</v>
      </c>
    </row>
    <row r="51" spans="1:2" hidden="1" x14ac:dyDescent="0.3">
      <c r="A51" s="9" t="s">
        <v>240</v>
      </c>
      <c r="B51" s="6">
        <v>0</v>
      </c>
    </row>
    <row r="52" spans="1:2" hidden="1" x14ac:dyDescent="0.3">
      <c r="A52" s="9" t="s">
        <v>362</v>
      </c>
      <c r="B52" s="6">
        <v>0</v>
      </c>
    </row>
    <row r="53" spans="1:2" hidden="1" x14ac:dyDescent="0.3">
      <c r="A53" s="9" t="s">
        <v>242</v>
      </c>
      <c r="B53" s="6">
        <v>0</v>
      </c>
    </row>
    <row r="54" spans="1:2" x14ac:dyDescent="0.3">
      <c r="A54" s="9" t="s">
        <v>208</v>
      </c>
      <c r="B54" s="86">
        <v>1834748</v>
      </c>
    </row>
    <row r="55" spans="1:2" hidden="1" x14ac:dyDescent="0.3">
      <c r="A55" s="9" t="s">
        <v>248</v>
      </c>
      <c r="B55" s="6">
        <v>0</v>
      </c>
    </row>
    <row r="56" spans="1:2" x14ac:dyDescent="0.3">
      <c r="A56" s="9" t="s">
        <v>342</v>
      </c>
      <c r="B56" s="86">
        <v>606720</v>
      </c>
    </row>
    <row r="57" spans="1:2" hidden="1" x14ac:dyDescent="0.3">
      <c r="A57" s="9" t="s">
        <v>64</v>
      </c>
      <c r="B57" s="6">
        <v>645.97999999999956</v>
      </c>
    </row>
    <row r="58" spans="1:2" hidden="1" x14ac:dyDescent="0.3">
      <c r="A58" s="9" t="s">
        <v>65</v>
      </c>
      <c r="B58" s="6">
        <v>0</v>
      </c>
    </row>
    <row r="59" spans="1:2" hidden="1" x14ac:dyDescent="0.3">
      <c r="A59" s="9" t="s">
        <v>320</v>
      </c>
      <c r="B59" s="6">
        <v>0.4499999999998181</v>
      </c>
    </row>
    <row r="60" spans="1:2" hidden="1" x14ac:dyDescent="0.3">
      <c r="A60" s="9" t="s">
        <v>66</v>
      </c>
      <c r="B60" s="6">
        <v>0</v>
      </c>
    </row>
    <row r="61" spans="1:2" hidden="1" x14ac:dyDescent="0.3">
      <c r="A61" s="9" t="s">
        <v>76</v>
      </c>
      <c r="B61" s="6">
        <v>0.47149999999783176</v>
      </c>
    </row>
    <row r="62" spans="1:2" hidden="1" x14ac:dyDescent="0.3">
      <c r="A62" s="9" t="s">
        <v>256</v>
      </c>
      <c r="B62" s="6">
        <v>441.74999999999977</v>
      </c>
    </row>
    <row r="63" spans="1:2" x14ac:dyDescent="0.3">
      <c r="A63" s="9" t="s">
        <v>334</v>
      </c>
      <c r="B63" s="86">
        <v>247690.6799999997</v>
      </c>
    </row>
    <row r="64" spans="1:2" x14ac:dyDescent="0.3">
      <c r="A64" s="9" t="s">
        <v>67</v>
      </c>
      <c r="B64" s="99">
        <v>324631.11666666699</v>
      </c>
    </row>
    <row r="65" spans="1:3" hidden="1" x14ac:dyDescent="0.3">
      <c r="A65" s="9" t="s">
        <v>77</v>
      </c>
      <c r="B65" s="6">
        <v>0</v>
      </c>
    </row>
    <row r="66" spans="1:3" hidden="1" x14ac:dyDescent="0.3">
      <c r="A66" s="9" t="s">
        <v>176</v>
      </c>
      <c r="B66" s="6">
        <v>0</v>
      </c>
    </row>
    <row r="67" spans="1:3" x14ac:dyDescent="0.3">
      <c r="A67" s="9" t="s">
        <v>74</v>
      </c>
      <c r="B67" s="86">
        <v>100631.95416666666</v>
      </c>
    </row>
    <row r="68" spans="1:3" x14ac:dyDescent="0.3">
      <c r="A68" s="9" t="s">
        <v>486</v>
      </c>
      <c r="B68" s="86">
        <v>15208</v>
      </c>
    </row>
    <row r="69" spans="1:3" hidden="1" x14ac:dyDescent="0.3">
      <c r="A69" s="9" t="s">
        <v>177</v>
      </c>
      <c r="B69" s="6">
        <v>0</v>
      </c>
    </row>
    <row r="70" spans="1:3" hidden="1" x14ac:dyDescent="0.3">
      <c r="A70" s="9" t="s">
        <v>410</v>
      </c>
      <c r="B70" s="6">
        <v>0</v>
      </c>
    </row>
    <row r="71" spans="1:3" hidden="1" x14ac:dyDescent="0.3">
      <c r="A71" s="9" t="s">
        <v>402</v>
      </c>
      <c r="B71" s="6">
        <v>9890</v>
      </c>
    </row>
    <row r="72" spans="1:3" hidden="1" x14ac:dyDescent="0.3">
      <c r="A72" s="9" t="s">
        <v>272</v>
      </c>
      <c r="B72" s="6">
        <v>0.2999999999992724</v>
      </c>
    </row>
    <row r="73" spans="1:3" hidden="1" x14ac:dyDescent="0.3">
      <c r="A73" s="9" t="s">
        <v>68</v>
      </c>
      <c r="B73" s="6">
        <v>0</v>
      </c>
    </row>
    <row r="74" spans="1:3" x14ac:dyDescent="0.3">
      <c r="A74" s="9" t="s">
        <v>353</v>
      </c>
      <c r="B74" s="86">
        <v>132827.49999999988</v>
      </c>
    </row>
    <row r="75" spans="1:3" hidden="1" x14ac:dyDescent="0.3">
      <c r="A75" s="9" t="s">
        <v>166</v>
      </c>
      <c r="B75" s="6">
        <v>0</v>
      </c>
    </row>
    <row r="76" spans="1:3" hidden="1" x14ac:dyDescent="0.3">
      <c r="A76" s="9" t="s">
        <v>276</v>
      </c>
      <c r="B76" s="6">
        <v>0</v>
      </c>
    </row>
    <row r="77" spans="1:3" hidden="1" x14ac:dyDescent="0.3">
      <c r="A77" s="9" t="s">
        <v>69</v>
      </c>
      <c r="B77" s="6">
        <v>0</v>
      </c>
    </row>
    <row r="78" spans="1:3" x14ac:dyDescent="0.3">
      <c r="A78" s="9" t="s">
        <v>278</v>
      </c>
      <c r="B78" s="99">
        <v>2252.8499999999985</v>
      </c>
      <c r="C78" t="s">
        <v>493</v>
      </c>
    </row>
    <row r="79" spans="1:3" hidden="1" x14ac:dyDescent="0.3">
      <c r="A79" s="9" t="s">
        <v>347</v>
      </c>
      <c r="B79" s="6">
        <v>0</v>
      </c>
    </row>
    <row r="80" spans="1:3" x14ac:dyDescent="0.3">
      <c r="A80" s="9" t="s">
        <v>70</v>
      </c>
      <c r="B80" s="86">
        <v>15724.092500000001</v>
      </c>
    </row>
    <row r="81" spans="1:2" hidden="1" x14ac:dyDescent="0.3">
      <c r="A81" s="9" t="s">
        <v>282</v>
      </c>
      <c r="B81" s="6">
        <v>0.29999999999563443</v>
      </c>
    </row>
    <row r="82" spans="1:2" hidden="1" x14ac:dyDescent="0.3">
      <c r="A82" s="9" t="s">
        <v>381</v>
      </c>
      <c r="B82" s="6">
        <v>0</v>
      </c>
    </row>
    <row r="83" spans="1:2" hidden="1" x14ac:dyDescent="0.3">
      <c r="A83" s="9" t="s">
        <v>298</v>
      </c>
      <c r="B83" s="6">
        <v>0</v>
      </c>
    </row>
    <row r="84" spans="1:2" hidden="1" x14ac:dyDescent="0.3">
      <c r="A84" s="9" t="s">
        <v>349</v>
      </c>
      <c r="B84" s="6">
        <v>0</v>
      </c>
    </row>
    <row r="85" spans="1:2" hidden="1" x14ac:dyDescent="0.3">
      <c r="A85" s="9" t="s">
        <v>78</v>
      </c>
      <c r="B85" s="6">
        <v>0</v>
      </c>
    </row>
    <row r="86" spans="1:2" hidden="1" x14ac:dyDescent="0.3">
      <c r="A86" s="9" t="s">
        <v>284</v>
      </c>
      <c r="B86" s="6">
        <v>0</v>
      </c>
    </row>
    <row r="87" spans="1:2" hidden="1" x14ac:dyDescent="0.3">
      <c r="A87" s="9" t="s">
        <v>138</v>
      </c>
      <c r="B87" s="6">
        <v>3.4166666666278616</v>
      </c>
    </row>
    <row r="88" spans="1:2" hidden="1" x14ac:dyDescent="0.3">
      <c r="A88" s="9" t="s">
        <v>112</v>
      </c>
      <c r="B88" s="6">
        <v>0</v>
      </c>
    </row>
    <row r="89" spans="1:2" hidden="1" x14ac:dyDescent="0.3">
      <c r="A89" s="9" t="s">
        <v>371</v>
      </c>
      <c r="B89" s="6">
        <v>494.89999999999418</v>
      </c>
    </row>
    <row r="90" spans="1:2" hidden="1" x14ac:dyDescent="0.3">
      <c r="A90" s="9" t="s">
        <v>374</v>
      </c>
      <c r="B90" s="6">
        <v>0</v>
      </c>
    </row>
    <row r="91" spans="1:2" hidden="1" x14ac:dyDescent="0.3">
      <c r="A91" s="9" t="s">
        <v>71</v>
      </c>
      <c r="B91" s="6">
        <v>0</v>
      </c>
    </row>
    <row r="92" spans="1:2" hidden="1" x14ac:dyDescent="0.3">
      <c r="A92" s="9" t="s">
        <v>191</v>
      </c>
      <c r="B92" s="6">
        <v>0</v>
      </c>
    </row>
    <row r="93" spans="1:2" hidden="1" x14ac:dyDescent="0.3">
      <c r="A93" s="9" t="s">
        <v>79</v>
      </c>
      <c r="B93" s="6">
        <v>0</v>
      </c>
    </row>
    <row r="94" spans="1:2" hidden="1" x14ac:dyDescent="0.3">
      <c r="A94" s="9" t="s">
        <v>215</v>
      </c>
      <c r="B94" s="6">
        <v>0</v>
      </c>
    </row>
    <row r="95" spans="1:2" hidden="1" x14ac:dyDescent="0.3">
      <c r="A95" s="9" t="s">
        <v>72</v>
      </c>
      <c r="B95" s="6">
        <v>0</v>
      </c>
    </row>
    <row r="96" spans="1:2" x14ac:dyDescent="0.3">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hidden="1" x14ac:dyDescent="0.3">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hidden="1"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hidden="1" x14ac:dyDescent="0.3">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hidden="1"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43.2" x14ac:dyDescent="0.3">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hidden="1" x14ac:dyDescent="0.3">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hidden="1" x14ac:dyDescent="0.3">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hidden="1" x14ac:dyDescent="0.3">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43.2" hidden="1" x14ac:dyDescent="0.3">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hidden="1" x14ac:dyDescent="0.3">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hidden="1" x14ac:dyDescent="0.3">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hidden="1" x14ac:dyDescent="0.3">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hidden="1" x14ac:dyDescent="0.3">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hidden="1" x14ac:dyDescent="0.3">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hidden="1" x14ac:dyDescent="0.3">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hidden="1" x14ac:dyDescent="0.3">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hidden="1" x14ac:dyDescent="0.3">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hidden="1" x14ac:dyDescent="0.3">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hidden="1" x14ac:dyDescent="0.3">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hidden="1" x14ac:dyDescent="0.3">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hidden="1" x14ac:dyDescent="0.3">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hidden="1" x14ac:dyDescent="0.3">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2" x14ac:dyDescent="0.3">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hidden="1" x14ac:dyDescent="0.3">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hidden="1" x14ac:dyDescent="0.3">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hidden="1" x14ac:dyDescent="0.3">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hidden="1" x14ac:dyDescent="0.3">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hidden="1" x14ac:dyDescent="0.3">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hidden="1" x14ac:dyDescent="0.3">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hidden="1" x14ac:dyDescent="0.3">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hidden="1" x14ac:dyDescent="0.3">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hidden="1" x14ac:dyDescent="0.3">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hidden="1" x14ac:dyDescent="0.3">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7.6" hidden="1" x14ac:dyDescent="0.3">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6312510.6399999997</v>
      </c>
      <c r="U150" s="130">
        <f t="shared" ref="U150:BQ150" si="90">SUBTOTAL(9,U2:U149)</f>
        <v>3967977.7010165188</v>
      </c>
      <c r="V150" s="130">
        <f t="shared" si="90"/>
        <v>4217276.0999999996</v>
      </c>
      <c r="W150" s="130">
        <f t="shared" si="90"/>
        <v>4014310.56</v>
      </c>
      <c r="X150" s="130">
        <f t="shared" si="90"/>
        <v>-692116.46</v>
      </c>
      <c r="Y150" s="130">
        <f t="shared" si="90"/>
        <v>489150.91999999993</v>
      </c>
      <c r="Z150" s="130">
        <f t="shared" si="90"/>
        <v>-202965.5400000001</v>
      </c>
      <c r="AA150" s="130">
        <f t="shared" si="90"/>
        <v>0</v>
      </c>
      <c r="AB150" s="130">
        <f t="shared" si="90"/>
        <v>260086</v>
      </c>
      <c r="AC150" s="130">
        <f t="shared" si="90"/>
        <v>334930.09999999998</v>
      </c>
      <c r="AD150" s="130">
        <f t="shared" si="90"/>
        <v>247086</v>
      </c>
      <c r="AE150" s="130">
        <f t="shared" si="90"/>
        <v>252086</v>
      </c>
      <c r="AF150" s="130">
        <f t="shared" si="90"/>
        <v>278234</v>
      </c>
      <c r="AG150" s="130">
        <f t="shared" si="90"/>
        <v>290147</v>
      </c>
      <c r="AH150" s="130">
        <f t="shared" si="90"/>
        <v>293347</v>
      </c>
      <c r="AI150" s="130">
        <f t="shared" si="90"/>
        <v>296547</v>
      </c>
      <c r="AJ150" s="130">
        <f t="shared" si="90"/>
        <v>296547</v>
      </c>
      <c r="AK150" s="130">
        <f t="shared" si="90"/>
        <v>296547</v>
      </c>
      <c r="AL150" s="130">
        <f t="shared" si="90"/>
        <v>296547</v>
      </c>
      <c r="AM150" s="130">
        <f t="shared" si="90"/>
        <v>764047</v>
      </c>
      <c r="AN150" s="130">
        <f t="shared" si="90"/>
        <v>3906151.1</v>
      </c>
      <c r="AO150" s="130">
        <f t="shared" si="90"/>
        <v>2533729</v>
      </c>
      <c r="AP150" s="130">
        <f t="shared" si="90"/>
        <v>275958.56</v>
      </c>
      <c r="AQ150" s="130">
        <f t="shared" si="90"/>
        <v>381656.44</v>
      </c>
      <c r="AR150" s="130">
        <f t="shared" si="90"/>
        <v>298250.56</v>
      </c>
      <c r="AS150" s="130">
        <f t="shared" si="90"/>
        <v>253880</v>
      </c>
      <c r="AT150" s="130">
        <f t="shared" si="90"/>
        <v>200726</v>
      </c>
      <c r="AU150" s="130">
        <f t="shared" si="90"/>
        <v>0</v>
      </c>
      <c r="AV150" s="130">
        <f t="shared" si="90"/>
        <v>0</v>
      </c>
      <c r="AW150" s="130">
        <f t="shared" si="90"/>
        <v>0</v>
      </c>
      <c r="AX150" s="130">
        <f t="shared" si="90"/>
        <v>0</v>
      </c>
      <c r="AY150" s="130">
        <f t="shared" si="90"/>
        <v>0</v>
      </c>
      <c r="AZ150" s="130">
        <f t="shared" si="90"/>
        <v>0</v>
      </c>
      <c r="BA150" s="130">
        <f t="shared" si="90"/>
        <v>0</v>
      </c>
      <c r="BB150" s="130">
        <f t="shared" si="90"/>
        <v>1410471.5599999998</v>
      </c>
      <c r="BC150" s="130">
        <f t="shared" si="90"/>
        <v>15872.559999999998</v>
      </c>
      <c r="BD150" s="130">
        <f t="shared" si="90"/>
        <v>46726.34</v>
      </c>
      <c r="BE150" s="130">
        <f t="shared" si="90"/>
        <v>51164.559999999983</v>
      </c>
      <c r="BF150" s="130">
        <f t="shared" si="90"/>
        <v>1794</v>
      </c>
      <c r="BG150" s="130">
        <f t="shared" si="90"/>
        <v>-77508</v>
      </c>
      <c r="BH150" s="130">
        <f t="shared" si="90"/>
        <v>-290147</v>
      </c>
      <c r="BI150" s="130">
        <f t="shared" si="90"/>
        <v>-293347</v>
      </c>
      <c r="BJ150" s="130">
        <f t="shared" si="90"/>
        <v>-296547</v>
      </c>
      <c r="BK150" s="130">
        <f t="shared" si="90"/>
        <v>-296547</v>
      </c>
      <c r="BL150" s="130">
        <f t="shared" si="90"/>
        <v>-296547</v>
      </c>
      <c r="BM150" s="130">
        <f t="shared" si="90"/>
        <v>-296547</v>
      </c>
      <c r="BN150" s="130">
        <f t="shared" si="90"/>
        <v>-764047</v>
      </c>
      <c r="BO150" s="130">
        <f t="shared" si="90"/>
        <v>-2495679.54</v>
      </c>
      <c r="BP150" s="130">
        <f t="shared" si="90"/>
        <v>0</v>
      </c>
      <c r="BQ150" s="130">
        <f t="shared" si="90"/>
        <v>1209745.5599999998</v>
      </c>
    </row>
    <row r="152" spans="1:76" x14ac:dyDescent="0.3">
      <c r="T152" s="6"/>
      <c r="U152" s="155"/>
      <c r="V152" s="159"/>
      <c r="AG152" s="6"/>
    </row>
    <row r="153" spans="1:76" x14ac:dyDescent="0.3">
      <c r="U153" s="43"/>
      <c r="AE153"/>
      <c r="AF153" s="45"/>
      <c r="AG153" s="6"/>
      <c r="AH153" s="158"/>
    </row>
    <row r="154" spans="1:76" x14ac:dyDescent="0.3">
      <c r="U154" s="6"/>
      <c r="AG154" s="6"/>
      <c r="AH154" s="6"/>
    </row>
    <row r="155" spans="1:76" x14ac:dyDescent="0.3">
      <c r="AJ155" s="160"/>
    </row>
    <row r="156" spans="1:76" x14ac:dyDescent="0.3">
      <c r="AG156" s="6"/>
      <c r="AH156" s="6"/>
    </row>
    <row r="159" spans="1:76" x14ac:dyDescent="0.3">
      <c r="AN159"/>
    </row>
    <row r="160" spans="1:76" x14ac:dyDescent="0.3">
      <c r="AN160"/>
    </row>
    <row r="161" spans="40:41" x14ac:dyDescent="0.3">
      <c r="AN161"/>
    </row>
    <row r="162" spans="40:41" x14ac:dyDescent="0.3">
      <c r="AN162"/>
    </row>
    <row r="163" spans="40:41" x14ac:dyDescent="0.3">
      <c r="AN163"/>
      <c r="AO163" s="157"/>
    </row>
    <row r="164" spans="40:41" x14ac:dyDescent="0.3">
      <c r="AN164"/>
    </row>
    <row r="165" spans="40:41" x14ac:dyDescent="0.3">
      <c r="AN165"/>
    </row>
    <row r="166" spans="40:41" x14ac:dyDescent="0.3">
      <c r="AN166"/>
    </row>
    <row r="167" spans="40:41" x14ac:dyDescent="0.3">
      <c r="AN167"/>
    </row>
  </sheetData>
  <phoneticPr fontId="11" type="noConversion"/>
  <conditionalFormatting sqref="Y1:Z149">
    <cfRule type="cellIs" dxfId="137"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136"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12"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489</v>
      </c>
      <c r="O1" s="8" t="s">
        <v>54</v>
      </c>
      <c r="P1" t="s">
        <v>43</v>
      </c>
    </row>
    <row r="2" spans="1:21" x14ac:dyDescent="0.3">
      <c r="O2" s="8" t="s">
        <v>47</v>
      </c>
      <c r="P2" t="s">
        <v>43</v>
      </c>
    </row>
    <row r="3" spans="1:21" x14ac:dyDescent="0.3">
      <c r="C3" s="8" t="s">
        <v>501</v>
      </c>
      <c r="E3" s="103"/>
      <c r="H3" s="103"/>
      <c r="J3" s="111"/>
      <c r="K3" s="111"/>
      <c r="L3" s="111"/>
    </row>
    <row r="4" spans="1:21" x14ac:dyDescent="0.3">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
      <c r="N48" s="102"/>
      <c r="O48" t="s">
        <v>320</v>
      </c>
      <c r="P48" s="102">
        <v>2594.5500000000002</v>
      </c>
      <c r="Q48" s="102"/>
      <c r="R48" s="102"/>
      <c r="S48" s="102"/>
      <c r="T48" s="102"/>
      <c r="U48" s="102">
        <v>0</v>
      </c>
    </row>
    <row r="49" spans="15:21" x14ac:dyDescent="0.3">
      <c r="O49" t="s">
        <v>66</v>
      </c>
      <c r="P49" s="102">
        <v>34537</v>
      </c>
      <c r="Q49" s="102">
        <v>2878.0833333333335</v>
      </c>
      <c r="R49" s="102">
        <v>2878.0833333333335</v>
      </c>
      <c r="S49" s="102">
        <v>2741.45</v>
      </c>
      <c r="T49" s="102">
        <v>2741.45</v>
      </c>
      <c r="U49" s="102">
        <v>13707.25</v>
      </c>
    </row>
    <row r="50" spans="15:21" x14ac:dyDescent="0.3">
      <c r="O50" t="s">
        <v>76</v>
      </c>
      <c r="P50" s="102">
        <v>27790.5285</v>
      </c>
      <c r="Q50" s="102"/>
      <c r="R50" s="102"/>
      <c r="S50" s="102"/>
      <c r="T50" s="102"/>
      <c r="U50" s="102">
        <v>0</v>
      </c>
    </row>
    <row r="51" spans="15:21" x14ac:dyDescent="0.3">
      <c r="O51" t="s">
        <v>256</v>
      </c>
      <c r="P51" s="102">
        <v>2751</v>
      </c>
      <c r="Q51" s="102"/>
      <c r="R51" s="102">
        <v>1389</v>
      </c>
      <c r="S51" s="102"/>
      <c r="T51" s="102">
        <v>1472.85</v>
      </c>
      <c r="U51" s="102">
        <v>3192.75</v>
      </c>
    </row>
    <row r="52" spans="15:21" x14ac:dyDescent="0.3">
      <c r="O52" t="s">
        <v>334</v>
      </c>
      <c r="P52" s="102">
        <v>4499600</v>
      </c>
      <c r="Q52" s="102">
        <v>261174.96666666667</v>
      </c>
      <c r="R52" s="102">
        <v>261174.96666666667</v>
      </c>
      <c r="S52" s="102">
        <v>261174.96666666667</v>
      </c>
      <c r="T52" s="102">
        <v>261174.96666666667</v>
      </c>
      <c r="U52" s="102">
        <v>1785858.68</v>
      </c>
    </row>
    <row r="53" spans="15:21" x14ac:dyDescent="0.3">
      <c r="O53" t="s">
        <v>67</v>
      </c>
      <c r="P53" s="102">
        <v>10552298</v>
      </c>
      <c r="Q53" s="102">
        <v>877948.75</v>
      </c>
      <c r="R53" s="102">
        <v>877948.75</v>
      </c>
      <c r="S53" s="102">
        <v>912069.15</v>
      </c>
      <c r="T53" s="102">
        <v>855558.32000000007</v>
      </c>
      <c r="U53" s="102">
        <v>4794256.1466666674</v>
      </c>
    </row>
    <row r="54" spans="15:21" x14ac:dyDescent="0.3">
      <c r="O54" t="s">
        <v>77</v>
      </c>
      <c r="P54" s="102">
        <v>307613.80000000005</v>
      </c>
      <c r="Q54" s="102">
        <v>24908.333333333332</v>
      </c>
      <c r="R54" s="102">
        <v>24908.333333333332</v>
      </c>
      <c r="S54" s="102">
        <v>24908.333333333332</v>
      </c>
      <c r="T54" s="102">
        <v>24908.333333333332</v>
      </c>
      <c r="U54" s="102">
        <v>305666.66666666663</v>
      </c>
    </row>
    <row r="55" spans="15:21" x14ac:dyDescent="0.3">
      <c r="O55" t="s">
        <v>176</v>
      </c>
      <c r="P55" s="102">
        <v>141750</v>
      </c>
      <c r="Q55" s="102"/>
      <c r="R55" s="102"/>
      <c r="S55" s="102"/>
      <c r="T55" s="102"/>
      <c r="U55" s="102">
        <v>0</v>
      </c>
    </row>
    <row r="56" spans="15:21" x14ac:dyDescent="0.3">
      <c r="O56" t="s">
        <v>74</v>
      </c>
      <c r="P56" s="102">
        <v>631511.9645</v>
      </c>
      <c r="Q56" s="102">
        <v>70999.255833333329</v>
      </c>
      <c r="R56" s="102">
        <v>70999.255833333329</v>
      </c>
      <c r="S56" s="102">
        <v>70999.255833333329</v>
      </c>
      <c r="T56" s="102">
        <v>70999.255833333329</v>
      </c>
      <c r="U56" s="102">
        <v>635850.51416666666</v>
      </c>
    </row>
    <row r="57" spans="15:21" x14ac:dyDescent="0.3">
      <c r="O57" t="s">
        <v>486</v>
      </c>
      <c r="P57" s="102">
        <v>0</v>
      </c>
      <c r="Q57" s="102"/>
      <c r="R57" s="102"/>
      <c r="S57" s="102"/>
      <c r="T57" s="102"/>
      <c r="U57" s="102">
        <v>15208</v>
      </c>
    </row>
    <row r="58" spans="15:21" x14ac:dyDescent="0.3">
      <c r="O58" t="s">
        <v>177</v>
      </c>
      <c r="P58" s="102">
        <v>17099</v>
      </c>
      <c r="Q58" s="102"/>
      <c r="R58" s="102"/>
      <c r="S58" s="102"/>
      <c r="T58" s="102"/>
      <c r="U58" s="102">
        <v>0</v>
      </c>
    </row>
    <row r="59" spans="15:21" x14ac:dyDescent="0.3">
      <c r="O59" t="s">
        <v>410</v>
      </c>
      <c r="P59" s="102">
        <v>298544.40000000002</v>
      </c>
      <c r="Q59" s="102">
        <v>23694.030833333334</v>
      </c>
      <c r="R59" s="102">
        <v>23694.030833333334</v>
      </c>
      <c r="S59" s="102">
        <v>23694.030833333334</v>
      </c>
      <c r="T59" s="102">
        <v>23694.030833333334</v>
      </c>
      <c r="U59" s="102">
        <v>284328.36999999994</v>
      </c>
    </row>
    <row r="60" spans="15:21" x14ac:dyDescent="0.3">
      <c r="O60" t="s">
        <v>402</v>
      </c>
      <c r="P60" s="102">
        <v>100000</v>
      </c>
      <c r="Q60" s="102"/>
      <c r="R60" s="102"/>
      <c r="S60" s="102"/>
      <c r="T60" s="102"/>
      <c r="U60" s="102">
        <v>0</v>
      </c>
    </row>
    <row r="61" spans="15:21" x14ac:dyDescent="0.3">
      <c r="O61" t="s">
        <v>272</v>
      </c>
      <c r="P61" s="102">
        <v>8435.7000000000007</v>
      </c>
      <c r="Q61" s="102"/>
      <c r="R61" s="102"/>
      <c r="S61" s="102"/>
      <c r="T61" s="102"/>
      <c r="U61" s="102">
        <v>0</v>
      </c>
    </row>
    <row r="62" spans="15:21" x14ac:dyDescent="0.3">
      <c r="O62" t="s">
        <v>68</v>
      </c>
      <c r="P62" s="102">
        <v>52500</v>
      </c>
      <c r="Q62" s="102"/>
      <c r="R62" s="102"/>
      <c r="S62" s="102"/>
      <c r="T62" s="102"/>
      <c r="U62" s="102">
        <v>0</v>
      </c>
    </row>
    <row r="63" spans="15:21" x14ac:dyDescent="0.3">
      <c r="O63" t="s">
        <v>353</v>
      </c>
      <c r="P63" s="102">
        <v>411547.5</v>
      </c>
      <c r="Q63" s="102">
        <v>45364.583333333336</v>
      </c>
      <c r="R63" s="102">
        <v>45364.583333333336</v>
      </c>
      <c r="S63" s="102">
        <v>45364.583333333336</v>
      </c>
      <c r="T63" s="102">
        <v>45364.583333333336</v>
      </c>
      <c r="U63" s="102">
        <v>544374.99999999988</v>
      </c>
    </row>
    <row r="64" spans="15:21" x14ac:dyDescent="0.3">
      <c r="O64" t="s">
        <v>166</v>
      </c>
      <c r="P64" s="102">
        <v>12200</v>
      </c>
      <c r="Q64" s="102"/>
      <c r="R64" s="102"/>
      <c r="S64" s="102"/>
      <c r="T64" s="102"/>
      <c r="U64" s="102">
        <v>0</v>
      </c>
    </row>
    <row r="65" spans="15:21" x14ac:dyDescent="0.3">
      <c r="O65" t="s">
        <v>276</v>
      </c>
      <c r="P65" s="102">
        <v>72888.816000000006</v>
      </c>
      <c r="Q65" s="102"/>
      <c r="R65" s="102"/>
      <c r="S65" s="102"/>
      <c r="T65" s="102"/>
      <c r="U65" s="102">
        <v>69417.919999999998</v>
      </c>
    </row>
    <row r="66" spans="15:21" x14ac:dyDescent="0.3">
      <c r="O66" t="s">
        <v>69</v>
      </c>
      <c r="P66" s="102">
        <v>3150</v>
      </c>
      <c r="Q66" s="102"/>
      <c r="R66" s="102">
        <v>3150</v>
      </c>
      <c r="S66" s="102"/>
      <c r="T66" s="102">
        <v>3000</v>
      </c>
      <c r="U66" s="102">
        <v>3000</v>
      </c>
    </row>
    <row r="67" spans="15:21" x14ac:dyDescent="0.3">
      <c r="O67" t="s">
        <v>278</v>
      </c>
      <c r="P67" s="102">
        <v>51930.15</v>
      </c>
      <c r="Q67" s="102"/>
      <c r="R67" s="102"/>
      <c r="S67" s="102"/>
      <c r="T67" s="102"/>
      <c r="U67" s="102">
        <v>46713</v>
      </c>
    </row>
    <row r="68" spans="15:21" x14ac:dyDescent="0.3">
      <c r="O68" t="s">
        <v>347</v>
      </c>
      <c r="P68" s="102">
        <v>139031.20000000001</v>
      </c>
      <c r="Q68" s="102">
        <v>11396</v>
      </c>
      <c r="R68" s="102">
        <v>11396</v>
      </c>
      <c r="S68" s="102">
        <v>11396</v>
      </c>
      <c r="T68" s="102">
        <v>11396</v>
      </c>
      <c r="U68" s="102">
        <v>79772</v>
      </c>
    </row>
    <row r="69" spans="15:21" x14ac:dyDescent="0.3">
      <c r="O69" t="s">
        <v>70</v>
      </c>
      <c r="P69" s="102">
        <v>297450.41749999998</v>
      </c>
      <c r="Q69" s="102">
        <v>957</v>
      </c>
      <c r="R69" s="102"/>
      <c r="S69" s="102">
        <v>983.36</v>
      </c>
      <c r="T69" s="102">
        <v>24.41</v>
      </c>
      <c r="U69" s="102">
        <v>29560.499999999996</v>
      </c>
    </row>
    <row r="70" spans="15:21" x14ac:dyDescent="0.3">
      <c r="O70" t="s">
        <v>282</v>
      </c>
      <c r="P70" s="102">
        <v>39305.700000000004</v>
      </c>
      <c r="Q70" s="102"/>
      <c r="R70" s="102"/>
      <c r="S70" s="102"/>
      <c r="T70" s="102"/>
      <c r="U70" s="102">
        <v>2808</v>
      </c>
    </row>
    <row r="71" spans="15:21" x14ac:dyDescent="0.3">
      <c r="O71" t="s">
        <v>381</v>
      </c>
      <c r="P71" s="102">
        <v>160000</v>
      </c>
      <c r="Q71" s="102">
        <v>12500</v>
      </c>
      <c r="R71" s="102">
        <v>12500</v>
      </c>
      <c r="S71" s="102">
        <v>12500</v>
      </c>
      <c r="T71" s="102">
        <v>12500</v>
      </c>
      <c r="U71" s="102">
        <v>112500</v>
      </c>
    </row>
    <row r="72" spans="15:21" x14ac:dyDescent="0.3">
      <c r="O72" t="s">
        <v>298</v>
      </c>
      <c r="P72" s="102">
        <v>70432.698000000004</v>
      </c>
      <c r="Q72" s="102">
        <v>200</v>
      </c>
      <c r="R72" s="102">
        <v>200</v>
      </c>
      <c r="S72" s="102">
        <v>161.13999999999999</v>
      </c>
      <c r="T72" s="102">
        <v>161.13999999999999</v>
      </c>
      <c r="U72" s="102">
        <v>878.21</v>
      </c>
    </row>
    <row r="73" spans="15:21" x14ac:dyDescent="0.3">
      <c r="O73" t="s">
        <v>78</v>
      </c>
      <c r="P73" s="102">
        <v>5407.5</v>
      </c>
      <c r="Q73" s="102"/>
      <c r="R73" s="102"/>
      <c r="S73" s="102"/>
      <c r="T73" s="102"/>
      <c r="U73" s="102">
        <v>0</v>
      </c>
    </row>
    <row r="74" spans="15:21" x14ac:dyDescent="0.3">
      <c r="O74" t="s">
        <v>284</v>
      </c>
      <c r="P74" s="102">
        <v>174825</v>
      </c>
      <c r="Q74" s="102">
        <v>14568.75</v>
      </c>
      <c r="R74" s="102">
        <v>14568.75</v>
      </c>
      <c r="S74" s="102">
        <v>14568.75</v>
      </c>
      <c r="T74" s="102">
        <v>14568.75</v>
      </c>
      <c r="U74" s="102">
        <v>131118.75</v>
      </c>
    </row>
    <row r="75" spans="15:21" x14ac:dyDescent="0.3">
      <c r="O75" t="s">
        <v>138</v>
      </c>
      <c r="P75" s="102">
        <v>175245.90000000002</v>
      </c>
      <c r="Q75" s="102">
        <v>14332.650000000003</v>
      </c>
      <c r="R75" s="102">
        <v>14332.650000000003</v>
      </c>
      <c r="S75" s="102">
        <v>11833.333333333334</v>
      </c>
      <c r="T75" s="102">
        <v>13333.333333333334</v>
      </c>
      <c r="U75" s="102">
        <v>68500</v>
      </c>
    </row>
    <row r="76" spans="15:21" x14ac:dyDescent="0.3">
      <c r="O76" t="s">
        <v>112</v>
      </c>
      <c r="P76" s="102">
        <v>259449</v>
      </c>
      <c r="Q76" s="102">
        <v>11185.549999999997</v>
      </c>
      <c r="R76" s="102">
        <v>7399.97</v>
      </c>
      <c r="S76" s="102">
        <v>11185.549999999997</v>
      </c>
      <c r="T76" s="102">
        <v>7399.97</v>
      </c>
      <c r="U76" s="102">
        <v>83657.850000000006</v>
      </c>
    </row>
    <row r="77" spans="15:21" x14ac:dyDescent="0.3">
      <c r="O77" t="s">
        <v>371</v>
      </c>
      <c r="P77" s="102">
        <v>67470</v>
      </c>
      <c r="Q77" s="102">
        <v>16878.150000000001</v>
      </c>
      <c r="R77" s="102"/>
      <c r="S77" s="102">
        <v>16878.150000000001</v>
      </c>
      <c r="T77" s="102"/>
      <c r="U77" s="102">
        <v>34242.9</v>
      </c>
    </row>
    <row r="78" spans="15:21" x14ac:dyDescent="0.3">
      <c r="O78" t="s">
        <v>374</v>
      </c>
      <c r="P78" s="102">
        <v>25000</v>
      </c>
      <c r="Q78" s="102"/>
      <c r="R78" s="102"/>
      <c r="S78" s="102"/>
      <c r="T78" s="102"/>
      <c r="U78" s="102">
        <v>0</v>
      </c>
    </row>
    <row r="79" spans="15:21" x14ac:dyDescent="0.3">
      <c r="O79" t="s">
        <v>71</v>
      </c>
      <c r="P79" s="102">
        <v>421713.07500000007</v>
      </c>
      <c r="Q79" s="102">
        <v>30215.78</v>
      </c>
      <c r="R79" s="102">
        <v>35893.14</v>
      </c>
      <c r="S79" s="102">
        <v>30215.78</v>
      </c>
      <c r="T79" s="102">
        <v>35893.14</v>
      </c>
      <c r="U79" s="102">
        <v>122576.03</v>
      </c>
    </row>
    <row r="80" spans="15:21" x14ac:dyDescent="0.3">
      <c r="O80" t="s">
        <v>191</v>
      </c>
      <c r="P80" s="102">
        <v>190000</v>
      </c>
      <c r="Q80" s="102">
        <v>15000</v>
      </c>
      <c r="R80" s="102">
        <v>15000</v>
      </c>
      <c r="S80" s="102">
        <v>15000</v>
      </c>
      <c r="T80" s="102">
        <v>15000</v>
      </c>
      <c r="U80" s="102">
        <v>80950</v>
      </c>
    </row>
    <row r="81" spans="15:21" x14ac:dyDescent="0.3">
      <c r="O81" t="s">
        <v>79</v>
      </c>
      <c r="P81" s="102">
        <v>61830</v>
      </c>
      <c r="Q81" s="102"/>
      <c r="R81" s="102"/>
      <c r="S81" s="102"/>
      <c r="T81" s="102"/>
      <c r="U81" s="102">
        <v>0</v>
      </c>
    </row>
    <row r="82" spans="15:21" x14ac:dyDescent="0.3">
      <c r="O82" t="s">
        <v>215</v>
      </c>
      <c r="P82" s="102">
        <v>440671.35000000003</v>
      </c>
      <c r="Q82" s="102"/>
      <c r="R82" s="102"/>
      <c r="S82" s="102"/>
      <c r="T82" s="102"/>
      <c r="U82" s="102">
        <v>362342.00000000006</v>
      </c>
    </row>
    <row r="83" spans="15:21" x14ac:dyDescent="0.3">
      <c r="O83" t="s">
        <v>72</v>
      </c>
      <c r="P83" s="102">
        <v>15750</v>
      </c>
      <c r="Q83" s="102"/>
      <c r="R83" s="102"/>
      <c r="S83" s="102"/>
      <c r="T83" s="102"/>
      <c r="U83" s="102">
        <v>0</v>
      </c>
    </row>
    <row r="84" spans="15:21" x14ac:dyDescent="0.3">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ANTARESITDMO-1057074058-8515</_dlc_DocId>
    <_dlc_DocIdUrl xmlns="26d0a970-2ab3-49ef-b4d7-820ab6496716">
      <Url>https://antarescap.sharepoint.com/sites/AntaresITDemo/IT Internal/TechPMO/_layouts/15/DocIdRedir.aspx?ID=ANTARESITDMO-1057074058-8515</Url>
      <Description>ANTARESITDMO-1057074058-8515</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2.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2026-06-23T12:33:18Z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6fc4e782-ac8d-48a0-b2a9-9e4e0943fb4a</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