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ria Berlian\Documents\rbm_sr\"/>
    </mc:Choice>
  </mc:AlternateContent>
  <xr:revisionPtr revIDLastSave="0" documentId="13_ncr:1_{7C2525C2-77F1-4B42-930D-49CEA87629F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" i="1" l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G17" i="1"/>
  <c r="F17" i="1"/>
  <c r="F27" i="1"/>
  <c r="G27" i="1"/>
  <c r="F26" i="1"/>
  <c r="G26" i="1"/>
  <c r="F25" i="1"/>
  <c r="G25" i="1"/>
  <c r="F24" i="1"/>
  <c r="G24" i="1"/>
  <c r="F23" i="1"/>
  <c r="G23" i="1"/>
  <c r="F22" i="1"/>
  <c r="G22" i="1"/>
  <c r="F21" i="1"/>
  <c r="G21" i="1"/>
  <c r="F20" i="1"/>
  <c r="G20" i="1"/>
  <c r="F19" i="1"/>
  <c r="G19" i="1"/>
  <c r="F16" i="1"/>
  <c r="G16" i="1"/>
  <c r="F15" i="1"/>
  <c r="G15" i="1"/>
  <c r="F14" i="1"/>
  <c r="G14" i="1"/>
  <c r="G11" i="1"/>
  <c r="I11" i="1" s="1"/>
  <c r="G12" i="1"/>
  <c r="G13" i="1"/>
  <c r="G18" i="1"/>
  <c r="F10" i="1"/>
  <c r="F11" i="1"/>
  <c r="F12" i="1"/>
  <c r="F13" i="1"/>
  <c r="F18" i="1"/>
  <c r="T6" i="1"/>
  <c r="T7" i="1"/>
  <c r="T8" i="1"/>
  <c r="T9" i="1"/>
  <c r="T10" i="1"/>
  <c r="T11" i="1"/>
  <c r="T12" i="1"/>
  <c r="T13" i="1"/>
  <c r="T5" i="1"/>
  <c r="S6" i="1"/>
  <c r="S7" i="1"/>
  <c r="S8" i="1"/>
  <c r="S9" i="1"/>
  <c r="S10" i="1"/>
  <c r="S11" i="1"/>
  <c r="S12" i="1"/>
  <c r="S13" i="1"/>
  <c r="S4" i="1"/>
  <c r="S5" i="1"/>
  <c r="T4" i="1"/>
  <c r="T3" i="1"/>
  <c r="S3" i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3" i="1"/>
  <c r="I3" i="1" s="1"/>
  <c r="F4" i="1"/>
  <c r="F5" i="1"/>
  <c r="F6" i="1"/>
  <c r="F7" i="1"/>
  <c r="F8" i="1"/>
  <c r="F9" i="1"/>
  <c r="F3" i="1"/>
  <c r="X3" i="1" l="1"/>
  <c r="Y4" i="1"/>
  <c r="X5" i="1"/>
  <c r="X4" i="1"/>
  <c r="Y5" i="1"/>
  <c r="Y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tc={DFF06DD3-5EFA-4907-9060-D1A2CFEB100E}</author>
  </authors>
  <commentList>
    <comment ref="U3" authorId="0" shapeId="0" xr:uid="{DFF06DD3-5EFA-4907-9060-D1A2CFEB100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Notes:
1. layers [24, 12, 48] best</t>
      </text>
    </comment>
  </commentList>
</comments>
</file>

<file path=xl/sharedStrings.xml><?xml version="1.0" encoding="utf-8"?>
<sst xmlns="http://schemas.openxmlformats.org/spreadsheetml/2006/main" count="80" uniqueCount="22">
  <si>
    <t>Training_image</t>
  </si>
  <si>
    <t>Training_image_size</t>
  </si>
  <si>
    <t>Patch_size</t>
  </si>
  <si>
    <t>Stride</t>
  </si>
  <si>
    <t>Learning_rate</t>
  </si>
  <si>
    <t>Epoch</t>
  </si>
  <si>
    <t>Repetition</t>
  </si>
  <si>
    <t>Beta</t>
  </si>
  <si>
    <t>Interpolation_factor</t>
  </si>
  <si>
    <t>psnr</t>
  </si>
  <si>
    <t>ssim</t>
  </si>
  <si>
    <t>Layers</t>
  </si>
  <si>
    <t>ct_lung1</t>
  </si>
  <si>
    <t>0.01</t>
  </si>
  <si>
    <t>Number_of_patches</t>
  </si>
  <si>
    <t>Neuron Input/Output Size</t>
  </si>
  <si>
    <t>ct_lung2</t>
  </si>
  <si>
    <t>ct_lung3</t>
  </si>
  <si>
    <t>ct_lung4</t>
  </si>
  <si>
    <t>Average</t>
  </si>
  <si>
    <t>layers avg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</si>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</sst>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2" xfId="1" applyBorder="1" applyAlignment="1">
      <alignment vertical="center"/>
    </xf>
    <xf numFmtId="0" fontId="1" fillId="2" borderId="3" xfId="1" applyBorder="1" applyAlignment="1">
      <alignment vertical="center"/>
    </xf>
    <xf numFmtId="164" fontId="1" fillId="2" borderId="4" xfId="1" applyNumberFormat="1" applyBorder="1" applyAlignment="1">
      <alignment vertical="center"/>
    </xf>
    <xf numFmtId="164" fontId="1" fillId="2" borderId="1" xfId="1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1" fillId="2" borderId="5" xfId="1" applyNumberFormat="1" applyBorder="1" applyAlignment="1">
      <alignment vertical="center"/>
    </xf>
    <xf numFmtId="165" fontId="1" fillId="2" borderId="1" xfId="1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1" fillId="2" borderId="5" xfId="2" applyNumberFormat="1" applyFont="1" applyFill="1" applyBorder="1" applyAlignment="1">
      <alignment vertical="center"/>
    </xf>
    <xf numFmtId="165" fontId="1" fillId="2" borderId="1" xfId="2" applyNumberFormat="1" applyFont="1" applyFill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3">
    <cellStyle name="Accent1" xfId="1" builtinId="29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ia Bachrul Ulum Berlian" id="{30B4AD63-1A05-4C32-B2FE-8AED357CC1E1}" userId="S::13519115@mahasiswa.itb.ac.id::8e892f47-408e-4043-8e39-46f12fff56a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3" dT="2024-03-15T23:15:28.77" personId="{30B4AD63-1A05-4C32-B2FE-8AED357CC1E1}" id="{DFF06DD3-5EFA-4907-9060-D1A2CFEB100E}">
    <text>Notes:
1. layers [24, 12, 48] best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4"/>
  <sheetViews>
    <sheetView tabSelected="1" zoomScale="85" zoomScaleNormal="85" workbookViewId="0">
      <selection activeCell="F16" sqref="F16"/>
    </sheetView>
  </sheetViews>
  <sheetFormatPr defaultRowHeight="14.5" x14ac:dyDescent="0.35"/>
  <cols>
    <col min="1" max="1" width="27.1796875" style="2" customWidth="1"/>
    <col min="2" max="3" width="17.81640625" style="2" bestFit="1" customWidth="1"/>
    <col min="4" max="4" width="19.26953125" style="2" customWidth="1"/>
    <col min="5" max="5" width="12.1796875" style="2" customWidth="1"/>
    <col min="6" max="6" width="19.453125" style="2" customWidth="1"/>
    <col min="7" max="7" width="26.08984375" style="2" customWidth="1"/>
    <col min="8" max="8" width="23.81640625" style="2" customWidth="1"/>
    <col min="9" max="9" width="22.453125" style="2" customWidth="1"/>
    <col min="10" max="10" width="11.26953125" style="2" bestFit="1" customWidth="1"/>
    <col min="11" max="11" width="11.90625" style="2" customWidth="1"/>
    <col min="12" max="12" width="11.90625" style="2" bestFit="1" customWidth="1"/>
    <col min="13" max="13" width="9.81640625" style="7" bestFit="1" customWidth="1"/>
    <col min="14" max="14" width="8.81640625" style="13" bestFit="1" customWidth="1"/>
    <col min="15" max="15" width="9.81640625" style="7" bestFit="1" customWidth="1"/>
    <col min="16" max="16" width="8.81640625" style="10" bestFit="1" customWidth="1"/>
    <col min="17" max="17" width="9.81640625" style="7" bestFit="1" customWidth="1"/>
    <col min="18" max="18" width="8.81640625" style="10" bestFit="1" customWidth="1"/>
    <col min="19" max="19" width="9.81640625" style="7" bestFit="1" customWidth="1"/>
    <col min="20" max="20" width="8.81640625" style="10" bestFit="1" customWidth="1"/>
    <col min="21" max="16384" width="8.7265625" style="2"/>
  </cols>
  <sheetData>
    <row r="1" spans="1:25" x14ac:dyDescent="0.35">
      <c r="A1" s="3" t="s">
        <v>0</v>
      </c>
      <c r="B1" s="3" t="s">
        <v>1</v>
      </c>
      <c r="C1" s="3" t="s">
        <v>8</v>
      </c>
      <c r="D1" s="3" t="s">
        <v>2</v>
      </c>
      <c r="E1" s="3" t="s">
        <v>3</v>
      </c>
      <c r="F1" s="1" t="s">
        <v>14</v>
      </c>
      <c r="G1" s="1" t="s">
        <v>15</v>
      </c>
      <c r="H1" s="3" t="s">
        <v>4</v>
      </c>
      <c r="I1" s="3" t="s">
        <v>11</v>
      </c>
      <c r="J1" s="3" t="s">
        <v>5</v>
      </c>
      <c r="K1" s="3" t="s">
        <v>6</v>
      </c>
      <c r="L1" s="3" t="s">
        <v>7</v>
      </c>
      <c r="M1" s="5" t="s">
        <v>16</v>
      </c>
      <c r="N1" s="11"/>
      <c r="O1" s="5" t="s">
        <v>17</v>
      </c>
      <c r="P1" s="8"/>
      <c r="Q1" s="5" t="s">
        <v>18</v>
      </c>
      <c r="R1" s="8"/>
      <c r="S1" s="6" t="s">
        <v>19</v>
      </c>
      <c r="T1" s="9"/>
      <c r="U1" s="1" t="s">
        <v>21</v>
      </c>
      <c r="X1" s="2" t="s">
        <v>20</v>
      </c>
    </row>
    <row r="2" spans="1:25" x14ac:dyDescent="0.35">
      <c r="A2" s="4"/>
      <c r="B2" s="4"/>
      <c r="C2" s="4"/>
      <c r="D2" s="4"/>
      <c r="E2" s="4"/>
      <c r="F2" s="1"/>
      <c r="G2" s="1"/>
      <c r="H2" s="4"/>
      <c r="I2" s="4"/>
      <c r="J2" s="4"/>
      <c r="K2" s="4"/>
      <c r="L2" s="4"/>
      <c r="M2" s="6" t="s">
        <v>9</v>
      </c>
      <c r="N2" s="12" t="s">
        <v>10</v>
      </c>
      <c r="O2" s="6" t="s">
        <v>9</v>
      </c>
      <c r="P2" s="9" t="s">
        <v>10</v>
      </c>
      <c r="Q2" s="6" t="s">
        <v>9</v>
      </c>
      <c r="R2" s="9" t="s">
        <v>10</v>
      </c>
      <c r="S2" s="6" t="s">
        <v>9</v>
      </c>
      <c r="T2" s="9" t="s">
        <v>10</v>
      </c>
      <c r="U2" s="1"/>
      <c r="X2" s="2" t="s">
        <v>9</v>
      </c>
      <c r="Y2" s="2" t="s">
        <v>10</v>
      </c>
    </row>
    <row r="3" spans="1:25" x14ac:dyDescent="0.35">
      <c r="A3" s="2" t="s">
        <v>12</v>
      </c>
      <c r="B3" s="2">
        <v>128</v>
      </c>
      <c r="C3" s="2">
        <v>2</v>
      </c>
      <c r="D3" s="2">
        <v>4</v>
      </c>
      <c r="E3" s="2">
        <v>1</v>
      </c>
      <c r="F3" s="2">
        <f t="shared" ref="F3:F45" si="0">((B3-D3)/E3 + 1)^2</f>
        <v>15625</v>
      </c>
      <c r="G3" s="2">
        <f>D3*D3*3</f>
        <v>48</v>
      </c>
      <c r="H3" s="2" t="s">
        <v>13</v>
      </c>
      <c r="I3" s="2" t="str">
        <f>"[" &amp;2*G3&amp; "," &amp;G3&amp;"]"</f>
        <v>[96,48]</v>
      </c>
      <c r="J3" s="2">
        <v>50</v>
      </c>
      <c r="K3" s="2">
        <v>1</v>
      </c>
      <c r="L3" s="2">
        <v>1</v>
      </c>
      <c r="M3" s="7">
        <v>30.727</v>
      </c>
      <c r="N3" s="13">
        <v>0.98031999999999997</v>
      </c>
      <c r="O3" s="7">
        <v>38.274999999999999</v>
      </c>
      <c r="P3" s="10">
        <v>0.98321999999999998</v>
      </c>
      <c r="Q3" s="7">
        <v>37.244999999999997</v>
      </c>
      <c r="R3" s="10">
        <v>0.98524</v>
      </c>
      <c r="S3" s="7">
        <f>(M3+O3+Q3)/3</f>
        <v>35.41566666666666</v>
      </c>
      <c r="T3" s="10">
        <f>(N3+P3+R3)/3</f>
        <v>0.98292666666666673</v>
      </c>
      <c r="X3" s="2">
        <f>(S3+S6+S9)/3</f>
        <v>30.584555555555553</v>
      </c>
      <c r="Y3" s="2">
        <f>(T3+T6+T9)/3</f>
        <v>0.93487888888888893</v>
      </c>
    </row>
    <row r="4" spans="1:25" x14ac:dyDescent="0.35">
      <c r="A4" s="2" t="s">
        <v>12</v>
      </c>
      <c r="B4" s="2">
        <v>128</v>
      </c>
      <c r="C4" s="2">
        <v>2</v>
      </c>
      <c r="D4" s="2">
        <v>4</v>
      </c>
      <c r="E4" s="2">
        <v>1</v>
      </c>
      <c r="F4" s="2">
        <f t="shared" si="0"/>
        <v>15625</v>
      </c>
      <c r="G4" s="2">
        <f t="shared" ref="G4:G12" si="1">D4*D4*3</f>
        <v>48</v>
      </c>
      <c r="H4" s="2" t="s">
        <v>13</v>
      </c>
      <c r="I4" s="2" t="str">
        <f>"[" &amp;2*G4&amp; "," &amp;3/2*G4&amp; "," &amp;G4&amp;"]"</f>
        <v>[96,72,48]</v>
      </c>
      <c r="J4" s="2">
        <v>50</v>
      </c>
      <c r="K4" s="2">
        <v>1</v>
      </c>
      <c r="L4" s="2">
        <v>1</v>
      </c>
      <c r="M4" s="7">
        <v>30.734000000000002</v>
      </c>
      <c r="N4" s="13">
        <v>0.98045000000000004</v>
      </c>
      <c r="O4" s="7">
        <v>38.332000000000001</v>
      </c>
      <c r="P4" s="10">
        <v>0.98350000000000004</v>
      </c>
      <c r="Q4" s="7">
        <v>37.289000000000001</v>
      </c>
      <c r="R4" s="10">
        <v>0.98543999999999998</v>
      </c>
      <c r="S4" s="7">
        <f t="shared" ref="S4:S12" si="2">(M4+O4+Q4)/3</f>
        <v>35.451666666666668</v>
      </c>
      <c r="T4" s="10">
        <f t="shared" ref="T4:T12" si="3">(N4+P4+R4)/3</f>
        <v>0.98313000000000006</v>
      </c>
      <c r="X4" s="2">
        <f>(S4+S7+S10)/3</f>
        <v>30.611888888888888</v>
      </c>
      <c r="Y4" s="2">
        <f>(T4+T7+T10)/3</f>
        <v>0.93524888888888891</v>
      </c>
    </row>
    <row r="5" spans="1:25" x14ac:dyDescent="0.35">
      <c r="A5" s="2" t="s">
        <v>12</v>
      </c>
      <c r="B5" s="2">
        <v>128</v>
      </c>
      <c r="C5" s="2">
        <v>2</v>
      </c>
      <c r="D5" s="2">
        <v>4</v>
      </c>
      <c r="E5" s="2">
        <v>1</v>
      </c>
      <c r="F5" s="2">
        <f t="shared" si="0"/>
        <v>15625</v>
      </c>
      <c r="G5" s="2">
        <f t="shared" si="1"/>
        <v>48</v>
      </c>
      <c r="H5" s="2" t="s">
        <v>13</v>
      </c>
      <c r="I5" s="2" t="str">
        <f>"[" &amp;G5/2&amp; "," &amp;G5/4&amp;  "," &amp;G5&amp;"]"</f>
        <v>[24,12,48]</v>
      </c>
      <c r="J5" s="2">
        <v>50</v>
      </c>
      <c r="K5" s="2">
        <v>1</v>
      </c>
      <c r="L5" s="2">
        <v>1</v>
      </c>
      <c r="M5" s="7">
        <v>30.728999999999999</v>
      </c>
      <c r="N5" s="13">
        <v>0.98028999999999999</v>
      </c>
      <c r="O5" s="7">
        <v>38.384</v>
      </c>
      <c r="P5" s="10">
        <v>0.98380000000000001</v>
      </c>
      <c r="Q5" s="7">
        <v>37.357999999999997</v>
      </c>
      <c r="R5" s="10">
        <v>0.98585</v>
      </c>
      <c r="S5" s="7">
        <f t="shared" si="2"/>
        <v>35.490333333333332</v>
      </c>
      <c r="T5" s="10">
        <f t="shared" si="3"/>
        <v>0.98331333333333337</v>
      </c>
      <c r="X5" s="2">
        <f>(S5+S8+S11)/3</f>
        <v>30.716666666666665</v>
      </c>
      <c r="Y5" s="2">
        <f>(T5+T8+T11)/3</f>
        <v>0.93588555555555553</v>
      </c>
    </row>
    <row r="6" spans="1:25" x14ac:dyDescent="0.35">
      <c r="A6" s="2" t="s">
        <v>12</v>
      </c>
      <c r="B6" s="2">
        <v>128</v>
      </c>
      <c r="C6" s="2">
        <v>4</v>
      </c>
      <c r="D6" s="2">
        <v>4</v>
      </c>
      <c r="E6" s="2">
        <v>1</v>
      </c>
      <c r="F6" s="2">
        <f t="shared" si="0"/>
        <v>15625</v>
      </c>
      <c r="G6" s="2">
        <f t="shared" si="1"/>
        <v>48</v>
      </c>
      <c r="H6" s="2" t="s">
        <v>13</v>
      </c>
      <c r="I6" s="2" t="str">
        <f>"[" &amp;2*G6&amp; "," &amp;G6&amp;"]"</f>
        <v>[96,48]</v>
      </c>
      <c r="J6" s="2">
        <v>50</v>
      </c>
      <c r="K6" s="2">
        <v>1</v>
      </c>
      <c r="L6" s="2">
        <v>1</v>
      </c>
      <c r="M6" s="7">
        <v>27.398</v>
      </c>
      <c r="N6" s="13">
        <v>0.94957000000000003</v>
      </c>
      <c r="O6" s="7">
        <v>31.552</v>
      </c>
      <c r="P6" s="10">
        <v>0.94316999999999995</v>
      </c>
      <c r="Q6" s="7">
        <v>32.325000000000003</v>
      </c>
      <c r="R6" s="10">
        <v>0.95911000000000002</v>
      </c>
      <c r="S6" s="7">
        <f t="shared" si="2"/>
        <v>30.425000000000001</v>
      </c>
      <c r="T6" s="10">
        <f t="shared" si="3"/>
        <v>0.95061666666666655</v>
      </c>
    </row>
    <row r="7" spans="1:25" x14ac:dyDescent="0.35">
      <c r="A7" s="2" t="s">
        <v>12</v>
      </c>
      <c r="B7" s="2">
        <v>128</v>
      </c>
      <c r="C7" s="2">
        <v>4</v>
      </c>
      <c r="D7" s="2">
        <v>4</v>
      </c>
      <c r="E7" s="2">
        <v>1</v>
      </c>
      <c r="F7" s="2">
        <f t="shared" si="0"/>
        <v>15625</v>
      </c>
      <c r="G7" s="2">
        <f t="shared" si="1"/>
        <v>48</v>
      </c>
      <c r="H7" s="2" t="s">
        <v>13</v>
      </c>
      <c r="I7" s="2" t="str">
        <f>"[" &amp;2*G7&amp; "," &amp;3/2*G7&amp; "," &amp;G7&amp;"]"</f>
        <v>[96,72,48]</v>
      </c>
      <c r="J7" s="2">
        <v>50</v>
      </c>
      <c r="K7" s="2">
        <v>1</v>
      </c>
      <c r="L7" s="2">
        <v>1</v>
      </c>
      <c r="M7" s="7">
        <v>27.347999999999999</v>
      </c>
      <c r="N7" s="13">
        <v>0.94969000000000003</v>
      </c>
      <c r="O7" s="7">
        <v>31.56</v>
      </c>
      <c r="P7" s="10">
        <v>0.94325999999999999</v>
      </c>
      <c r="Q7" s="7">
        <v>32.340000000000003</v>
      </c>
      <c r="R7" s="10">
        <v>0.95923000000000003</v>
      </c>
      <c r="S7" s="7">
        <f t="shared" si="2"/>
        <v>30.416</v>
      </c>
      <c r="T7" s="10">
        <f t="shared" si="3"/>
        <v>0.95072666666666661</v>
      </c>
    </row>
    <row r="8" spans="1:25" x14ac:dyDescent="0.35">
      <c r="A8" s="2" t="s">
        <v>12</v>
      </c>
      <c r="B8" s="2">
        <v>128</v>
      </c>
      <c r="C8" s="2">
        <v>4</v>
      </c>
      <c r="D8" s="2">
        <v>4</v>
      </c>
      <c r="E8" s="2">
        <v>1</v>
      </c>
      <c r="F8" s="2">
        <f t="shared" si="0"/>
        <v>15625</v>
      </c>
      <c r="G8" s="2">
        <f t="shared" si="1"/>
        <v>48</v>
      </c>
      <c r="H8" s="2" t="s">
        <v>13</v>
      </c>
      <c r="I8" s="2" t="str">
        <f>"[" &amp;G8/2&amp; "," &amp;G8/4&amp;  "," &amp;G8&amp;"]"</f>
        <v>[24,12,48]</v>
      </c>
      <c r="J8" s="2">
        <v>50</v>
      </c>
      <c r="K8" s="2">
        <v>1</v>
      </c>
      <c r="L8" s="2">
        <v>1</v>
      </c>
      <c r="M8" s="7">
        <v>27.788</v>
      </c>
      <c r="N8" s="13">
        <v>0.95108999999999999</v>
      </c>
      <c r="O8" s="7">
        <v>31.565999999999999</v>
      </c>
      <c r="P8" s="10">
        <v>0.94321999999999995</v>
      </c>
      <c r="Q8" s="7">
        <v>32.402000000000001</v>
      </c>
      <c r="R8" s="10">
        <v>0.95950000000000002</v>
      </c>
      <c r="S8" s="7">
        <f t="shared" si="2"/>
        <v>30.585333333333335</v>
      </c>
      <c r="T8" s="10">
        <f t="shared" si="3"/>
        <v>0.95127000000000006</v>
      </c>
    </row>
    <row r="9" spans="1:25" x14ac:dyDescent="0.35">
      <c r="A9" s="2" t="s">
        <v>12</v>
      </c>
      <c r="B9" s="2">
        <v>128</v>
      </c>
      <c r="C9" s="2">
        <v>8</v>
      </c>
      <c r="D9" s="2">
        <v>4</v>
      </c>
      <c r="E9" s="2">
        <v>1</v>
      </c>
      <c r="F9" s="2">
        <f t="shared" si="0"/>
        <v>15625</v>
      </c>
      <c r="G9" s="2">
        <f t="shared" si="1"/>
        <v>48</v>
      </c>
      <c r="H9" s="2" t="s">
        <v>13</v>
      </c>
      <c r="I9" s="2" t="str">
        <f>"[" &amp;2*G9&amp; "," &amp;G9&amp;"]"</f>
        <v>[96,48]</v>
      </c>
      <c r="J9" s="2">
        <v>50</v>
      </c>
      <c r="K9" s="2">
        <v>1</v>
      </c>
      <c r="L9" s="2">
        <v>1</v>
      </c>
      <c r="M9" s="7">
        <v>24.170999999999999</v>
      </c>
      <c r="N9" s="13">
        <v>0.87890000000000001</v>
      </c>
      <c r="O9" s="7">
        <v>26.873000000000001</v>
      </c>
      <c r="P9" s="10">
        <v>0.84157000000000004</v>
      </c>
      <c r="Q9" s="7">
        <v>26.695</v>
      </c>
      <c r="R9" s="10">
        <v>0.89280999999999999</v>
      </c>
      <c r="S9" s="7">
        <f t="shared" si="2"/>
        <v>25.913</v>
      </c>
      <c r="T9" s="10">
        <f t="shared" si="3"/>
        <v>0.87109333333333339</v>
      </c>
    </row>
    <row r="10" spans="1:25" x14ac:dyDescent="0.35">
      <c r="A10" s="2" t="s">
        <v>12</v>
      </c>
      <c r="B10" s="2">
        <v>128</v>
      </c>
      <c r="C10" s="2">
        <v>8</v>
      </c>
      <c r="D10" s="2">
        <v>4</v>
      </c>
      <c r="E10" s="2">
        <v>1</v>
      </c>
      <c r="F10" s="2">
        <f t="shared" si="0"/>
        <v>15625</v>
      </c>
      <c r="G10" s="2">
        <f t="shared" si="1"/>
        <v>48</v>
      </c>
      <c r="H10" s="2" t="s">
        <v>13</v>
      </c>
      <c r="I10" s="2" t="str">
        <f>"[" &amp;2*G10&amp; "," &amp;3/2*G10&amp; "," &amp;G10&amp;"]"</f>
        <v>[96,72,48]</v>
      </c>
      <c r="J10" s="2">
        <v>50</v>
      </c>
      <c r="K10" s="2">
        <v>1</v>
      </c>
      <c r="L10" s="2">
        <v>1</v>
      </c>
      <c r="M10" s="7">
        <v>24.236999999999998</v>
      </c>
      <c r="N10" s="13">
        <v>0.87958000000000003</v>
      </c>
      <c r="O10" s="7">
        <v>26.927</v>
      </c>
      <c r="P10" s="10">
        <v>0.84238999999999997</v>
      </c>
      <c r="Q10" s="7">
        <v>26.74</v>
      </c>
      <c r="R10" s="10">
        <v>0.89370000000000005</v>
      </c>
      <c r="S10" s="7">
        <f t="shared" si="2"/>
        <v>25.968</v>
      </c>
      <c r="T10" s="10">
        <f t="shared" si="3"/>
        <v>0.87189000000000005</v>
      </c>
    </row>
    <row r="11" spans="1:25" x14ac:dyDescent="0.35">
      <c r="A11" s="2" t="s">
        <v>12</v>
      </c>
      <c r="B11" s="2">
        <v>128</v>
      </c>
      <c r="C11" s="2">
        <v>8</v>
      </c>
      <c r="D11" s="2">
        <v>4</v>
      </c>
      <c r="E11" s="2">
        <v>1</v>
      </c>
      <c r="F11" s="2">
        <f t="shared" si="0"/>
        <v>15625</v>
      </c>
      <c r="G11" s="2">
        <f t="shared" si="1"/>
        <v>48</v>
      </c>
      <c r="H11" s="2" t="s">
        <v>13</v>
      </c>
      <c r="I11" s="2" t="str">
        <f>"[" &amp;G11/2&amp; "," &amp;G11/4&amp;  "," &amp;G11&amp;"]"</f>
        <v>[24,12,48]</v>
      </c>
      <c r="J11" s="2">
        <v>50</v>
      </c>
      <c r="K11" s="2">
        <v>1</v>
      </c>
      <c r="L11" s="2">
        <v>1</v>
      </c>
      <c r="M11" s="7">
        <v>24.338999999999999</v>
      </c>
      <c r="N11" s="13">
        <v>0.88210999999999995</v>
      </c>
      <c r="O11" s="7">
        <v>27.08</v>
      </c>
      <c r="P11" s="10">
        <v>0.84379999999999999</v>
      </c>
      <c r="Q11" s="7">
        <v>26.803999999999998</v>
      </c>
      <c r="R11" s="10">
        <v>0.89331000000000005</v>
      </c>
      <c r="S11" s="7">
        <f t="shared" si="2"/>
        <v>26.074333333333332</v>
      </c>
      <c r="T11" s="10">
        <f t="shared" si="3"/>
        <v>0.87307333333333326</v>
      </c>
    </row>
    <row r="12" spans="1:25" x14ac:dyDescent="0.35">
      <c r="A12" s="2" t="s">
        <v>12</v>
      </c>
      <c r="B12" s="2">
        <v>128</v>
      </c>
      <c r="C12" s="2">
        <v>2</v>
      </c>
      <c r="D12" s="2">
        <v>1</v>
      </c>
      <c r="E12" s="2">
        <v>1</v>
      </c>
      <c r="F12" s="2">
        <f t="shared" si="0"/>
        <v>16384</v>
      </c>
      <c r="G12" s="2">
        <f t="shared" si="1"/>
        <v>3</v>
      </c>
      <c r="H12" s="2" t="s">
        <v>13</v>
      </c>
      <c r="I12" s="2" t="str">
        <f t="shared" ref="I12:I27" si="4">"[" &amp;G12/2&amp; "," &amp;G12/4&amp;  "," &amp;G12&amp;"]"</f>
        <v>[1,5,0,75,3]</v>
      </c>
      <c r="J12" s="2">
        <v>50</v>
      </c>
      <c r="K12" s="2">
        <v>1</v>
      </c>
      <c r="L12" s="2">
        <v>1</v>
      </c>
      <c r="M12" s="7">
        <v>13.4</v>
      </c>
      <c r="N12" s="13">
        <v>0.70745999999999998</v>
      </c>
      <c r="O12" s="7">
        <v>13.291</v>
      </c>
      <c r="P12" s="10">
        <v>0.63529000000000002</v>
      </c>
      <c r="Q12" s="7">
        <v>12.954000000000001</v>
      </c>
      <c r="R12" s="10">
        <v>0.73517999999999994</v>
      </c>
      <c r="S12" s="7">
        <f t="shared" si="2"/>
        <v>13.215000000000002</v>
      </c>
      <c r="T12" s="10">
        <f t="shared" si="3"/>
        <v>0.69264333333333339</v>
      </c>
    </row>
    <row r="13" spans="1:25" x14ac:dyDescent="0.35">
      <c r="A13" s="2" t="s">
        <v>12</v>
      </c>
      <c r="B13" s="2">
        <v>128</v>
      </c>
      <c r="C13" s="2">
        <v>2</v>
      </c>
      <c r="D13" s="2">
        <v>2</v>
      </c>
      <c r="E13" s="2">
        <v>1</v>
      </c>
      <c r="F13" s="2">
        <f>((B13-D13)/E13 + 1)^2</f>
        <v>16129</v>
      </c>
      <c r="G13" s="2">
        <f>D13*D13*3</f>
        <v>12</v>
      </c>
      <c r="H13" s="2" t="s">
        <v>13</v>
      </c>
      <c r="I13" s="2" t="str">
        <f t="shared" si="4"/>
        <v>[6,3,12]</v>
      </c>
      <c r="J13" s="2">
        <v>50</v>
      </c>
      <c r="K13" s="2">
        <v>1</v>
      </c>
      <c r="L13" s="2">
        <v>1</v>
      </c>
      <c r="M13" s="7">
        <v>30.204000000000001</v>
      </c>
      <c r="N13" s="13">
        <v>0.97638999999999998</v>
      </c>
      <c r="O13" s="7">
        <v>36.664999999999999</v>
      </c>
      <c r="P13" s="10">
        <v>0.97962000000000005</v>
      </c>
      <c r="Q13" s="7">
        <v>35.277000000000001</v>
      </c>
      <c r="R13" s="10">
        <v>0.98126999999999998</v>
      </c>
      <c r="S13" s="7">
        <f>(M13+O13+Q13)/3</f>
        <v>34.048666666666669</v>
      </c>
      <c r="T13" s="10">
        <f>(N13+P13+R13)/3</f>
        <v>0.97909333333333326</v>
      </c>
    </row>
    <row r="14" spans="1:25" x14ac:dyDescent="0.35">
      <c r="A14" s="2" t="s">
        <v>12</v>
      </c>
      <c r="B14" s="2">
        <v>128</v>
      </c>
      <c r="C14" s="2">
        <v>2</v>
      </c>
      <c r="D14" s="2">
        <v>3</v>
      </c>
      <c r="E14" s="2">
        <v>1</v>
      </c>
      <c r="F14" s="2">
        <f>((B14-D14)/E14 + 1)^2</f>
        <v>15876</v>
      </c>
      <c r="G14" s="2">
        <f>D14*D14*3</f>
        <v>27</v>
      </c>
      <c r="H14" s="2" t="s">
        <v>13</v>
      </c>
      <c r="I14" s="2" t="str">
        <f t="shared" si="4"/>
        <v>[13,5,6,75,27]</v>
      </c>
      <c r="J14" s="2">
        <v>50</v>
      </c>
      <c r="K14" s="2">
        <v>1</v>
      </c>
      <c r="L14" s="2">
        <v>1</v>
      </c>
      <c r="M14" s="7">
        <v>31.423999999999999</v>
      </c>
      <c r="N14" s="13">
        <v>0.98114999999999997</v>
      </c>
      <c r="O14" s="7">
        <v>38.476999999999997</v>
      </c>
      <c r="P14" s="10">
        <v>0.98340000000000005</v>
      </c>
      <c r="Q14" s="7">
        <v>37.115000000000002</v>
      </c>
      <c r="R14" s="10">
        <v>0.98529</v>
      </c>
      <c r="S14" s="7">
        <f t="shared" ref="S14:S27" si="5">(M14+O14+Q14)/3</f>
        <v>35.671999999999997</v>
      </c>
      <c r="T14" s="10">
        <f t="shared" ref="T14:T27" si="6">(N14+P14+R14)/3</f>
        <v>0.98328000000000004</v>
      </c>
    </row>
    <row r="15" spans="1:25" x14ac:dyDescent="0.35">
      <c r="A15" s="2" t="s">
        <v>12</v>
      </c>
      <c r="B15" s="2">
        <v>128</v>
      </c>
      <c r="C15" s="2">
        <v>2</v>
      </c>
      <c r="D15" s="2">
        <v>4</v>
      </c>
      <c r="E15" s="2">
        <v>2</v>
      </c>
      <c r="F15" s="2">
        <f>((B15-D15)/E15 + 1)^2</f>
        <v>3969</v>
      </c>
      <c r="G15" s="2">
        <f>D15*D15*3</f>
        <v>48</v>
      </c>
      <c r="H15" s="2" t="s">
        <v>13</v>
      </c>
      <c r="I15" s="2" t="str">
        <f t="shared" si="4"/>
        <v>[24,12,48]</v>
      </c>
      <c r="J15" s="2">
        <v>50</v>
      </c>
      <c r="K15" s="2">
        <v>1</v>
      </c>
      <c r="L15" s="2">
        <v>1</v>
      </c>
      <c r="S15" s="7">
        <f t="shared" si="5"/>
        <v>0</v>
      </c>
      <c r="T15" s="10">
        <f t="shared" si="6"/>
        <v>0</v>
      </c>
    </row>
    <row r="16" spans="1:25" x14ac:dyDescent="0.35">
      <c r="A16" s="2" t="s">
        <v>12</v>
      </c>
      <c r="B16" s="2">
        <v>128</v>
      </c>
      <c r="C16" s="2">
        <v>2</v>
      </c>
      <c r="D16" s="2">
        <v>4</v>
      </c>
      <c r="E16" s="2">
        <v>4</v>
      </c>
      <c r="F16" s="2">
        <f>((B16-D16)/E16 + 1)^2</f>
        <v>1024</v>
      </c>
      <c r="G16" s="2">
        <f>D16*D16*3</f>
        <v>48</v>
      </c>
      <c r="H16" s="2" t="s">
        <v>13</v>
      </c>
      <c r="I16" s="2" t="str">
        <f t="shared" si="4"/>
        <v>[24,12,48]</v>
      </c>
      <c r="J16" s="2">
        <v>50</v>
      </c>
      <c r="K16" s="2">
        <v>1</v>
      </c>
      <c r="L16" s="2">
        <v>1</v>
      </c>
      <c r="S16" s="7">
        <f t="shared" si="5"/>
        <v>0</v>
      </c>
      <c r="T16" s="10">
        <f t="shared" si="6"/>
        <v>0</v>
      </c>
    </row>
    <row r="17" spans="1:20" x14ac:dyDescent="0.35">
      <c r="A17" s="2" t="s">
        <v>12</v>
      </c>
      <c r="B17" s="2">
        <v>128</v>
      </c>
      <c r="C17" s="2">
        <v>2</v>
      </c>
      <c r="D17" s="2">
        <v>6</v>
      </c>
      <c r="E17" s="2">
        <v>1</v>
      </c>
      <c r="F17" s="2">
        <f>((B17-D17)/E17 + 1)^2</f>
        <v>15129</v>
      </c>
      <c r="G17" s="2">
        <f>D17*D17*3</f>
        <v>108</v>
      </c>
      <c r="H17" s="2" t="s">
        <v>13</v>
      </c>
      <c r="I17" s="2" t="str">
        <f t="shared" si="4"/>
        <v>[54,27,108]</v>
      </c>
      <c r="J17" s="2">
        <v>50</v>
      </c>
      <c r="K17" s="2">
        <v>1</v>
      </c>
      <c r="L17" s="2">
        <v>1</v>
      </c>
      <c r="M17" s="7">
        <v>30.745999999999999</v>
      </c>
      <c r="N17" s="13">
        <v>0.98057000000000005</v>
      </c>
      <c r="O17" s="7">
        <v>38.473999999999997</v>
      </c>
      <c r="P17" s="10">
        <v>0.98407</v>
      </c>
      <c r="Q17" s="7">
        <v>37.427999999999997</v>
      </c>
      <c r="R17" s="10">
        <v>0.98604999999999998</v>
      </c>
      <c r="S17" s="7">
        <f t="shared" si="5"/>
        <v>35.54933333333333</v>
      </c>
      <c r="T17" s="10">
        <f t="shared" si="6"/>
        <v>0.98356333333333346</v>
      </c>
    </row>
    <row r="18" spans="1:20" x14ac:dyDescent="0.35">
      <c r="A18" s="2" t="s">
        <v>12</v>
      </c>
      <c r="B18" s="2">
        <v>128</v>
      </c>
      <c r="C18" s="2">
        <v>2</v>
      </c>
      <c r="D18" s="2">
        <v>6</v>
      </c>
      <c r="E18" s="2">
        <v>2</v>
      </c>
      <c r="F18" s="2">
        <f>((B18-D18)/E18 + 1)^2</f>
        <v>3844</v>
      </c>
      <c r="G18" s="2">
        <f>D18*D18*3</f>
        <v>108</v>
      </c>
      <c r="H18" s="2" t="s">
        <v>13</v>
      </c>
      <c r="I18" s="2" t="str">
        <f t="shared" si="4"/>
        <v>[54,27,108]</v>
      </c>
      <c r="J18" s="2">
        <v>50</v>
      </c>
      <c r="K18" s="2">
        <v>1</v>
      </c>
      <c r="L18" s="2">
        <v>1</v>
      </c>
      <c r="M18" s="7">
        <v>30.587</v>
      </c>
      <c r="N18" s="13">
        <v>0.96343000000000001</v>
      </c>
      <c r="O18" s="7">
        <v>36.994999999999997</v>
      </c>
      <c r="P18" s="10">
        <v>0.96157999999999999</v>
      </c>
      <c r="Q18" s="7">
        <v>36.076000000000001</v>
      </c>
      <c r="R18" s="10">
        <v>0.94810000000000005</v>
      </c>
      <c r="S18" s="7">
        <f t="shared" si="5"/>
        <v>34.55266666666666</v>
      </c>
      <c r="T18" s="10">
        <f t="shared" si="6"/>
        <v>0.95770333333333335</v>
      </c>
    </row>
    <row r="19" spans="1:20" x14ac:dyDescent="0.35">
      <c r="A19" s="2" t="s">
        <v>12</v>
      </c>
      <c r="B19" s="2">
        <v>128</v>
      </c>
      <c r="C19" s="2">
        <v>2</v>
      </c>
      <c r="D19" s="2">
        <v>2</v>
      </c>
      <c r="E19" s="2">
        <v>2</v>
      </c>
      <c r="F19" s="2">
        <f>((B19-D19)/E19 + 1)^2</f>
        <v>4096</v>
      </c>
      <c r="G19" s="2">
        <f>D19*D19*3</f>
        <v>12</v>
      </c>
      <c r="H19" s="2" t="s">
        <v>13</v>
      </c>
      <c r="I19" s="2" t="str">
        <f t="shared" si="4"/>
        <v>[6,3,12]</v>
      </c>
      <c r="J19" s="2">
        <v>50</v>
      </c>
      <c r="K19" s="2">
        <v>1</v>
      </c>
      <c r="L19" s="2">
        <v>1</v>
      </c>
      <c r="S19" s="7">
        <f t="shared" si="5"/>
        <v>0</v>
      </c>
      <c r="T19" s="10">
        <f t="shared" si="6"/>
        <v>0</v>
      </c>
    </row>
    <row r="20" spans="1:20" x14ac:dyDescent="0.35">
      <c r="A20" s="2" t="s">
        <v>12</v>
      </c>
      <c r="B20" s="2">
        <v>128</v>
      </c>
      <c r="C20" s="2">
        <v>2</v>
      </c>
      <c r="D20" s="2">
        <v>8</v>
      </c>
      <c r="E20" s="2">
        <v>1</v>
      </c>
      <c r="F20" s="2">
        <f>((B20-D20)/E20 + 1)^2</f>
        <v>14641</v>
      </c>
      <c r="G20" s="2">
        <f>D20*D20*3</f>
        <v>192</v>
      </c>
      <c r="H20" s="2" t="s">
        <v>13</v>
      </c>
      <c r="I20" s="2" t="str">
        <f t="shared" si="4"/>
        <v>[96,48,192]</v>
      </c>
      <c r="J20" s="2">
        <v>50</v>
      </c>
      <c r="K20" s="2">
        <v>1</v>
      </c>
      <c r="L20" s="2">
        <v>1</v>
      </c>
      <c r="S20" s="7">
        <f t="shared" si="5"/>
        <v>0</v>
      </c>
      <c r="T20" s="10">
        <f t="shared" si="6"/>
        <v>0</v>
      </c>
    </row>
    <row r="21" spans="1:20" x14ac:dyDescent="0.35">
      <c r="A21" s="2" t="s">
        <v>12</v>
      </c>
      <c r="B21" s="2">
        <v>128</v>
      </c>
      <c r="C21" s="2">
        <v>2</v>
      </c>
      <c r="D21" s="2">
        <v>8</v>
      </c>
      <c r="E21" s="2">
        <v>2</v>
      </c>
      <c r="F21" s="2">
        <f>((B21-D21)/E21 + 1)^2</f>
        <v>3721</v>
      </c>
      <c r="G21" s="2">
        <f>D21*D21*3</f>
        <v>192</v>
      </c>
      <c r="H21" s="2" t="s">
        <v>13</v>
      </c>
      <c r="I21" s="2" t="str">
        <f t="shared" si="4"/>
        <v>[96,48,192]</v>
      </c>
      <c r="J21" s="2">
        <v>50</v>
      </c>
      <c r="K21" s="2">
        <v>1</v>
      </c>
      <c r="L21" s="2">
        <v>1</v>
      </c>
      <c r="S21" s="7">
        <f t="shared" si="5"/>
        <v>0</v>
      </c>
      <c r="T21" s="10">
        <f t="shared" si="6"/>
        <v>0</v>
      </c>
    </row>
    <row r="22" spans="1:20" x14ac:dyDescent="0.35">
      <c r="A22" s="2" t="s">
        <v>12</v>
      </c>
      <c r="B22" s="2">
        <v>128</v>
      </c>
      <c r="C22" s="2">
        <v>2</v>
      </c>
      <c r="D22" s="2">
        <v>8</v>
      </c>
      <c r="E22" s="2">
        <v>3</v>
      </c>
      <c r="F22" s="2">
        <f>((B22-D22)/E22 + 1)^2</f>
        <v>1681</v>
      </c>
      <c r="G22" s="2">
        <f>D22*D22*3</f>
        <v>192</v>
      </c>
      <c r="H22" s="2" t="s">
        <v>13</v>
      </c>
      <c r="I22" s="2" t="str">
        <f t="shared" si="4"/>
        <v>[96,48,192]</v>
      </c>
      <c r="J22" s="2">
        <v>50</v>
      </c>
      <c r="K22" s="2">
        <v>1</v>
      </c>
      <c r="L22" s="2">
        <v>1</v>
      </c>
      <c r="S22" s="7">
        <f t="shared" si="5"/>
        <v>0</v>
      </c>
      <c r="T22" s="10">
        <f t="shared" si="6"/>
        <v>0</v>
      </c>
    </row>
    <row r="23" spans="1:20" x14ac:dyDescent="0.35">
      <c r="A23" s="2" t="s">
        <v>12</v>
      </c>
      <c r="B23" s="2">
        <v>128</v>
      </c>
      <c r="C23" s="2">
        <v>2</v>
      </c>
      <c r="D23" s="2">
        <v>8</v>
      </c>
      <c r="E23" s="2">
        <v>4</v>
      </c>
      <c r="F23" s="2">
        <f>((B23-D23)/E23 + 1)^2</f>
        <v>961</v>
      </c>
      <c r="G23" s="2">
        <f>D23*D23*3</f>
        <v>192</v>
      </c>
      <c r="H23" s="2" t="s">
        <v>13</v>
      </c>
      <c r="I23" s="2" t="str">
        <f t="shared" si="4"/>
        <v>[96,48,192]</v>
      </c>
      <c r="J23" s="2">
        <v>50</v>
      </c>
      <c r="K23" s="2">
        <v>1</v>
      </c>
      <c r="L23" s="2">
        <v>1</v>
      </c>
      <c r="S23" s="7">
        <f t="shared" si="5"/>
        <v>0</v>
      </c>
      <c r="T23" s="10">
        <f t="shared" si="6"/>
        <v>0</v>
      </c>
    </row>
    <row r="24" spans="1:20" x14ac:dyDescent="0.35">
      <c r="A24" s="2" t="s">
        <v>12</v>
      </c>
      <c r="B24" s="2">
        <v>128</v>
      </c>
      <c r="C24" s="2">
        <v>2</v>
      </c>
      <c r="D24" s="2">
        <v>8</v>
      </c>
      <c r="E24" s="2">
        <v>5</v>
      </c>
      <c r="F24" s="2">
        <f>((B24-D24)/E24 + 1)^2</f>
        <v>625</v>
      </c>
      <c r="G24" s="2">
        <f>D24*D24*3</f>
        <v>192</v>
      </c>
      <c r="H24" s="2" t="s">
        <v>13</v>
      </c>
      <c r="I24" s="2" t="str">
        <f t="shared" si="4"/>
        <v>[96,48,192]</v>
      </c>
      <c r="J24" s="2">
        <v>50</v>
      </c>
      <c r="K24" s="2">
        <v>1</v>
      </c>
      <c r="L24" s="2">
        <v>1</v>
      </c>
      <c r="S24" s="7">
        <f t="shared" si="5"/>
        <v>0</v>
      </c>
      <c r="T24" s="10">
        <f t="shared" si="6"/>
        <v>0</v>
      </c>
    </row>
    <row r="25" spans="1:20" x14ac:dyDescent="0.35">
      <c r="A25" s="2" t="s">
        <v>12</v>
      </c>
      <c r="B25" s="2">
        <v>128</v>
      </c>
      <c r="C25" s="2">
        <v>2</v>
      </c>
      <c r="D25" s="2">
        <v>8</v>
      </c>
      <c r="E25" s="2">
        <v>6</v>
      </c>
      <c r="F25" s="2">
        <f>((B25-D25)/E25 + 1)^2</f>
        <v>441</v>
      </c>
      <c r="G25" s="2">
        <f>D25*D25*3</f>
        <v>192</v>
      </c>
      <c r="H25" s="2" t="s">
        <v>13</v>
      </c>
      <c r="I25" s="2" t="str">
        <f t="shared" si="4"/>
        <v>[96,48,192]</v>
      </c>
      <c r="J25" s="2">
        <v>50</v>
      </c>
      <c r="K25" s="2">
        <v>1</v>
      </c>
      <c r="L25" s="2">
        <v>1</v>
      </c>
      <c r="S25" s="7">
        <f t="shared" si="5"/>
        <v>0</v>
      </c>
      <c r="T25" s="10">
        <f t="shared" si="6"/>
        <v>0</v>
      </c>
    </row>
    <row r="26" spans="1:20" x14ac:dyDescent="0.35">
      <c r="A26" s="2" t="s">
        <v>12</v>
      </c>
      <c r="B26" s="2">
        <v>128</v>
      </c>
      <c r="C26" s="2">
        <v>2</v>
      </c>
      <c r="D26" s="2">
        <v>8</v>
      </c>
      <c r="E26" s="2">
        <v>8</v>
      </c>
      <c r="F26" s="2">
        <f>((B26-D26)/E26 + 1)^2</f>
        <v>256</v>
      </c>
      <c r="G26" s="2">
        <f>D26*D26*3</f>
        <v>192</v>
      </c>
      <c r="H26" s="2" t="s">
        <v>13</v>
      </c>
      <c r="I26" s="2" t="str">
        <f t="shared" si="4"/>
        <v>[96,48,192]</v>
      </c>
      <c r="J26" s="2">
        <v>50</v>
      </c>
      <c r="K26" s="2">
        <v>1</v>
      </c>
      <c r="L26" s="2">
        <v>1</v>
      </c>
      <c r="S26" s="7">
        <f t="shared" si="5"/>
        <v>0</v>
      </c>
      <c r="T26" s="10">
        <f t="shared" si="6"/>
        <v>0</v>
      </c>
    </row>
    <row r="27" spans="1:20" x14ac:dyDescent="0.35">
      <c r="A27" s="2" t="s">
        <v>12</v>
      </c>
      <c r="B27" s="2">
        <v>2048</v>
      </c>
      <c r="C27" s="2">
        <v>2</v>
      </c>
      <c r="D27" s="2">
        <v>32</v>
      </c>
      <c r="E27" s="2">
        <v>16</v>
      </c>
      <c r="F27" s="2">
        <f>((B27-D27)/E27 + 1)^2</f>
        <v>16129</v>
      </c>
      <c r="G27" s="2">
        <f>D27*D27*3</f>
        <v>3072</v>
      </c>
      <c r="H27" s="2" t="s">
        <v>13</v>
      </c>
      <c r="I27" s="2" t="str">
        <f t="shared" si="4"/>
        <v>[1536,768,3072]</v>
      </c>
      <c r="J27" s="2">
        <v>50</v>
      </c>
      <c r="K27" s="2">
        <v>1</v>
      </c>
      <c r="L27" s="2">
        <v>1</v>
      </c>
      <c r="S27" s="7">
        <f t="shared" si="5"/>
        <v>0</v>
      </c>
      <c r="T27" s="10">
        <f t="shared" si="6"/>
        <v>0</v>
      </c>
    </row>
    <row r="28" spans="1:20" x14ac:dyDescent="0.35">
      <c r="A28" s="2" t="s">
        <v>12</v>
      </c>
      <c r="B28" s="2">
        <v>128</v>
      </c>
      <c r="C28" s="2">
        <v>2</v>
      </c>
    </row>
    <row r="29" spans="1:20" x14ac:dyDescent="0.35">
      <c r="A29" s="2" t="s">
        <v>12</v>
      </c>
      <c r="B29" s="2">
        <v>128</v>
      </c>
      <c r="C29" s="2">
        <v>2</v>
      </c>
    </row>
    <row r="47" spans="10:10" x14ac:dyDescent="0.35">
      <c r="J47" s="14"/>
    </row>
    <row r="64" spans="10:10" x14ac:dyDescent="0.35">
      <c r="J64" s="14"/>
    </row>
  </sheetData>
  <phoneticPr fontId="3" type="noConversion"/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 Berlian</dc:creator>
  <cp:lastModifiedBy>Aria Bachrul Ulum Berlian</cp:lastModifiedBy>
  <dcterms:created xsi:type="dcterms:W3CDTF">2015-06-05T18:17:20Z</dcterms:created>
  <dcterms:modified xsi:type="dcterms:W3CDTF">2024-03-16T01:21:51Z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2024-03-14T10:13:28Z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9f690d3c-4a2b-497d-a8d6-237fc1d3c99e</vt:lpwstr>
  </property>
  <property fmtid="{D5CDD505-2E9C-101B-9397-08002B2CF9AE}" pid="8" name="MSIP_Label_38b525e5-f3da-4501-8f1e-526b6769fc56_ContentBits">
    <vt:lpwstr>0</vt:lpwstr>
  </property>
</Properties>
</file>