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ariana/Desktop/historical_tech/raw data/cost data/"/>
    </mc:Choice>
  </mc:AlternateContent>
  <xr:revisionPtr revIDLastSave="0" documentId="13_ncr:1_{21C09F3F-0FC7-8541-A86F-89F4B1ED4EB2}" xr6:coauthVersionLast="47" xr6:coauthVersionMax="47" xr10:uidLastSave="{00000000-0000-0000-0000-000000000000}"/>
  <bookViews>
    <workbookView xWindow="380" yWindow="500" windowWidth="24140" windowHeight="16260" tabRatio="625" activeTab="4" xr2:uid="{00000000-000D-0000-FFFF-FFFF00000000}"/>
  </bookViews>
  <sheets>
    <sheet name="Data" sheetId="1" r:id="rId1"/>
    <sheet name="Lead-Acid Battery" sheetId="7" r:id="rId2"/>
    <sheet name="Nickel-Metal Hydride Battery" sheetId="4" r:id="rId3"/>
    <sheet name="Pumped Hydropower" sheetId="5" r:id="rId4"/>
    <sheet name="Sodium-Sulphur Battery" sheetId="6" r:id="rId5"/>
    <sheet name="Vanadium Redox-Flow Battery" sheetId="3" r:id="rId6"/>
    <sheet name="Data Sourc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8" i="1" l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F87" i="1"/>
  <c r="E87" i="1"/>
  <c r="I255" i="1"/>
  <c r="I27" i="1"/>
  <c r="I53" i="1"/>
  <c r="I14" i="1"/>
  <c r="J324" i="1"/>
  <c r="J278" i="1"/>
  <c r="I269" i="1"/>
  <c r="I237" i="1"/>
  <c r="I217" i="1"/>
  <c r="J195" i="1"/>
  <c r="I195" i="1"/>
  <c r="J183" i="1"/>
  <c r="I183" i="1"/>
  <c r="J137" i="1"/>
  <c r="I137" i="1"/>
  <c r="J120" i="1"/>
  <c r="I120" i="1"/>
  <c r="J106" i="1"/>
  <c r="I106" i="1"/>
  <c r="J89" i="1"/>
  <c r="I89" i="1"/>
  <c r="J14" i="1"/>
  <c r="J27" i="1"/>
  <c r="J53" i="1"/>
  <c r="J62" i="1"/>
  <c r="I62" i="1"/>
</calcChain>
</file>

<file path=xl/sharedStrings.xml><?xml version="1.0" encoding="utf-8"?>
<sst xmlns="http://schemas.openxmlformats.org/spreadsheetml/2006/main" count="398" uniqueCount="166">
  <si>
    <t>Year</t>
  </si>
  <si>
    <t>Cum GW</t>
  </si>
  <si>
    <t>Cum GWh</t>
  </si>
  <si>
    <t>[1]</t>
  </si>
  <si>
    <t>Data Source</t>
  </si>
  <si>
    <t>Date:</t>
  </si>
  <si>
    <t>Authors:</t>
  </si>
  <si>
    <t>Publication:</t>
  </si>
  <si>
    <t>Data Sources</t>
  </si>
  <si>
    <t>[2]</t>
  </si>
  <si>
    <t>[3]</t>
  </si>
  <si>
    <t>[4]</t>
  </si>
  <si>
    <t>[5]</t>
  </si>
  <si>
    <t>[7]</t>
  </si>
  <si>
    <t>[8]</t>
  </si>
  <si>
    <t>[12]</t>
  </si>
  <si>
    <t>[13]</t>
  </si>
  <si>
    <t>Sandia National Laboratories. DOE Global Energy Storage Database. (2015). Available at: http://www.energystorageexchange.org/. (Accessed: 30th January 2016)</t>
  </si>
  <si>
    <t>[14]</t>
  </si>
  <si>
    <t>[19]</t>
  </si>
  <si>
    <t>[20]</t>
  </si>
  <si>
    <t>Toyota Motor Corporation. With 8 Million Units Sold, Toyota Proves Hybrids Have Staying Power. (2015). Available at: http://newsroom.toyota.co.jp/en/detail/9163695. (Accessed: 30th April 2016)</t>
  </si>
  <si>
    <t>[21]</t>
  </si>
  <si>
    <t>[22]</t>
  </si>
  <si>
    <t>[23]</t>
  </si>
  <si>
    <t>[25]</t>
  </si>
  <si>
    <t>[26]</t>
  </si>
  <si>
    <t>[32]</t>
  </si>
  <si>
    <t>[33]</t>
  </si>
  <si>
    <t>[34]</t>
  </si>
  <si>
    <t>[35]</t>
  </si>
  <si>
    <t>Rial, P. Sodium-Sulfur Battery Powers NGK’s Unique Wind Energy. (2008). Available at: http://www.bloomberg.com/news/articles/2008-04-10/sodium-sulfur-batteries-power-ngk-insulators-unique-wind-energy. (Accessed: 16th August 2016)</t>
  </si>
  <si>
    <t>NGK Insulator Ltd. History of NAS Battery Development. (2016). Available at: https://www.ngk.co.jp/nas/why/history.html. (Accessed: 16th August 2016)</t>
  </si>
  <si>
    <t xml:space="preserve">NAS Battery Energy Storage System. (NGK Insulators Ltd., 2013). Available at: http://www.eei.org/meetings/Meeting_Documents/Abe.pdf. (Accessed: 16th August 2016) </t>
  </si>
  <si>
    <t>Projected Costs of Generating Electricity - Update 2005. (International Energy Agency/Nuclear Energy Agency/Organisation for Economic Co-Operation and Development, 2005). : page 31</t>
  </si>
  <si>
    <t>Projected Costs of Generating Electricity - 2010 Update. (International Energy Agency/Nuclear Energy Agency/Organisation for Economic Co-Operation and Development, 2010). : page 62</t>
  </si>
  <si>
    <t>Projected Costs of Generating Electricity - 2015 Edition. (International Energy Agency/Nuclear Energy Agency/Organisation for Economic Co-Operation and Development, 2015). : page 45</t>
  </si>
  <si>
    <t>Jamasb, T. Technical Change Theory and Learning Curves: Patterns of Progress in Electricity Generation Technologies. Energy J. 28, 51–71 (2007). : page 60 - 62</t>
  </si>
  <si>
    <t>Huff, G. et al. DOE/EPRI 2013 electricity storage handbook in collaboration with NRECA. Sandia Report (Sandia National Laboratories, 2013). : page B-31</t>
  </si>
  <si>
    <t>Matteson, S. &amp; Williams, E. Residual learning rates in lead-acid batteries: Effects on emerging technologies. Energy Policy 85, 71–79 (2015). : page 75</t>
  </si>
  <si>
    <t>Pitt, A., Buckland, R., Antonio, P. D., Lorenzen, H. &amp; Edwards, R. Citi GPS: Global Perspectives &amp; Solutions - Investment Themes in 2015. (Citigroup, 2015). : page 54</t>
  </si>
  <si>
    <t>Matteson, S. &amp; Williams, E. Learning dependent subsidies for lithium-ion electric vehicle batteries. Technol. Forecast. Soc. Change 92, 322–331 (2015). : page 326</t>
  </si>
  <si>
    <t>Pillot, C. The Rechargeable Battery Market and Main Trends 2013-2025. 31st International Battery Seminar &amp; Exhibit (2014). : page 18</t>
  </si>
  <si>
    <t>Hocking, M., Kan, J., Young, P., Terry, C. &amp; Begleiter, D. F.I.T.T. for investors: Welcome to the Lithium-ion Age. (Deutsche Bank - Market Research, 2016). : page 5</t>
  </si>
  <si>
    <t>Kalhammer, F. R., Kopf, B. M., Swan, D. H., Roan, V. P. &amp; Walsh, M. P. Status and prospects for zero emissions vehicle technology - Report of the ARB independent expert panel 2007. (State of California Air Resources Board, 2007). : page 49</t>
  </si>
  <si>
    <t>Tortora, A. C. Experiences and Initial results from Terna’s Energy Storage Projects. (Terna, 2015). : page 13</t>
  </si>
  <si>
    <t>Cost Reduction Roadmap for NAS. (NGK Insulators Ltd., 2016). : page 2</t>
  </si>
  <si>
    <t>Mizutani, T. Battery Energy Storage for Increasing Renewable Energy. (NGK Insulators Ltd., 2015). Available at: http://www.nedo.go.jp/content/100639539.pdf (Accessed: 19th August 2016) : page 6, 7</t>
  </si>
  <si>
    <t>Staubly, R. &amp; McHugh, J. Vanadium Redox Battery Demonstration Program. (US Department of Energy, 2013). Available at: https://energy.gov/sites/prod/files/2015/05/f22/VanadiumRedoxBattery-Aug2013.pdf (Accessed: 12th August 2016)</t>
  </si>
  <si>
    <t>Schoots, K., Ferioli, F., Kramer, G. J. &amp; van der Zwaan, B. C. C. Learning curves for hydrogen production technology: An assessment of observed cost reductions. Int. J. Hydrogen Energy 33, 2630–2645 (2008). : page 2640</t>
  </si>
  <si>
    <t>Smolinka, T., Günther, M. &amp; Garche, J. Stand und Entwicklungspotenzial der Wasserelektrolyse zur Herstellung von Wasserstoff aus regenerativen Energien [German]. NOW-Studie (Fraunhofer ISE/FCBAT, 2011). : page 32</t>
  </si>
  <si>
    <t>Steinmüller, H. et al. Power to Gas – eine Systemanalyse. Markt- und Technologiescouting und -analyse [German]. (Johannes Kepler Universität Linz/ Montanunversität Loeben/ TU Wien, 2014). : page 61</t>
  </si>
  <si>
    <t>Indicative quotes by two leading manufacturers. Obtained at Energy Storage Europe 2016 Conference (16.03.2016)</t>
  </si>
  <si>
    <t>N. Anderson, J. Rosser, Berenberg Thematics : Battery adoption at the tipping point (Berenberg Bank, 2016). : page 25</t>
  </si>
  <si>
    <t>[24]</t>
  </si>
  <si>
    <t>Nykvist, B. &amp; Nilsson, M. Rapidly falling costs of battery packs for electric vehicles. Nat. Clim. Chang. 5, 329–332 (2015). : page 330</t>
  </si>
  <si>
    <t>...</t>
  </si>
  <si>
    <t>Power</t>
  </si>
  <si>
    <t>Energy</t>
  </si>
  <si>
    <t>A</t>
  </si>
  <si>
    <t>b</t>
  </si>
  <si>
    <t>ER</t>
  </si>
  <si>
    <t>σ</t>
  </si>
  <si>
    <t>Capacity, Price and Experience Curve Regression Data for Electrical Energy Storage Technologies</t>
  </si>
  <si>
    <t>Capacity and product price data</t>
  </si>
  <si>
    <t>Experience curve regression parameters</t>
  </si>
  <si>
    <t>[9]</t>
  </si>
  <si>
    <t>[10]</t>
  </si>
  <si>
    <t>[11]</t>
  </si>
  <si>
    <t>[6]</t>
  </si>
  <si>
    <t>[15]</t>
  </si>
  <si>
    <t>[16]</t>
  </si>
  <si>
    <t>[17]</t>
  </si>
  <si>
    <t>[18]</t>
  </si>
  <si>
    <t xml:space="preserve">[27] </t>
  </si>
  <si>
    <t>[28]</t>
  </si>
  <si>
    <t>[29]</t>
  </si>
  <si>
    <t>[30]</t>
  </si>
  <si>
    <t>[31]</t>
  </si>
  <si>
    <t>C-rate</t>
  </si>
  <si>
    <t>[36]</t>
  </si>
  <si>
    <r>
      <t xml:space="preserve">Pillot, C. (2017). </t>
    </r>
    <r>
      <rPr>
        <i/>
        <sz val="11"/>
        <color theme="1"/>
        <rFont val="Calibri"/>
        <family val="2"/>
        <scheme val="minor"/>
      </rPr>
      <t>The Rechargeable Battery Market and Main Trends 2016-2025</t>
    </r>
    <r>
      <rPr>
        <sz val="11"/>
        <color theme="1"/>
        <rFont val="Calibri"/>
        <family val="2"/>
        <scheme val="minor"/>
      </rPr>
      <t>. Retrieved from http://cii-resource.com/cet/FBC-TUT8/Presentations/Pillot_Christophe.pdf</t>
    </r>
  </si>
  <si>
    <t>[38]</t>
  </si>
  <si>
    <t>[39]</t>
  </si>
  <si>
    <t>[40]</t>
  </si>
  <si>
    <t>[41]</t>
  </si>
  <si>
    <t>[42]</t>
  </si>
  <si>
    <t>Lazard’s levelized cost of storage analysis - version 2.0. (Lazard, 2016). Available at: https://www.lazard.com/media/438042/lazard-levelized-cost-of-storage-v20.pdf. (Accessed: 26th January 2017)</t>
  </si>
  <si>
    <t>USD2020/kWh</t>
  </si>
  <si>
    <t>Oliver Schmidt, Iain Staffell</t>
  </si>
  <si>
    <t>Cumulative GWh</t>
  </si>
  <si>
    <t>Cumulative GW</t>
  </si>
  <si>
    <t>Projected Costs of Generating Electricity - 2020 Edition. (International Energy Agency/Nuclear Energy Agency/Organisation for Economic Co-Operation and Development, 2020). : page 54</t>
  </si>
  <si>
    <t>[2] - [6]</t>
  </si>
  <si>
    <t>Wedepohl, D. The German PV Market: Of Climate Targets, New Political Constellations and Market Drivers. Presentation at Intersolar 2021. (Bundesverband Solarwirtschaft e.V., 2021) : page 9</t>
  </si>
  <si>
    <t>Liesen, A. Solarstromspeicher-Preismonitor Deutschland 2021 [German]. (Bundesverband Solarwirtschaft e.V.). : page 6</t>
  </si>
  <si>
    <t>Global energy storage outlook H1 2021. (WoodMacKenzie, 2021). : dataset</t>
  </si>
  <si>
    <t>[8], [9]</t>
  </si>
  <si>
    <t>USD2020/kW</t>
  </si>
  <si>
    <t>[11], [12]</t>
  </si>
  <si>
    <t>[13], [14]</t>
  </si>
  <si>
    <t>Battery Pack Prices Fall to an Average of $132/kWh, But Rising Commodity Prices Start to Bite | BloombergNEF. Available at: https://about.bnef.com/blog/battery-pack-prices-fall-to-an-average-of-132-kwh-but-rising-commodity-prices-start-to-bite/. (Accessed: 3rd December 2021)</t>
  </si>
  <si>
    <t>Global EV Outlook 2021. (International Energy Agency, 2021). : page 17</t>
  </si>
  <si>
    <t>[1], [9]</t>
  </si>
  <si>
    <t>[17], [18]</t>
  </si>
  <si>
    <t>Frith, J. Lithium-Ion Batteries: The Incumbent Technology Platform for Coal Regions in Transition. (BloombergNEF, 2019). : page 7</t>
  </si>
  <si>
    <r>
      <t xml:space="preserve">Tamakoshi, T. </t>
    </r>
    <r>
      <rPr>
        <i/>
        <sz val="11"/>
        <color theme="1"/>
        <rFont val="Calibri"/>
        <family val="2"/>
        <scheme val="minor"/>
      </rPr>
      <t>Sodium-Sulfur (NAS) Battery</t>
    </r>
    <r>
      <rPr>
        <sz val="11"/>
        <color theme="1"/>
        <rFont val="Calibri"/>
        <family val="2"/>
        <scheme val="minor"/>
      </rPr>
      <t>. DOE Long Duration Energy Storage Workshop on March 10th, 2021 (NGK, 2021). : page 6</t>
    </r>
  </si>
  <si>
    <t>[21] - [24]</t>
  </si>
  <si>
    <r>
      <t xml:space="preserve">Erik D. Spoerke, Martha M. Gross, Leo J. Small, S. J. P. </t>
    </r>
    <r>
      <rPr>
        <i/>
        <sz val="11"/>
        <color theme="1"/>
        <rFont val="Calibri"/>
        <family val="2"/>
        <scheme val="minor"/>
      </rPr>
      <t>Chapter 4: Sodium-Based Battery TEchnologies</t>
    </r>
    <r>
      <rPr>
        <sz val="11"/>
        <color theme="1"/>
        <rFont val="Calibri"/>
        <family val="2"/>
        <scheme val="minor"/>
      </rPr>
      <t>. (Sandia National Laboratories, 2021). : page 8</t>
    </r>
  </si>
  <si>
    <t>Mustang, R. B. SANDIA REPORT 2019 Energy Storage Pricing Survey. (Sandia National Laobratories, 2019). : page 47</t>
  </si>
  <si>
    <t>[24] - [30]</t>
  </si>
  <si>
    <r>
      <t xml:space="preserve">Sánchez-Díez, E., Ventosa, E., Guarnieri, M., Trovò, A., </t>
    </r>
    <r>
      <rPr>
        <i/>
        <sz val="11"/>
        <color theme="1"/>
        <rFont val="Calibri"/>
        <family val="2"/>
        <scheme val="minor"/>
      </rPr>
      <t>et al.</t>
    </r>
    <r>
      <rPr>
        <sz val="11"/>
        <color theme="1"/>
        <rFont val="Calibri"/>
        <family val="2"/>
        <scheme val="minor"/>
      </rPr>
      <t xml:space="preserve"> Redox flow batteries: Status and perspective towards sustainable stationary energy storage. </t>
    </r>
    <r>
      <rPr>
        <i/>
        <sz val="11"/>
        <color theme="1"/>
        <rFont val="Calibri"/>
        <family val="2"/>
        <scheme val="minor"/>
      </rPr>
      <t>J. Power Sources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481,</t>
    </r>
    <r>
      <rPr>
        <sz val="11"/>
        <color theme="1"/>
        <rFont val="Calibri"/>
        <family val="2"/>
        <scheme val="minor"/>
      </rPr>
      <t xml:space="preserve"> 228804 (2021). : page 2</t>
    </r>
  </si>
  <si>
    <t>Peacock, B. Another Vanadium redox flow battery to be installed in Australia – pv magazine International. (2021). Available at: https://www.pv-magazine.com/2020/12/23/another-vanadium-redox-flow-battery-to-be-installed-in-australia/. (Accessed: 3rd December 2021)</t>
  </si>
  <si>
    <t>Indicative quote by leading manufacturer. Obtained through personal conversation in 2020 (09.10.2020)</t>
  </si>
  <si>
    <t xml:space="preserve">[37] </t>
  </si>
  <si>
    <t>Indicative estimate on 2015-2020 annual electrolyser market size obtained during interviews with electrolyser manufacturers in 2016</t>
  </si>
  <si>
    <t>[37], [38]</t>
  </si>
  <si>
    <t>[37], [39] - [42]</t>
  </si>
  <si>
    <r>
      <t xml:space="preserve">Tengler, M. </t>
    </r>
    <r>
      <rPr>
        <i/>
        <sz val="11"/>
        <color theme="1"/>
        <rFont val="Calibri"/>
        <family val="2"/>
        <scheme val="minor"/>
      </rPr>
      <t>Green Hydrogen: Time to Scale Up European. Presentation at Hydrogen Forum on Novebmer 26, 2020</t>
    </r>
    <r>
      <rPr>
        <sz val="11"/>
        <color theme="1"/>
        <rFont val="Calibri"/>
        <family val="2"/>
        <scheme val="minor"/>
      </rPr>
      <t>. (BloombergNEF, 2020).</t>
    </r>
  </si>
  <si>
    <t>[43]</t>
  </si>
  <si>
    <t>METI report. https://www.meti.go.jp/shingikai/enecho/shigen_nenryo/pdf/031_02_00.pdf (Accessed: 3rd December 2021) : page 70</t>
  </si>
  <si>
    <t>[44]</t>
  </si>
  <si>
    <t>Battery Statistics - Battery University. Available at: https://batteryuniversity.com/article/battery-statistics. (Accessed: 4th December 2021)</t>
  </si>
  <si>
    <t>[11], [44]</t>
  </si>
  <si>
    <t>[45]</t>
  </si>
  <si>
    <t>[46]</t>
  </si>
  <si>
    <t>[47]</t>
  </si>
  <si>
    <t>Current and Future Cost of Photovoltaics. Long-term Scenarios for Market Development, System Prices and LCOE of Utility-Scale PV Systems. (Fraunhofer ISE/ Agora Energiewende, 2015).</t>
  </si>
  <si>
    <t>International Technology Roadmap for Photooltaic (ITRPV). (VDMA, 2021) page: 3</t>
  </si>
  <si>
    <r>
      <t xml:space="preserve">Glenk, G. &amp; Reichelstein, S. Economics of converting renewable power to hydrogen. </t>
    </r>
    <r>
      <rPr>
        <i/>
        <sz val="11"/>
        <color theme="1"/>
        <rFont val="Calibri"/>
        <family val="2"/>
        <scheme val="minor"/>
      </rPr>
      <t>Nat. Energy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4,</t>
    </r>
    <r>
      <rPr>
        <sz val="11"/>
        <color theme="1"/>
        <rFont val="Calibri"/>
        <family val="2"/>
        <scheme val="minor"/>
      </rPr>
      <t xml:space="preserve"> 216–222 (2019).</t>
    </r>
    <r>
      <rPr>
        <sz val="10"/>
        <color theme="1"/>
        <rFont val="Arial"/>
        <family val="2"/>
      </rPr>
      <t xml:space="preserve"> : page 218</t>
    </r>
  </si>
  <si>
    <r>
      <t>Lead-acid</t>
    </r>
    <r>
      <rPr>
        <sz val="10"/>
        <color theme="1"/>
        <rFont val="Arial"/>
        <family val="2"/>
      </rPr>
      <t xml:space="preserve"> (Multiple, 4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6%, 1989‒2012)</t>
    </r>
  </si>
  <si>
    <r>
      <t>Lithium-ion</t>
    </r>
    <r>
      <rPr>
        <sz val="10"/>
        <color theme="1"/>
        <rFont val="Arial"/>
        <family val="2"/>
      </rPr>
      <t xml:space="preserve"> (Electronics, 30 ± 2%, 1995‒2016)</t>
    </r>
  </si>
  <si>
    <r>
      <t xml:space="preserve">Lithium-ion </t>
    </r>
    <r>
      <rPr>
        <sz val="10"/>
        <color theme="1"/>
        <rFont val="Arial"/>
        <family val="2"/>
      </rPr>
      <t>(EV packs, 24 ± 2%)</t>
    </r>
  </si>
  <si>
    <r>
      <t>Lead-acid</t>
    </r>
    <r>
      <rPr>
        <sz val="10"/>
        <color theme="1"/>
        <rFont val="Arial"/>
        <family val="2"/>
      </rPr>
      <t xml:space="preserve"> (Residential, 12 ± 5%, 2013‒16)</t>
    </r>
  </si>
  <si>
    <r>
      <t xml:space="preserve">Lithium-ion </t>
    </r>
    <r>
      <rPr>
        <sz val="10"/>
        <color theme="1"/>
        <rFont val="Arial"/>
        <family val="2"/>
      </rPr>
      <t>(EV packs, 24 ± 2%, 2010‒21)</t>
    </r>
  </si>
  <si>
    <r>
      <t>Lithium-ion</t>
    </r>
    <r>
      <rPr>
        <sz val="10"/>
        <color theme="1"/>
        <rFont val="Arial"/>
        <family val="2"/>
      </rPr>
      <t xml:space="preserve"> (Residential, 13 ± 3%, 2013‒21)</t>
    </r>
  </si>
  <si>
    <r>
      <t xml:space="preserve">Lithium-ion </t>
    </r>
    <r>
      <rPr>
        <sz val="10"/>
        <color theme="1"/>
        <rFont val="Arial"/>
        <family val="2"/>
      </rPr>
      <t>(Utility, 19 ± 3%, 2010‒21)</t>
    </r>
  </si>
  <si>
    <r>
      <t>Nickel-metal hydride</t>
    </r>
    <r>
      <rPr>
        <sz val="10"/>
        <color theme="1"/>
        <rFont val="Arial"/>
        <family val="2"/>
      </rPr>
      <t xml:space="preserve"> (HEV, 11 ± 1%, 1997‒2014)</t>
    </r>
  </si>
  <si>
    <r>
      <t xml:space="preserve">Sodium-sulphur </t>
    </r>
    <r>
      <rPr>
        <sz val="10"/>
        <color theme="1"/>
        <rFont val="Arial"/>
        <family val="2"/>
      </rPr>
      <t>(Utility, N/A, 2007‒21)</t>
    </r>
  </si>
  <si>
    <r>
      <t>Vanadium redox-flow</t>
    </r>
    <r>
      <rPr>
        <sz val="10"/>
        <color theme="1"/>
        <rFont val="Arial"/>
        <family val="2"/>
      </rPr>
      <t xml:space="preserve"> (Utility, 14 ± 4%, 2008‒19)</t>
    </r>
  </si>
  <si>
    <r>
      <t xml:space="preserve">Electrolysis </t>
    </r>
    <r>
      <rPr>
        <sz val="10"/>
        <color theme="1"/>
        <rFont val="Arial"/>
        <family val="2"/>
      </rPr>
      <t>(Utility, 20 ± 11%, 1956‒2019)</t>
    </r>
  </si>
  <si>
    <t>Fuel cells (Residential, 17 ± 2%, 2004‒20)</t>
  </si>
  <si>
    <r>
      <t xml:space="preserve">Lithium-ion </t>
    </r>
    <r>
      <rPr>
        <sz val="10"/>
        <color theme="1"/>
        <rFont val="Arial"/>
        <family val="2"/>
      </rPr>
      <t xml:space="preserve">(18650 cell, 19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3%, 2001‒15)</t>
    </r>
  </si>
  <si>
    <r>
      <t xml:space="preserve">Lithium-ion </t>
    </r>
    <r>
      <rPr>
        <sz val="10"/>
        <color theme="1"/>
        <rFont val="Arial"/>
        <family val="2"/>
      </rPr>
      <t xml:space="preserve">(Electronics, 21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3%, 1993‒2005)</t>
    </r>
  </si>
  <si>
    <r>
      <rPr>
        <b/>
        <sz val="10"/>
        <color theme="1"/>
        <rFont val="Arial"/>
        <family val="2"/>
      </rPr>
      <t>Lithium-ion</t>
    </r>
    <r>
      <rPr>
        <sz val="10"/>
        <color theme="1"/>
        <rFont val="Arial"/>
        <family val="2"/>
      </rPr>
      <t xml:space="preserve"> (EV cells, 27 ± 2%, 2013‒21)</t>
    </r>
  </si>
  <si>
    <r>
      <t xml:space="preserve">Lithium-ion </t>
    </r>
    <r>
      <rPr>
        <sz val="10"/>
        <color theme="1"/>
        <rFont val="Arial"/>
        <family val="2"/>
      </rPr>
      <t xml:space="preserve">(EV packs, 9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1%, 2007‒14)</t>
    </r>
  </si>
  <si>
    <r>
      <rPr>
        <b/>
        <sz val="10"/>
        <color theme="1"/>
        <rFont val="Arial"/>
        <family val="2"/>
      </rPr>
      <t>Lithium-ion</t>
    </r>
    <r>
      <rPr>
        <sz val="10"/>
        <color theme="1"/>
        <rFont val="Arial"/>
        <family val="2"/>
      </rPr>
      <t xml:space="preserve"> (EV cells, 27 ± 2%)</t>
    </r>
  </si>
  <si>
    <r>
      <t xml:space="preserve">Lithium-ion </t>
    </r>
    <r>
      <rPr>
        <sz val="10"/>
        <color theme="1"/>
        <rFont val="Arial"/>
        <family val="2"/>
      </rPr>
      <t xml:space="preserve">(Electronics, 21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3%)</t>
    </r>
  </si>
  <si>
    <r>
      <t xml:space="preserve">Lithium-ion </t>
    </r>
    <r>
      <rPr>
        <sz val="10"/>
        <color theme="1"/>
        <rFont val="Arial"/>
        <family val="2"/>
      </rPr>
      <t xml:space="preserve">(18650 cell, 19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3%)</t>
    </r>
  </si>
  <si>
    <r>
      <t xml:space="preserve">Lithium-ion </t>
    </r>
    <r>
      <rPr>
        <sz val="10"/>
        <color theme="1"/>
        <rFont val="Arial"/>
        <family val="2"/>
      </rPr>
      <t xml:space="preserve">(EV packs, 9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1%)</t>
    </r>
  </si>
  <si>
    <r>
      <t xml:space="preserve">Lithium-ion </t>
    </r>
    <r>
      <rPr>
        <sz val="10"/>
        <color theme="1"/>
        <rFont val="Arial"/>
        <family val="2"/>
      </rPr>
      <t>(Utility, 19 ± 3%)</t>
    </r>
  </si>
  <si>
    <r>
      <t>Lithium-ion</t>
    </r>
    <r>
      <rPr>
        <sz val="10"/>
        <color theme="1"/>
        <rFont val="Arial"/>
        <family val="2"/>
      </rPr>
      <t xml:space="preserve"> (Residential, 13 ± 3%)</t>
    </r>
  </si>
  <si>
    <r>
      <t>Lithium-ion</t>
    </r>
    <r>
      <rPr>
        <sz val="10"/>
        <color theme="1"/>
        <rFont val="Arial"/>
        <family val="2"/>
      </rPr>
      <t xml:space="preserve"> (Electronics, 30 ± 2%)</t>
    </r>
  </si>
  <si>
    <r>
      <t>Pumped hydro</t>
    </r>
    <r>
      <rPr>
        <sz val="10"/>
        <color theme="1"/>
        <rFont val="Arial"/>
        <family val="2"/>
      </rPr>
      <t xml:space="preserve"> (Utility, ‒3 ± 6%, 1983‒2018)</t>
    </r>
  </si>
  <si>
    <r>
      <t>Pumped hydro</t>
    </r>
    <r>
      <rPr>
        <sz val="10"/>
        <color theme="1"/>
        <rFont val="Arial"/>
        <family val="2"/>
      </rPr>
      <t xml:space="preserve"> (Utility, ‒3 ± 6%)</t>
    </r>
  </si>
  <si>
    <r>
      <t>Lead-acid</t>
    </r>
    <r>
      <rPr>
        <sz val="10"/>
        <color theme="1"/>
        <rFont val="Arial"/>
        <family val="2"/>
      </rPr>
      <t xml:space="preserve"> (Multiple, 4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6%)</t>
    </r>
  </si>
  <si>
    <r>
      <t>Lead-acid</t>
    </r>
    <r>
      <rPr>
        <sz val="10"/>
        <color theme="1"/>
        <rFont val="Arial"/>
        <family val="2"/>
      </rPr>
      <t xml:space="preserve"> (Residential, 12 ± 5%)</t>
    </r>
  </si>
  <si>
    <r>
      <t>Nickel-metal hydride</t>
    </r>
    <r>
      <rPr>
        <sz val="10"/>
        <color theme="1"/>
        <rFont val="Arial"/>
        <family val="2"/>
      </rPr>
      <t xml:space="preserve"> (HEV, 11 ± 1%)</t>
    </r>
  </si>
  <si>
    <r>
      <t xml:space="preserve">Sodium-sulphur </t>
    </r>
    <r>
      <rPr>
        <sz val="10"/>
        <color theme="1"/>
        <rFont val="Arial"/>
        <family val="2"/>
      </rPr>
      <t>(Utility, N/A)</t>
    </r>
  </si>
  <si>
    <r>
      <t>Vanadium redox-flow</t>
    </r>
    <r>
      <rPr>
        <sz val="10"/>
        <color theme="1"/>
        <rFont val="Arial"/>
        <family val="2"/>
      </rPr>
      <t xml:space="preserve"> (Utility, 14 ± 4%)</t>
    </r>
  </si>
  <si>
    <r>
      <t xml:space="preserve">Electrolysis </t>
    </r>
    <r>
      <rPr>
        <sz val="10"/>
        <color theme="1"/>
        <rFont val="Arial"/>
        <family val="2"/>
      </rPr>
      <t>(Utility, 20 ± 11%)</t>
    </r>
  </si>
  <si>
    <t>Fuel cells (Residential, 17 ± 2%)</t>
  </si>
  <si>
    <r>
      <t>PV Module</t>
    </r>
    <r>
      <rPr>
        <sz val="11"/>
        <color theme="1"/>
        <rFont val="Calibri"/>
        <family val="2"/>
        <scheme val="minor"/>
      </rPr>
      <t xml:space="preserve"> (25 </t>
    </r>
    <r>
      <rPr>
        <sz val="11"/>
        <color theme="1"/>
        <rFont val="Calibri"/>
        <family val="2"/>
      </rPr>
      <t>± 1%, 1980‒2020)</t>
    </r>
  </si>
  <si>
    <r>
      <t xml:space="preserve">PV Inverter </t>
    </r>
    <r>
      <rPr>
        <sz val="10"/>
        <color theme="1"/>
        <rFont val="Arial"/>
        <family val="2"/>
      </rPr>
      <t xml:space="preserve">(19 </t>
    </r>
    <r>
      <rPr>
        <sz val="10"/>
        <color theme="1"/>
        <rFont val="Calibri"/>
        <family val="2"/>
      </rPr>
      <t xml:space="preserve">± </t>
    </r>
    <r>
      <rPr>
        <sz val="10"/>
        <color theme="1"/>
        <rFont val="Arial"/>
        <family val="2"/>
      </rPr>
      <t>1%, 1990‒2013)</t>
    </r>
  </si>
  <si>
    <t>01.12.2022</t>
  </si>
  <si>
    <t xml:space="preserve">O. Schmidt &amp; I. Staffell. Monetizing Energy Storage - A toolkit to assess future cost and value. Oxford University Press. 2023.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</si>
</sst>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[$$-409]#,##0"/>
    <numFmt numFmtId="168" formatCode="_-* #,##0.000_-;\-* #,##0.000_-;_-* &quot;-&quot;??_-;_-@_-"/>
    <numFmt numFmtId="169" formatCode="0.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4" fontId="2" fillId="0" borderId="0" xfId="1" applyFont="1"/>
    <xf numFmtId="165" fontId="2" fillId="0" borderId="0" xfId="1" applyNumberFormat="1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2" fontId="2" fillId="0" borderId="0" xfId="1" applyNumberFormat="1" applyFont="1"/>
    <xf numFmtId="167" fontId="2" fillId="0" borderId="0" xfId="1" applyNumberFormat="1" applyFont="1"/>
    <xf numFmtId="164" fontId="6" fillId="0" borderId="0" xfId="1" applyFont="1"/>
    <xf numFmtId="166" fontId="2" fillId="0" borderId="0" xfId="2" applyNumberFormat="1" applyFont="1"/>
    <xf numFmtId="168" fontId="2" fillId="0" borderId="0" xfId="1" applyNumberFormat="1" applyFont="1"/>
    <xf numFmtId="9" fontId="2" fillId="0" borderId="0" xfId="2" applyFont="1" applyAlignment="1">
      <alignment horizontal="right"/>
    </xf>
    <xf numFmtId="1" fontId="2" fillId="0" borderId="0" xfId="1" applyNumberFormat="1" applyFont="1"/>
    <xf numFmtId="169" fontId="2" fillId="0" borderId="0" xfId="1" applyNumberFormat="1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center" indent="4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95744"/>
      <color rgb="FF9F0011"/>
      <color rgb="FFECC500"/>
      <color rgb="FFC16BCA"/>
      <color rgb="FF81C262"/>
      <color rgb="FFFF9687"/>
      <color rgb="FF478A35"/>
      <color rgb="FFE12322"/>
      <color rgb="FF64C2B8"/>
      <color rgb="FF235F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eti.go.jp/shingikai/enecho/shigen_nenryo/pdf/031_02_00.pdf%20(Accessed:%203rd%20December%202021)%20:%20%20page%20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346"/>
  <sheetViews>
    <sheetView zoomScaleNormal="100" workbookViewId="0">
      <selection activeCell="F47" sqref="F47"/>
    </sheetView>
  </sheetViews>
  <sheetFormatPr baseColWidth="10" defaultColWidth="8.83203125" defaultRowHeight="15" x14ac:dyDescent="0.2"/>
  <cols>
    <col min="1" max="1" width="2.83203125" customWidth="1"/>
    <col min="2" max="2" width="14.33203125" style="1" customWidth="1"/>
    <col min="3" max="3" width="14.33203125" style="2" customWidth="1"/>
    <col min="4" max="4" width="14.33203125" style="1" customWidth="1"/>
    <col min="5" max="5" width="14.33203125" style="2" customWidth="1"/>
    <col min="6" max="6" width="14.33203125" style="1" customWidth="1"/>
    <col min="7" max="10" width="14.33203125" customWidth="1"/>
  </cols>
  <sheetData>
    <row r="2" spans="2:10" ht="18" x14ac:dyDescent="0.2">
      <c r="B2" s="4" t="s">
        <v>63</v>
      </c>
    </row>
    <row r="3" spans="2:10" x14ac:dyDescent="0.2">
      <c r="B3" s="1" t="s">
        <v>5</v>
      </c>
      <c r="C3" s="2" t="s">
        <v>164</v>
      </c>
    </row>
    <row r="4" spans="2:10" x14ac:dyDescent="0.2">
      <c r="B4" s="1" t="s">
        <v>6</v>
      </c>
      <c r="C4" s="2" t="s">
        <v>89</v>
      </c>
      <c r="D4" s="2"/>
      <c r="E4" s="1"/>
    </row>
    <row r="5" spans="2:10" x14ac:dyDescent="0.2">
      <c r="B5" s="1" t="s">
        <v>7</v>
      </c>
      <c r="C5" s="2" t="s">
        <v>165</v>
      </c>
    </row>
    <row r="8" spans="2:10" x14ac:dyDescent="0.2">
      <c r="B8" s="16" t="s">
        <v>64</v>
      </c>
      <c r="H8" s="17" t="s">
        <v>65</v>
      </c>
    </row>
    <row r="9" spans="2:10" x14ac:dyDescent="0.2">
      <c r="B9" s="5"/>
      <c r="H9" s="15"/>
    </row>
    <row r="10" spans="2:10" x14ac:dyDescent="0.2">
      <c r="B10" s="5" t="s">
        <v>153</v>
      </c>
      <c r="D10" s="3"/>
      <c r="E10" s="5" t="s">
        <v>154</v>
      </c>
      <c r="F10" s="3"/>
      <c r="I10" t="s">
        <v>58</v>
      </c>
      <c r="J10" t="s">
        <v>57</v>
      </c>
    </row>
    <row r="11" spans="2:10" x14ac:dyDescent="0.2">
      <c r="B11" s="1" t="s">
        <v>0</v>
      </c>
      <c r="C11" s="2" t="s">
        <v>90</v>
      </c>
      <c r="D11" s="3" t="s">
        <v>88</v>
      </c>
      <c r="E11" s="2" t="s">
        <v>91</v>
      </c>
      <c r="F11" s="3" t="s">
        <v>98</v>
      </c>
      <c r="H11" s="2" t="s">
        <v>59</v>
      </c>
      <c r="I11" s="13">
        <v>229.58281429986593</v>
      </c>
      <c r="J11" s="13">
        <v>2414.8982129516871</v>
      </c>
    </row>
    <row r="12" spans="2:10" x14ac:dyDescent="0.2">
      <c r="B12" s="1">
        <v>1983</v>
      </c>
      <c r="C12" s="7">
        <v>550.13225792792787</v>
      </c>
      <c r="D12" s="8">
        <v>292.81176522578744</v>
      </c>
      <c r="E12" s="7">
        <v>56.810960000000001</v>
      </c>
      <c r="F12" s="8">
        <v>2835.4598751988128</v>
      </c>
      <c r="H12" s="2" t="s">
        <v>60</v>
      </c>
      <c r="I12" s="14">
        <v>-3.6433262780053599E-2</v>
      </c>
      <c r="J12" s="14">
        <v>-3.6433262780053599E-2</v>
      </c>
    </row>
    <row r="13" spans="2:10" x14ac:dyDescent="0.2">
      <c r="B13" s="1">
        <v>1988</v>
      </c>
      <c r="C13" s="7">
        <v>783.51802680180174</v>
      </c>
      <c r="D13" s="8">
        <v>288.5240321948512</v>
      </c>
      <c r="E13" s="7">
        <v>80.912199999999999</v>
      </c>
      <c r="F13" s="8">
        <v>2793.9393613102761</v>
      </c>
      <c r="H13" s="9" t="s">
        <v>62</v>
      </c>
      <c r="I13" s="14">
        <v>4.6439547012540043E-2</v>
      </c>
      <c r="J13" s="14">
        <v>4.6439547012540043E-2</v>
      </c>
    </row>
    <row r="14" spans="2:10" x14ac:dyDescent="0.2">
      <c r="B14" s="1">
        <v>1993</v>
      </c>
      <c r="C14" s="7">
        <v>825.00045495495488</v>
      </c>
      <c r="D14" s="8">
        <v>287.9037889295729</v>
      </c>
      <c r="E14" s="7">
        <v>85.195999999999998</v>
      </c>
      <c r="F14" s="8">
        <v>2787.9331993304022</v>
      </c>
      <c r="H14" s="2" t="s">
        <v>61</v>
      </c>
      <c r="I14" s="12" t="str">
        <f>TEXT((1-2^-I12)*100,"0.0")&amp;"±"&amp;TEXT(((1-2^(-I12-1.96*I13))-(1-2^(-I12+1.96*I13)))/2,"0%")</f>
        <v>-2.6±6%</v>
      </c>
      <c r="J14" s="12" t="str">
        <f>TEXT((1-2^-J12)*100,"0.0")&amp;"±"&amp;TEXT(((1-2^(-J12-1.96*J13))-(1-2^(-J12+1.96*J13)))/2,"0%")</f>
        <v>-2.6±6%</v>
      </c>
    </row>
    <row r="15" spans="2:10" x14ac:dyDescent="0.2">
      <c r="B15" s="1">
        <v>1998</v>
      </c>
      <c r="C15" s="7">
        <v>957.6562983333331</v>
      </c>
      <c r="D15" s="8">
        <v>286.11502777945071</v>
      </c>
      <c r="E15" s="7">
        <v>98.895079999999993</v>
      </c>
      <c r="F15" s="8">
        <v>2770.6116259859191</v>
      </c>
    </row>
    <row r="16" spans="2:10" x14ac:dyDescent="0.2">
      <c r="B16" s="1">
        <v>2003</v>
      </c>
      <c r="C16" s="7">
        <v>1052.9618816666666</v>
      </c>
      <c r="D16" s="8">
        <v>321.33760341918759</v>
      </c>
      <c r="E16" s="7">
        <v>108.73708000000001</v>
      </c>
      <c r="F16" s="8">
        <v>3111.6914997765693</v>
      </c>
      <c r="H16" s="1" t="s">
        <v>79</v>
      </c>
      <c r="I16" s="11">
        <v>0.10326782183974882</v>
      </c>
    </row>
    <row r="17" spans="2:10" x14ac:dyDescent="0.2">
      <c r="B17" s="1">
        <v>2008</v>
      </c>
      <c r="C17" s="7">
        <v>1188.7311827927927</v>
      </c>
      <c r="D17" s="8">
        <v>288.23844304536175</v>
      </c>
      <c r="E17" s="7">
        <v>122.75767999999999</v>
      </c>
      <c r="F17" s="8">
        <v>2791.1738420575061</v>
      </c>
    </row>
    <row r="18" spans="2:10" x14ac:dyDescent="0.2">
      <c r="B18" s="1">
        <v>2013</v>
      </c>
      <c r="C18" s="7">
        <v>1388.7935607139639</v>
      </c>
      <c r="D18" s="8">
        <v>292.90852130863311</v>
      </c>
      <c r="E18" s="7">
        <v>143.417686</v>
      </c>
      <c r="F18" s="8">
        <v>2836.396818392946</v>
      </c>
    </row>
    <row r="19" spans="2:10" x14ac:dyDescent="0.2">
      <c r="B19" s="1">
        <v>2018</v>
      </c>
      <c r="C19" s="7">
        <v>1534.2919331238736</v>
      </c>
      <c r="D19" s="8">
        <v>305.06134012694349</v>
      </c>
      <c r="E19" s="7">
        <v>158.44298599999999</v>
      </c>
      <c r="F19" s="8">
        <v>2954.0793510716067</v>
      </c>
    </row>
    <row r="20" spans="2:10" x14ac:dyDescent="0.2">
      <c r="B20" s="1" t="s">
        <v>4</v>
      </c>
      <c r="D20" s="3"/>
      <c r="E20" s="2" t="s">
        <v>3</v>
      </c>
      <c r="F20" s="3" t="s">
        <v>93</v>
      </c>
    </row>
    <row r="21" spans="2:10" x14ac:dyDescent="0.2">
      <c r="D21" s="3"/>
      <c r="F21" s="3"/>
    </row>
    <row r="22" spans="2:10" x14ac:dyDescent="0.2">
      <c r="D22" s="3"/>
      <c r="F22" s="3"/>
    </row>
    <row r="23" spans="2:10" x14ac:dyDescent="0.2">
      <c r="B23" s="5" t="s">
        <v>130</v>
      </c>
      <c r="D23" s="3"/>
      <c r="E23" s="5" t="s">
        <v>155</v>
      </c>
      <c r="F23" s="3"/>
      <c r="I23" t="s">
        <v>58</v>
      </c>
      <c r="J23" t="s">
        <v>57</v>
      </c>
    </row>
    <row r="24" spans="2:10" x14ac:dyDescent="0.2">
      <c r="B24" s="1" t="s">
        <v>0</v>
      </c>
      <c r="C24" s="2" t="s">
        <v>2</v>
      </c>
      <c r="D24" s="3" t="s">
        <v>88</v>
      </c>
      <c r="E24" s="2" t="s">
        <v>1</v>
      </c>
      <c r="F24" s="3" t="s">
        <v>98</v>
      </c>
      <c r="H24" s="2" t="s">
        <v>59</v>
      </c>
      <c r="I24" s="13">
        <v>279.92554508746997</v>
      </c>
      <c r="J24" s="13">
        <v>1194.5575455518874</v>
      </c>
    </row>
    <row r="25" spans="2:10" x14ac:dyDescent="0.2">
      <c r="B25" s="1">
        <v>1989</v>
      </c>
      <c r="C25" s="7">
        <v>1971.3748455865721</v>
      </c>
      <c r="D25" s="8">
        <v>171.33229233518549</v>
      </c>
      <c r="E25" s="7">
        <v>15770.998764692577</v>
      </c>
      <c r="F25" s="8">
        <v>21.416536541898186</v>
      </c>
      <c r="H25" s="2" t="s">
        <v>60</v>
      </c>
      <c r="I25" s="14">
        <v>6.31488686086146E-2</v>
      </c>
      <c r="J25" s="14">
        <v>6.31488686086146E-2</v>
      </c>
    </row>
    <row r="26" spans="2:10" x14ac:dyDescent="0.2">
      <c r="B26" s="1">
        <v>1991</v>
      </c>
      <c r="C26" s="7">
        <v>2306.0576054577773</v>
      </c>
      <c r="D26" s="8">
        <v>166.25661063761544</v>
      </c>
      <c r="E26" s="7">
        <v>18448.460843662218</v>
      </c>
      <c r="F26" s="8">
        <v>20.78207632970193</v>
      </c>
      <c r="H26" s="9" t="s">
        <v>62</v>
      </c>
      <c r="I26" s="14">
        <v>4.2388679891224468E-2</v>
      </c>
      <c r="J26" s="14">
        <v>4.2388679891224468E-2</v>
      </c>
    </row>
    <row r="27" spans="2:10" x14ac:dyDescent="0.2">
      <c r="B27" s="1">
        <v>1992</v>
      </c>
      <c r="C27" s="7">
        <v>2533.5572154821803</v>
      </c>
      <c r="D27" s="8">
        <v>183.57965324021848</v>
      </c>
      <c r="E27" s="7">
        <v>20268.457723857442</v>
      </c>
      <c r="F27" s="8">
        <v>22.94745665502731</v>
      </c>
      <c r="H27" s="2" t="s">
        <v>61</v>
      </c>
      <c r="I27" s="12" t="str">
        <f>TEXT((1-2^-I25)*100,"0.0")&amp;"±"&amp;TEXT(((1-2^(-I25-1.96*I26))-(1-2^(-I25+1.96*I26)))/2,"0%")</f>
        <v>4.3±6%</v>
      </c>
      <c r="J27" s="12" t="str">
        <f>TEXT((1-2^-J25)*100,"0.0")&amp;"±"&amp;TEXT(((1-2^(-J25-1.96*J26))-(1-2^(-J25+1.96*J26)))/2,"0%")</f>
        <v>4.3±6%</v>
      </c>
    </row>
    <row r="28" spans="2:10" x14ac:dyDescent="0.2">
      <c r="B28" s="1">
        <v>1993</v>
      </c>
      <c r="C28" s="7">
        <v>2867.4418357968752</v>
      </c>
      <c r="D28" s="8">
        <v>189.09329502758402</v>
      </c>
      <c r="E28" s="7">
        <v>22939.534686375002</v>
      </c>
      <c r="F28" s="8">
        <v>23.636661878448002</v>
      </c>
    </row>
    <row r="29" spans="2:10" x14ac:dyDescent="0.2">
      <c r="B29" s="1">
        <v>1995</v>
      </c>
      <c r="C29" s="7">
        <v>3283.0423288493253</v>
      </c>
      <c r="D29" s="8">
        <v>185.557255772102</v>
      </c>
      <c r="E29" s="7">
        <v>26264.338630794602</v>
      </c>
      <c r="F29" s="8">
        <v>23.19465697151275</v>
      </c>
      <c r="H29" s="1" t="s">
        <v>79</v>
      </c>
      <c r="I29" s="11">
        <v>8</v>
      </c>
    </row>
    <row r="30" spans="2:10" x14ac:dyDescent="0.2">
      <c r="B30" s="1">
        <v>1996</v>
      </c>
      <c r="C30" s="7">
        <v>3577.2787835059357</v>
      </c>
      <c r="D30" s="8">
        <v>172.24315510702374</v>
      </c>
      <c r="E30" s="7">
        <v>28618.230268047486</v>
      </c>
      <c r="F30" s="8">
        <v>21.530394388377967</v>
      </c>
    </row>
    <row r="31" spans="2:10" x14ac:dyDescent="0.2">
      <c r="B31" s="1">
        <v>1997</v>
      </c>
      <c r="C31" s="7">
        <v>3923.7063687011419</v>
      </c>
      <c r="D31" s="8">
        <v>166.69271087216006</v>
      </c>
      <c r="E31" s="7">
        <v>31389.650949609135</v>
      </c>
      <c r="F31" s="8">
        <v>20.836588859020008</v>
      </c>
    </row>
    <row r="32" spans="2:10" x14ac:dyDescent="0.2">
      <c r="B32" s="1">
        <v>1998</v>
      </c>
      <c r="C32" s="7">
        <v>4296.5845261684026</v>
      </c>
      <c r="D32" s="8">
        <v>166.18261987666628</v>
      </c>
      <c r="E32" s="7">
        <v>34372.676209347221</v>
      </c>
      <c r="F32" s="8">
        <v>20.772827484583285</v>
      </c>
    </row>
    <row r="33" spans="2:6" x14ac:dyDescent="0.2">
      <c r="B33" s="1">
        <v>1999</v>
      </c>
      <c r="C33" s="7">
        <v>4529.628915348555</v>
      </c>
      <c r="D33" s="8">
        <v>152.11827746671833</v>
      </c>
      <c r="E33" s="7">
        <v>36237.03132278844</v>
      </c>
      <c r="F33" s="8">
        <v>19.014784683339791</v>
      </c>
    </row>
    <row r="34" spans="2:6" x14ac:dyDescent="0.2">
      <c r="B34" s="1">
        <v>2000</v>
      </c>
      <c r="C34" s="7">
        <v>4895.0222355812684</v>
      </c>
      <c r="D34" s="8">
        <v>149.02807541743016</v>
      </c>
      <c r="E34" s="7">
        <v>39160.177884650147</v>
      </c>
      <c r="F34" s="8">
        <v>18.62850942717877</v>
      </c>
    </row>
    <row r="35" spans="2:6" x14ac:dyDescent="0.2">
      <c r="B35" s="1">
        <v>2002</v>
      </c>
      <c r="C35" s="7">
        <v>5485.5156408173525</v>
      </c>
      <c r="D35" s="8">
        <v>139.98008624527637</v>
      </c>
      <c r="E35" s="7">
        <v>43884.12512653882</v>
      </c>
      <c r="F35" s="8">
        <v>17.497510780659546</v>
      </c>
    </row>
    <row r="36" spans="2:6" x14ac:dyDescent="0.2">
      <c r="B36" s="1">
        <v>2003</v>
      </c>
      <c r="C36" s="7">
        <v>5859.9179909455679</v>
      </c>
      <c r="D36" s="8">
        <v>152.58099104595814</v>
      </c>
      <c r="E36" s="7">
        <v>46879.343927564543</v>
      </c>
      <c r="F36" s="8">
        <v>19.072623880744768</v>
      </c>
    </row>
    <row r="37" spans="2:6" x14ac:dyDescent="0.2">
      <c r="B37" s="1">
        <v>2004</v>
      </c>
      <c r="C37" s="7">
        <v>6427.3988505322704</v>
      </c>
      <c r="D37" s="8">
        <v>152.11168600916884</v>
      </c>
      <c r="E37" s="7">
        <v>51419.190804258164</v>
      </c>
      <c r="F37" s="8">
        <v>19.013960751146104</v>
      </c>
    </row>
    <row r="38" spans="2:6" x14ac:dyDescent="0.2">
      <c r="B38" s="1">
        <v>2005</v>
      </c>
      <c r="C38" s="7">
        <v>6798.4235656057235</v>
      </c>
      <c r="D38" s="8">
        <v>142.79826859413492</v>
      </c>
      <c r="E38" s="7">
        <v>54387.388524845788</v>
      </c>
      <c r="F38" s="8">
        <v>17.849783574266866</v>
      </c>
    </row>
    <row r="39" spans="2:6" x14ac:dyDescent="0.2">
      <c r="B39" s="1">
        <v>2006</v>
      </c>
      <c r="C39" s="7">
        <v>7444.4922095405436</v>
      </c>
      <c r="D39" s="8">
        <v>139.57262912045596</v>
      </c>
      <c r="E39" s="7">
        <v>59555.937676324349</v>
      </c>
      <c r="F39" s="8">
        <v>17.446578640056995</v>
      </c>
    </row>
    <row r="40" spans="2:6" x14ac:dyDescent="0.2">
      <c r="B40" s="1">
        <v>2007</v>
      </c>
      <c r="C40" s="7">
        <v>8098.3125170342792</v>
      </c>
      <c r="D40" s="8">
        <v>146.37035465929705</v>
      </c>
      <c r="E40" s="7">
        <v>64786.500136274233</v>
      </c>
      <c r="F40" s="8">
        <v>18.296294332412131</v>
      </c>
    </row>
    <row r="41" spans="2:6" x14ac:dyDescent="0.2">
      <c r="B41" s="1">
        <v>2008</v>
      </c>
      <c r="C41" s="7">
        <v>8246.6944641851987</v>
      </c>
      <c r="D41" s="8">
        <v>162.9876668640857</v>
      </c>
      <c r="E41" s="7">
        <v>65973.55571348159</v>
      </c>
      <c r="F41" s="8">
        <v>20.373458358010712</v>
      </c>
    </row>
    <row r="42" spans="2:6" x14ac:dyDescent="0.2">
      <c r="B42" s="1">
        <v>2009</v>
      </c>
      <c r="C42" s="7">
        <v>8370.1178449214694</v>
      </c>
      <c r="D42" s="8">
        <v>183.10009479323807</v>
      </c>
      <c r="E42" s="7">
        <v>66960.942759371756</v>
      </c>
      <c r="F42" s="8">
        <v>22.887511849154759</v>
      </c>
    </row>
    <row r="43" spans="2:6" x14ac:dyDescent="0.2">
      <c r="B43" s="1">
        <v>2010</v>
      </c>
      <c r="C43" s="7">
        <v>8867.9123714049983</v>
      </c>
      <c r="D43" s="8">
        <v>184.20989183666251</v>
      </c>
      <c r="E43" s="7">
        <v>70943.298971239987</v>
      </c>
      <c r="F43" s="8">
        <v>23.026236479582813</v>
      </c>
    </row>
    <row r="44" spans="2:6" x14ac:dyDescent="0.2">
      <c r="B44" s="1">
        <v>2011</v>
      </c>
      <c r="C44" s="7">
        <v>9395.3121430222564</v>
      </c>
      <c r="D44" s="8">
        <v>167.31967363784784</v>
      </c>
      <c r="E44" s="7">
        <v>75162.497144178051</v>
      </c>
      <c r="F44" s="8">
        <v>20.91495920473098</v>
      </c>
    </row>
    <row r="45" spans="2:6" x14ac:dyDescent="0.2">
      <c r="B45" s="1">
        <v>2012</v>
      </c>
      <c r="C45" s="7">
        <v>10390.565539267482</v>
      </c>
      <c r="D45" s="8">
        <v>170.87395695982198</v>
      </c>
      <c r="E45" s="7">
        <v>83124.524314139853</v>
      </c>
      <c r="F45" s="8">
        <v>21.359244619977748</v>
      </c>
    </row>
    <row r="46" spans="2:6" x14ac:dyDescent="0.2">
      <c r="B46" s="1" t="s">
        <v>4</v>
      </c>
      <c r="C46" s="2" t="s">
        <v>13</v>
      </c>
      <c r="D46" s="3" t="s">
        <v>13</v>
      </c>
    </row>
    <row r="47" spans="2:6" x14ac:dyDescent="0.2">
      <c r="D47" s="3"/>
      <c r="F47" s="3"/>
    </row>
    <row r="48" spans="2:6" x14ac:dyDescent="0.2">
      <c r="D48" s="3"/>
      <c r="F48" s="3"/>
    </row>
    <row r="49" spans="2:10" x14ac:dyDescent="0.2">
      <c r="B49" s="5" t="s">
        <v>133</v>
      </c>
      <c r="D49" s="3"/>
      <c r="E49" s="5" t="s">
        <v>156</v>
      </c>
      <c r="F49" s="3"/>
      <c r="I49" t="s">
        <v>58</v>
      </c>
      <c r="J49" t="s">
        <v>57</v>
      </c>
    </row>
    <row r="50" spans="2:10" x14ac:dyDescent="0.2">
      <c r="B50" s="1" t="s">
        <v>0</v>
      </c>
      <c r="C50" s="2" t="s">
        <v>2</v>
      </c>
      <c r="D50" s="3" t="s">
        <v>88</v>
      </c>
      <c r="E50" s="2" t="s">
        <v>1</v>
      </c>
      <c r="F50" s="3" t="s">
        <v>98</v>
      </c>
      <c r="H50" s="2" t="s">
        <v>59</v>
      </c>
      <c r="I50" s="13">
        <v>1326.8655865954258</v>
      </c>
      <c r="J50" s="13">
        <v>3223.8040852883751</v>
      </c>
    </row>
    <row r="51" spans="2:10" x14ac:dyDescent="0.2">
      <c r="B51" s="1">
        <v>2013</v>
      </c>
      <c r="C51" s="7">
        <v>4.8224299065420563E-2</v>
      </c>
      <c r="D51" s="8">
        <v>2299.3766612412765</v>
      </c>
      <c r="E51" s="7">
        <v>1.6074766355140185E-2</v>
      </c>
      <c r="F51" s="8">
        <v>6898.1299837238294</v>
      </c>
      <c r="H51" s="2" t="s">
        <v>60</v>
      </c>
      <c r="I51" s="14">
        <v>0.19194186581460801</v>
      </c>
      <c r="J51" s="14">
        <v>0.19194186581460801</v>
      </c>
    </row>
    <row r="52" spans="2:10" x14ac:dyDescent="0.2">
      <c r="B52" s="1">
        <v>2014</v>
      </c>
      <c r="C52" s="7">
        <v>0.14467289719626167</v>
      </c>
      <c r="D52" s="8">
        <v>2076.5056373384577</v>
      </c>
      <c r="E52" s="7">
        <v>4.8224299065420556E-2</v>
      </c>
      <c r="F52" s="8">
        <v>6229.5169120153732</v>
      </c>
      <c r="H52" s="9" t="s">
        <v>62</v>
      </c>
      <c r="I52" s="14">
        <v>4.1919029762638005E-2</v>
      </c>
      <c r="J52" s="14">
        <v>4.1919029762638005E-2</v>
      </c>
    </row>
    <row r="53" spans="2:10" x14ac:dyDescent="0.2">
      <c r="B53" s="1">
        <v>2015</v>
      </c>
      <c r="C53" s="7">
        <v>0.33757009345794387</v>
      </c>
      <c r="D53" s="8">
        <v>1545.2720437785238</v>
      </c>
      <c r="E53" s="7">
        <v>0.11252336448598128</v>
      </c>
      <c r="F53" s="8">
        <v>4635.8161313355713</v>
      </c>
      <c r="H53" s="2" t="s">
        <v>61</v>
      </c>
      <c r="I53" s="12" t="str">
        <f>TEXT((1-2^-I51)*100,"0.0")&amp;"±"&amp;TEXT(((1-2^(-I51-1.96*I52))-(1-2^(-I51+1.96*I52)))/2,"0%")</f>
        <v>12.5±5%</v>
      </c>
      <c r="J53" s="12" t="str">
        <f>TEXT((1-2^-J51)*100,"0.0")&amp;"±"&amp;TEXT(((1-2^(-J51-1.96*J52))-(1-2^(-J51+1.96*J52)))/2,"0%")</f>
        <v>12.5±5%</v>
      </c>
    </row>
    <row r="54" spans="2:10" x14ac:dyDescent="0.2">
      <c r="B54" s="1">
        <v>2016</v>
      </c>
      <c r="C54" s="7">
        <v>0.42196261682242991</v>
      </c>
      <c r="D54" s="8">
        <v>1583.8173649856631</v>
      </c>
      <c r="E54" s="7">
        <v>0.14065420560747663</v>
      </c>
      <c r="F54" s="8">
        <v>4751.4520949569896</v>
      </c>
    </row>
    <row r="55" spans="2:10" x14ac:dyDescent="0.2">
      <c r="B55" s="1" t="s">
        <v>4</v>
      </c>
      <c r="C55" s="2" t="s">
        <v>97</v>
      </c>
      <c r="D55" s="3" t="s">
        <v>67</v>
      </c>
      <c r="F55" s="3"/>
      <c r="H55" s="1" t="s">
        <v>79</v>
      </c>
      <c r="I55" s="11">
        <v>0.33333333333333331</v>
      </c>
    </row>
    <row r="56" spans="2:10" x14ac:dyDescent="0.2">
      <c r="D56" s="3"/>
      <c r="F56" s="3"/>
    </row>
    <row r="57" spans="2:10" x14ac:dyDescent="0.2">
      <c r="D57" s="3"/>
      <c r="F57" s="3"/>
    </row>
    <row r="58" spans="2:10" x14ac:dyDescent="0.2">
      <c r="B58" s="5" t="s">
        <v>131</v>
      </c>
      <c r="D58" s="3"/>
      <c r="E58" s="5" t="s">
        <v>152</v>
      </c>
      <c r="F58" s="3"/>
      <c r="I58" t="s">
        <v>58</v>
      </c>
      <c r="J58" t="s">
        <v>57</v>
      </c>
    </row>
    <row r="59" spans="2:10" x14ac:dyDescent="0.2">
      <c r="B59" s="1" t="s">
        <v>0</v>
      </c>
      <c r="C59" s="2" t="s">
        <v>2</v>
      </c>
      <c r="D59" s="3" t="s">
        <v>88</v>
      </c>
      <c r="E59" s="2" t="s">
        <v>1</v>
      </c>
      <c r="F59" s="3" t="s">
        <v>98</v>
      </c>
      <c r="H59" s="2" t="s">
        <v>59</v>
      </c>
      <c r="I59" s="13">
        <v>5186.0082066322229</v>
      </c>
      <c r="J59" s="13">
        <v>8820.081275462222</v>
      </c>
    </row>
    <row r="60" spans="2:10" x14ac:dyDescent="0.2">
      <c r="B60" s="1">
        <v>1995</v>
      </c>
      <c r="C60" s="7">
        <v>0.9</v>
      </c>
      <c r="D60" s="8">
        <v>3477.8671199999999</v>
      </c>
      <c r="E60" s="7">
        <v>0.29700000000000004</v>
      </c>
      <c r="F60" s="8">
        <v>10538.991272727271</v>
      </c>
      <c r="H60" s="2" t="s">
        <v>60</v>
      </c>
      <c r="I60" s="14">
        <v>0.52098428903362803</v>
      </c>
      <c r="J60" s="14">
        <v>0.52098428903362803</v>
      </c>
    </row>
    <row r="61" spans="2:10" x14ac:dyDescent="0.2">
      <c r="B61" s="1">
        <v>1996</v>
      </c>
      <c r="C61" s="7">
        <v>2.1</v>
      </c>
      <c r="D61" s="8">
        <v>3215.79864</v>
      </c>
      <c r="E61" s="7">
        <v>0.69300000000000006</v>
      </c>
      <c r="F61" s="8">
        <v>9744.8443636363627</v>
      </c>
      <c r="H61" s="9" t="s">
        <v>62</v>
      </c>
      <c r="I61" s="14">
        <v>2.1462779338078011E-2</v>
      </c>
      <c r="J61" s="14">
        <v>2.1462779338078011E-2</v>
      </c>
    </row>
    <row r="62" spans="2:10" x14ac:dyDescent="0.2">
      <c r="B62" s="1">
        <v>1997</v>
      </c>
      <c r="C62" s="7">
        <v>3.6</v>
      </c>
      <c r="D62" s="8">
        <v>3122.98272</v>
      </c>
      <c r="E62" s="7">
        <v>1.1880000000000002</v>
      </c>
      <c r="F62" s="8">
        <v>9463.5839999999989</v>
      </c>
      <c r="H62" s="2" t="s">
        <v>61</v>
      </c>
      <c r="I62" s="12" t="str">
        <f>TEXT((1-2^-I60)*100,"0.0")&amp;"±"&amp;TEXT(((1-2^(-I60-1.96*I61))-(1-2^(-I60+1.96*I61)))/2,"0%")</f>
        <v>30.3±2%</v>
      </c>
      <c r="J62" s="12" t="str">
        <f>TEXT((1-2^-J60)*100,"0.0")&amp;"±"&amp;TEXT(((1-2^(-J60-1.96*J61))-(1-2^(-J60+1.96*J61)))/2,"0%")</f>
        <v>30.3±2%</v>
      </c>
    </row>
    <row r="63" spans="2:10" x14ac:dyDescent="0.2">
      <c r="B63" s="1">
        <v>1998</v>
      </c>
      <c r="C63" s="7">
        <v>6.2</v>
      </c>
      <c r="D63" s="8">
        <v>2713.50072</v>
      </c>
      <c r="E63" s="7">
        <v>2.0460000000000003</v>
      </c>
      <c r="F63" s="8">
        <v>8222.7294545454533</v>
      </c>
    </row>
    <row r="64" spans="2:10" x14ac:dyDescent="0.2">
      <c r="B64" s="1">
        <v>1999</v>
      </c>
      <c r="C64" s="7">
        <v>10</v>
      </c>
      <c r="D64" s="8">
        <v>1945.8584640000001</v>
      </c>
      <c r="E64" s="7">
        <v>3.3000000000000003</v>
      </c>
      <c r="F64" s="8">
        <v>5896.5407999999998</v>
      </c>
      <c r="H64" s="1" t="s">
        <v>79</v>
      </c>
      <c r="I64" s="11">
        <v>0.33</v>
      </c>
    </row>
    <row r="65" spans="2:6" x14ac:dyDescent="0.2">
      <c r="B65" s="1">
        <v>2000</v>
      </c>
      <c r="C65" s="7">
        <v>12.17665615141955</v>
      </c>
      <c r="D65" s="8">
        <v>1743.8473439999998</v>
      </c>
      <c r="E65" s="7">
        <v>4.0182965299684517</v>
      </c>
      <c r="F65" s="8">
        <v>5284.3858909090904</v>
      </c>
    </row>
    <row r="66" spans="2:6" x14ac:dyDescent="0.2">
      <c r="B66" s="1">
        <v>2001</v>
      </c>
      <c r="C66" s="7">
        <v>14.858044164037841</v>
      </c>
      <c r="D66" s="8">
        <v>1494.882288</v>
      </c>
      <c r="E66" s="7">
        <v>4.903154574132488</v>
      </c>
      <c r="F66" s="8">
        <v>4529.9463272727271</v>
      </c>
    </row>
    <row r="67" spans="2:6" x14ac:dyDescent="0.2">
      <c r="B67" s="1">
        <v>2002</v>
      </c>
      <c r="C67" s="7">
        <v>18.61198738170345</v>
      </c>
      <c r="D67" s="8">
        <v>1085.400288</v>
      </c>
      <c r="E67" s="7">
        <v>6.1419558359621389</v>
      </c>
      <c r="F67" s="8">
        <v>3289.091781818182</v>
      </c>
    </row>
    <row r="68" spans="2:6" x14ac:dyDescent="0.2">
      <c r="B68" s="1">
        <v>2003</v>
      </c>
      <c r="C68" s="7">
        <v>24.069400630914799</v>
      </c>
      <c r="D68" s="8">
        <v>906.32015999999999</v>
      </c>
      <c r="E68" s="7">
        <v>7.9429022082018843</v>
      </c>
      <c r="F68" s="8">
        <v>2746.4247272727271</v>
      </c>
    </row>
    <row r="69" spans="2:6" x14ac:dyDescent="0.2">
      <c r="B69" s="1">
        <v>2004</v>
      </c>
      <c r="C69" s="7">
        <v>31.419558359621419</v>
      </c>
      <c r="D69" s="8">
        <v>895.40063999999995</v>
      </c>
      <c r="E69" s="7">
        <v>10.368454258675069</v>
      </c>
      <c r="F69" s="8">
        <v>2713.3352727272722</v>
      </c>
    </row>
    <row r="70" spans="2:6" x14ac:dyDescent="0.2">
      <c r="B70" s="1">
        <v>2005</v>
      </c>
      <c r="C70" s="7">
        <v>40.410094637223935</v>
      </c>
      <c r="D70" s="8">
        <v>655.1712</v>
      </c>
      <c r="E70" s="7">
        <v>13.335331230283899</v>
      </c>
      <c r="F70" s="8">
        <v>1985.3672727272726</v>
      </c>
    </row>
    <row r="71" spans="2:6" x14ac:dyDescent="0.2">
      <c r="B71" s="1">
        <v>2006</v>
      </c>
      <c r="C71" s="7">
        <v>52.239747634069332</v>
      </c>
      <c r="D71" s="8">
        <v>602.75750399999993</v>
      </c>
      <c r="E71" s="7">
        <v>17.23911671924288</v>
      </c>
      <c r="F71" s="8">
        <v>1826.5378909090905</v>
      </c>
    </row>
    <row r="72" spans="2:6" x14ac:dyDescent="0.2">
      <c r="B72" s="1">
        <v>2007</v>
      </c>
      <c r="C72" s="7">
        <v>66.214511041009331</v>
      </c>
      <c r="D72" s="8">
        <v>587.47017600000004</v>
      </c>
      <c r="E72" s="7">
        <v>21.850788643533079</v>
      </c>
      <c r="F72" s="8">
        <v>1780.2126545454546</v>
      </c>
    </row>
    <row r="73" spans="2:6" x14ac:dyDescent="0.2">
      <c r="B73" s="1">
        <v>2008</v>
      </c>
      <c r="C73" s="7">
        <v>83.406940063091326</v>
      </c>
      <c r="D73" s="8">
        <v>582.01041599999996</v>
      </c>
      <c r="E73" s="7">
        <v>27.524290220820138</v>
      </c>
      <c r="F73" s="8">
        <v>1763.6679272727272</v>
      </c>
    </row>
    <row r="74" spans="2:6" x14ac:dyDescent="0.2">
      <c r="B74" s="1">
        <v>2009</v>
      </c>
      <c r="C74" s="7">
        <v>101.67192429022063</v>
      </c>
      <c r="D74" s="8">
        <v>474.99911999999995</v>
      </c>
      <c r="E74" s="7">
        <v>33.551735015772813</v>
      </c>
      <c r="F74" s="8">
        <v>1439.3912727272725</v>
      </c>
    </row>
    <row r="75" spans="2:6" x14ac:dyDescent="0.2">
      <c r="B75" s="1">
        <v>2010</v>
      </c>
      <c r="C75" s="7">
        <v>122.67192429022063</v>
      </c>
      <c r="D75" s="8">
        <v>399.65443200000004</v>
      </c>
      <c r="E75" s="7">
        <v>40.481735015772813</v>
      </c>
      <c r="F75" s="8">
        <v>1211.0740363636364</v>
      </c>
    </row>
    <row r="76" spans="2:6" x14ac:dyDescent="0.2">
      <c r="B76" s="1">
        <v>2011</v>
      </c>
      <c r="C76" s="7">
        <v>147.17192429022063</v>
      </c>
      <c r="D76" s="8">
        <v>349.42464000000001</v>
      </c>
      <c r="E76" s="7">
        <v>48.566735015772814</v>
      </c>
      <c r="F76" s="8">
        <v>1058.8625454545454</v>
      </c>
    </row>
    <row r="77" spans="2:6" x14ac:dyDescent="0.2">
      <c r="B77" s="1">
        <v>2012</v>
      </c>
      <c r="C77" s="7">
        <v>173.38434913992003</v>
      </c>
      <c r="D77" s="8">
        <v>329.0719849085329</v>
      </c>
      <c r="E77" s="7">
        <v>57.216835216173614</v>
      </c>
      <c r="F77" s="8">
        <v>997.18783305616023</v>
      </c>
    </row>
    <row r="78" spans="2:6" x14ac:dyDescent="0.2">
      <c r="B78" s="1">
        <v>2013</v>
      </c>
      <c r="C78" s="7">
        <v>202.36230505174365</v>
      </c>
      <c r="D78" s="8">
        <v>306.36265803727582</v>
      </c>
      <c r="E78" s="7">
        <v>66.779560667075401</v>
      </c>
      <c r="F78" s="8">
        <v>928.37169102204791</v>
      </c>
    </row>
    <row r="79" spans="2:6" x14ac:dyDescent="0.2">
      <c r="B79" s="1">
        <v>2014</v>
      </c>
      <c r="C79" s="7">
        <v>232.24206457078165</v>
      </c>
      <c r="D79" s="8">
        <v>291.27777023323875</v>
      </c>
      <c r="E79" s="7">
        <v>76.639881308357943</v>
      </c>
      <c r="F79" s="8">
        <v>882.6599097976931</v>
      </c>
    </row>
    <row r="80" spans="2:6" x14ac:dyDescent="0.2">
      <c r="B80" s="1">
        <v>2015</v>
      </c>
      <c r="C80" s="7">
        <v>262.36230505174353</v>
      </c>
      <c r="D80" s="8">
        <v>283.80383040782783</v>
      </c>
      <c r="E80" s="7">
        <v>86.57956066707537</v>
      </c>
      <c r="F80" s="8">
        <v>860.01160729644789</v>
      </c>
    </row>
    <row r="81" spans="2:10" x14ac:dyDescent="0.2">
      <c r="B81" s="1">
        <v>2016</v>
      </c>
      <c r="C81" s="7">
        <v>293.38434913991983</v>
      </c>
      <c r="D81" s="8">
        <v>269.30533540663714</v>
      </c>
      <c r="E81" s="7">
        <v>96.816835216173544</v>
      </c>
      <c r="F81" s="8">
        <v>816.07677395950645</v>
      </c>
    </row>
    <row r="82" spans="2:10" x14ac:dyDescent="0.2">
      <c r="B82" s="1" t="s">
        <v>4</v>
      </c>
      <c r="C82" s="2" t="s">
        <v>99</v>
      </c>
      <c r="D82" s="3" t="s">
        <v>100</v>
      </c>
      <c r="F82" s="3"/>
    </row>
    <row r="83" spans="2:10" x14ac:dyDescent="0.2">
      <c r="D83" s="3"/>
      <c r="F83" s="3"/>
    </row>
    <row r="84" spans="2:10" x14ac:dyDescent="0.2">
      <c r="D84" s="3"/>
      <c r="F84" s="3"/>
    </row>
    <row r="85" spans="2:10" x14ac:dyDescent="0.2">
      <c r="B85" s="5" t="s">
        <v>134</v>
      </c>
      <c r="D85" s="3"/>
      <c r="E85" s="5" t="s">
        <v>132</v>
      </c>
      <c r="F85" s="3"/>
      <c r="I85" t="s">
        <v>58</v>
      </c>
      <c r="J85" t="s">
        <v>57</v>
      </c>
    </row>
    <row r="86" spans="2:10" x14ac:dyDescent="0.2">
      <c r="B86" s="1" t="s">
        <v>0</v>
      </c>
      <c r="C86" s="2" t="s">
        <v>2</v>
      </c>
      <c r="D86" s="3" t="s">
        <v>88</v>
      </c>
      <c r="E86" s="2" t="s">
        <v>1</v>
      </c>
      <c r="F86" s="3" t="s">
        <v>98</v>
      </c>
      <c r="H86" s="2" t="s">
        <v>59</v>
      </c>
      <c r="I86" s="13">
        <v>1668.3360164448011</v>
      </c>
      <c r="J86" s="13">
        <v>716.12094746539526</v>
      </c>
    </row>
    <row r="87" spans="2:10" x14ac:dyDescent="0.2">
      <c r="B87" s="1">
        <v>2010</v>
      </c>
      <c r="C87" s="7">
        <v>1.3009280107421877</v>
      </c>
      <c r="D87" s="8">
        <v>1195.591205214801</v>
      </c>
      <c r="E87" s="7">
        <f t="shared" ref="E87:E98" si="0">C87</f>
        <v>1.3009280107421877</v>
      </c>
      <c r="F87" s="8">
        <f t="shared" ref="F87:F98" si="1">D87</f>
        <v>1195.591205214801</v>
      </c>
      <c r="H87" s="2" t="s">
        <v>60</v>
      </c>
      <c r="I87" s="14">
        <v>0.38993264250228699</v>
      </c>
      <c r="J87" s="14">
        <v>0.38993264250228699</v>
      </c>
    </row>
    <row r="88" spans="2:10" x14ac:dyDescent="0.2">
      <c r="B88" s="1">
        <v>2011</v>
      </c>
      <c r="C88" s="7">
        <v>3.8808091672363281</v>
      </c>
      <c r="D88" s="8">
        <v>926.58318404147087</v>
      </c>
      <c r="E88" s="7">
        <f t="shared" si="0"/>
        <v>3.8808091672363281</v>
      </c>
      <c r="F88" s="8">
        <f t="shared" si="1"/>
        <v>926.58318404147087</v>
      </c>
      <c r="H88" s="9" t="s">
        <v>62</v>
      </c>
      <c r="I88" s="14">
        <v>2.2405933674055883E-2</v>
      </c>
      <c r="J88" s="14">
        <v>2.2405933674055883E-2</v>
      </c>
    </row>
    <row r="89" spans="2:10" x14ac:dyDescent="0.2">
      <c r="B89" s="1">
        <v>2012</v>
      </c>
      <c r="C89" s="7">
        <v>8.6869745793457014</v>
      </c>
      <c r="D89" s="8">
        <v>728.69222593695201</v>
      </c>
      <c r="E89" s="7">
        <f t="shared" si="0"/>
        <v>8.6869745793457014</v>
      </c>
      <c r="F89" s="8">
        <f t="shared" si="1"/>
        <v>728.69222593695201</v>
      </c>
      <c r="H89" s="2" t="s">
        <v>61</v>
      </c>
      <c r="I89" s="12" t="str">
        <f>TEXT((1-2^-I87)*100,"0.0")&amp;"±"&amp;TEXT(((1-2^(-I87-1.96*I88))-(1-2^(-I87+1.96*I88)))/2,"0%")</f>
        <v>23.7±2%</v>
      </c>
      <c r="J89" s="12" t="str">
        <f>TEXT((1-2^-J87)*100,"0.0")&amp;"±"&amp;TEXT(((1-2^(-J87-1.96*J88))-(1-2^(-J87+1.96*J88)))/2,"0%")</f>
        <v>23.7±2%</v>
      </c>
    </row>
    <row r="90" spans="2:10" x14ac:dyDescent="0.2">
      <c r="B90" s="1">
        <v>2013</v>
      </c>
      <c r="C90" s="7">
        <v>16.847900545898437</v>
      </c>
      <c r="D90" s="8">
        <v>668</v>
      </c>
      <c r="E90" s="7">
        <f t="shared" si="0"/>
        <v>16.847900545898437</v>
      </c>
      <c r="F90" s="8">
        <f t="shared" si="1"/>
        <v>668</v>
      </c>
    </row>
    <row r="91" spans="2:10" x14ac:dyDescent="0.2">
      <c r="B91" s="1">
        <v>2014</v>
      </c>
      <c r="C91" s="7">
        <v>30.314597750000004</v>
      </c>
      <c r="D91" s="8">
        <v>592</v>
      </c>
      <c r="E91" s="7">
        <f t="shared" si="0"/>
        <v>30.314597750000004</v>
      </c>
      <c r="F91" s="8">
        <f t="shared" si="1"/>
        <v>592</v>
      </c>
      <c r="H91" s="1" t="s">
        <v>79</v>
      </c>
      <c r="I91" s="11">
        <v>1</v>
      </c>
    </row>
    <row r="92" spans="2:10" x14ac:dyDescent="0.2">
      <c r="B92" s="1">
        <v>2015</v>
      </c>
      <c r="C92" s="7">
        <v>57.342934726562504</v>
      </c>
      <c r="D92" s="8">
        <v>384</v>
      </c>
      <c r="E92" s="7">
        <f t="shared" si="0"/>
        <v>57.342934726562504</v>
      </c>
      <c r="F92" s="8">
        <f t="shared" si="1"/>
        <v>384</v>
      </c>
    </row>
    <row r="93" spans="2:10" x14ac:dyDescent="0.2">
      <c r="B93" s="1">
        <v>2016</v>
      </c>
      <c r="C93" s="7">
        <v>94.758059179687507</v>
      </c>
      <c r="D93" s="8">
        <v>295</v>
      </c>
      <c r="E93" s="7">
        <f t="shared" si="0"/>
        <v>94.758059179687507</v>
      </c>
      <c r="F93" s="8">
        <f t="shared" si="1"/>
        <v>295</v>
      </c>
    </row>
    <row r="94" spans="2:10" x14ac:dyDescent="0.2">
      <c r="B94" s="1">
        <v>2017</v>
      </c>
      <c r="C94" s="7">
        <v>151.26437881250001</v>
      </c>
      <c r="D94" s="8">
        <v>221</v>
      </c>
      <c r="E94" s="7">
        <f t="shared" si="0"/>
        <v>151.26437881250001</v>
      </c>
      <c r="F94" s="8">
        <f t="shared" si="1"/>
        <v>221</v>
      </c>
    </row>
    <row r="95" spans="2:10" x14ac:dyDescent="0.2">
      <c r="B95" s="1">
        <v>2018</v>
      </c>
      <c r="C95" s="7">
        <v>243.936989640625</v>
      </c>
      <c r="D95" s="8">
        <v>181</v>
      </c>
      <c r="E95" s="7">
        <f t="shared" si="0"/>
        <v>243.936989640625</v>
      </c>
      <c r="F95" s="8">
        <f t="shared" si="1"/>
        <v>181</v>
      </c>
    </row>
    <row r="96" spans="2:10" x14ac:dyDescent="0.2">
      <c r="B96" s="1">
        <v>2019</v>
      </c>
      <c r="C96" s="7">
        <v>342.15274445312502</v>
      </c>
      <c r="D96" s="8">
        <v>157</v>
      </c>
      <c r="E96" s="7">
        <f t="shared" si="0"/>
        <v>342.15274445312502</v>
      </c>
      <c r="F96" s="8">
        <f t="shared" si="1"/>
        <v>157</v>
      </c>
    </row>
    <row r="97" spans="2:10" x14ac:dyDescent="0.2">
      <c r="B97" s="1">
        <v>2020</v>
      </c>
      <c r="C97" s="7">
        <v>478.44793345312496</v>
      </c>
      <c r="D97" s="8">
        <v>137</v>
      </c>
      <c r="E97" s="7">
        <f t="shared" si="0"/>
        <v>478.44793345312496</v>
      </c>
      <c r="F97" s="8">
        <f t="shared" si="1"/>
        <v>137</v>
      </c>
    </row>
    <row r="98" spans="2:10" x14ac:dyDescent="0.2">
      <c r="B98" s="1">
        <v>2021</v>
      </c>
      <c r="C98" s="7">
        <v>638.44793345312496</v>
      </c>
      <c r="D98" s="8">
        <v>130</v>
      </c>
      <c r="E98" s="7">
        <f t="shared" si="0"/>
        <v>638.44793345312496</v>
      </c>
      <c r="F98" s="8">
        <f t="shared" si="1"/>
        <v>130</v>
      </c>
    </row>
    <row r="99" spans="2:10" x14ac:dyDescent="0.2">
      <c r="B99" s="1" t="s">
        <v>4</v>
      </c>
      <c r="C99" s="2" t="s">
        <v>70</v>
      </c>
      <c r="D99" s="2" t="s">
        <v>71</v>
      </c>
      <c r="F99" s="3"/>
    </row>
    <row r="100" spans="2:10" x14ac:dyDescent="0.2">
      <c r="D100" s="3"/>
      <c r="F100" s="3"/>
    </row>
    <row r="101" spans="2:10" x14ac:dyDescent="0.2">
      <c r="D101" s="3"/>
      <c r="F101" s="3"/>
    </row>
    <row r="102" spans="2:10" x14ac:dyDescent="0.2">
      <c r="B102" s="5" t="s">
        <v>135</v>
      </c>
      <c r="D102" s="3"/>
      <c r="E102" s="5" t="s">
        <v>151</v>
      </c>
      <c r="F102" s="3"/>
      <c r="I102" t="s">
        <v>58</v>
      </c>
      <c r="J102" t="s">
        <v>57</v>
      </c>
    </row>
    <row r="103" spans="2:10" x14ac:dyDescent="0.2">
      <c r="B103" s="1" t="s">
        <v>0</v>
      </c>
      <c r="C103" s="2" t="s">
        <v>2</v>
      </c>
      <c r="D103" s="3" t="s">
        <v>88</v>
      </c>
      <c r="E103" s="2" t="s">
        <v>1</v>
      </c>
      <c r="F103" s="3" t="s">
        <v>98</v>
      </c>
      <c r="H103" s="2" t="s">
        <v>59</v>
      </c>
      <c r="I103" s="13">
        <v>2239.4390982475047</v>
      </c>
      <c r="J103" s="13">
        <v>5440.7445916419783</v>
      </c>
    </row>
    <row r="104" spans="2:10" x14ac:dyDescent="0.2">
      <c r="B104" s="1">
        <v>2013</v>
      </c>
      <c r="C104" s="7">
        <v>0.13084112149532712</v>
      </c>
      <c r="D104" s="8">
        <v>3349.0378102401487</v>
      </c>
      <c r="E104" s="7">
        <v>4.3177570093457948E-2</v>
      </c>
      <c r="F104" s="8">
        <v>10148.599424970147</v>
      </c>
      <c r="H104" s="2" t="s">
        <v>60</v>
      </c>
      <c r="I104" s="14">
        <v>0.199314134536412</v>
      </c>
      <c r="J104" s="14">
        <v>0.199314134536412</v>
      </c>
    </row>
    <row r="105" spans="2:10" x14ac:dyDescent="0.2">
      <c r="B105" s="1">
        <v>2014</v>
      </c>
      <c r="C105" s="7">
        <v>0.3925233644859813</v>
      </c>
      <c r="D105" s="8">
        <v>2979.5680417937283</v>
      </c>
      <c r="E105" s="7">
        <v>0.12953271028037383</v>
      </c>
      <c r="F105" s="8">
        <v>9028.9940660415996</v>
      </c>
      <c r="H105" s="9" t="s">
        <v>62</v>
      </c>
      <c r="I105" s="14">
        <v>2.6627426596277027E-2</v>
      </c>
      <c r="J105" s="14">
        <v>2.6627426596277027E-2</v>
      </c>
    </row>
    <row r="106" spans="2:10" x14ac:dyDescent="0.2">
      <c r="B106" s="1">
        <v>2015</v>
      </c>
      <c r="C106" s="7">
        <v>0.83738317757009351</v>
      </c>
      <c r="D106" s="8">
        <v>2392.1613371128906</v>
      </c>
      <c r="E106" s="7">
        <v>0.27633644859813089</v>
      </c>
      <c r="F106" s="8">
        <v>7248.9737488269411</v>
      </c>
      <c r="H106" s="2" t="s">
        <v>61</v>
      </c>
      <c r="I106" s="12" t="str">
        <f>TEXT((1-2^-I104)*100,"0.0")&amp;"±"&amp;TEXT(((1-2^(-I104-1.96*I105))-(1-2^(-I104+1.96*I105)))/2,"0%")</f>
        <v>12.9±3%</v>
      </c>
      <c r="J106" s="12" t="str">
        <f>TEXT((1-2^-J104)*100,"0.0")&amp;"±"&amp;TEXT(((1-2^(-J104-1.96*J105))-(1-2^(-J104+1.96*J105)))/2,"0%")</f>
        <v>12.9±3%</v>
      </c>
    </row>
    <row r="107" spans="2:10" x14ac:dyDescent="0.2">
      <c r="B107" s="1">
        <v>2016</v>
      </c>
      <c r="C107" s="7">
        <v>1.3607476635514018</v>
      </c>
      <c r="D107" s="8">
        <v>2100.0985176055901</v>
      </c>
      <c r="E107" s="7">
        <v>0.44904672897196263</v>
      </c>
      <c r="F107" s="8">
        <v>6363.9349018351213</v>
      </c>
    </row>
    <row r="108" spans="2:10" x14ac:dyDescent="0.2">
      <c r="B108" s="1">
        <v>2017</v>
      </c>
      <c r="C108" s="7">
        <v>2.1719626168224297</v>
      </c>
      <c r="D108" s="8">
        <v>1720.7662831716818</v>
      </c>
      <c r="E108" s="7">
        <v>0.71674766355140185</v>
      </c>
      <c r="F108" s="8">
        <v>5214.4432823384295</v>
      </c>
      <c r="H108" s="1" t="s">
        <v>79</v>
      </c>
      <c r="I108" s="11">
        <v>0.33333333333333331</v>
      </c>
    </row>
    <row r="109" spans="2:10" x14ac:dyDescent="0.2">
      <c r="B109" s="1">
        <v>2018</v>
      </c>
      <c r="C109" s="7">
        <v>3.244859813084112</v>
      </c>
      <c r="D109" s="8">
        <v>1523.8119689471946</v>
      </c>
      <c r="E109" s="7">
        <v>1.0708037383177571</v>
      </c>
      <c r="F109" s="8">
        <v>4617.6120271127111</v>
      </c>
      <c r="H109" s="1"/>
      <c r="I109" s="11"/>
    </row>
    <row r="110" spans="2:10" x14ac:dyDescent="0.2">
      <c r="B110" s="1">
        <v>2019</v>
      </c>
      <c r="C110" s="7">
        <v>4.8149532710280374</v>
      </c>
      <c r="D110" s="8">
        <v>1510.969974687267</v>
      </c>
      <c r="E110" s="7">
        <v>1.5889345794392524</v>
      </c>
      <c r="F110" s="8">
        <v>4578.6968929917184</v>
      </c>
      <c r="H110" s="1"/>
      <c r="I110" s="11"/>
    </row>
    <row r="111" spans="2:10" x14ac:dyDescent="0.2">
      <c r="B111" s="1">
        <v>2020</v>
      </c>
      <c r="C111" s="7">
        <v>7.1177570093457936</v>
      </c>
      <c r="D111" s="8">
        <v>1603.8760810511076</v>
      </c>
      <c r="E111" s="7">
        <v>2.3488598130841121</v>
      </c>
      <c r="F111" s="8">
        <v>4860.2305486397199</v>
      </c>
      <c r="H111" s="1"/>
      <c r="I111" s="11"/>
    </row>
    <row r="112" spans="2:10" x14ac:dyDescent="0.2">
      <c r="B112" s="1">
        <v>2021</v>
      </c>
      <c r="C112" s="7">
        <v>10.257943925233645</v>
      </c>
      <c r="D112" s="8">
        <v>1649.2299410868213</v>
      </c>
      <c r="E112" s="7">
        <v>3.3851214953271032</v>
      </c>
      <c r="F112" s="8">
        <v>4997.6664881418828</v>
      </c>
      <c r="H112" s="1"/>
      <c r="I112" s="11"/>
    </row>
    <row r="113" spans="2:10" x14ac:dyDescent="0.2">
      <c r="B113" s="1" t="s">
        <v>4</v>
      </c>
      <c r="C113" s="2" t="s">
        <v>14</v>
      </c>
      <c r="D113" s="3" t="s">
        <v>67</v>
      </c>
      <c r="F113" s="3"/>
    </row>
    <row r="114" spans="2:10" x14ac:dyDescent="0.2">
      <c r="D114" s="3"/>
      <c r="F114" s="3"/>
    </row>
    <row r="115" spans="2:10" x14ac:dyDescent="0.2">
      <c r="D115" s="3"/>
      <c r="F115" s="3"/>
    </row>
    <row r="116" spans="2:10" x14ac:dyDescent="0.2">
      <c r="B116" s="5" t="s">
        <v>136</v>
      </c>
      <c r="D116" s="3"/>
      <c r="E116" s="5" t="s">
        <v>150</v>
      </c>
      <c r="F116" s="3"/>
      <c r="I116" t="s">
        <v>58</v>
      </c>
      <c r="J116" t="s">
        <v>57</v>
      </c>
    </row>
    <row r="117" spans="2:10" x14ac:dyDescent="0.2">
      <c r="B117" s="1" t="s">
        <v>0</v>
      </c>
      <c r="C117" s="2" t="s">
        <v>2</v>
      </c>
      <c r="D117" s="3" t="s">
        <v>88</v>
      </c>
      <c r="E117" s="2" t="s">
        <v>1</v>
      </c>
      <c r="F117" s="3" t="s">
        <v>98</v>
      </c>
      <c r="H117" s="2" t="s">
        <v>59</v>
      </c>
      <c r="I117" s="13">
        <v>804.34707686657271</v>
      </c>
      <c r="J117" s="13">
        <v>2086.4670579335648</v>
      </c>
    </row>
    <row r="118" spans="2:10" x14ac:dyDescent="0.2">
      <c r="B118" s="1">
        <v>2010</v>
      </c>
      <c r="C118" s="7">
        <v>4.7628709999999998E-2</v>
      </c>
      <c r="D118" s="8">
        <v>1659.4082596845376</v>
      </c>
      <c r="E118" s="7">
        <v>1.1907177499999999E-2</v>
      </c>
      <c r="F118" s="8">
        <v>6637.6330387381504</v>
      </c>
      <c r="H118" s="2" t="s">
        <v>60</v>
      </c>
      <c r="I118" s="14">
        <v>0.31241396144072497</v>
      </c>
      <c r="J118" s="14">
        <v>0.31241396144072497</v>
      </c>
    </row>
    <row r="119" spans="2:10" x14ac:dyDescent="0.2">
      <c r="B119" s="1">
        <v>2011</v>
      </c>
      <c r="C119" s="7">
        <v>0.18804126999999998</v>
      </c>
      <c r="D119" s="8">
        <v>1376.5666864516072</v>
      </c>
      <c r="E119" s="7">
        <v>4.7010317499999996E-2</v>
      </c>
      <c r="F119" s="8">
        <v>5506.2667458064288</v>
      </c>
      <c r="H119" s="9" t="s">
        <v>62</v>
      </c>
      <c r="I119" s="14">
        <v>2.5155611511307463E-2</v>
      </c>
      <c r="J119" s="14">
        <v>2.5155611511307463E-2</v>
      </c>
    </row>
    <row r="120" spans="2:10" x14ac:dyDescent="0.2">
      <c r="B120" s="1">
        <v>2012</v>
      </c>
      <c r="C120" s="7">
        <v>0.29199153000000005</v>
      </c>
      <c r="D120" s="8">
        <v>1165.3955758849718</v>
      </c>
      <c r="E120" s="7">
        <v>7.2997882500000014E-2</v>
      </c>
      <c r="F120" s="8">
        <v>4661.5823035398871</v>
      </c>
      <c r="H120" s="2" t="s">
        <v>61</v>
      </c>
      <c r="I120" s="12" t="str">
        <f>TEXT((1-2^-I118)*100,"0.0")&amp;"±"&amp;TEXT(((1-2^(-I118-1.96*I119))-(1-2^(-I118+1.96*I119)))/2,"0%")</f>
        <v>19.5±3%</v>
      </c>
      <c r="J120" s="12" t="str">
        <f>TEXT((1-2^-J118)*100,"0.0")&amp;"±"&amp;TEXT(((1-2^(-J118-1.96*J119))-(1-2^(-J118+1.96*J119)))/2,"0%")</f>
        <v>19.5±3%</v>
      </c>
    </row>
    <row r="121" spans="2:10" x14ac:dyDescent="0.2">
      <c r="B121" s="1">
        <v>2013</v>
      </c>
      <c r="C121" s="7">
        <v>0.48383693000000005</v>
      </c>
      <c r="D121" s="8">
        <v>1091.953396875585</v>
      </c>
      <c r="E121" s="7">
        <v>0.12095923250000001</v>
      </c>
      <c r="F121" s="8">
        <v>4367.8135875023399</v>
      </c>
      <c r="H121" s="1"/>
      <c r="I121" s="2"/>
      <c r="J121" s="2"/>
    </row>
    <row r="122" spans="2:10" x14ac:dyDescent="0.2">
      <c r="B122" s="1">
        <v>2014</v>
      </c>
      <c r="C122" s="7">
        <v>1.0344826</v>
      </c>
      <c r="D122" s="8">
        <v>1003.7114623356463</v>
      </c>
      <c r="E122" s="7">
        <v>0.25862065000000001</v>
      </c>
      <c r="F122" s="8">
        <v>4014.8458493425851</v>
      </c>
      <c r="H122" s="1" t="s">
        <v>79</v>
      </c>
      <c r="I122" s="11">
        <v>0.25</v>
      </c>
      <c r="J122" s="2"/>
    </row>
    <row r="123" spans="2:10" x14ac:dyDescent="0.2">
      <c r="B123" s="1">
        <v>2015</v>
      </c>
      <c r="C123" s="7">
        <v>1.6046011</v>
      </c>
      <c r="D123" s="8">
        <v>783.95633804006548</v>
      </c>
      <c r="E123" s="7">
        <v>0.401150275</v>
      </c>
      <c r="F123" s="8">
        <v>3135.8253521602619</v>
      </c>
      <c r="H123" s="1"/>
      <c r="I123" s="2"/>
      <c r="J123" s="2"/>
    </row>
    <row r="124" spans="2:10" s="14" customFormat="1" ht="13" x14ac:dyDescent="0.15">
      <c r="B124" s="1">
        <v>2016</v>
      </c>
      <c r="C124" s="7">
        <v>2.6596181000000008</v>
      </c>
      <c r="D124" s="8">
        <v>683.66774371748954</v>
      </c>
      <c r="E124" s="7">
        <v>0.66490452500000019</v>
      </c>
      <c r="F124" s="8">
        <v>2734.6709748699582</v>
      </c>
    </row>
    <row r="125" spans="2:10" s="14" customFormat="1" ht="13" x14ac:dyDescent="0.15">
      <c r="B125" s="1">
        <v>2017</v>
      </c>
      <c r="C125" s="7">
        <v>3.9202801451387805</v>
      </c>
      <c r="D125" s="8">
        <v>598.82628468086159</v>
      </c>
      <c r="E125" s="7">
        <v>0.98007003628469513</v>
      </c>
      <c r="F125" s="8">
        <v>2395.3051387234464</v>
      </c>
    </row>
    <row r="126" spans="2:10" s="14" customFormat="1" ht="13" x14ac:dyDescent="0.15">
      <c r="B126" s="1">
        <v>2018</v>
      </c>
      <c r="C126" s="7">
        <v>6.7425144717223091</v>
      </c>
      <c r="D126" s="8">
        <v>367.95350022558961</v>
      </c>
      <c r="E126" s="7">
        <v>1.6856286179305773</v>
      </c>
      <c r="F126" s="8">
        <v>1471.8140009023584</v>
      </c>
    </row>
    <row r="127" spans="2:10" s="14" customFormat="1" ht="13" x14ac:dyDescent="0.15">
      <c r="B127" s="1">
        <v>2019</v>
      </c>
      <c r="C127" s="7">
        <v>8.6688344717223096</v>
      </c>
      <c r="D127" s="8">
        <v>335.08316166749796</v>
      </c>
      <c r="E127" s="7">
        <v>2.1672086179305774</v>
      </c>
      <c r="F127" s="8">
        <v>1340.3326466699918</v>
      </c>
    </row>
    <row r="128" spans="2:10" s="14" customFormat="1" ht="13" x14ac:dyDescent="0.15">
      <c r="B128" s="1">
        <v>2020</v>
      </c>
      <c r="C128" s="7">
        <v>14.090806678388974</v>
      </c>
      <c r="D128" s="8">
        <v>307.75009409945432</v>
      </c>
      <c r="E128" s="7">
        <v>3.5227016695972435</v>
      </c>
      <c r="F128" s="8">
        <v>1231.0003763978173</v>
      </c>
    </row>
    <row r="129" spans="2:10" s="14" customFormat="1" ht="13" x14ac:dyDescent="0.15">
      <c r="B129" s="1">
        <v>2021</v>
      </c>
      <c r="C129" s="7">
        <v>31.1771108628731</v>
      </c>
      <c r="D129" s="8">
        <v>285.47870571067801</v>
      </c>
      <c r="E129" s="7">
        <v>7.794277715718275</v>
      </c>
      <c r="F129" s="8">
        <v>1141.9148228427121</v>
      </c>
    </row>
    <row r="130" spans="2:10" x14ac:dyDescent="0.2">
      <c r="B130" s="1" t="s">
        <v>4</v>
      </c>
      <c r="C130" s="2" t="s">
        <v>103</v>
      </c>
      <c r="D130" s="3" t="s">
        <v>104</v>
      </c>
      <c r="F130" s="3"/>
      <c r="H130" s="1"/>
      <c r="I130" s="2"/>
      <c r="J130" s="2"/>
    </row>
    <row r="131" spans="2:10" x14ac:dyDescent="0.2">
      <c r="D131" s="3"/>
      <c r="F131" s="3"/>
      <c r="H131" s="1"/>
      <c r="I131" s="2"/>
      <c r="J131" s="2"/>
    </row>
    <row r="132" spans="2:10" x14ac:dyDescent="0.2">
      <c r="D132" s="3"/>
      <c r="F132" s="3"/>
      <c r="H132" s="1"/>
      <c r="I132" s="2"/>
      <c r="J132" s="2"/>
    </row>
    <row r="133" spans="2:10" x14ac:dyDescent="0.2">
      <c r="B133" s="5" t="s">
        <v>137</v>
      </c>
      <c r="D133" s="3"/>
      <c r="E133" s="5" t="s">
        <v>157</v>
      </c>
      <c r="F133" s="3"/>
      <c r="I133" t="s">
        <v>58</v>
      </c>
      <c r="J133" t="s">
        <v>57</v>
      </c>
    </row>
    <row r="134" spans="2:10" x14ac:dyDescent="0.2">
      <c r="B134" s="1" t="s">
        <v>0</v>
      </c>
      <c r="C134" s="2" t="s">
        <v>2</v>
      </c>
      <c r="D134" s="3" t="s">
        <v>88</v>
      </c>
      <c r="E134" s="2" t="s">
        <v>1</v>
      </c>
      <c r="F134" s="3" t="s">
        <v>98</v>
      </c>
      <c r="H134" s="2" t="s">
        <v>59</v>
      </c>
      <c r="I134" s="13">
        <v>645.95728593294723</v>
      </c>
      <c r="J134" s="13">
        <v>62.651820774629229</v>
      </c>
    </row>
    <row r="135" spans="2:10" x14ac:dyDescent="0.2">
      <c r="B135" s="1">
        <v>1997</v>
      </c>
      <c r="C135" s="7">
        <v>1.5696000000000002E-3</v>
      </c>
      <c r="D135" s="8">
        <v>1628.7614711472829</v>
      </c>
      <c r="E135" s="7">
        <v>1.89E-2</v>
      </c>
      <c r="F135" s="8">
        <v>104.39275189073318</v>
      </c>
      <c r="H135" s="2" t="s">
        <v>60</v>
      </c>
      <c r="I135" s="14">
        <v>0.16609798257663799</v>
      </c>
      <c r="J135" s="14">
        <v>0.16016264919398901</v>
      </c>
    </row>
    <row r="136" spans="2:10" x14ac:dyDescent="0.2">
      <c r="B136" s="1">
        <v>1998</v>
      </c>
      <c r="C136" s="7">
        <v>6.3481599999999999E-2</v>
      </c>
      <c r="D136" s="8">
        <v>999.32722597432962</v>
      </c>
      <c r="E136" s="7">
        <v>0.76439999999999997</v>
      </c>
      <c r="F136" s="8">
        <v>64.050213003448022</v>
      </c>
      <c r="H136" s="9" t="s">
        <v>62</v>
      </c>
      <c r="I136" s="14">
        <v>6.216472502818475E-3</v>
      </c>
      <c r="J136" s="14">
        <v>6.216472502818475E-3</v>
      </c>
    </row>
    <row r="137" spans="2:10" x14ac:dyDescent="0.2">
      <c r="B137" s="1">
        <v>1999</v>
      </c>
      <c r="C137" s="7">
        <v>0.1170224</v>
      </c>
      <c r="D137" s="8">
        <v>993.90509180580079</v>
      </c>
      <c r="E137" s="7">
        <v>1.4091</v>
      </c>
      <c r="F137" s="8">
        <v>63.702690350806456</v>
      </c>
      <c r="H137" s="2" t="s">
        <v>61</v>
      </c>
      <c r="I137" s="12" t="str">
        <f>TEXT((1-2^-I135)*100,"0.0")&amp;"±"&amp;TEXT(((1-2^(-I135-1.96*I136))-(1-2^(-I135+1.96*I136)))/2,"0%")</f>
        <v>10.9±1%</v>
      </c>
      <c r="J137" s="12" t="str">
        <f>TEXT((1-2^-J135)*100,"0.0")&amp;"±"&amp;TEXT(((1-2^(-J135-1.96*J136))-(1-2^(-J135+1.96*J136)))/2,"0%")</f>
        <v>10.5±1%</v>
      </c>
    </row>
    <row r="138" spans="2:10" x14ac:dyDescent="0.2">
      <c r="B138" s="1">
        <v>2000</v>
      </c>
      <c r="C138" s="7">
        <v>0.1838176</v>
      </c>
      <c r="D138" s="8">
        <v>928.92679452497714</v>
      </c>
      <c r="E138" s="7">
        <v>2.2133999999999996</v>
      </c>
      <c r="F138" s="8">
        <v>59.538014683754199</v>
      </c>
      <c r="H138" s="1"/>
      <c r="I138" s="2"/>
      <c r="J138" s="2"/>
    </row>
    <row r="139" spans="2:10" x14ac:dyDescent="0.2">
      <c r="B139" s="1">
        <v>2001</v>
      </c>
      <c r="C139" s="7">
        <v>0.31979331999999999</v>
      </c>
      <c r="D139" s="8">
        <v>826.5002157589272</v>
      </c>
      <c r="E139" s="7">
        <v>3.7694999999999994</v>
      </c>
      <c r="F139" s="8">
        <v>52.973153828708838</v>
      </c>
      <c r="H139" s="1" t="s">
        <v>79</v>
      </c>
      <c r="I139" s="11">
        <v>15.602246723528189</v>
      </c>
      <c r="J139" s="2"/>
    </row>
    <row r="140" spans="2:10" x14ac:dyDescent="0.2">
      <c r="B140" s="1">
        <v>2002</v>
      </c>
      <c r="C140" s="7">
        <v>0.47192056000000004</v>
      </c>
      <c r="D140" s="8">
        <v>789.4120906789633</v>
      </c>
      <c r="E140" s="7">
        <v>5.5103999999999997</v>
      </c>
      <c r="F140" s="8">
        <v>50.59605226525035</v>
      </c>
      <c r="H140" s="1"/>
      <c r="I140" s="2"/>
      <c r="J140" s="2"/>
    </row>
    <row r="141" spans="2:10" x14ac:dyDescent="0.2">
      <c r="B141" s="1">
        <v>2003</v>
      </c>
      <c r="C141" s="7">
        <v>0.66809739999999995</v>
      </c>
      <c r="D141" s="8">
        <v>743.44038438701091</v>
      </c>
      <c r="E141" s="7">
        <v>7.7552999999999992</v>
      </c>
      <c r="F141" s="8">
        <v>47.649572369978145</v>
      </c>
    </row>
    <row r="142" spans="2:10" x14ac:dyDescent="0.2">
      <c r="B142" s="1">
        <v>2004</v>
      </c>
      <c r="C142" s="7">
        <v>1.1630773599999999</v>
      </c>
      <c r="D142" s="8">
        <v>636.05010742527418</v>
      </c>
      <c r="E142" s="7">
        <v>13.419</v>
      </c>
      <c r="F142" s="8">
        <v>40.766571551910566</v>
      </c>
    </row>
    <row r="143" spans="2:10" x14ac:dyDescent="0.2">
      <c r="B143" s="1">
        <v>2005</v>
      </c>
      <c r="C143" s="7">
        <v>1.7959325679999998</v>
      </c>
      <c r="D143" s="8">
        <v>596.00260123187604</v>
      </c>
      <c r="E143" s="7">
        <v>23.2911</v>
      </c>
      <c r="F143" s="8">
        <v>38.19979338828837</v>
      </c>
    </row>
    <row r="144" spans="2:10" x14ac:dyDescent="0.2">
      <c r="B144" s="1">
        <v>2006</v>
      </c>
      <c r="C144" s="7">
        <v>2.6376807679999996</v>
      </c>
      <c r="D144" s="8">
        <v>550.99133261773909</v>
      </c>
      <c r="E144" s="7">
        <v>36.422399999999996</v>
      </c>
      <c r="F144" s="8">
        <v>35.314871145246286</v>
      </c>
    </row>
    <row r="145" spans="2:10" x14ac:dyDescent="0.2">
      <c r="B145" s="1">
        <v>2007</v>
      </c>
      <c r="C145" s="7">
        <v>3.7941144159999993</v>
      </c>
      <c r="D145" s="8">
        <v>511.21886985608432</v>
      </c>
      <c r="E145" s="7">
        <v>54.463499999999996</v>
      </c>
      <c r="F145" s="8">
        <v>32.765721431975962</v>
      </c>
    </row>
    <row r="146" spans="2:10" x14ac:dyDescent="0.2">
      <c r="B146" s="1">
        <v>2008</v>
      </c>
      <c r="C146" s="7">
        <v>4.9513556399999992</v>
      </c>
      <c r="D146" s="8">
        <v>489.36044128126991</v>
      </c>
      <c r="E146" s="7">
        <v>72.517200000000003</v>
      </c>
      <c r="F146" s="8">
        <v>31.364741883187524</v>
      </c>
    </row>
    <row r="147" spans="2:10" x14ac:dyDescent="0.2">
      <c r="B147" s="1">
        <v>2009</v>
      </c>
      <c r="C147" s="7">
        <v>6.3788656319999992</v>
      </c>
      <c r="D147" s="8">
        <v>475.82264493643447</v>
      </c>
      <c r="E147" s="7">
        <v>94.787700000000001</v>
      </c>
      <c r="F147" s="8">
        <v>30.497059389459203</v>
      </c>
    </row>
    <row r="148" spans="2:10" x14ac:dyDescent="0.2">
      <c r="B148" s="1">
        <v>2010</v>
      </c>
      <c r="C148" s="7">
        <v>8.2373520159999991</v>
      </c>
      <c r="D148" s="8">
        <v>449.43846273091503</v>
      </c>
      <c r="E148" s="7">
        <v>123.7824</v>
      </c>
      <c r="F148" s="8">
        <v>28.806009204633444</v>
      </c>
    </row>
    <row r="149" spans="2:10" x14ac:dyDescent="0.2">
      <c r="B149" s="1">
        <v>2011</v>
      </c>
      <c r="C149" s="7">
        <v>9.849725455999998</v>
      </c>
      <c r="D149" s="8">
        <v>441.62375750461854</v>
      </c>
      <c r="E149" s="7">
        <v>150.20669999999998</v>
      </c>
      <c r="F149" s="8">
        <v>28.305138697662681</v>
      </c>
    </row>
    <row r="150" spans="2:10" x14ac:dyDescent="0.2">
      <c r="B150" s="1">
        <v>2012</v>
      </c>
      <c r="C150" s="7">
        <v>12.974265551999997</v>
      </c>
      <c r="D150" s="8">
        <v>393.92992358239519</v>
      </c>
      <c r="E150" s="7">
        <v>201.41519999999997</v>
      </c>
      <c r="F150" s="8">
        <v>25.248281902140981</v>
      </c>
    </row>
    <row r="151" spans="2:10" x14ac:dyDescent="0.2">
      <c r="B151" s="1">
        <v>2013</v>
      </c>
      <c r="C151" s="7">
        <v>16.252815503999997</v>
      </c>
      <c r="D151" s="8">
        <v>379.08511468804926</v>
      </c>
      <c r="E151" s="7">
        <v>255.14789999999996</v>
      </c>
      <c r="F151" s="8">
        <v>24.296828617406035</v>
      </c>
    </row>
    <row r="152" spans="2:10" x14ac:dyDescent="0.2">
      <c r="B152" s="1">
        <v>2014</v>
      </c>
      <c r="C152" s="7">
        <v>19.497539663999998</v>
      </c>
      <c r="D152" s="8">
        <v>375.77529374528717</v>
      </c>
      <c r="E152" s="7">
        <v>308.32619999999997</v>
      </c>
      <c r="F152" s="8">
        <v>24.084691160447939</v>
      </c>
    </row>
    <row r="153" spans="2:10" x14ac:dyDescent="0.2">
      <c r="B153" s="1" t="s">
        <v>4</v>
      </c>
      <c r="C153" s="2" t="s">
        <v>71</v>
      </c>
      <c r="D153" s="3" t="s">
        <v>72</v>
      </c>
      <c r="F153" s="3"/>
    </row>
    <row r="156" spans="2:10" x14ac:dyDescent="0.2">
      <c r="B156" s="5" t="s">
        <v>138</v>
      </c>
      <c r="D156" s="3"/>
      <c r="E156" s="5" t="s">
        <v>158</v>
      </c>
      <c r="F156" s="3"/>
    </row>
    <row r="157" spans="2:10" x14ac:dyDescent="0.2">
      <c r="B157" s="1" t="s">
        <v>0</v>
      </c>
      <c r="C157" s="2" t="s">
        <v>2</v>
      </c>
      <c r="D157" s="3" t="s">
        <v>88</v>
      </c>
      <c r="E157" s="2" t="s">
        <v>1</v>
      </c>
      <c r="F157" s="3" t="s">
        <v>98</v>
      </c>
      <c r="H157" s="2"/>
      <c r="I157" s="3"/>
      <c r="J157" s="3"/>
    </row>
    <row r="158" spans="2:10" x14ac:dyDescent="0.2">
      <c r="B158" s="1">
        <v>2007</v>
      </c>
      <c r="C158" s="7">
        <v>1.5835399432581734</v>
      </c>
      <c r="D158" s="8">
        <v>614.78431074134005</v>
      </c>
      <c r="E158" s="7">
        <v>0.26392332387636219</v>
      </c>
      <c r="F158" s="8">
        <v>3688.7058644480403</v>
      </c>
      <c r="H158" s="2"/>
      <c r="I158" s="11"/>
      <c r="J158" s="11"/>
    </row>
    <row r="159" spans="2:10" x14ac:dyDescent="0.2">
      <c r="B159" s="1">
        <v>2010</v>
      </c>
      <c r="C159" s="7">
        <v>1.8959999999999999</v>
      </c>
      <c r="D159" s="8">
        <v>568.56849623124231</v>
      </c>
      <c r="E159" s="7">
        <v>0.31599999999999995</v>
      </c>
      <c r="F159" s="8">
        <v>3411.4109773874538</v>
      </c>
      <c r="H159" s="9"/>
      <c r="I159" s="3"/>
      <c r="J159" s="3"/>
    </row>
    <row r="160" spans="2:10" x14ac:dyDescent="0.2">
      <c r="B160" s="1">
        <v>2012</v>
      </c>
      <c r="C160" s="7">
        <v>1.8959999999999999</v>
      </c>
      <c r="D160" s="8">
        <v>572.42609137235183</v>
      </c>
      <c r="E160" s="7">
        <v>0.31599999999999995</v>
      </c>
      <c r="F160" s="8">
        <v>3434.5565482341112</v>
      </c>
      <c r="H160" s="2"/>
      <c r="I160" s="10"/>
      <c r="J160" s="10"/>
    </row>
    <row r="161" spans="2:6" x14ac:dyDescent="0.2">
      <c r="B161" s="1">
        <v>2013</v>
      </c>
      <c r="C161" s="7">
        <v>2.448</v>
      </c>
      <c r="D161" s="8">
        <v>856.85592672857786</v>
      </c>
      <c r="E161" s="7">
        <v>0.40799999999999997</v>
      </c>
      <c r="F161" s="8">
        <v>5141.1355603714674</v>
      </c>
    </row>
    <row r="162" spans="2:6" x14ac:dyDescent="0.2">
      <c r="B162" s="1">
        <v>2015</v>
      </c>
      <c r="C162" s="7">
        <v>3.7</v>
      </c>
      <c r="D162" s="8">
        <v>518.67719999999997</v>
      </c>
      <c r="E162" s="7">
        <v>0.6166666666666667</v>
      </c>
      <c r="F162" s="8">
        <v>3112.0632000000001</v>
      </c>
    </row>
    <row r="163" spans="2:6" x14ac:dyDescent="0.2">
      <c r="B163" s="1">
        <v>2020</v>
      </c>
      <c r="C163" s="7">
        <v>4</v>
      </c>
      <c r="D163" s="8">
        <v>394.81097598285254</v>
      </c>
      <c r="E163" s="7">
        <v>0.66666666666666663</v>
      </c>
      <c r="F163" s="8">
        <v>2368.8658558971156</v>
      </c>
    </row>
    <row r="164" spans="2:6" x14ac:dyDescent="0.2">
      <c r="B164" s="1">
        <v>2021</v>
      </c>
      <c r="C164" s="7">
        <v>4.0999999999999996</v>
      </c>
      <c r="D164" s="8">
        <v>650</v>
      </c>
      <c r="E164" s="7">
        <v>0.68333333333333324</v>
      </c>
      <c r="F164" s="8">
        <v>3900</v>
      </c>
    </row>
    <row r="165" spans="2:6" x14ac:dyDescent="0.2">
      <c r="B165" s="1" t="s">
        <v>4</v>
      </c>
      <c r="C165" s="2" t="s">
        <v>107</v>
      </c>
      <c r="D165" s="3" t="s">
        <v>110</v>
      </c>
      <c r="F165" s="3"/>
    </row>
    <row r="166" spans="2:6" x14ac:dyDescent="0.2">
      <c r="D166" s="3"/>
      <c r="F166" s="3"/>
    </row>
    <row r="167" spans="2:6" x14ac:dyDescent="0.2">
      <c r="D167" s="3"/>
      <c r="F167" s="3"/>
    </row>
    <row r="179" spans="2:10" x14ac:dyDescent="0.2">
      <c r="B179" s="5" t="s">
        <v>140</v>
      </c>
      <c r="E179" s="5" t="s">
        <v>160</v>
      </c>
      <c r="I179" t="s">
        <v>58</v>
      </c>
      <c r="J179" t="s">
        <v>57</v>
      </c>
    </row>
    <row r="180" spans="2:10" x14ac:dyDescent="0.2">
      <c r="B180" s="1" t="s">
        <v>0</v>
      </c>
      <c r="C180" s="2" t="s">
        <v>2</v>
      </c>
      <c r="D180" s="3" t="s">
        <v>88</v>
      </c>
      <c r="E180" s="2" t="s">
        <v>1</v>
      </c>
      <c r="F180" s="3" t="s">
        <v>98</v>
      </c>
      <c r="H180" s="2" t="s">
        <v>59</v>
      </c>
      <c r="I180" s="13">
        <v>931.660237971676</v>
      </c>
      <c r="J180" s="13">
        <v>4396.2374645921464</v>
      </c>
    </row>
    <row r="181" spans="2:10" x14ac:dyDescent="0.2">
      <c r="B181" s="1">
        <v>1956</v>
      </c>
      <c r="C181" s="7">
        <v>24.052042356700138</v>
      </c>
      <c r="D181" s="8">
        <v>335.55548761336217</v>
      </c>
      <c r="E181" s="7">
        <v>2.4052042356700141</v>
      </c>
      <c r="F181" s="8">
        <v>3355.5548761336213</v>
      </c>
      <c r="H181" s="2" t="s">
        <v>60</v>
      </c>
      <c r="I181" s="14">
        <v>0.32617641778780498</v>
      </c>
      <c r="J181" s="14">
        <v>0.32617641778780498</v>
      </c>
    </row>
    <row r="182" spans="2:10" x14ac:dyDescent="0.2">
      <c r="B182" s="1">
        <v>1980</v>
      </c>
      <c r="C182" s="7">
        <v>98.015023653274582</v>
      </c>
      <c r="D182" s="8">
        <v>197.52942758270325</v>
      </c>
      <c r="E182" s="7">
        <v>9.8015023653274582</v>
      </c>
      <c r="F182" s="8">
        <v>1975.2942758270324</v>
      </c>
      <c r="H182" s="9" t="s">
        <v>62</v>
      </c>
      <c r="I182" s="14">
        <v>9.8159599859038257E-2</v>
      </c>
      <c r="J182" s="14">
        <v>9.8159599859038257E-2</v>
      </c>
    </row>
    <row r="183" spans="2:10" x14ac:dyDescent="0.2">
      <c r="B183" s="1">
        <v>1990</v>
      </c>
      <c r="C183" s="7">
        <v>113.82563973585756</v>
      </c>
      <c r="D183" s="8">
        <v>188.3205197826174</v>
      </c>
      <c r="E183" s="7">
        <v>11.382563973585757</v>
      </c>
      <c r="F183" s="8">
        <v>1883.2051978261738</v>
      </c>
      <c r="H183" s="2" t="s">
        <v>61</v>
      </c>
      <c r="I183" s="12" t="str">
        <f>TEXT((1-2^-I181)*100,"0.0")&amp;"±"&amp;TEXT(((1-2^(-I181-1.96*I182))-(1-2^(-I181+1.96*I182)))/2,"0%")</f>
        <v>20.2±11%</v>
      </c>
      <c r="J183" s="12" t="str">
        <f>TEXT((1-2^-J181)*100,"0.0")&amp;"±"&amp;TEXT(((1-2^(-J181-1.96*J182))-(1-2^(-J181+1.96*J182)))/2,"0%")</f>
        <v>20.2±11%</v>
      </c>
    </row>
    <row r="184" spans="2:10" x14ac:dyDescent="0.2">
      <c r="B184" s="1">
        <v>2000</v>
      </c>
      <c r="C184" s="7">
        <v>171.30520253453028</v>
      </c>
      <c r="D184" s="8">
        <v>209.44057649260031</v>
      </c>
      <c r="E184" s="7">
        <v>17.130520253453028</v>
      </c>
      <c r="F184" s="8">
        <v>2094.405764926003</v>
      </c>
    </row>
    <row r="185" spans="2:10" x14ac:dyDescent="0.2">
      <c r="B185" s="1">
        <v>2005</v>
      </c>
      <c r="C185" s="7">
        <v>192.88296534017789</v>
      </c>
      <c r="D185" s="8">
        <v>190.63593742528269</v>
      </c>
      <c r="E185" s="7">
        <v>19.288296534017789</v>
      </c>
      <c r="F185" s="8">
        <v>1906.3593742528269</v>
      </c>
      <c r="H185" s="1" t="s">
        <v>79</v>
      </c>
      <c r="I185" s="11">
        <v>0.1</v>
      </c>
    </row>
    <row r="186" spans="2:10" x14ac:dyDescent="0.2">
      <c r="B186" s="1">
        <v>2015</v>
      </c>
      <c r="C186" s="7">
        <v>198.98563825039463</v>
      </c>
      <c r="D186" s="8">
        <v>182.79782444475001</v>
      </c>
      <c r="E186" s="7">
        <v>19.898563825039464</v>
      </c>
      <c r="F186" s="8">
        <v>1827.9782444474999</v>
      </c>
    </row>
    <row r="187" spans="2:10" x14ac:dyDescent="0.2">
      <c r="B187" s="1">
        <v>2019</v>
      </c>
      <c r="C187" s="7">
        <v>201.42670741448131</v>
      </c>
      <c r="D187" s="8">
        <v>120</v>
      </c>
      <c r="E187" s="7">
        <v>20.142670741448132</v>
      </c>
      <c r="F187" s="8">
        <v>1200</v>
      </c>
    </row>
    <row r="188" spans="2:10" x14ac:dyDescent="0.2">
      <c r="B188" s="1" t="s">
        <v>4</v>
      </c>
      <c r="D188" s="3"/>
      <c r="E188" s="2" t="s">
        <v>116</v>
      </c>
      <c r="F188" s="3" t="s">
        <v>117</v>
      </c>
    </row>
    <row r="191" spans="2:10" x14ac:dyDescent="0.2">
      <c r="B191" s="5" t="s">
        <v>141</v>
      </c>
      <c r="D191" s="3"/>
      <c r="E191" s="5" t="s">
        <v>161</v>
      </c>
      <c r="F191" s="3"/>
      <c r="I191" t="s">
        <v>58</v>
      </c>
      <c r="J191" t="s">
        <v>57</v>
      </c>
    </row>
    <row r="192" spans="2:10" x14ac:dyDescent="0.2">
      <c r="B192" s="1" t="s">
        <v>0</v>
      </c>
      <c r="C192" s="2" t="s">
        <v>2</v>
      </c>
      <c r="D192" s="3" t="s">
        <v>88</v>
      </c>
      <c r="E192" s="2" t="s">
        <v>1</v>
      </c>
      <c r="F192" s="3" t="s">
        <v>98</v>
      </c>
      <c r="H192" s="2" t="s">
        <v>59</v>
      </c>
      <c r="I192" s="13">
        <v>1810.8123543941738</v>
      </c>
      <c r="J192" s="13">
        <v>9676.0532567382506</v>
      </c>
    </row>
    <row r="193" spans="2:10" x14ac:dyDescent="0.2">
      <c r="B193" s="1">
        <v>2004</v>
      </c>
      <c r="C193" s="7">
        <v>9.0743149156696562E-4</v>
      </c>
      <c r="D193" s="8">
        <v>14203.87488495409</v>
      </c>
      <c r="E193" s="7">
        <v>9.0743149156696565E-5</v>
      </c>
      <c r="F193" s="8">
        <v>142038.74884954089</v>
      </c>
      <c r="H193" s="2" t="s">
        <v>60</v>
      </c>
      <c r="I193" s="14">
        <v>0.27217519879622598</v>
      </c>
      <c r="J193" s="14">
        <v>0.27217519879622598</v>
      </c>
    </row>
    <row r="194" spans="2:10" x14ac:dyDescent="0.2">
      <c r="B194" s="1">
        <v>2005</v>
      </c>
      <c r="C194" s="7">
        <v>2.9554220520309898E-3</v>
      </c>
      <c r="D194" s="8">
        <v>8912.8231346821813</v>
      </c>
      <c r="E194" s="7">
        <v>2.9554220520309902E-4</v>
      </c>
      <c r="F194" s="8">
        <v>89128.231346821805</v>
      </c>
      <c r="H194" s="9" t="s">
        <v>62</v>
      </c>
      <c r="I194" s="14">
        <v>1.4968650906807997E-2</v>
      </c>
      <c r="J194" s="14">
        <v>1.4968650906807997E-2</v>
      </c>
    </row>
    <row r="195" spans="2:10" x14ac:dyDescent="0.2">
      <c r="B195" s="1">
        <v>2006</v>
      </c>
      <c r="C195" s="7">
        <v>8.7142360112498641E-3</v>
      </c>
      <c r="D195" s="8">
        <v>6733.7660258279138</v>
      </c>
      <c r="E195" s="7">
        <v>8.7142360112498645E-4</v>
      </c>
      <c r="F195" s="8">
        <v>67337.660258279138</v>
      </c>
      <c r="H195" s="2" t="s">
        <v>61</v>
      </c>
      <c r="I195" s="12" t="str">
        <f>TEXT((1-2^-I193)*100,"0.0")&amp;"±"&amp;TEXT(((1-2^(-I193-1.96*I194))-(1-2^(-I193+1.96*I194)))/2,"0%")</f>
        <v>17.2±2%</v>
      </c>
      <c r="J195" s="12" t="str">
        <f>TEXT((1-2^-J193)*100,"0.0")&amp;"±"&amp;TEXT(((1-2^(-J193-1.96*J194))-(1-2^(-J193+1.96*J194)))/2,"0%")</f>
        <v>17.2±2%</v>
      </c>
    </row>
    <row r="196" spans="2:10" x14ac:dyDescent="0.2">
      <c r="B196" s="1">
        <v>2007</v>
      </c>
      <c r="C196" s="7">
        <v>1.6474500082429296E-2</v>
      </c>
      <c r="D196" s="8">
        <v>5489.5066320601491</v>
      </c>
      <c r="E196" s="7">
        <v>1.6474500082429295E-3</v>
      </c>
      <c r="F196" s="8">
        <v>54895.066320601487</v>
      </c>
    </row>
    <row r="197" spans="2:10" x14ac:dyDescent="0.2">
      <c r="B197" s="1">
        <v>2008</v>
      </c>
      <c r="C197" s="7">
        <v>2.5687442369044834E-2</v>
      </c>
      <c r="D197" s="8">
        <v>3805.5481731453556</v>
      </c>
      <c r="E197" s="7">
        <v>2.5687442369044834E-3</v>
      </c>
      <c r="F197" s="8">
        <v>38055.481731453554</v>
      </c>
      <c r="H197" s="1" t="s">
        <v>79</v>
      </c>
      <c r="I197" s="11">
        <v>0.1</v>
      </c>
    </row>
    <row r="198" spans="2:10" x14ac:dyDescent="0.2">
      <c r="B198" s="1">
        <v>2009</v>
      </c>
      <c r="C198" s="7">
        <v>1.8130257758907597E-2</v>
      </c>
      <c r="D198" s="8">
        <v>3855.2863407578934</v>
      </c>
      <c r="E198" s="7">
        <v>1.8130257758907599E-3</v>
      </c>
      <c r="F198" s="8">
        <v>38552.86340757893</v>
      </c>
    </row>
    <row r="199" spans="2:10" x14ac:dyDescent="0.2">
      <c r="B199" s="1">
        <v>2010</v>
      </c>
      <c r="C199" s="7">
        <v>7.6426228988766484E-2</v>
      </c>
      <c r="D199" s="8">
        <v>3845.6310284515293</v>
      </c>
      <c r="E199" s="7">
        <v>7.6426228988766484E-3</v>
      </c>
      <c r="F199" s="8">
        <v>38456.31028451529</v>
      </c>
    </row>
    <row r="200" spans="2:10" x14ac:dyDescent="0.2">
      <c r="B200" s="1">
        <v>2011</v>
      </c>
      <c r="C200" s="7">
        <v>0.14221412709980294</v>
      </c>
      <c r="D200" s="8">
        <v>3623.6342787975636</v>
      </c>
      <c r="E200" s="7">
        <v>1.4221412709980294E-2</v>
      </c>
      <c r="F200" s="8">
        <v>36236.342787975635</v>
      </c>
    </row>
    <row r="201" spans="2:10" x14ac:dyDescent="0.2">
      <c r="B201" s="1">
        <v>2012</v>
      </c>
      <c r="C201" s="7">
        <v>0.26619680190956024</v>
      </c>
      <c r="D201" s="8">
        <v>3123.4933169465276</v>
      </c>
      <c r="E201" s="7">
        <v>2.6619680190956028E-2</v>
      </c>
      <c r="F201" s="8">
        <v>31234.933169465272</v>
      </c>
    </row>
    <row r="202" spans="2:10" x14ac:dyDescent="0.2">
      <c r="B202" s="1">
        <v>2013</v>
      </c>
      <c r="C202" s="7">
        <v>0.51574601426889066</v>
      </c>
      <c r="D202" s="8">
        <v>2493.1165367677531</v>
      </c>
      <c r="E202" s="7">
        <v>5.157460142688907E-2</v>
      </c>
      <c r="F202" s="8">
        <v>24931.165367677528</v>
      </c>
    </row>
    <row r="203" spans="2:10" x14ac:dyDescent="0.2">
      <c r="B203" s="1">
        <v>2014</v>
      </c>
      <c r="C203" s="7">
        <v>0.78955438760475183</v>
      </c>
      <c r="D203" s="8">
        <v>2212.9915377277835</v>
      </c>
      <c r="E203" s="7">
        <v>7.8955438760475186E-2</v>
      </c>
      <c r="F203" s="8">
        <v>22129.915377277834</v>
      </c>
    </row>
    <row r="204" spans="2:10" x14ac:dyDescent="0.2">
      <c r="B204" s="1">
        <v>2015</v>
      </c>
      <c r="C204" s="7">
        <v>1.0736018916050118</v>
      </c>
      <c r="D204" s="8">
        <v>1962.8746087437839</v>
      </c>
      <c r="E204" s="7">
        <v>0.10736018916050119</v>
      </c>
      <c r="F204" s="8">
        <v>19628.746087437838</v>
      </c>
    </row>
    <row r="205" spans="2:10" x14ac:dyDescent="0.2">
      <c r="B205" s="1">
        <v>2016</v>
      </c>
      <c r="C205" s="7">
        <v>1.3646595427829069</v>
      </c>
      <c r="D205" s="8">
        <v>1641.6434076160754</v>
      </c>
      <c r="E205" s="7">
        <v>0.1364659542782907</v>
      </c>
      <c r="F205" s="8">
        <v>16416.434076160753</v>
      </c>
    </row>
    <row r="206" spans="2:10" x14ac:dyDescent="0.2">
      <c r="B206" s="1">
        <v>2017</v>
      </c>
      <c r="C206" s="7">
        <v>1.6452026663075643</v>
      </c>
      <c r="D206" s="8">
        <v>1505.2251977885091</v>
      </c>
      <c r="E206" s="7">
        <v>0.16452026663075645</v>
      </c>
      <c r="F206" s="8">
        <v>15052.251977885091</v>
      </c>
    </row>
    <row r="207" spans="2:10" x14ac:dyDescent="0.2">
      <c r="B207" s="1">
        <v>2018</v>
      </c>
      <c r="C207" s="7">
        <v>1.9362603174854589</v>
      </c>
      <c r="D207" s="8">
        <v>1392.4379647280698</v>
      </c>
      <c r="E207" s="7">
        <v>0.1936260317485459</v>
      </c>
      <c r="F207" s="8">
        <v>13924.379647280697</v>
      </c>
    </row>
    <row r="208" spans="2:10" x14ac:dyDescent="0.2">
      <c r="B208" s="1">
        <v>2019</v>
      </c>
      <c r="C208" s="7">
        <v>2.192274163907415</v>
      </c>
      <c r="D208" s="8">
        <v>1326.8773119747843</v>
      </c>
      <c r="E208" s="7">
        <v>0.2192274163907415</v>
      </c>
      <c r="F208" s="8">
        <v>13268.773119747842</v>
      </c>
    </row>
    <row r="209" spans="2:10" x14ac:dyDescent="0.2">
      <c r="B209" s="1">
        <v>2020</v>
      </c>
      <c r="C209" s="7">
        <v>2.404486026837342</v>
      </c>
      <c r="D209" s="8">
        <v>1265.0832378675452</v>
      </c>
      <c r="E209" s="7">
        <v>0.24044860268373422</v>
      </c>
      <c r="F209" s="8">
        <v>12650.832378675452</v>
      </c>
    </row>
    <row r="210" spans="2:10" x14ac:dyDescent="0.2">
      <c r="B210" s="1" t="s">
        <v>4</v>
      </c>
      <c r="D210" s="3"/>
      <c r="E210" s="2" t="s">
        <v>119</v>
      </c>
      <c r="F210" s="2" t="s">
        <v>119</v>
      </c>
    </row>
    <row r="213" spans="2:10" x14ac:dyDescent="0.2">
      <c r="B213" s="5" t="s">
        <v>142</v>
      </c>
      <c r="E213" s="5" t="s">
        <v>148</v>
      </c>
      <c r="I213" t="s">
        <v>58</v>
      </c>
    </row>
    <row r="214" spans="2:10" x14ac:dyDescent="0.2">
      <c r="B214" s="1" t="s">
        <v>0</v>
      </c>
      <c r="C214" s="2" t="s">
        <v>2</v>
      </c>
      <c r="D214" s="3" t="s">
        <v>88</v>
      </c>
      <c r="F214" s="3"/>
      <c r="H214" s="2" t="s">
        <v>59</v>
      </c>
      <c r="I214" s="13">
        <v>1401.9268022278138</v>
      </c>
      <c r="J214" s="13"/>
    </row>
    <row r="215" spans="2:10" x14ac:dyDescent="0.2">
      <c r="B215" s="1">
        <v>2001</v>
      </c>
      <c r="C215" s="7">
        <v>2.76282023903588</v>
      </c>
      <c r="D215" s="8">
        <v>889.2577927660858</v>
      </c>
      <c r="F215" s="8"/>
      <c r="H215" s="2" t="s">
        <v>60</v>
      </c>
      <c r="I215" s="14">
        <v>0.30038475034076395</v>
      </c>
      <c r="J215" s="14"/>
    </row>
    <row r="216" spans="2:10" x14ac:dyDescent="0.2">
      <c r="B216" s="1">
        <v>2002</v>
      </c>
      <c r="C216" s="7">
        <v>6.6564873541617597</v>
      </c>
      <c r="D216" s="8">
        <v>751.28486195653272</v>
      </c>
      <c r="E216" s="7"/>
      <c r="F216" s="8"/>
      <c r="H216" s="9" t="s">
        <v>62</v>
      </c>
      <c r="I216" s="14">
        <v>3.1085628860661057E-2</v>
      </c>
      <c r="J216" s="14"/>
    </row>
    <row r="217" spans="2:10" x14ac:dyDescent="0.2">
      <c r="B217" s="1">
        <v>2003</v>
      </c>
      <c r="C217" s="7">
        <v>12.271472654665029</v>
      </c>
      <c r="D217" s="8">
        <v>644.46710907171723</v>
      </c>
      <c r="E217" s="7"/>
      <c r="F217" s="8"/>
      <c r="H217" s="2" t="s">
        <v>61</v>
      </c>
      <c r="I217" s="12" t="str">
        <f>TEXT((1-2^-I215)*100,"0.0")&amp;"±"&amp;TEXT(((1-2^(-I215-1.96*I216))-(1-2^(-I215+1.96*I216)))/2,"0%")</f>
        <v>18.8±3%</v>
      </c>
      <c r="J217" s="3"/>
    </row>
    <row r="218" spans="2:10" x14ac:dyDescent="0.2">
      <c r="B218" s="1">
        <v>2004</v>
      </c>
      <c r="C218" s="7">
        <v>19.736174286914228</v>
      </c>
      <c r="D218" s="8">
        <v>591.05823262931074</v>
      </c>
      <c r="E218" s="7"/>
      <c r="F218" s="8"/>
    </row>
    <row r="219" spans="2:10" x14ac:dyDescent="0.2">
      <c r="B219" s="1">
        <v>2005</v>
      </c>
      <c r="C219" s="7">
        <v>28.819155259430076</v>
      </c>
      <c r="D219" s="8">
        <v>538.76204111278616</v>
      </c>
      <c r="E219" s="7"/>
      <c r="F219" s="8"/>
    </row>
    <row r="220" spans="2:10" x14ac:dyDescent="0.2">
      <c r="B220" s="1">
        <v>2006</v>
      </c>
      <c r="C220" s="7">
        <v>40.740286942718178</v>
      </c>
      <c r="D220" s="8">
        <v>469.77557570800963</v>
      </c>
      <c r="E220" s="7"/>
      <c r="F220" s="8"/>
    </row>
    <row r="221" spans="2:10" x14ac:dyDescent="0.2">
      <c r="B221" s="1">
        <v>2007</v>
      </c>
      <c r="C221" s="7">
        <v>55.018143022899778</v>
      </c>
      <c r="D221" s="8">
        <v>465.3248360044758</v>
      </c>
      <c r="E221" s="7"/>
      <c r="F221" s="8"/>
    </row>
    <row r="222" spans="2:10" x14ac:dyDescent="0.2">
      <c r="B222" s="1">
        <v>2008</v>
      </c>
      <c r="C222" s="7">
        <v>72.641647269025583</v>
      </c>
      <c r="D222" s="8">
        <v>457.53604152329137</v>
      </c>
      <c r="E222" s="7"/>
      <c r="F222" s="8"/>
    </row>
    <row r="223" spans="2:10" x14ac:dyDescent="0.2">
      <c r="B223" s="1">
        <v>2009</v>
      </c>
      <c r="C223" s="7">
        <v>90.894818516382784</v>
      </c>
      <c r="D223" s="8">
        <v>416.36669926560194</v>
      </c>
      <c r="E223" s="7"/>
      <c r="F223" s="8"/>
    </row>
    <row r="224" spans="2:10" x14ac:dyDescent="0.2">
      <c r="B224" s="1">
        <v>2010</v>
      </c>
      <c r="C224" s="7">
        <v>111.92456631145819</v>
      </c>
      <c r="D224" s="8">
        <v>386.32420626674747</v>
      </c>
      <c r="E224" s="7"/>
      <c r="F224" s="8"/>
    </row>
    <row r="225" spans="2:10" x14ac:dyDescent="0.2">
      <c r="B225" s="1">
        <v>2011</v>
      </c>
      <c r="C225" s="7">
        <v>135.9417732647116</v>
      </c>
      <c r="D225" s="8">
        <v>367.40856252672802</v>
      </c>
      <c r="E225" s="7"/>
      <c r="F225" s="8"/>
    </row>
    <row r="226" spans="2:10" x14ac:dyDescent="0.2">
      <c r="B226" s="1">
        <v>2012</v>
      </c>
      <c r="C226" s="7">
        <v>163.95694079626389</v>
      </c>
      <c r="D226" s="8">
        <v>358.50708311966048</v>
      </c>
      <c r="E226" s="7"/>
      <c r="F226" s="8"/>
    </row>
    <row r="227" spans="2:10" x14ac:dyDescent="0.2">
      <c r="B227" s="1">
        <v>2013</v>
      </c>
      <c r="C227" s="7">
        <v>196.9755429559865</v>
      </c>
      <c r="D227" s="8">
        <v>233.88637142070985</v>
      </c>
      <c r="E227" s="7"/>
      <c r="F227" s="8"/>
    </row>
    <row r="228" spans="2:10" x14ac:dyDescent="0.2">
      <c r="B228" s="1">
        <v>2014</v>
      </c>
      <c r="C228" s="7">
        <v>230.9826239847377</v>
      </c>
      <c r="D228" s="8">
        <v>219.4214673842242</v>
      </c>
      <c r="E228" s="7"/>
      <c r="F228" s="8"/>
    </row>
    <row r="229" spans="2:10" x14ac:dyDescent="0.2">
      <c r="B229" s="1">
        <v>2015</v>
      </c>
      <c r="C229" s="7">
        <v>265.99882724354131</v>
      </c>
      <c r="D229" s="8">
        <v>194.94239901478673</v>
      </c>
      <c r="E229" s="7"/>
      <c r="F229" s="8"/>
    </row>
    <row r="230" spans="2:10" x14ac:dyDescent="0.2">
      <c r="B230" s="1" t="s">
        <v>4</v>
      </c>
      <c r="C230" s="2" t="s">
        <v>119</v>
      </c>
      <c r="D230" s="1" t="s">
        <v>119</v>
      </c>
      <c r="E230" s="7"/>
    </row>
    <row r="233" spans="2:10" x14ac:dyDescent="0.2">
      <c r="B233" s="5" t="s">
        <v>143</v>
      </c>
      <c r="E233" s="5" t="s">
        <v>147</v>
      </c>
      <c r="I233" t="s">
        <v>58</v>
      </c>
    </row>
    <row r="234" spans="2:10" x14ac:dyDescent="0.2">
      <c r="B234" s="1" t="s">
        <v>0</v>
      </c>
      <c r="C234" s="2" t="s">
        <v>2</v>
      </c>
      <c r="D234" s="3" t="s">
        <v>88</v>
      </c>
      <c r="F234" s="3"/>
      <c r="H234" s="2" t="s">
        <v>59</v>
      </c>
      <c r="I234" s="13">
        <v>1499.9653388640725</v>
      </c>
      <c r="J234" s="13"/>
    </row>
    <row r="235" spans="2:10" x14ac:dyDescent="0.2">
      <c r="B235" s="1">
        <v>1993</v>
      </c>
      <c r="C235" s="7">
        <v>0.1</v>
      </c>
      <c r="D235" s="8">
        <v>2306</v>
      </c>
      <c r="F235" s="8"/>
      <c r="H235" s="2" t="s">
        <v>60</v>
      </c>
      <c r="I235" s="14">
        <v>0.34510689632348596</v>
      </c>
      <c r="J235" s="14"/>
    </row>
    <row r="236" spans="2:10" x14ac:dyDescent="0.2">
      <c r="B236" s="1">
        <v>1994</v>
      </c>
      <c r="C236" s="7">
        <v>0.3</v>
      </c>
      <c r="D236" s="8">
        <v>1930.5</v>
      </c>
      <c r="E236" s="7"/>
      <c r="F236" s="8"/>
      <c r="H236" s="9" t="s">
        <v>62</v>
      </c>
      <c r="I236" s="14">
        <v>2.392713481898321E-2</v>
      </c>
      <c r="J236" s="14"/>
    </row>
    <row r="237" spans="2:10" x14ac:dyDescent="0.2">
      <c r="B237" s="1">
        <v>1995</v>
      </c>
      <c r="C237" s="7">
        <v>0.9</v>
      </c>
      <c r="D237" s="8">
        <v>1886.5</v>
      </c>
      <c r="E237" s="7"/>
      <c r="F237" s="8"/>
      <c r="H237" s="2" t="s">
        <v>61</v>
      </c>
      <c r="I237" s="12" t="str">
        <f>TEXT((1-2^-I235)*100,"0.0")&amp;"±"&amp;TEXT(((1-2^(-I235-1.96*I236))-(1-2^(-I235+1.96*I236)))/2,"0%")</f>
        <v>21.3±3%</v>
      </c>
      <c r="J237" s="3"/>
    </row>
    <row r="238" spans="2:10" x14ac:dyDescent="0.2">
      <c r="B238" s="1">
        <v>1996</v>
      </c>
      <c r="C238" s="7">
        <v>2.1</v>
      </c>
      <c r="D238" s="8">
        <v>1368</v>
      </c>
      <c r="E238" s="7"/>
      <c r="F238" s="8"/>
    </row>
    <row r="239" spans="2:10" x14ac:dyDescent="0.2">
      <c r="B239" s="1">
        <v>1997</v>
      </c>
      <c r="C239" s="7">
        <v>3.6</v>
      </c>
      <c r="D239" s="8">
        <v>1048</v>
      </c>
      <c r="E239" s="7"/>
      <c r="F239" s="8"/>
    </row>
    <row r="240" spans="2:10" x14ac:dyDescent="0.2">
      <c r="B240" s="1">
        <v>1998</v>
      </c>
      <c r="C240" s="7">
        <v>6.2</v>
      </c>
      <c r="D240" s="8">
        <v>651</v>
      </c>
      <c r="E240" s="7"/>
      <c r="F240" s="8"/>
    </row>
    <row r="241" spans="2:9" x14ac:dyDescent="0.2">
      <c r="B241" s="1">
        <v>1999</v>
      </c>
      <c r="C241" s="7">
        <v>10</v>
      </c>
      <c r="D241" s="8">
        <v>562.5</v>
      </c>
      <c r="E241" s="7"/>
      <c r="F241" s="8"/>
    </row>
    <row r="242" spans="2:9" x14ac:dyDescent="0.2">
      <c r="B242" s="1">
        <v>2000</v>
      </c>
      <c r="C242" s="7">
        <v>16</v>
      </c>
      <c r="D242" s="8">
        <v>463.5</v>
      </c>
      <c r="E242" s="7"/>
      <c r="F242" s="8"/>
    </row>
    <row r="243" spans="2:9" x14ac:dyDescent="0.2">
      <c r="B243" s="1">
        <v>2001</v>
      </c>
      <c r="C243" s="7">
        <v>23</v>
      </c>
      <c r="D243" s="8">
        <v>386</v>
      </c>
      <c r="E243" s="7"/>
      <c r="F243" s="8"/>
    </row>
    <row r="244" spans="2:9" x14ac:dyDescent="0.2">
      <c r="B244" s="1">
        <v>2002</v>
      </c>
      <c r="C244" s="7">
        <v>33</v>
      </c>
      <c r="D244" s="8">
        <v>386</v>
      </c>
      <c r="E244" s="7"/>
      <c r="F244" s="8"/>
    </row>
    <row r="245" spans="2:9" x14ac:dyDescent="0.2">
      <c r="B245" s="1">
        <v>2003</v>
      </c>
      <c r="C245" s="7">
        <v>44</v>
      </c>
      <c r="D245" s="8">
        <v>364</v>
      </c>
      <c r="E245" s="7"/>
      <c r="F245" s="8"/>
    </row>
    <row r="246" spans="2:9" x14ac:dyDescent="0.2">
      <c r="B246" s="1">
        <v>2004</v>
      </c>
      <c r="C246" s="7">
        <v>61</v>
      </c>
      <c r="D246" s="8">
        <v>342</v>
      </c>
      <c r="E246" s="7"/>
      <c r="F246" s="8"/>
    </row>
    <row r="247" spans="2:9" x14ac:dyDescent="0.2">
      <c r="B247" s="1">
        <v>2005</v>
      </c>
      <c r="C247" s="7">
        <v>78</v>
      </c>
      <c r="D247" s="8">
        <v>309</v>
      </c>
      <c r="E247" s="7"/>
      <c r="F247" s="8"/>
    </row>
    <row r="248" spans="2:9" x14ac:dyDescent="0.2">
      <c r="B248" s="1" t="s">
        <v>4</v>
      </c>
      <c r="C248" s="2" t="s">
        <v>68</v>
      </c>
      <c r="D248" s="1" t="s">
        <v>123</v>
      </c>
      <c r="E248" s="7"/>
    </row>
    <row r="251" spans="2:9" x14ac:dyDescent="0.2">
      <c r="B251" s="1" t="s">
        <v>144</v>
      </c>
      <c r="E251" s="1" t="s">
        <v>146</v>
      </c>
      <c r="I251" t="s">
        <v>58</v>
      </c>
    </row>
    <row r="252" spans="2:9" x14ac:dyDescent="0.2">
      <c r="B252" s="1" t="s">
        <v>0</v>
      </c>
      <c r="C252" s="2" t="s">
        <v>2</v>
      </c>
      <c r="D252" s="3" t="s">
        <v>88</v>
      </c>
      <c r="H252" s="2" t="s">
        <v>59</v>
      </c>
      <c r="I252" s="13">
        <v>1711.7036939272532</v>
      </c>
    </row>
    <row r="253" spans="2:9" x14ac:dyDescent="0.2">
      <c r="B253" s="1">
        <v>2013</v>
      </c>
      <c r="C253" s="2">
        <v>16.847900545898437</v>
      </c>
      <c r="D253" s="1">
        <v>458</v>
      </c>
      <c r="H253" s="2" t="s">
        <v>60</v>
      </c>
      <c r="I253" s="14">
        <v>0.45918456584566703</v>
      </c>
    </row>
    <row r="254" spans="2:9" x14ac:dyDescent="0.2">
      <c r="B254" s="1">
        <v>2014</v>
      </c>
      <c r="C254" s="2">
        <v>30.314597750000004</v>
      </c>
      <c r="D254" s="1">
        <v>403</v>
      </c>
      <c r="H254" s="9" t="s">
        <v>62</v>
      </c>
      <c r="I254" s="14">
        <v>2.3547627301482386E-2</v>
      </c>
    </row>
    <row r="255" spans="2:9" x14ac:dyDescent="0.2">
      <c r="B255" s="1">
        <v>2015</v>
      </c>
      <c r="C255" s="2">
        <v>57.342934726562504</v>
      </c>
      <c r="D255" s="1">
        <v>257</v>
      </c>
      <c r="H255" s="2" t="s">
        <v>61</v>
      </c>
      <c r="I255" s="12" t="str">
        <f>TEXT((1-2^-I253)*100,"0.0")&amp;"±"&amp;TEXT(((1-2^(-I253-1.96*I254))-(1-2^(-I253+1.96*I254)))/2,"0%")</f>
        <v>27.3±2%</v>
      </c>
    </row>
    <row r="256" spans="2:9" x14ac:dyDescent="0.2">
      <c r="B256" s="1">
        <v>2016</v>
      </c>
      <c r="C256" s="2">
        <v>94.758059179687507</v>
      </c>
      <c r="D256" s="1">
        <v>215</v>
      </c>
    </row>
    <row r="257" spans="2:10" x14ac:dyDescent="0.2">
      <c r="B257" s="1">
        <v>2017</v>
      </c>
      <c r="C257" s="2">
        <v>151.26437881250001</v>
      </c>
      <c r="D257" s="1">
        <v>155</v>
      </c>
    </row>
    <row r="258" spans="2:10" x14ac:dyDescent="0.2">
      <c r="B258" s="1">
        <v>2018</v>
      </c>
      <c r="C258" s="2">
        <v>243.936989640625</v>
      </c>
      <c r="D258" s="1">
        <v>130</v>
      </c>
    </row>
    <row r="259" spans="2:10" x14ac:dyDescent="0.2">
      <c r="B259" s="1">
        <v>2019</v>
      </c>
      <c r="C259" s="2">
        <v>342.15274445312502</v>
      </c>
      <c r="D259" s="1">
        <v>110</v>
      </c>
    </row>
    <row r="260" spans="2:10" x14ac:dyDescent="0.2">
      <c r="B260" s="1">
        <v>2020</v>
      </c>
      <c r="C260" s="2">
        <v>478.44793345312496</v>
      </c>
      <c r="D260" s="1">
        <v>102</v>
      </c>
    </row>
    <row r="261" spans="2:10" x14ac:dyDescent="0.2">
      <c r="B261" s="1">
        <v>2021</v>
      </c>
      <c r="C261" s="2">
        <v>638.44793345312496</v>
      </c>
      <c r="D261" s="1">
        <v>100</v>
      </c>
    </row>
    <row r="262" spans="2:10" x14ac:dyDescent="0.2">
      <c r="B262" s="1" t="s">
        <v>4</v>
      </c>
      <c r="C262" s="2" t="s">
        <v>70</v>
      </c>
      <c r="D262" s="2" t="s">
        <v>71</v>
      </c>
    </row>
    <row r="265" spans="2:10" x14ac:dyDescent="0.2">
      <c r="B265" s="5" t="s">
        <v>145</v>
      </c>
      <c r="E265" s="5" t="s">
        <v>149</v>
      </c>
      <c r="I265" t="s">
        <v>58</v>
      </c>
    </row>
    <row r="266" spans="2:10" x14ac:dyDescent="0.2">
      <c r="B266" s="1" t="s">
        <v>0</v>
      </c>
      <c r="C266" s="2" t="s">
        <v>2</v>
      </c>
      <c r="D266" s="3" t="s">
        <v>88</v>
      </c>
      <c r="F266" s="3"/>
      <c r="H266" s="2" t="s">
        <v>59</v>
      </c>
      <c r="I266" s="13">
        <v>631.24323097648005</v>
      </c>
      <c r="J266" s="13"/>
    </row>
    <row r="267" spans="2:10" x14ac:dyDescent="0.2">
      <c r="B267" s="1">
        <v>2007</v>
      </c>
      <c r="C267" s="7">
        <v>0.603755700149333</v>
      </c>
      <c r="D267" s="8">
        <v>667.48423247779192</v>
      </c>
      <c r="F267" s="8"/>
      <c r="H267" s="2" t="s">
        <v>60</v>
      </c>
      <c r="I267" s="14">
        <v>0.13899849218307</v>
      </c>
      <c r="J267" s="14"/>
    </row>
    <row r="268" spans="2:10" x14ac:dyDescent="0.2">
      <c r="B268" s="6" t="s">
        <v>56</v>
      </c>
      <c r="C268" s="7">
        <v>2.16713101429331</v>
      </c>
      <c r="D268" s="8">
        <v>576.78849998486101</v>
      </c>
      <c r="E268" s="7"/>
      <c r="F268" s="8"/>
      <c r="H268" s="9" t="s">
        <v>62</v>
      </c>
      <c r="I268" s="14">
        <v>1.0437428780906638E-2</v>
      </c>
      <c r="J268" s="14"/>
    </row>
    <row r="269" spans="2:10" x14ac:dyDescent="0.2">
      <c r="B269" s="6" t="s">
        <v>56</v>
      </c>
      <c r="C269" s="7">
        <v>6.07759921660577</v>
      </c>
      <c r="D269" s="8">
        <v>499.44975592428784</v>
      </c>
      <c r="E269" s="7"/>
      <c r="F269" s="8"/>
      <c r="H269" s="2" t="s">
        <v>61</v>
      </c>
      <c r="I269" s="12" t="str">
        <f>TEXT((1-2^-I267)*100,"0.0")&amp;"±"&amp;TEXT(((1-2^(-I267-1.96*I268))-(1-2^(-I267+1.96*I268)))/2,"0%")</f>
        <v>9.2±1%</v>
      </c>
      <c r="J269" s="3"/>
    </row>
    <row r="270" spans="2:10" x14ac:dyDescent="0.2">
      <c r="B270" s="1">
        <v>2014</v>
      </c>
      <c r="C270" s="7">
        <v>13.200007035438201</v>
      </c>
      <c r="D270" s="8">
        <v>432.42844971349274</v>
      </c>
      <c r="E270" s="7"/>
      <c r="F270" s="8"/>
    </row>
    <row r="271" spans="2:10" x14ac:dyDescent="0.2">
      <c r="B271" s="1" t="s">
        <v>4</v>
      </c>
      <c r="C271" s="2" t="s">
        <v>124</v>
      </c>
      <c r="D271" s="1" t="s">
        <v>124</v>
      </c>
      <c r="E271" s="7"/>
    </row>
    <row r="274" spans="2:10" x14ac:dyDescent="0.2">
      <c r="B274" s="15" t="s">
        <v>162</v>
      </c>
      <c r="C274"/>
      <c r="D274"/>
      <c r="J274" t="s">
        <v>57</v>
      </c>
    </row>
    <row r="275" spans="2:10" x14ac:dyDescent="0.2">
      <c r="B275" s="1" t="s">
        <v>0</v>
      </c>
      <c r="E275" s="2" t="s">
        <v>1</v>
      </c>
      <c r="F275" s="3" t="s">
        <v>98</v>
      </c>
      <c r="H275" s="2" t="s">
        <v>59</v>
      </c>
      <c r="I275" s="13"/>
      <c r="J275" s="13">
        <v>5413.0300822636727</v>
      </c>
    </row>
    <row r="276" spans="2:10" x14ac:dyDescent="0.2">
      <c r="B276" s="1">
        <v>1980</v>
      </c>
      <c r="E276" s="7">
        <v>8.1802701203270503E-3</v>
      </c>
      <c r="F276" s="8">
        <v>25595.479226995303</v>
      </c>
      <c r="H276" s="2" t="s">
        <v>60</v>
      </c>
      <c r="I276" s="14"/>
      <c r="J276" s="14">
        <v>0.41951573832297101</v>
      </c>
    </row>
    <row r="277" spans="2:10" x14ac:dyDescent="0.2">
      <c r="B277" s="1">
        <v>1981</v>
      </c>
      <c r="E277" s="7">
        <v>1.3540713659539599E-2</v>
      </c>
      <c r="F277" s="8">
        <v>22730.3331055778</v>
      </c>
      <c r="H277" s="9" t="s">
        <v>62</v>
      </c>
      <c r="I277" s="14"/>
      <c r="J277" s="14">
        <v>1.1270940620434721E-2</v>
      </c>
    </row>
    <row r="278" spans="2:10" x14ac:dyDescent="0.2">
      <c r="B278" s="1">
        <v>1982</v>
      </c>
      <c r="E278" s="7">
        <v>2.1103075724882001E-2</v>
      </c>
      <c r="F278" s="8">
        <v>25218.461156343001</v>
      </c>
      <c r="H278" s="2" t="s">
        <v>61</v>
      </c>
      <c r="I278" s="12"/>
      <c r="J278" s="12" t="str">
        <f>TEXT((1-2^-J276)*100,"0.0")&amp;"±"&amp;TEXT(((1-2^(-J276-1.96*J277))-(1-2^(-J276+1.96*J277)))/2,"0%")</f>
        <v>25.2±1%</v>
      </c>
    </row>
    <row r="279" spans="2:10" x14ac:dyDescent="0.2">
      <c r="B279" s="1">
        <v>1983</v>
      </c>
      <c r="E279" s="7">
        <v>3.6098906980919998E-2</v>
      </c>
      <c r="F279" s="8">
        <v>25094.026625573399</v>
      </c>
    </row>
    <row r="280" spans="2:10" x14ac:dyDescent="0.2">
      <c r="B280" s="1">
        <v>1984</v>
      </c>
      <c r="E280" s="7">
        <v>5.3847524368852699E-2</v>
      </c>
      <c r="F280" s="8">
        <v>23299.5181051537</v>
      </c>
    </row>
    <row r="281" spans="2:10" x14ac:dyDescent="0.2">
      <c r="B281" s="1">
        <v>1985</v>
      </c>
      <c r="E281" s="7">
        <v>7.1594074890430695E-2</v>
      </c>
      <c r="F281" s="8">
        <v>21633.337368788201</v>
      </c>
    </row>
    <row r="282" spans="2:10" x14ac:dyDescent="0.2">
      <c r="B282">
        <v>1986</v>
      </c>
      <c r="E282" s="7">
        <v>9.3637805971143503E-2</v>
      </c>
      <c r="F282" s="8">
        <v>15226.474360440499</v>
      </c>
    </row>
    <row r="283" spans="2:10" x14ac:dyDescent="0.2">
      <c r="B283">
        <v>1987</v>
      </c>
      <c r="E283" s="7">
        <v>0.1178614899771</v>
      </c>
      <c r="F283" s="8">
        <v>11039.885121356001</v>
      </c>
    </row>
    <row r="284" spans="2:10" x14ac:dyDescent="0.2">
      <c r="B284">
        <v>1988</v>
      </c>
      <c r="E284" s="7">
        <v>0.14916663376349201</v>
      </c>
      <c r="F284" s="8">
        <v>10664.1675594148</v>
      </c>
    </row>
    <row r="285" spans="2:10" x14ac:dyDescent="0.2">
      <c r="B285">
        <v>1989</v>
      </c>
      <c r="E285" s="7">
        <v>0.186729667016826</v>
      </c>
      <c r="F285" s="8">
        <v>11485.512424239299</v>
      </c>
    </row>
    <row r="286" spans="2:10" x14ac:dyDescent="0.2">
      <c r="B286">
        <v>1990</v>
      </c>
      <c r="E286" s="7">
        <v>0.22868553726983101</v>
      </c>
      <c r="F286" s="8">
        <v>10199.8294689425</v>
      </c>
    </row>
    <row r="287" spans="2:10" x14ac:dyDescent="0.2">
      <c r="B287">
        <v>1991</v>
      </c>
      <c r="E287" s="7">
        <v>0.27701669763257503</v>
      </c>
      <c r="F287" s="8">
        <v>9470.4255688847988</v>
      </c>
    </row>
    <row r="288" spans="2:10" x14ac:dyDescent="0.2">
      <c r="B288">
        <v>1992</v>
      </c>
      <c r="E288" s="7">
        <v>0.33372914179480101</v>
      </c>
      <c r="F288" s="8">
        <v>8410.3105053525996</v>
      </c>
    </row>
    <row r="289" spans="2:6" x14ac:dyDescent="0.2">
      <c r="B289">
        <v>1993</v>
      </c>
      <c r="E289" s="7">
        <v>0.38905224902068802</v>
      </c>
      <c r="F289" s="8">
        <v>8164.3697288856711</v>
      </c>
    </row>
    <row r="290" spans="2:6" x14ac:dyDescent="0.2">
      <c r="B290">
        <v>1994</v>
      </c>
      <c r="E290" s="7">
        <v>0.44860447375660301</v>
      </c>
      <c r="F290" s="8">
        <v>7808.8775792453807</v>
      </c>
    </row>
    <row r="291" spans="2:6" x14ac:dyDescent="0.2">
      <c r="B291">
        <v>1995</v>
      </c>
      <c r="E291" s="7">
        <v>0.51727235707031605</v>
      </c>
      <c r="F291" s="8">
        <v>6535.1026968547203</v>
      </c>
    </row>
    <row r="292" spans="2:6" x14ac:dyDescent="0.2">
      <c r="B292">
        <v>1996</v>
      </c>
      <c r="E292" s="7">
        <v>0.59972755697088398</v>
      </c>
      <c r="F292" s="8">
        <v>5523.4785849068103</v>
      </c>
    </row>
    <row r="293" spans="2:6" x14ac:dyDescent="0.2">
      <c r="B293">
        <v>1997</v>
      </c>
      <c r="E293" s="7">
        <v>0.71463463445669895</v>
      </c>
      <c r="F293" s="8">
        <v>6067.7684724073497</v>
      </c>
    </row>
    <row r="294" spans="2:6" x14ac:dyDescent="0.2">
      <c r="B294">
        <v>1998</v>
      </c>
      <c r="E294" s="7">
        <v>0.85155776957211204</v>
      </c>
      <c r="F294" s="8">
        <v>5103.1816927534801</v>
      </c>
    </row>
    <row r="295" spans="2:6" x14ac:dyDescent="0.2">
      <c r="B295">
        <v>1999</v>
      </c>
      <c r="E295" s="7">
        <v>1.02028907304225</v>
      </c>
      <c r="F295" s="8">
        <v>4905.1829435582695</v>
      </c>
    </row>
    <row r="296" spans="2:6" x14ac:dyDescent="0.2">
      <c r="B296">
        <v>2000</v>
      </c>
      <c r="E296" s="7">
        <v>1.2702400594221901</v>
      </c>
      <c r="F296" s="8">
        <v>4645.4169968731903</v>
      </c>
    </row>
    <row r="297" spans="2:6" x14ac:dyDescent="0.2">
      <c r="B297">
        <v>2001</v>
      </c>
      <c r="E297" s="7">
        <v>1.63426605332359</v>
      </c>
      <c r="F297" s="8">
        <v>4443.1467262910901</v>
      </c>
    </row>
    <row r="298" spans="2:6" x14ac:dyDescent="0.2">
      <c r="B298">
        <v>2002</v>
      </c>
      <c r="E298" s="7">
        <v>2.1257776809646201</v>
      </c>
      <c r="F298" s="8">
        <v>4228.7146282645099</v>
      </c>
    </row>
    <row r="299" spans="2:6" x14ac:dyDescent="0.2">
      <c r="B299">
        <v>2003</v>
      </c>
      <c r="E299" s="7">
        <v>2.8263710964476698</v>
      </c>
      <c r="F299" s="8">
        <v>3368.1382027290701</v>
      </c>
    </row>
    <row r="300" spans="2:6" x14ac:dyDescent="0.2">
      <c r="B300">
        <v>2004</v>
      </c>
      <c r="E300" s="7">
        <v>3.8622096494557598</v>
      </c>
      <c r="F300" s="8">
        <v>3269.6445116459799</v>
      </c>
    </row>
    <row r="301" spans="2:6" x14ac:dyDescent="0.2">
      <c r="B301">
        <v>2005</v>
      </c>
      <c r="E301" s="7">
        <v>5.2201667668466003</v>
      </c>
      <c r="F301" s="8">
        <v>3334.9816442852898</v>
      </c>
    </row>
    <row r="302" spans="2:6" x14ac:dyDescent="0.2">
      <c r="B302">
        <v>2006</v>
      </c>
      <c r="E302" s="7">
        <v>7.2515063491863199</v>
      </c>
      <c r="F302" s="8">
        <v>3556.4803062231199</v>
      </c>
    </row>
    <row r="303" spans="2:6" x14ac:dyDescent="0.2">
      <c r="B303">
        <v>2007</v>
      </c>
      <c r="E303" s="7">
        <v>10.240219794047601</v>
      </c>
      <c r="F303" s="8">
        <v>3285.8577996392</v>
      </c>
    </row>
    <row r="304" spans="2:6" x14ac:dyDescent="0.2">
      <c r="B304">
        <v>2008</v>
      </c>
      <c r="E304" s="7">
        <v>15.785391333395101</v>
      </c>
      <c r="F304" s="8">
        <v>2777.2119324293499</v>
      </c>
    </row>
    <row r="305" spans="2:10" x14ac:dyDescent="0.2">
      <c r="B305">
        <v>2009</v>
      </c>
      <c r="E305" s="7">
        <v>23.805931000614901</v>
      </c>
      <c r="F305" s="8">
        <v>1878.8799556992699</v>
      </c>
    </row>
    <row r="306" spans="2:10" x14ac:dyDescent="0.2">
      <c r="B306">
        <v>2010</v>
      </c>
      <c r="E306" s="7">
        <v>40.722409377138497</v>
      </c>
      <c r="F306" s="8">
        <v>1718.8221214830598</v>
      </c>
    </row>
    <row r="307" spans="2:10" x14ac:dyDescent="0.2">
      <c r="B307">
        <v>2011</v>
      </c>
      <c r="E307" s="7">
        <v>72.780372558713097</v>
      </c>
      <c r="F307" s="8">
        <v>1134.4354952683</v>
      </c>
    </row>
    <row r="308" spans="2:10" x14ac:dyDescent="0.2">
      <c r="B308">
        <v>2012</v>
      </c>
      <c r="E308" s="7">
        <v>107.381096671305</v>
      </c>
      <c r="F308" s="8">
        <v>681.57295991501803</v>
      </c>
    </row>
    <row r="309" spans="2:10" x14ac:dyDescent="0.2">
      <c r="B309">
        <v>2013</v>
      </c>
      <c r="E309" s="7">
        <v>148.351733314884</v>
      </c>
      <c r="F309" s="8">
        <v>561.99373160028199</v>
      </c>
    </row>
    <row r="310" spans="2:10" x14ac:dyDescent="0.2">
      <c r="B310">
        <v>2014</v>
      </c>
      <c r="E310" s="7">
        <v>196.166525925635</v>
      </c>
      <c r="F310" s="8">
        <v>489.306624591022</v>
      </c>
    </row>
    <row r="311" spans="2:10" x14ac:dyDescent="0.2">
      <c r="B311">
        <v>2015</v>
      </c>
      <c r="E311" s="7">
        <v>257.97529194596001</v>
      </c>
      <c r="F311" s="8">
        <v>548.26476087913204</v>
      </c>
    </row>
    <row r="312" spans="2:10" x14ac:dyDescent="0.2">
      <c r="B312">
        <v>2016</v>
      </c>
      <c r="E312" s="7">
        <v>344.88040277891702</v>
      </c>
      <c r="F312" s="8">
        <v>484.48980214530502</v>
      </c>
    </row>
    <row r="313" spans="2:10" x14ac:dyDescent="0.2">
      <c r="B313">
        <v>2017</v>
      </c>
      <c r="E313" s="7">
        <v>438.88156951928698</v>
      </c>
      <c r="F313" s="8">
        <v>374.60778553008498</v>
      </c>
    </row>
    <row r="314" spans="2:10" x14ac:dyDescent="0.2">
      <c r="B314">
        <v>2018</v>
      </c>
      <c r="E314" s="7">
        <v>543.41403197974398</v>
      </c>
      <c r="F314" s="8">
        <v>311.95530378340095</v>
      </c>
    </row>
    <row r="315" spans="2:10" x14ac:dyDescent="0.2">
      <c r="B315">
        <v>2019</v>
      </c>
      <c r="E315" s="7">
        <v>672.84395304165503</v>
      </c>
      <c r="F315" s="8">
        <v>249.702060875591</v>
      </c>
    </row>
    <row r="316" spans="2:10" x14ac:dyDescent="0.2">
      <c r="B316">
        <v>2020</v>
      </c>
      <c r="E316" s="7">
        <v>828.55013918950999</v>
      </c>
      <c r="F316" s="8">
        <v>186.49907912142899</v>
      </c>
    </row>
    <row r="317" spans="2:10" x14ac:dyDescent="0.2">
      <c r="B317" s="1" t="s">
        <v>4</v>
      </c>
      <c r="F317" s="2" t="s">
        <v>125</v>
      </c>
    </row>
    <row r="320" spans="2:10" x14ac:dyDescent="0.2">
      <c r="B320" s="5" t="s">
        <v>163</v>
      </c>
      <c r="J320" t="s">
        <v>57</v>
      </c>
    </row>
    <row r="321" spans="2:10" x14ac:dyDescent="0.2">
      <c r="B321" s="1" t="s">
        <v>0</v>
      </c>
      <c r="E321" s="2" t="s">
        <v>1</v>
      </c>
      <c r="F321" s="3" t="s">
        <v>98</v>
      </c>
      <c r="H321" s="2" t="s">
        <v>59</v>
      </c>
      <c r="I321" s="13"/>
      <c r="J321" s="13">
        <v>929.46728399725953</v>
      </c>
    </row>
    <row r="322" spans="2:10" x14ac:dyDescent="0.2">
      <c r="B322" s="1">
        <v>1990</v>
      </c>
      <c r="E322" s="7">
        <v>0.230623323162783</v>
      </c>
      <c r="F322" s="8">
        <v>1813.3886342408716</v>
      </c>
      <c r="H322" s="2" t="s">
        <v>60</v>
      </c>
      <c r="I322" s="14"/>
      <c r="J322" s="14">
        <v>0.30126784912813098</v>
      </c>
    </row>
    <row r="323" spans="2:10" x14ac:dyDescent="0.2">
      <c r="B323" s="1">
        <v>1991</v>
      </c>
      <c r="E323" s="7">
        <v>0.27768242098727702</v>
      </c>
      <c r="F323" s="8">
        <v>1633.1886155299871</v>
      </c>
      <c r="H323" s="9" t="s">
        <v>62</v>
      </c>
      <c r="I323" s="14"/>
      <c r="J323" s="14">
        <v>1.211064149960287E-2</v>
      </c>
    </row>
    <row r="324" spans="2:10" x14ac:dyDescent="0.2">
      <c r="B324" s="1">
        <v>1992</v>
      </c>
      <c r="E324" s="7">
        <v>0.33228089865359201</v>
      </c>
      <c r="F324" s="8">
        <v>1470.8954294363734</v>
      </c>
      <c r="H324" s="2" t="s">
        <v>61</v>
      </c>
      <c r="I324" s="12"/>
      <c r="J324" s="12" t="str">
        <f>TEXT((1-2^-J322)*100,"0.0")&amp;"±"&amp;TEXT(((1-2^(-J322-1.96*J323))-(1-2^(-J322+1.96*J323)))/2,"0%")</f>
        <v>18.8±1%</v>
      </c>
    </row>
    <row r="325" spans="2:10" x14ac:dyDescent="0.2">
      <c r="B325" s="1">
        <v>1993</v>
      </c>
      <c r="E325" s="7">
        <v>0.38549744623988702</v>
      </c>
      <c r="F325" s="8">
        <v>1288.7406591800932</v>
      </c>
    </row>
    <row r="326" spans="2:10" x14ac:dyDescent="0.2">
      <c r="B326" s="1">
        <v>1994</v>
      </c>
      <c r="E326" s="7">
        <v>0.447236906062425</v>
      </c>
      <c r="F326" s="8">
        <v>1160.6759484431448</v>
      </c>
    </row>
    <row r="327" spans="2:10" x14ac:dyDescent="0.2">
      <c r="B327" s="1">
        <v>1995</v>
      </c>
      <c r="E327" s="7">
        <v>0.51886426770210403</v>
      </c>
      <c r="F327" s="8">
        <v>1051.1114914650816</v>
      </c>
    </row>
    <row r="328" spans="2:10" x14ac:dyDescent="0.2">
      <c r="B328" s="1">
        <v>1996</v>
      </c>
      <c r="E328" s="7">
        <v>0.60196313105802401</v>
      </c>
      <c r="F328" s="8">
        <v>967.75097302315339</v>
      </c>
    </row>
    <row r="329" spans="2:10" x14ac:dyDescent="0.2">
      <c r="B329" s="1">
        <v>1997</v>
      </c>
      <c r="E329" s="7">
        <v>0.715877494894268</v>
      </c>
      <c r="F329" s="8">
        <v>910.85202288789515</v>
      </c>
    </row>
    <row r="330" spans="2:10" x14ac:dyDescent="0.2">
      <c r="B330" s="1">
        <v>1998</v>
      </c>
      <c r="E330" s="7">
        <v>0.85134879738456004</v>
      </c>
      <c r="F330" s="8">
        <v>847.9052976416782</v>
      </c>
    </row>
    <row r="331" spans="2:10" x14ac:dyDescent="0.2">
      <c r="B331" s="1">
        <v>1999</v>
      </c>
      <c r="E331" s="7">
        <v>1.02506802833418</v>
      </c>
      <c r="F331" s="8">
        <v>811.35065803810483</v>
      </c>
    </row>
    <row r="332" spans="2:10" x14ac:dyDescent="0.2">
      <c r="B332" s="1">
        <v>2000</v>
      </c>
      <c r="E332" s="7">
        <v>1.27697617837253</v>
      </c>
      <c r="F332" s="8">
        <v>767.86548667674469</v>
      </c>
    </row>
    <row r="333" spans="2:10" x14ac:dyDescent="0.2">
      <c r="B333" s="1">
        <v>2001</v>
      </c>
      <c r="E333" s="7">
        <v>1.6306681601309201</v>
      </c>
      <c r="F333" s="8">
        <v>726.71094771161688</v>
      </c>
    </row>
    <row r="334" spans="2:10" x14ac:dyDescent="0.2">
      <c r="B334" s="1">
        <v>2002</v>
      </c>
      <c r="E334" s="7">
        <v>2.1279282942148701</v>
      </c>
      <c r="F334" s="8">
        <v>685.87043958659535</v>
      </c>
    </row>
    <row r="335" spans="2:10" x14ac:dyDescent="0.2">
      <c r="B335" s="1">
        <v>2003</v>
      </c>
      <c r="E335" s="7">
        <v>2.8114135340625102</v>
      </c>
      <c r="F335" s="8">
        <v>658.1115333162071</v>
      </c>
    </row>
    <row r="336" spans="2:10" x14ac:dyDescent="0.2">
      <c r="B336" s="1">
        <v>2004</v>
      </c>
      <c r="E336" s="7">
        <v>3.8549744623988702</v>
      </c>
      <c r="F336" s="8">
        <v>612.63107674579669</v>
      </c>
    </row>
    <row r="337" spans="2:6" x14ac:dyDescent="0.2">
      <c r="B337" s="1">
        <v>2005</v>
      </c>
      <c r="E337" s="7">
        <v>5.2532746558917802</v>
      </c>
      <c r="F337" s="8">
        <v>564.04513264201455</v>
      </c>
    </row>
    <row r="338" spans="2:6" x14ac:dyDescent="0.2">
      <c r="B338" s="1">
        <v>2006</v>
      </c>
      <c r="E338" s="7">
        <v>7.2032233597335003</v>
      </c>
      <c r="F338" s="8">
        <v>530.88208060603847</v>
      </c>
    </row>
    <row r="339" spans="2:6" x14ac:dyDescent="0.2">
      <c r="B339" s="1">
        <v>2007</v>
      </c>
      <c r="E339" s="7">
        <v>10.3143261517158</v>
      </c>
      <c r="F339" s="8">
        <v>502.42891055050416</v>
      </c>
    </row>
    <row r="340" spans="2:6" x14ac:dyDescent="0.2">
      <c r="B340" s="1">
        <v>2008</v>
      </c>
      <c r="E340" s="7">
        <v>15.712184101059499</v>
      </c>
      <c r="F340" s="8">
        <v>462.58277167390702</v>
      </c>
    </row>
    <row r="341" spans="2:6" x14ac:dyDescent="0.2">
      <c r="B341" s="1">
        <v>2009</v>
      </c>
      <c r="E341" s="7">
        <v>23.640459516235101</v>
      </c>
      <c r="F341" s="8">
        <v>432.99344329906847</v>
      </c>
    </row>
    <row r="342" spans="2:6" x14ac:dyDescent="0.2">
      <c r="B342" s="1">
        <v>2010</v>
      </c>
      <c r="E342" s="7">
        <v>41.011270705512999</v>
      </c>
      <c r="F342" s="8">
        <v>337.92927580362448</v>
      </c>
    </row>
    <row r="343" spans="2:6" x14ac:dyDescent="0.2">
      <c r="B343" s="1">
        <v>2011</v>
      </c>
      <c r="E343" s="7">
        <v>69.837071794896005</v>
      </c>
      <c r="F343" s="8">
        <v>252.36641550026312</v>
      </c>
    </row>
    <row r="344" spans="2:6" x14ac:dyDescent="0.2">
      <c r="B344" s="1">
        <v>2012</v>
      </c>
      <c r="E344" s="7">
        <v>102.50680283341801</v>
      </c>
      <c r="F344" s="8">
        <v>219.89884425229357</v>
      </c>
    </row>
    <row r="345" spans="2:6" x14ac:dyDescent="0.2">
      <c r="B345" s="1">
        <v>2013</v>
      </c>
      <c r="E345" s="7">
        <v>136.69501852090301</v>
      </c>
      <c r="F345" s="8">
        <v>187.94948005402941</v>
      </c>
    </row>
    <row r="346" spans="2:6" x14ac:dyDescent="0.2">
      <c r="B346" s="1" t="s">
        <v>4</v>
      </c>
      <c r="E346" s="2" t="s">
        <v>126</v>
      </c>
      <c r="F346" s="2" t="s">
        <v>126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56E3D-44BA-8B4A-9CB9-A8FF0BF1C205}">
  <dimension ref="A1:E23"/>
  <sheetViews>
    <sheetView workbookViewId="0">
      <selection activeCell="F36" sqref="F36"/>
    </sheetView>
  </sheetViews>
  <sheetFormatPr baseColWidth="10" defaultRowHeight="15" x14ac:dyDescent="0.2"/>
  <sheetData>
    <row r="1" spans="1:5" x14ac:dyDescent="0.2">
      <c r="A1" s="5" t="s">
        <v>130</v>
      </c>
      <c r="B1" s="2"/>
      <c r="C1" s="3"/>
      <c r="D1" s="5" t="s">
        <v>155</v>
      </c>
      <c r="E1" s="3"/>
    </row>
    <row r="2" spans="1:5" x14ac:dyDescent="0.2">
      <c r="A2" s="1" t="s">
        <v>0</v>
      </c>
      <c r="B2" s="2" t="s">
        <v>2</v>
      </c>
      <c r="C2" s="3" t="s">
        <v>88</v>
      </c>
      <c r="D2" s="2" t="s">
        <v>1</v>
      </c>
      <c r="E2" s="3" t="s">
        <v>98</v>
      </c>
    </row>
    <row r="3" spans="1:5" x14ac:dyDescent="0.2">
      <c r="A3" s="1">
        <v>1989</v>
      </c>
      <c r="B3" s="7">
        <v>1971.3748455865721</v>
      </c>
      <c r="C3" s="8">
        <v>171.33229233518549</v>
      </c>
      <c r="D3" s="7">
        <v>15770.998764692577</v>
      </c>
      <c r="E3" s="8">
        <v>21.416536541898186</v>
      </c>
    </row>
    <row r="4" spans="1:5" x14ac:dyDescent="0.2">
      <c r="A4" s="1">
        <v>1991</v>
      </c>
      <c r="B4" s="7">
        <v>2306.0576054577773</v>
      </c>
      <c r="C4" s="8">
        <v>166.25661063761544</v>
      </c>
      <c r="D4" s="7">
        <v>18448.460843662218</v>
      </c>
      <c r="E4" s="8">
        <v>20.78207632970193</v>
      </c>
    </row>
    <row r="5" spans="1:5" x14ac:dyDescent="0.2">
      <c r="A5" s="1">
        <v>1992</v>
      </c>
      <c r="B5" s="7">
        <v>2533.5572154821803</v>
      </c>
      <c r="C5" s="8">
        <v>183.57965324021848</v>
      </c>
      <c r="D5" s="7">
        <v>20268.457723857442</v>
      </c>
      <c r="E5" s="8">
        <v>22.94745665502731</v>
      </c>
    </row>
    <row r="6" spans="1:5" x14ac:dyDescent="0.2">
      <c r="A6" s="1">
        <v>1993</v>
      </c>
      <c r="B6" s="7">
        <v>2867.4418357968752</v>
      </c>
      <c r="C6" s="8">
        <v>189.09329502758402</v>
      </c>
      <c r="D6" s="7">
        <v>22939.534686375002</v>
      </c>
      <c r="E6" s="8">
        <v>23.636661878448002</v>
      </c>
    </row>
    <row r="7" spans="1:5" x14ac:dyDescent="0.2">
      <c r="A7" s="1">
        <v>1995</v>
      </c>
      <c r="B7" s="7">
        <v>3283.0423288493253</v>
      </c>
      <c r="C7" s="8">
        <v>185.557255772102</v>
      </c>
      <c r="D7" s="7">
        <v>26264.338630794602</v>
      </c>
      <c r="E7" s="8">
        <v>23.19465697151275</v>
      </c>
    </row>
    <row r="8" spans="1:5" x14ac:dyDescent="0.2">
      <c r="A8" s="1">
        <v>1996</v>
      </c>
      <c r="B8" s="7">
        <v>3577.2787835059357</v>
      </c>
      <c r="C8" s="8">
        <v>172.24315510702374</v>
      </c>
      <c r="D8" s="7">
        <v>28618.230268047486</v>
      </c>
      <c r="E8" s="8">
        <v>21.530394388377967</v>
      </c>
    </row>
    <row r="9" spans="1:5" x14ac:dyDescent="0.2">
      <c r="A9" s="1">
        <v>1997</v>
      </c>
      <c r="B9" s="7">
        <v>3923.7063687011419</v>
      </c>
      <c r="C9" s="8">
        <v>166.69271087216006</v>
      </c>
      <c r="D9" s="7">
        <v>31389.650949609135</v>
      </c>
      <c r="E9" s="8">
        <v>20.836588859020008</v>
      </c>
    </row>
    <row r="10" spans="1:5" x14ac:dyDescent="0.2">
      <c r="A10" s="1">
        <v>1998</v>
      </c>
      <c r="B10" s="7">
        <v>4296.5845261684026</v>
      </c>
      <c r="C10" s="8">
        <v>166.18261987666628</v>
      </c>
      <c r="D10" s="7">
        <v>34372.676209347221</v>
      </c>
      <c r="E10" s="8">
        <v>20.772827484583285</v>
      </c>
    </row>
    <row r="11" spans="1:5" x14ac:dyDescent="0.2">
      <c r="A11" s="1">
        <v>1999</v>
      </c>
      <c r="B11" s="7">
        <v>4529.628915348555</v>
      </c>
      <c r="C11" s="8">
        <v>152.11827746671833</v>
      </c>
      <c r="D11" s="7">
        <v>36237.03132278844</v>
      </c>
      <c r="E11" s="8">
        <v>19.014784683339791</v>
      </c>
    </row>
    <row r="12" spans="1:5" x14ac:dyDescent="0.2">
      <c r="A12" s="1">
        <v>2000</v>
      </c>
      <c r="B12" s="7">
        <v>4895.0222355812684</v>
      </c>
      <c r="C12" s="8">
        <v>149.02807541743016</v>
      </c>
      <c r="D12" s="7">
        <v>39160.177884650147</v>
      </c>
      <c r="E12" s="8">
        <v>18.62850942717877</v>
      </c>
    </row>
    <row r="13" spans="1:5" x14ac:dyDescent="0.2">
      <c r="A13" s="1">
        <v>2002</v>
      </c>
      <c r="B13" s="7">
        <v>5485.5156408173525</v>
      </c>
      <c r="C13" s="8">
        <v>139.98008624527637</v>
      </c>
      <c r="D13" s="7">
        <v>43884.12512653882</v>
      </c>
      <c r="E13" s="8">
        <v>17.497510780659546</v>
      </c>
    </row>
    <row r="14" spans="1:5" x14ac:dyDescent="0.2">
      <c r="A14" s="1">
        <v>2003</v>
      </c>
      <c r="B14" s="7">
        <v>5859.9179909455679</v>
      </c>
      <c r="C14" s="8">
        <v>152.58099104595814</v>
      </c>
      <c r="D14" s="7">
        <v>46879.343927564543</v>
      </c>
      <c r="E14" s="8">
        <v>19.072623880744768</v>
      </c>
    </row>
    <row r="15" spans="1:5" x14ac:dyDescent="0.2">
      <c r="A15" s="1">
        <v>2004</v>
      </c>
      <c r="B15" s="7">
        <v>6427.3988505322704</v>
      </c>
      <c r="C15" s="8">
        <v>152.11168600916884</v>
      </c>
      <c r="D15" s="7">
        <v>51419.190804258164</v>
      </c>
      <c r="E15" s="8">
        <v>19.013960751146104</v>
      </c>
    </row>
    <row r="16" spans="1:5" x14ac:dyDescent="0.2">
      <c r="A16" s="1">
        <v>2005</v>
      </c>
      <c r="B16" s="7">
        <v>6798.4235656057235</v>
      </c>
      <c r="C16" s="8">
        <v>142.79826859413492</v>
      </c>
      <c r="D16" s="7">
        <v>54387.388524845788</v>
      </c>
      <c r="E16" s="8">
        <v>17.849783574266866</v>
      </c>
    </row>
    <row r="17" spans="1:5" x14ac:dyDescent="0.2">
      <c r="A17" s="1">
        <v>2006</v>
      </c>
      <c r="B17" s="7">
        <v>7444.4922095405436</v>
      </c>
      <c r="C17" s="8">
        <v>139.57262912045596</v>
      </c>
      <c r="D17" s="7">
        <v>59555.937676324349</v>
      </c>
      <c r="E17" s="8">
        <v>17.446578640056995</v>
      </c>
    </row>
    <row r="18" spans="1:5" x14ac:dyDescent="0.2">
      <c r="A18" s="1">
        <v>2007</v>
      </c>
      <c r="B18" s="7">
        <v>8098.3125170342792</v>
      </c>
      <c r="C18" s="8">
        <v>146.37035465929705</v>
      </c>
      <c r="D18" s="7">
        <v>64786.500136274233</v>
      </c>
      <c r="E18" s="8">
        <v>18.296294332412131</v>
      </c>
    </row>
    <row r="19" spans="1:5" x14ac:dyDescent="0.2">
      <c r="A19" s="1">
        <v>2008</v>
      </c>
      <c r="B19" s="7">
        <v>8246.6944641851987</v>
      </c>
      <c r="C19" s="8">
        <v>162.9876668640857</v>
      </c>
      <c r="D19" s="7">
        <v>65973.55571348159</v>
      </c>
      <c r="E19" s="8">
        <v>20.373458358010712</v>
      </c>
    </row>
    <row r="20" spans="1:5" x14ac:dyDescent="0.2">
      <c r="A20" s="1">
        <v>2009</v>
      </c>
      <c r="B20" s="7">
        <v>8370.1178449214694</v>
      </c>
      <c r="C20" s="8">
        <v>183.10009479323807</v>
      </c>
      <c r="D20" s="7">
        <v>66960.942759371756</v>
      </c>
      <c r="E20" s="8">
        <v>22.887511849154759</v>
      </c>
    </row>
    <row r="21" spans="1:5" x14ac:dyDescent="0.2">
      <c r="A21" s="1">
        <v>2010</v>
      </c>
      <c r="B21" s="7">
        <v>8867.9123714049983</v>
      </c>
      <c r="C21" s="8">
        <v>184.20989183666251</v>
      </c>
      <c r="D21" s="7">
        <v>70943.298971239987</v>
      </c>
      <c r="E21" s="8">
        <v>23.026236479582813</v>
      </c>
    </row>
    <row r="22" spans="1:5" x14ac:dyDescent="0.2">
      <c r="A22" s="1">
        <v>2011</v>
      </c>
      <c r="B22" s="7">
        <v>9395.3121430222564</v>
      </c>
      <c r="C22" s="8">
        <v>167.31967363784784</v>
      </c>
      <c r="D22" s="7">
        <v>75162.497144178051</v>
      </c>
      <c r="E22" s="8">
        <v>20.91495920473098</v>
      </c>
    </row>
    <row r="23" spans="1:5" x14ac:dyDescent="0.2">
      <c r="A23" s="1">
        <v>2012</v>
      </c>
      <c r="B23" s="7">
        <v>10390.565539267482</v>
      </c>
      <c r="C23" s="8">
        <v>170.87395695982198</v>
      </c>
      <c r="D23" s="7">
        <v>83124.524314139853</v>
      </c>
      <c r="E23" s="8">
        <v>21.359244619977748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F386A-2C28-2840-8E22-535E4E589DE5}">
  <dimension ref="A1:E20"/>
  <sheetViews>
    <sheetView workbookViewId="0">
      <selection activeCell="H30" sqref="H30"/>
    </sheetView>
  </sheetViews>
  <sheetFormatPr baseColWidth="10" defaultRowHeight="15" x14ac:dyDescent="0.2"/>
  <sheetData>
    <row r="1" spans="1:5" x14ac:dyDescent="0.2">
      <c r="A1" s="5" t="s">
        <v>137</v>
      </c>
      <c r="B1" s="2"/>
      <c r="C1" s="3"/>
      <c r="D1" s="5" t="s">
        <v>157</v>
      </c>
      <c r="E1" s="3"/>
    </row>
    <row r="2" spans="1:5" x14ac:dyDescent="0.2">
      <c r="A2" s="1" t="s">
        <v>0</v>
      </c>
      <c r="B2" s="2" t="s">
        <v>2</v>
      </c>
      <c r="C2" s="3" t="s">
        <v>88</v>
      </c>
      <c r="D2" s="2" t="s">
        <v>1</v>
      </c>
      <c r="E2" s="3" t="s">
        <v>98</v>
      </c>
    </row>
    <row r="3" spans="1:5" x14ac:dyDescent="0.2">
      <c r="A3" s="1">
        <v>1997</v>
      </c>
      <c r="B3" s="7">
        <v>1.5696000000000002E-3</v>
      </c>
      <c r="C3" s="8">
        <v>1628.7614711472829</v>
      </c>
      <c r="D3" s="7">
        <v>1.89E-2</v>
      </c>
      <c r="E3" s="8">
        <v>104.39275189073318</v>
      </c>
    </row>
    <row r="4" spans="1:5" x14ac:dyDescent="0.2">
      <c r="A4" s="1">
        <v>1998</v>
      </c>
      <c r="B4" s="7">
        <v>6.3481599999999999E-2</v>
      </c>
      <c r="C4" s="8">
        <v>999.32722597432962</v>
      </c>
      <c r="D4" s="7">
        <v>0.76439999999999997</v>
      </c>
      <c r="E4" s="8">
        <v>64.050213003448022</v>
      </c>
    </row>
    <row r="5" spans="1:5" x14ac:dyDescent="0.2">
      <c r="A5" s="1">
        <v>1999</v>
      </c>
      <c r="B5" s="7">
        <v>0.1170224</v>
      </c>
      <c r="C5" s="8">
        <v>993.90509180580079</v>
      </c>
      <c r="D5" s="7">
        <v>1.4091</v>
      </c>
      <c r="E5" s="8">
        <v>63.702690350806456</v>
      </c>
    </row>
    <row r="6" spans="1:5" x14ac:dyDescent="0.2">
      <c r="A6" s="1">
        <v>2000</v>
      </c>
      <c r="B6" s="7">
        <v>0.1838176</v>
      </c>
      <c r="C6" s="8">
        <v>928.92679452497714</v>
      </c>
      <c r="D6" s="7">
        <v>2.2133999999999996</v>
      </c>
      <c r="E6" s="8">
        <v>59.538014683754199</v>
      </c>
    </row>
    <row r="7" spans="1:5" x14ac:dyDescent="0.2">
      <c r="A7" s="1">
        <v>2001</v>
      </c>
      <c r="B7" s="7">
        <v>0.31979331999999999</v>
      </c>
      <c r="C7" s="8">
        <v>826.5002157589272</v>
      </c>
      <c r="D7" s="7">
        <v>3.7694999999999994</v>
      </c>
      <c r="E7" s="8">
        <v>52.973153828708838</v>
      </c>
    </row>
    <row r="8" spans="1:5" x14ac:dyDescent="0.2">
      <c r="A8" s="1">
        <v>2002</v>
      </c>
      <c r="B8" s="7">
        <v>0.47192056000000004</v>
      </c>
      <c r="C8" s="8">
        <v>789.4120906789633</v>
      </c>
      <c r="D8" s="7">
        <v>5.5103999999999997</v>
      </c>
      <c r="E8" s="8">
        <v>50.59605226525035</v>
      </c>
    </row>
    <row r="9" spans="1:5" x14ac:dyDescent="0.2">
      <c r="A9" s="1">
        <v>2003</v>
      </c>
      <c r="B9" s="7">
        <v>0.66809739999999995</v>
      </c>
      <c r="C9" s="8">
        <v>743.44038438701091</v>
      </c>
      <c r="D9" s="7">
        <v>7.7552999999999992</v>
      </c>
      <c r="E9" s="8">
        <v>47.649572369978145</v>
      </c>
    </row>
    <row r="10" spans="1:5" x14ac:dyDescent="0.2">
      <c r="A10" s="1">
        <v>2004</v>
      </c>
      <c r="B10" s="7">
        <v>1.1630773599999999</v>
      </c>
      <c r="C10" s="8">
        <v>636.05010742527418</v>
      </c>
      <c r="D10" s="7">
        <v>13.419</v>
      </c>
      <c r="E10" s="8">
        <v>40.766571551910566</v>
      </c>
    </row>
    <row r="11" spans="1:5" x14ac:dyDescent="0.2">
      <c r="A11" s="1">
        <v>2005</v>
      </c>
      <c r="B11" s="7">
        <v>1.7959325679999998</v>
      </c>
      <c r="C11" s="8">
        <v>596.00260123187604</v>
      </c>
      <c r="D11" s="7">
        <v>23.2911</v>
      </c>
      <c r="E11" s="8">
        <v>38.19979338828837</v>
      </c>
    </row>
    <row r="12" spans="1:5" x14ac:dyDescent="0.2">
      <c r="A12" s="1">
        <v>2006</v>
      </c>
      <c r="B12" s="7">
        <v>2.6376807679999996</v>
      </c>
      <c r="C12" s="8">
        <v>550.99133261773909</v>
      </c>
      <c r="D12" s="7">
        <v>36.422399999999996</v>
      </c>
      <c r="E12" s="8">
        <v>35.314871145246286</v>
      </c>
    </row>
    <row r="13" spans="1:5" x14ac:dyDescent="0.2">
      <c r="A13" s="1">
        <v>2007</v>
      </c>
      <c r="B13" s="7">
        <v>3.7941144159999993</v>
      </c>
      <c r="C13" s="8">
        <v>511.21886985608432</v>
      </c>
      <c r="D13" s="7">
        <v>54.463499999999996</v>
      </c>
      <c r="E13" s="8">
        <v>32.765721431975962</v>
      </c>
    </row>
    <row r="14" spans="1:5" x14ac:dyDescent="0.2">
      <c r="A14" s="1">
        <v>2008</v>
      </c>
      <c r="B14" s="7">
        <v>4.9513556399999992</v>
      </c>
      <c r="C14" s="8">
        <v>489.36044128126991</v>
      </c>
      <c r="D14" s="7">
        <v>72.517200000000003</v>
      </c>
      <c r="E14" s="8">
        <v>31.364741883187524</v>
      </c>
    </row>
    <row r="15" spans="1:5" x14ac:dyDescent="0.2">
      <c r="A15" s="1">
        <v>2009</v>
      </c>
      <c r="B15" s="7">
        <v>6.3788656319999992</v>
      </c>
      <c r="C15" s="8">
        <v>475.82264493643447</v>
      </c>
      <c r="D15" s="7">
        <v>94.787700000000001</v>
      </c>
      <c r="E15" s="8">
        <v>30.497059389459203</v>
      </c>
    </row>
    <row r="16" spans="1:5" x14ac:dyDescent="0.2">
      <c r="A16" s="1">
        <v>2010</v>
      </c>
      <c r="B16" s="7">
        <v>8.2373520159999991</v>
      </c>
      <c r="C16" s="8">
        <v>449.43846273091503</v>
      </c>
      <c r="D16" s="7">
        <v>123.7824</v>
      </c>
      <c r="E16" s="8">
        <v>28.806009204633444</v>
      </c>
    </row>
    <row r="17" spans="1:5" x14ac:dyDescent="0.2">
      <c r="A17" s="1">
        <v>2011</v>
      </c>
      <c r="B17" s="7">
        <v>9.849725455999998</v>
      </c>
      <c r="C17" s="8">
        <v>441.62375750461854</v>
      </c>
      <c r="D17" s="7">
        <v>150.20669999999998</v>
      </c>
      <c r="E17" s="8">
        <v>28.305138697662681</v>
      </c>
    </row>
    <row r="18" spans="1:5" x14ac:dyDescent="0.2">
      <c r="A18" s="1">
        <v>2012</v>
      </c>
      <c r="B18" s="7">
        <v>12.974265551999997</v>
      </c>
      <c r="C18" s="8">
        <v>393.92992358239519</v>
      </c>
      <c r="D18" s="7">
        <v>201.41519999999997</v>
      </c>
      <c r="E18" s="8">
        <v>25.248281902140981</v>
      </c>
    </row>
    <row r="19" spans="1:5" x14ac:dyDescent="0.2">
      <c r="A19" s="1">
        <v>2013</v>
      </c>
      <c r="B19" s="7">
        <v>16.252815503999997</v>
      </c>
      <c r="C19" s="8">
        <v>379.08511468804926</v>
      </c>
      <c r="D19" s="7">
        <v>255.14789999999996</v>
      </c>
      <c r="E19" s="8">
        <v>24.296828617406035</v>
      </c>
    </row>
    <row r="20" spans="1:5" x14ac:dyDescent="0.2">
      <c r="A20" s="1">
        <v>2014</v>
      </c>
      <c r="B20" s="7">
        <v>19.497539663999998</v>
      </c>
      <c r="C20" s="8">
        <v>375.77529374528717</v>
      </c>
      <c r="D20" s="7">
        <v>308.32619999999997</v>
      </c>
      <c r="E20" s="8">
        <v>24.084691160447939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7238D-CB28-CC43-920B-0D43219FDC98}">
  <dimension ref="A1:E10"/>
  <sheetViews>
    <sheetView workbookViewId="0">
      <selection activeCell="K25" sqref="K25"/>
    </sheetView>
  </sheetViews>
  <sheetFormatPr baseColWidth="10" defaultRowHeight="15" x14ac:dyDescent="0.2"/>
  <sheetData>
    <row r="1" spans="1:5" x14ac:dyDescent="0.2">
      <c r="A1" s="5" t="s">
        <v>153</v>
      </c>
      <c r="B1" s="2"/>
      <c r="C1" s="3"/>
      <c r="D1" s="5" t="s">
        <v>154</v>
      </c>
      <c r="E1" s="3"/>
    </row>
    <row r="2" spans="1:5" x14ac:dyDescent="0.2">
      <c r="A2" s="1" t="s">
        <v>0</v>
      </c>
      <c r="B2" s="2" t="s">
        <v>90</v>
      </c>
      <c r="C2" s="3" t="s">
        <v>88</v>
      </c>
      <c r="D2" s="2" t="s">
        <v>91</v>
      </c>
      <c r="E2" s="3" t="s">
        <v>98</v>
      </c>
    </row>
    <row r="3" spans="1:5" x14ac:dyDescent="0.2">
      <c r="A3" s="1">
        <v>1983</v>
      </c>
      <c r="B3" s="7">
        <v>550.13225792792787</v>
      </c>
      <c r="C3" s="8">
        <v>292.81176522578744</v>
      </c>
      <c r="D3" s="7">
        <v>56.810960000000001</v>
      </c>
      <c r="E3" s="8">
        <v>2835.4598751988128</v>
      </c>
    </row>
    <row r="4" spans="1:5" x14ac:dyDescent="0.2">
      <c r="A4" s="1">
        <v>1988</v>
      </c>
      <c r="B4" s="7">
        <v>783.51802680180174</v>
      </c>
      <c r="C4" s="8">
        <v>288.5240321948512</v>
      </c>
      <c r="D4" s="7">
        <v>80.912199999999999</v>
      </c>
      <c r="E4" s="8">
        <v>2793.9393613102761</v>
      </c>
    </row>
    <row r="5" spans="1:5" x14ac:dyDescent="0.2">
      <c r="A5" s="1">
        <v>1993</v>
      </c>
      <c r="B5" s="7">
        <v>825.00045495495488</v>
      </c>
      <c r="C5" s="8">
        <v>287.9037889295729</v>
      </c>
      <c r="D5" s="7">
        <v>85.195999999999998</v>
      </c>
      <c r="E5" s="8">
        <v>2787.9331993304022</v>
      </c>
    </row>
    <row r="6" spans="1:5" x14ac:dyDescent="0.2">
      <c r="A6" s="1">
        <v>1998</v>
      </c>
      <c r="B6" s="7">
        <v>957.6562983333331</v>
      </c>
      <c r="C6" s="8">
        <v>286.11502777945071</v>
      </c>
      <c r="D6" s="7">
        <v>98.895079999999993</v>
      </c>
      <c r="E6" s="8">
        <v>2770.6116259859191</v>
      </c>
    </row>
    <row r="7" spans="1:5" x14ac:dyDescent="0.2">
      <c r="A7" s="1">
        <v>2003</v>
      </c>
      <c r="B7" s="7">
        <v>1052.9618816666666</v>
      </c>
      <c r="C7" s="8">
        <v>321.33760341918759</v>
      </c>
      <c r="D7" s="7">
        <v>108.73708000000001</v>
      </c>
      <c r="E7" s="8">
        <v>3111.6914997765693</v>
      </c>
    </row>
    <row r="8" spans="1:5" x14ac:dyDescent="0.2">
      <c r="A8" s="1">
        <v>2008</v>
      </c>
      <c r="B8" s="7">
        <v>1188.7311827927927</v>
      </c>
      <c r="C8" s="8">
        <v>288.23844304536175</v>
      </c>
      <c r="D8" s="7">
        <v>122.75767999999999</v>
      </c>
      <c r="E8" s="8">
        <v>2791.1738420575061</v>
      </c>
    </row>
    <row r="9" spans="1:5" x14ac:dyDescent="0.2">
      <c r="A9" s="1">
        <v>2013</v>
      </c>
      <c r="B9" s="7">
        <v>1388.7935607139639</v>
      </c>
      <c r="C9" s="8">
        <v>292.90852130863311</v>
      </c>
      <c r="D9" s="7">
        <v>143.417686</v>
      </c>
      <c r="E9" s="8">
        <v>2836.396818392946</v>
      </c>
    </row>
    <row r="10" spans="1:5" x14ac:dyDescent="0.2">
      <c r="A10" s="1">
        <v>2018</v>
      </c>
      <c r="B10" s="7">
        <v>1534.2919331238736</v>
      </c>
      <c r="C10" s="8">
        <v>305.06134012694349</v>
      </c>
      <c r="D10" s="7">
        <v>158.44298599999999</v>
      </c>
      <c r="E10" s="8">
        <v>2954.0793510716067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EFF4-F4A0-C040-B5CB-F70C3E349496}">
  <dimension ref="A1:I9"/>
  <sheetViews>
    <sheetView tabSelected="1" workbookViewId="0">
      <selection activeCell="E19" sqref="E19"/>
    </sheetView>
  </sheetViews>
  <sheetFormatPr baseColWidth="10" defaultRowHeight="15" x14ac:dyDescent="0.2"/>
  <sheetData>
    <row r="1" spans="1:9" x14ac:dyDescent="0.2">
      <c r="A1" s="5" t="s">
        <v>138</v>
      </c>
      <c r="B1" s="2"/>
      <c r="C1" s="3"/>
      <c r="D1" s="5" t="s">
        <v>158</v>
      </c>
      <c r="E1" s="3"/>
    </row>
    <row r="2" spans="1:9" x14ac:dyDescent="0.2">
      <c r="A2" s="1" t="s">
        <v>0</v>
      </c>
      <c r="B2" s="2" t="s">
        <v>2</v>
      </c>
      <c r="C2" s="3" t="s">
        <v>88</v>
      </c>
      <c r="D2" s="2" t="s">
        <v>1</v>
      </c>
      <c r="E2" s="3" t="s">
        <v>98</v>
      </c>
      <c r="G2" s="2"/>
      <c r="H2" s="3"/>
      <c r="I2" s="3"/>
    </row>
    <row r="3" spans="1:9" x14ac:dyDescent="0.2">
      <c r="A3" s="1">
        <v>2007</v>
      </c>
      <c r="B3" s="7">
        <v>1.5835399432581734</v>
      </c>
      <c r="C3" s="8">
        <v>614.78431074134005</v>
      </c>
      <c r="D3" s="7">
        <v>0.26392332387636219</v>
      </c>
      <c r="E3" s="8">
        <v>3688.7058644480403</v>
      </c>
      <c r="G3" s="2"/>
      <c r="H3" s="11"/>
      <c r="I3" s="11"/>
    </row>
    <row r="4" spans="1:9" x14ac:dyDescent="0.2">
      <c r="A4" s="1">
        <v>2010</v>
      </c>
      <c r="B4" s="7">
        <v>1.8959999999999999</v>
      </c>
      <c r="C4" s="8">
        <v>568.56849623124231</v>
      </c>
      <c r="D4" s="7">
        <v>0.31599999999999995</v>
      </c>
      <c r="E4" s="8">
        <v>3411.4109773874538</v>
      </c>
      <c r="G4" s="9"/>
      <c r="H4" s="3"/>
      <c r="I4" s="3"/>
    </row>
    <row r="5" spans="1:9" x14ac:dyDescent="0.2">
      <c r="A5" s="1">
        <v>2012</v>
      </c>
      <c r="B5" s="7">
        <v>1.8959999999999999</v>
      </c>
      <c r="C5" s="8">
        <v>572.42609137235183</v>
      </c>
      <c r="D5" s="7">
        <v>0.31599999999999995</v>
      </c>
      <c r="E5" s="8">
        <v>3434.5565482341112</v>
      </c>
      <c r="G5" s="2"/>
      <c r="H5" s="10"/>
      <c r="I5" s="10"/>
    </row>
    <row r="6" spans="1:9" x14ac:dyDescent="0.2">
      <c r="A6" s="1">
        <v>2013</v>
      </c>
      <c r="B6" s="7">
        <v>2.448</v>
      </c>
      <c r="C6" s="8">
        <v>856.85592672857786</v>
      </c>
      <c r="D6" s="7">
        <v>0.40799999999999997</v>
      </c>
      <c r="E6" s="8">
        <v>5141.1355603714674</v>
      </c>
    </row>
    <row r="7" spans="1:9" x14ac:dyDescent="0.2">
      <c r="A7" s="1">
        <v>2015</v>
      </c>
      <c r="B7" s="7">
        <v>3.7</v>
      </c>
      <c r="C7" s="8">
        <v>518.67719999999997</v>
      </c>
      <c r="D7" s="7">
        <v>0.6166666666666667</v>
      </c>
      <c r="E7" s="8">
        <v>3112.0632000000001</v>
      </c>
    </row>
    <row r="8" spans="1:9" x14ac:dyDescent="0.2">
      <c r="A8" s="1">
        <v>2020</v>
      </c>
      <c r="B8" s="7">
        <v>4</v>
      </c>
      <c r="C8" s="8">
        <v>394.81097598285254</v>
      </c>
      <c r="D8" s="7">
        <v>0.66666666666666663</v>
      </c>
      <c r="E8" s="8">
        <v>2368.8658558971156</v>
      </c>
    </row>
    <row r="9" spans="1:9" x14ac:dyDescent="0.2">
      <c r="A9" s="1">
        <v>2021</v>
      </c>
      <c r="B9" s="7">
        <v>4.0999999999999996</v>
      </c>
      <c r="C9" s="8">
        <v>650</v>
      </c>
      <c r="D9" s="7">
        <v>0.68333333333333324</v>
      </c>
      <c r="E9" s="8">
        <v>3900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2270-2917-8042-BD58-24C5C9DDBAE5}">
  <dimension ref="A1:E8"/>
  <sheetViews>
    <sheetView workbookViewId="0">
      <selection activeCell="O24" sqref="O24"/>
    </sheetView>
  </sheetViews>
  <sheetFormatPr baseColWidth="10" defaultRowHeight="15" x14ac:dyDescent="0.2"/>
  <sheetData>
    <row r="1" spans="1:5" x14ac:dyDescent="0.2">
      <c r="A1" s="5" t="s">
        <v>139</v>
      </c>
      <c r="B1" s="2"/>
      <c r="C1" s="3"/>
      <c r="D1" s="5" t="s">
        <v>159</v>
      </c>
      <c r="E1" s="3"/>
    </row>
    <row r="2" spans="1:5" x14ac:dyDescent="0.2">
      <c r="A2" s="1" t="s">
        <v>0</v>
      </c>
      <c r="B2" s="2" t="s">
        <v>2</v>
      </c>
      <c r="C2" s="3" t="s">
        <v>88</v>
      </c>
      <c r="D2" s="2" t="s">
        <v>1</v>
      </c>
      <c r="E2" s="3" t="s">
        <v>98</v>
      </c>
    </row>
    <row r="3" spans="1:5" x14ac:dyDescent="0.2">
      <c r="A3" s="1">
        <v>2008</v>
      </c>
      <c r="B3" s="7">
        <v>9.7300000000000008E-3</v>
      </c>
      <c r="C3" s="8">
        <v>2603.2290771200551</v>
      </c>
      <c r="D3" s="7">
        <v>2.5121168603813269E-3</v>
      </c>
      <c r="E3" s="8">
        <v>10082.898339583318</v>
      </c>
    </row>
    <row r="4" spans="1:5" x14ac:dyDescent="0.2">
      <c r="A4" s="1">
        <v>2014</v>
      </c>
      <c r="B4" s="7">
        <v>4.2595149999999998E-2</v>
      </c>
      <c r="C4" s="8">
        <v>1837.5734662023915</v>
      </c>
      <c r="D4" s="7">
        <v>1.0997327285248886E-2</v>
      </c>
      <c r="E4" s="8">
        <v>7117.3400044117525</v>
      </c>
    </row>
    <row r="5" spans="1:5" x14ac:dyDescent="0.2">
      <c r="A5" s="1">
        <v>2015</v>
      </c>
      <c r="B5" s="7">
        <v>0.26201495000000002</v>
      </c>
      <c r="C5" s="8">
        <v>1531.3112218353263</v>
      </c>
      <c r="D5" s="7">
        <v>6.764770540256633E-2</v>
      </c>
      <c r="E5" s="8">
        <v>5931.1166703431272</v>
      </c>
    </row>
    <row r="6" spans="1:5" x14ac:dyDescent="0.2">
      <c r="A6" s="1">
        <v>2016</v>
      </c>
      <c r="B6" s="7">
        <v>0.48033495000000004</v>
      </c>
      <c r="C6" s="8">
        <v>1225.048977468261</v>
      </c>
      <c r="D6" s="7">
        <v>0.1240141342780495</v>
      </c>
      <c r="E6" s="8">
        <v>4744.893336274502</v>
      </c>
    </row>
    <row r="7" spans="1:5" x14ac:dyDescent="0.2">
      <c r="A7" s="1">
        <v>2017</v>
      </c>
      <c r="B7" s="7">
        <v>0.71401495000000015</v>
      </c>
      <c r="C7" s="8">
        <v>968.1792408</v>
      </c>
      <c r="D7" s="7">
        <v>0.18434624814587156</v>
      </c>
      <c r="E7" s="8">
        <v>3749.9784192181382</v>
      </c>
    </row>
    <row r="8" spans="1:5" x14ac:dyDescent="0.2">
      <c r="A8" s="1">
        <v>2019</v>
      </c>
      <c r="B8" s="7">
        <v>1.2140149500000001</v>
      </c>
      <c r="C8" s="8">
        <v>797.84937272136119</v>
      </c>
      <c r="D8" s="7">
        <v>0.31343755649023575</v>
      </c>
      <c r="E8" s="8">
        <v>3090.2520973488668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68"/>
  <sheetViews>
    <sheetView showGridLines="0" zoomScale="55" zoomScaleNormal="55" workbookViewId="0">
      <selection activeCell="B2" sqref="B2"/>
    </sheetView>
  </sheetViews>
  <sheetFormatPr baseColWidth="10" defaultColWidth="8.83203125" defaultRowHeight="15" x14ac:dyDescent="0.2"/>
  <cols>
    <col min="1" max="1" width="2.83203125" customWidth="1"/>
  </cols>
  <sheetData>
    <row r="2" spans="2:6" ht="18" x14ac:dyDescent="0.2">
      <c r="B2" s="4" t="s">
        <v>8</v>
      </c>
      <c r="C2" s="2"/>
      <c r="E2" s="2"/>
      <c r="F2" s="1"/>
    </row>
    <row r="3" spans="2:6" x14ac:dyDescent="0.2">
      <c r="B3" s="2"/>
    </row>
    <row r="4" spans="2:6" x14ac:dyDescent="0.2">
      <c r="B4" s="1" t="s">
        <v>3</v>
      </c>
      <c r="C4" s="1" t="s">
        <v>17</v>
      </c>
    </row>
    <row r="5" spans="2:6" x14ac:dyDescent="0.2">
      <c r="B5" s="1" t="s">
        <v>9</v>
      </c>
      <c r="C5" s="1" t="s">
        <v>34</v>
      </c>
    </row>
    <row r="6" spans="2:6" x14ac:dyDescent="0.2">
      <c r="B6" s="1" t="s">
        <v>10</v>
      </c>
      <c r="C6" s="1" t="s">
        <v>35</v>
      </c>
    </row>
    <row r="7" spans="2:6" x14ac:dyDescent="0.2">
      <c r="B7" s="1" t="s">
        <v>11</v>
      </c>
      <c r="C7" s="1" t="s">
        <v>36</v>
      </c>
    </row>
    <row r="8" spans="2:6" x14ac:dyDescent="0.2">
      <c r="B8" s="1" t="s">
        <v>12</v>
      </c>
      <c r="C8" s="1" t="s">
        <v>92</v>
      </c>
    </row>
    <row r="9" spans="2:6" x14ac:dyDescent="0.2">
      <c r="B9" s="1" t="s">
        <v>69</v>
      </c>
      <c r="C9" s="1" t="s">
        <v>37</v>
      </c>
    </row>
    <row r="10" spans="2:6" x14ac:dyDescent="0.2">
      <c r="B10" s="1" t="s">
        <v>13</v>
      </c>
      <c r="C10" s="1" t="s">
        <v>39</v>
      </c>
    </row>
    <row r="11" spans="2:6" x14ac:dyDescent="0.2">
      <c r="B11" s="1" t="s">
        <v>14</v>
      </c>
      <c r="C11" s="1" t="s">
        <v>94</v>
      </c>
    </row>
    <row r="12" spans="2:6" x14ac:dyDescent="0.2">
      <c r="B12" s="1" t="s">
        <v>66</v>
      </c>
      <c r="C12" s="1" t="s">
        <v>96</v>
      </c>
    </row>
    <row r="13" spans="2:6" x14ac:dyDescent="0.2">
      <c r="B13" s="1" t="s">
        <v>67</v>
      </c>
      <c r="C13" s="1" t="s">
        <v>95</v>
      </c>
    </row>
    <row r="14" spans="2:6" x14ac:dyDescent="0.2">
      <c r="B14" s="1" t="s">
        <v>68</v>
      </c>
      <c r="C14" s="1" t="s">
        <v>41</v>
      </c>
    </row>
    <row r="15" spans="2:6" x14ac:dyDescent="0.2">
      <c r="B15" s="1" t="s">
        <v>15</v>
      </c>
      <c r="C15" s="1" t="s">
        <v>42</v>
      </c>
    </row>
    <row r="16" spans="2:6" x14ac:dyDescent="0.2">
      <c r="B16" s="1" t="s">
        <v>16</v>
      </c>
      <c r="C16" s="1" t="s">
        <v>40</v>
      </c>
    </row>
    <row r="17" spans="2:3" x14ac:dyDescent="0.2">
      <c r="B17" s="1" t="s">
        <v>18</v>
      </c>
      <c r="C17" s="1" t="s">
        <v>81</v>
      </c>
    </row>
    <row r="18" spans="2:3" x14ac:dyDescent="0.2">
      <c r="B18" s="1" t="s">
        <v>70</v>
      </c>
      <c r="C18" s="1" t="s">
        <v>102</v>
      </c>
    </row>
    <row r="19" spans="2:3" x14ac:dyDescent="0.2">
      <c r="B19" s="1" t="s">
        <v>71</v>
      </c>
      <c r="C19" s="1" t="s">
        <v>101</v>
      </c>
    </row>
    <row r="20" spans="2:3" x14ac:dyDescent="0.2">
      <c r="B20" s="1" t="s">
        <v>72</v>
      </c>
      <c r="C20" s="1" t="s">
        <v>105</v>
      </c>
    </row>
    <row r="21" spans="2:3" x14ac:dyDescent="0.2">
      <c r="B21" s="1" t="s">
        <v>73</v>
      </c>
      <c r="C21" s="1" t="s">
        <v>43</v>
      </c>
    </row>
    <row r="22" spans="2:3" x14ac:dyDescent="0.2">
      <c r="B22" s="1" t="s">
        <v>19</v>
      </c>
      <c r="C22" s="1" t="s">
        <v>21</v>
      </c>
    </row>
    <row r="23" spans="2:3" x14ac:dyDescent="0.2">
      <c r="B23" s="1" t="s">
        <v>20</v>
      </c>
      <c r="C23" s="1" t="s">
        <v>44</v>
      </c>
    </row>
    <row r="24" spans="2:3" x14ac:dyDescent="0.2">
      <c r="B24" s="1" t="s">
        <v>22</v>
      </c>
      <c r="C24" s="1" t="s">
        <v>47</v>
      </c>
    </row>
    <row r="25" spans="2:3" x14ac:dyDescent="0.2">
      <c r="B25" s="1" t="s">
        <v>23</v>
      </c>
      <c r="C25" s="1" t="s">
        <v>32</v>
      </c>
    </row>
    <row r="26" spans="2:3" x14ac:dyDescent="0.2">
      <c r="B26" s="1" t="s">
        <v>24</v>
      </c>
      <c r="C26" t="s">
        <v>108</v>
      </c>
    </row>
    <row r="27" spans="2:3" x14ac:dyDescent="0.2">
      <c r="B27" s="1" t="s">
        <v>54</v>
      </c>
      <c r="C27" t="s">
        <v>106</v>
      </c>
    </row>
    <row r="28" spans="2:3" x14ac:dyDescent="0.2">
      <c r="B28" s="1" t="s">
        <v>25</v>
      </c>
      <c r="C28" s="1" t="s">
        <v>38</v>
      </c>
    </row>
    <row r="29" spans="2:3" x14ac:dyDescent="0.2">
      <c r="B29" s="1" t="s">
        <v>26</v>
      </c>
      <c r="C29" s="1" t="s">
        <v>45</v>
      </c>
    </row>
    <row r="30" spans="2:3" x14ac:dyDescent="0.2">
      <c r="B30" s="1" t="s">
        <v>74</v>
      </c>
      <c r="C30" s="1" t="s">
        <v>31</v>
      </c>
    </row>
    <row r="31" spans="2:3" x14ac:dyDescent="0.2">
      <c r="B31" s="1" t="s">
        <v>75</v>
      </c>
      <c r="C31" s="1" t="s">
        <v>33</v>
      </c>
    </row>
    <row r="32" spans="2:3" x14ac:dyDescent="0.2">
      <c r="B32" s="1" t="s">
        <v>76</v>
      </c>
      <c r="C32" s="1" t="s">
        <v>46</v>
      </c>
    </row>
    <row r="33" spans="2:14" x14ac:dyDescent="0.2">
      <c r="B33" s="1" t="s">
        <v>77</v>
      </c>
      <c r="C33" t="s">
        <v>109</v>
      </c>
      <c r="N33" s="18"/>
    </row>
    <row r="34" spans="2:14" x14ac:dyDescent="0.2">
      <c r="B34" s="1" t="s">
        <v>78</v>
      </c>
      <c r="C34" t="s">
        <v>111</v>
      </c>
    </row>
    <row r="35" spans="2:14" x14ac:dyDescent="0.2">
      <c r="B35" s="1" t="s">
        <v>27</v>
      </c>
      <c r="C35" s="1" t="s">
        <v>48</v>
      </c>
    </row>
    <row r="36" spans="2:14" x14ac:dyDescent="0.2">
      <c r="B36" s="1" t="s">
        <v>28</v>
      </c>
      <c r="C36" s="1" t="s">
        <v>52</v>
      </c>
    </row>
    <row r="37" spans="2:14" x14ac:dyDescent="0.2">
      <c r="B37" s="1" t="s">
        <v>29</v>
      </c>
      <c r="C37" s="1" t="s">
        <v>87</v>
      </c>
    </row>
    <row r="38" spans="2:14" x14ac:dyDescent="0.2">
      <c r="B38" s="1" t="s">
        <v>30</v>
      </c>
      <c r="C38" s="1" t="s">
        <v>112</v>
      </c>
    </row>
    <row r="39" spans="2:14" x14ac:dyDescent="0.2">
      <c r="B39" s="1" t="s">
        <v>80</v>
      </c>
      <c r="C39" s="1" t="s">
        <v>113</v>
      </c>
    </row>
    <row r="40" spans="2:14" x14ac:dyDescent="0.2">
      <c r="B40" s="1" t="s">
        <v>114</v>
      </c>
      <c r="C40" s="1" t="s">
        <v>49</v>
      </c>
    </row>
    <row r="41" spans="2:14" x14ac:dyDescent="0.2">
      <c r="B41" s="1" t="s">
        <v>82</v>
      </c>
      <c r="C41" s="1" t="s">
        <v>115</v>
      </c>
    </row>
    <row r="42" spans="2:14" x14ac:dyDescent="0.2">
      <c r="B42" s="1" t="s">
        <v>83</v>
      </c>
      <c r="C42" s="1" t="s">
        <v>50</v>
      </c>
    </row>
    <row r="43" spans="2:14" x14ac:dyDescent="0.2">
      <c r="B43" s="1" t="s">
        <v>84</v>
      </c>
      <c r="C43" s="1" t="s">
        <v>51</v>
      </c>
    </row>
    <row r="44" spans="2:14" x14ac:dyDescent="0.2">
      <c r="B44" s="1" t="s">
        <v>85</v>
      </c>
      <c r="C44" s="1" t="s">
        <v>129</v>
      </c>
    </row>
    <row r="45" spans="2:14" x14ac:dyDescent="0.2">
      <c r="B45" s="1" t="s">
        <v>86</v>
      </c>
      <c r="C45" s="1" t="s">
        <v>118</v>
      </c>
    </row>
    <row r="46" spans="2:14" x14ac:dyDescent="0.2">
      <c r="B46" s="1" t="s">
        <v>119</v>
      </c>
      <c r="C46" s="1" t="s">
        <v>120</v>
      </c>
    </row>
    <row r="47" spans="2:14" x14ac:dyDescent="0.2">
      <c r="B47" s="1" t="s">
        <v>119</v>
      </c>
      <c r="C47" s="1" t="s">
        <v>53</v>
      </c>
    </row>
    <row r="48" spans="2:14" x14ac:dyDescent="0.2">
      <c r="B48" s="1" t="s">
        <v>121</v>
      </c>
      <c r="C48" s="1" t="s">
        <v>122</v>
      </c>
    </row>
    <row r="49" spans="2:3" x14ac:dyDescent="0.2">
      <c r="B49" s="1" t="s">
        <v>124</v>
      </c>
      <c r="C49" s="1" t="s">
        <v>55</v>
      </c>
    </row>
    <row r="50" spans="2:3" x14ac:dyDescent="0.2">
      <c r="B50" s="1" t="s">
        <v>125</v>
      </c>
      <c r="C50" s="1" t="s">
        <v>128</v>
      </c>
    </row>
    <row r="51" spans="2:3" x14ac:dyDescent="0.2">
      <c r="B51" s="1" t="s">
        <v>126</v>
      </c>
      <c r="C51" s="1" t="s">
        <v>127</v>
      </c>
    </row>
    <row r="52" spans="2:3" x14ac:dyDescent="0.2">
      <c r="B52" s="1"/>
      <c r="C52" s="1"/>
    </row>
    <row r="54" spans="2:3" x14ac:dyDescent="0.2">
      <c r="B54" s="1"/>
    </row>
    <row r="55" spans="2:3" x14ac:dyDescent="0.2">
      <c r="B55" s="1"/>
    </row>
    <row r="56" spans="2:3" x14ac:dyDescent="0.2">
      <c r="B56" s="1"/>
      <c r="C56" s="1"/>
    </row>
    <row r="57" spans="2:3" x14ac:dyDescent="0.2">
      <c r="B57" s="1"/>
      <c r="C57" s="1"/>
    </row>
    <row r="58" spans="2:3" x14ac:dyDescent="0.2">
      <c r="B58" s="1"/>
      <c r="C58" s="1"/>
    </row>
    <row r="59" spans="2:3" x14ac:dyDescent="0.2">
      <c r="B59" s="1"/>
    </row>
    <row r="60" spans="2:3" x14ac:dyDescent="0.2">
      <c r="B60" s="1"/>
    </row>
    <row r="61" spans="2:3" x14ac:dyDescent="0.2">
      <c r="B61" s="1"/>
      <c r="C61" s="1"/>
    </row>
    <row r="67" spans="2:3" x14ac:dyDescent="0.2">
      <c r="B67" s="1"/>
      <c r="C67" s="1"/>
    </row>
    <row r="68" spans="2:3" x14ac:dyDescent="0.2">
      <c r="B68" s="1"/>
      <c r="C68" s="1"/>
    </row>
  </sheetData>
  <hyperlinks>
    <hyperlink ref="C46" r:id="rId1" display="https://www.meti.go.jp/shingikai/enecho/shigen_nenryo/pdf/031_02_00.pdf (Accessed: 3rd December 2021) :  page 70" xr:uid="{38FE844B-4DEE-4798-9C7D-EFDD0EEE778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Lead-Acid Battery</vt:lpstr>
      <vt:lpstr>Nickel-Metal Hydride Battery</vt:lpstr>
      <vt:lpstr>Pumped Hydropower</vt:lpstr>
      <vt:lpstr>Sodium-Sulphur Battery</vt:lpstr>
      <vt:lpstr>Vanadium Redox-Flow Battery</vt:lpstr>
      <vt:lpstr>Data Sources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Schmidt, Oliver</dc:creator>
  <cp:lastModifiedBy>Ariana Hammersmith</cp:lastModifiedBy>
  <dcterms:created xsi:type="dcterms:W3CDTF">2017-05-29T10:17:38Z</dcterms:created>
  <dcterms:modified xsi:type="dcterms:W3CDTF">2023-08-13T22:36:53Z</dcterms:modified>
</cp:coreProperties>
</file>