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04d6d8f6f024c520/Documents/"/>
    </mc:Choice>
  </mc:AlternateContent>
  <xr:revisionPtr revIDLastSave="939" documentId="8_{637B671A-D915-4301-9F79-AEB1FB136C9B}" xr6:coauthVersionLast="47" xr6:coauthVersionMax="47" xr10:uidLastSave="{08839BC5-EA16-47AE-91A4-62C8D2250EEB}"/>
  <bookViews>
    <workbookView xWindow="-98" yWindow="-98" windowWidth="24196" windowHeight="14476" activeTab="2" xr2:uid="{809C5EEB-D505-482E-9189-1B6767D19A80}"/>
  </bookViews>
  <sheets>
    <sheet name="Company Game Prices" sheetId="8" r:id="rId1"/>
    <sheet name="Company Console Games" sheetId="11" r:id="rId2"/>
    <sheet name="AVERAGE,UNIQUE,COUNTIF" sheetId="7" r:id="rId3"/>
  </sheets>
  <externalReferences>
    <externalReference r:id="rId4"/>
  </externalReferences>
  <definedNames>
    <definedName name="_xlnm._FilterDatabase" localSheetId="2" hidden="1">'AVERAGE,UNIQUE,COUNTIF'!$A$1:$I$24</definedName>
    <definedName name="_xlcn.WorksheetConnection_Games.xlsxTable11" hidden="1">Table1</definedName>
    <definedName name="_xlcn.WorksheetConnection_TableA1F291" hidden="1">'[1]AVERAGE,SUM'!$A$1:$I$29</definedName>
    <definedName name="Slicer_Company">#N/A</definedName>
    <definedName name="Slicer_Company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Table!$A$1:$F$29"/>
          <x15:modelTable id="Table1" name="Table1" connection="WorksheetConnection_Game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7" l="1"/>
  <c r="K2" i="7" a="1"/>
  <c r="K2" i="7" s="1"/>
  <c r="L2" i="7" s="1"/>
  <c r="G4" i="7"/>
  <c r="G6" i="7"/>
  <c r="G2" i="7"/>
  <c r="G3" i="7"/>
  <c r="G18" i="7"/>
  <c r="G25" i="7"/>
  <c r="G16" i="7"/>
  <c r="G26" i="7"/>
  <c r="G31" i="7"/>
  <c r="G30" i="7"/>
  <c r="G29" i="7"/>
  <c r="G28" i="7"/>
  <c r="G27" i="7"/>
  <c r="G24" i="7"/>
  <c r="G23" i="7"/>
  <c r="G22" i="7"/>
  <c r="G21" i="7"/>
  <c r="G20" i="7"/>
  <c r="G19" i="7"/>
  <c r="G17" i="7"/>
  <c r="G15" i="7"/>
  <c r="G14" i="7"/>
  <c r="G13" i="7"/>
  <c r="G12" i="7"/>
  <c r="G11" i="7"/>
  <c r="G10" i="7"/>
  <c r="G9" i="7"/>
  <c r="G8" i="7"/>
  <c r="G7" i="7"/>
  <c r="G5" i="7"/>
  <c r="L5" i="7" l="1"/>
  <c r="L3" i="7"/>
  <c r="L13" i="7"/>
  <c r="L12" i="7"/>
  <c r="L11" i="7"/>
  <c r="L10" i="7"/>
  <c r="L9" i="7"/>
  <c r="L8" i="7"/>
  <c r="L7" i="7"/>
  <c r="L6" i="7"/>
  <c r="L4"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4AEC6B-D1A8-45F3-82D7-E1E702B6C93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16CC032-2B89-46BD-BB2F-AD589F724BA5}" name="WorksheetConnection_Games.xlsx!Table1" type="102" refreshedVersion="8" minRefreshableVersion="5">
    <extLst>
      <ext xmlns:x15="http://schemas.microsoft.com/office/spreadsheetml/2010/11/main" uri="{DE250136-89BD-433C-8126-D09CA5730AF9}">
        <x15:connection id="Table1">
          <x15:rangePr sourceName="_xlcn.WorksheetConnection_Games.xlsxTable11"/>
        </x15:connection>
      </ext>
    </extLst>
  </connection>
  <connection id="3" xr16:uid="{04FF3337-1132-4A00-8CA5-59BB948619BE}" name="WorksheetConnection_Table!$A$1:$F$29" type="102" refreshedVersion="8" minRefreshableVersion="5">
    <extLst>
      <ext xmlns:x15="http://schemas.microsoft.com/office/spreadsheetml/2010/11/main" uri="{DE250136-89BD-433C-8126-D09CA5730AF9}">
        <x15:connection id="Range" autoDelete="1">
          <x15:rangePr sourceName="_xlcn.WorksheetConnection_TableA1F29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<sst xmlns="http://schemas.openxmlformats.org/spreadsheetml/2006/main" count="146" uniqueCount="71">
  <si>
    <t>Title</t>
  </si>
  <si>
    <t>Company</t>
  </si>
  <si>
    <t>Release Date</t>
  </si>
  <si>
    <t>Hours Played</t>
  </si>
  <si>
    <t>Console</t>
  </si>
  <si>
    <t>Fashion Dreamer</t>
  </si>
  <si>
    <t>Harvest Moon: A wonderful life</t>
  </si>
  <si>
    <t>Little Goody Two Shoes</t>
  </si>
  <si>
    <t>Rune Factory 5</t>
  </si>
  <si>
    <t>Super Mario Odyssey</t>
  </si>
  <si>
    <t>Switch</t>
  </si>
  <si>
    <t>SAO: Alicization Lycoris</t>
  </si>
  <si>
    <t>PS4</t>
  </si>
  <si>
    <t>Harvest Moon 64</t>
  </si>
  <si>
    <t>N64</t>
  </si>
  <si>
    <t>Pokemon: Legends Arecus</t>
  </si>
  <si>
    <t>Pokemon: X and Y</t>
  </si>
  <si>
    <t>DS</t>
  </si>
  <si>
    <t>Pokemon:Sun and Moon</t>
  </si>
  <si>
    <t>Super Mario Party</t>
  </si>
  <si>
    <t>Wii</t>
  </si>
  <si>
    <t>Nintendo</t>
  </si>
  <si>
    <t>The Pokemon Company</t>
  </si>
  <si>
    <t>Natsume</t>
  </si>
  <si>
    <t>Bandi Namco</t>
  </si>
  <si>
    <t>Astral Shift</t>
  </si>
  <si>
    <t>Marvelous</t>
  </si>
  <si>
    <t>The Legend of Zelda: Breath of the Wild</t>
  </si>
  <si>
    <t>Princess Peach Showtime</t>
  </si>
  <si>
    <t>The Last of Us</t>
  </si>
  <si>
    <t>Harry Potter: Hogwarts Legacy</t>
  </si>
  <si>
    <t>Tomb Raider: Lost Raids</t>
  </si>
  <si>
    <t>Pocket Mirror</t>
  </si>
  <si>
    <t>PC</t>
  </si>
  <si>
    <t>Sims 4</t>
  </si>
  <si>
    <t>EA Games</t>
  </si>
  <si>
    <t>Infinity Nikki</t>
  </si>
  <si>
    <t>PaperGames</t>
  </si>
  <si>
    <t>Genshin Impact</t>
  </si>
  <si>
    <t>Honkai Star Rail</t>
  </si>
  <si>
    <t>Love and Deepspace</t>
  </si>
  <si>
    <t>Mobile</t>
  </si>
  <si>
    <t>MiHoYo</t>
  </si>
  <si>
    <t>Square Enix</t>
  </si>
  <si>
    <t>Stardew Valley</t>
  </si>
  <si>
    <t>Pokemon Go</t>
  </si>
  <si>
    <t>Solo Leveling: Arise</t>
  </si>
  <si>
    <t>Pokemon: Pocket Cards</t>
  </si>
  <si>
    <t>Animal Crossing: Pocket Camp</t>
  </si>
  <si>
    <t>Animal Crossing: New Horizons</t>
  </si>
  <si>
    <t>ConcernedApe</t>
  </si>
  <si>
    <t>Row Labels</t>
  </si>
  <si>
    <t>Grand Total</t>
  </si>
  <si>
    <t>Retail Price</t>
  </si>
  <si>
    <t>Sales Price</t>
  </si>
  <si>
    <t>Sum of Retail Price</t>
  </si>
  <si>
    <t xml:space="preserve">Discount </t>
  </si>
  <si>
    <t>Country of Origin</t>
  </si>
  <si>
    <t>Japan</t>
  </si>
  <si>
    <t>China</t>
  </si>
  <si>
    <t>USA</t>
  </si>
  <si>
    <t>Austria</t>
  </si>
  <si>
    <t>Korea</t>
  </si>
  <si>
    <t>Fortnite</t>
  </si>
  <si>
    <t>Bendy and the Ink Machine</t>
  </si>
  <si>
    <t>Joey Drew Studios</t>
  </si>
  <si>
    <t>Sum of Sales Price</t>
  </si>
  <si>
    <t xml:space="preserve">Sum of Discount </t>
  </si>
  <si>
    <t>Count of Title</t>
  </si>
  <si>
    <t># of Games</t>
  </si>
  <si>
    <t>Game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</si>
</sst>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Aptos Narrow"/>
      <family val="2"/>
      <scheme val="minor"/>
    </font>
    <font>
      <sz val="11"/>
      <color theme="1"/>
      <name val="Aptos Narrow"/>
      <family val="2"/>
      <scheme val="minor"/>
    </font>
    <font>
      <b/>
      <sz val="11"/>
      <color theme="3"/>
      <name val="Aptos Narrow"/>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0" applyNumberFormat="1"/>
    <xf numFmtId="44" fontId="0" fillId="0" borderId="0" xfId="0" applyNumberFormat="1"/>
    <xf numFmtId="9" fontId="0" fillId="0" borderId="0" xfId="2" applyFont="1"/>
    <xf numFmtId="44" fontId="0" fillId="0" borderId="0" xfId="1" applyFont="1"/>
    <xf numFmtId="0" fontId="0" fillId="0" borderId="0" xfId="0" applyAlignment="1">
      <alignment horizontal="left" indent="1"/>
    </xf>
    <xf numFmtId="0" fontId="2" fillId="2" borderId="0" xfId="0" applyFont="1" applyFill="1" applyAlignment="1">
      <alignment horizontal="center"/>
    </xf>
    <xf numFmtId="44" fontId="2" fillId="2" borderId="0" xfId="1" applyFont="1" applyFill="1" applyAlignment="1">
      <alignment horizontal="center"/>
    </xf>
    <xf numFmtId="9" fontId="2" fillId="2" borderId="0" xfId="2" applyFont="1" applyFill="1" applyAlignment="1">
      <alignment horizontal="center"/>
    </xf>
  </cellXfs>
  <cellStyles count="3">
    <cellStyle name="Currency" xfId="1" builtinId="4"/>
    <cellStyle name="Normal" xfId="0" builtinId="0"/>
    <cellStyle name="Percent" xfId="2" builtinId="5"/>
  </cellStyles>
  <dxfs count="10">
    <dxf>
      <numFmt numFmtId="34" formatCode="_(&quot;$&quot;* #,##0.00_);_(&quot;$&quot;* \(#,##0.00\);_(&quot;$&quot;* &quot;-&quot;??_);_(@_)"/>
    </dxf>
    <dxf>
      <font>
        <b val="0"/>
        <i val="0"/>
        <strike val="0"/>
        <condense val="0"/>
        <extend val="0"/>
        <outline val="0"/>
        <shadow val="0"/>
        <u val="none"/>
        <vertAlign val="baseline"/>
        <sz val="11"/>
        <color theme="1"/>
        <name val="Aptos Narrow"/>
        <family val="2"/>
        <scheme val="minor"/>
      </font>
    </dxf>
    <dxf>
      <font>
        <b/>
        <strike val="0"/>
        <outline val="0"/>
        <shadow val="0"/>
        <u val="none"/>
        <vertAlign val="baseline"/>
        <sz val="11"/>
        <color theme="3"/>
        <name val="Aptos Narrow"/>
        <family val="2"/>
        <scheme val="minor"/>
      </font>
      <fill>
        <patternFill patternType="solid">
          <fgColor indexed="64"/>
          <bgColor theme="9"/>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patternFill>
      </fill>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connections" Target="connections.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[Games.xlsx]Company Game Prices!PivotTable2</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 Game Prices'!$B$3</c:f>
              <c:strCache>
                <c:ptCount val="1"/>
                <c:pt idx="0">
                  <c:v>Sum of Retail Price</c:v>
                </c:pt>
              </c:strCache>
            </c:strRef>
          </c:tx>
          <c:spPr>
            <a:solidFill>
              <a:schemeClr val="accent1"/>
            </a:solidFill>
            <a:ln>
              <a:noFill/>
            </a:ln>
            <a:effectLst/>
          </c:spPr>
          <c:invertIfNegative val="0"/>
          <c:cat>
            <c:multiLvlStrRef>
              <c:f>'Company Game Prices'!$A$4:$A$7</c:f>
              <c:multiLvlStrCache>
                <c:ptCount val="2"/>
                <c:lvl>
                  <c:pt idx="0">
                    <c:v>Little Goody Two Shoes</c:v>
                  </c:pt>
                  <c:pt idx="1">
                    <c:v>Pocket Mirror</c:v>
                  </c:pt>
                </c:lvl>
                <c:lvl>
                  <c:pt idx="0">
                    <c:v>Astral Shift</c:v>
                  </c:pt>
                </c:lvl>
              </c:multiLvlStrCache>
            </c:multiLvlStrRef>
          </c:cat>
          <c:val>
            <c:numRef>
              <c:f>'Company Game Prices'!$B$4:$B$7</c:f>
              <c:numCache>
                <c:formatCode>_("$"* #,##0.00_);_("$"* \(#,##0.00\);_("$"* "-"??_);_(@_)</c:formatCode>
                <c:ptCount val="2"/>
                <c:pt idx="0">
                  <c:v>19.989999999999998</c:v>
                </c:pt>
                <c:pt idx="1">
                  <c:v>19.989999999999998</c:v>
                </c:pt>
              </c:numCache>
            </c:numRef>
          </c:val>
          <c:extLst>
            <c:ext xmlns:c16="http://schemas.microsoft.com/office/drawing/2014/chart" uri="{C3380CC4-5D6E-409C-BE32-E72D297353CC}">
              <c16:uniqueId val="{00000000-9394-4448-8F6C-481B9F52043F}"/>
            </c:ext>
          </c:extLst>
        </c:ser>
        <c:ser>
          <c:idx val="1"/>
          <c:order val="1"/>
          <c:tx>
            <c:strRef>
              <c:f>'Company Game Prices'!$C$3</c:f>
              <c:strCache>
                <c:ptCount val="1"/>
                <c:pt idx="0">
                  <c:v>Sum of Discount </c:v>
                </c:pt>
              </c:strCache>
            </c:strRef>
          </c:tx>
          <c:spPr>
            <a:solidFill>
              <a:schemeClr val="accent2"/>
            </a:solidFill>
            <a:ln>
              <a:noFill/>
            </a:ln>
            <a:effectLst/>
          </c:spPr>
          <c:invertIfNegative val="0"/>
          <c:cat>
            <c:multiLvlStrRef>
              <c:f>'Company Game Prices'!$A$4:$A$7</c:f>
              <c:multiLvlStrCache>
                <c:ptCount val="2"/>
                <c:lvl>
                  <c:pt idx="0">
                    <c:v>Little Goody Two Shoes</c:v>
                  </c:pt>
                  <c:pt idx="1">
                    <c:v>Pocket Mirror</c:v>
                  </c:pt>
                </c:lvl>
                <c:lvl>
                  <c:pt idx="0">
                    <c:v>Astral Shift</c:v>
                  </c:pt>
                </c:lvl>
              </c:multiLvlStrCache>
            </c:multiLvlStrRef>
          </c:cat>
          <c:val>
            <c:numRef>
              <c:f>'Company Game Prices'!$C$4:$C$7</c:f>
              <c:numCache>
                <c:formatCode>0%</c:formatCode>
                <c:ptCount val="2"/>
                <c:pt idx="0">
                  <c:v>0.1</c:v>
                </c:pt>
                <c:pt idx="1">
                  <c:v>0.1</c:v>
                </c:pt>
              </c:numCache>
            </c:numRef>
          </c:val>
          <c:extLst>
            <c:ext xmlns:c16="http://schemas.microsoft.com/office/drawing/2014/chart" uri="{C3380CC4-5D6E-409C-BE32-E72D297353CC}">
              <c16:uniqueId val="{00000001-9394-4448-8F6C-481B9F52043F}"/>
            </c:ext>
          </c:extLst>
        </c:ser>
        <c:ser>
          <c:idx val="2"/>
          <c:order val="2"/>
          <c:tx>
            <c:strRef>
              <c:f>'Company Game Prices'!$D$3</c:f>
              <c:strCache>
                <c:ptCount val="1"/>
                <c:pt idx="0">
                  <c:v>Sum of Sales Price</c:v>
                </c:pt>
              </c:strCache>
            </c:strRef>
          </c:tx>
          <c:spPr>
            <a:solidFill>
              <a:schemeClr val="accent3"/>
            </a:solidFill>
            <a:ln>
              <a:noFill/>
            </a:ln>
            <a:effectLst/>
          </c:spPr>
          <c:invertIfNegative val="0"/>
          <c:cat>
            <c:multiLvlStrRef>
              <c:f>'Company Game Prices'!$A$4:$A$7</c:f>
              <c:multiLvlStrCache>
                <c:ptCount val="2"/>
                <c:lvl>
                  <c:pt idx="0">
                    <c:v>Little Goody Two Shoes</c:v>
                  </c:pt>
                  <c:pt idx="1">
                    <c:v>Pocket Mirror</c:v>
                  </c:pt>
                </c:lvl>
                <c:lvl>
                  <c:pt idx="0">
                    <c:v>Astral Shift</c:v>
                  </c:pt>
                </c:lvl>
              </c:multiLvlStrCache>
            </c:multiLvlStrRef>
          </c:cat>
          <c:val>
            <c:numRef>
              <c:f>'Company Game Prices'!$D$4:$D$7</c:f>
              <c:numCache>
                <c:formatCode>_("$"* #,##0.00_);_("$"* \(#,##0.00\);_("$"* "-"??_);_(@_)</c:formatCode>
                <c:ptCount val="2"/>
                <c:pt idx="0">
                  <c:v>16.791599999999999</c:v>
                </c:pt>
                <c:pt idx="1">
                  <c:v>16.791599999999999</c:v>
                </c:pt>
              </c:numCache>
            </c:numRef>
          </c:val>
          <c:extLst>
            <c:ext xmlns:c16="http://schemas.microsoft.com/office/drawing/2014/chart" uri="{C3380CC4-5D6E-409C-BE32-E72D297353CC}">
              <c16:uniqueId val="{00000002-9394-4448-8F6C-481B9F52043F}"/>
            </c:ext>
          </c:extLst>
        </c:ser>
        <c:dLbls>
          <c:showLegendKey val="0"/>
          <c:showVal val="0"/>
          <c:showCatName val="0"/>
          <c:showSerName val="0"/>
          <c:showPercent val="0"/>
          <c:showBubbleSize val="0"/>
        </c:dLbls>
        <c:gapWidth val="219"/>
        <c:overlap val="-27"/>
        <c:axId val="1328914608"/>
        <c:axId val="1328912688"/>
      </c:barChart>
      <c:catAx>
        <c:axId val="132891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912688"/>
        <c:crosses val="autoZero"/>
        <c:auto val="1"/>
        <c:lblAlgn val="ctr"/>
        <c:lblOffset val="100"/>
        <c:noMultiLvlLbl val="0"/>
      </c:catAx>
      <c:valAx>
        <c:axId val="132891268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91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[Games.xlsx]Company Console Games!PivotTable5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'Company Console Games'!$B$3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76-46B7-9F07-F2223C3153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76-46B7-9F07-F2223C3153DC}"/>
              </c:ext>
            </c:extLst>
          </c:dPt>
          <c:cat>
            <c:strRef>
              <c:f>'Company Console Games'!$A$4:$A$6</c:f>
              <c:strCache>
                <c:ptCount val="2"/>
                <c:pt idx="0">
                  <c:v>PC</c:v>
                </c:pt>
                <c:pt idx="1">
                  <c:v>Switch</c:v>
                </c:pt>
              </c:strCache>
            </c:strRef>
          </c:cat>
          <c:val>
            <c:numRef>
              <c:f>'Company Console Games'!$B$4:$B$6</c:f>
              <c:numCache>
                <c:formatCode>General</c:formatCode>
                <c:ptCount val="2"/>
                <c:pt idx="0">
                  <c:v>1</c:v>
                </c:pt>
                <c:pt idx="1">
                  <c:v>1</c:v>
                </c:pt>
              </c:numCache>
            </c:numRef>
          </c:val>
          <c:extLst>
            <c:ext xmlns:c16="http://schemas.microsoft.com/office/drawing/2014/chart" uri="{C3380CC4-5D6E-409C-BE32-E72D297353CC}">
              <c16:uniqueId val="{00000000-9EFD-4FF2-B77D-BD933EE523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540541</xdr:colOff>
      <xdr:row>2</xdr:row>
      <xdr:rowOff>133350</xdr:rowOff>
    </xdr:from>
    <xdr:to>
      <xdr:col>11</xdr:col>
      <xdr:colOff>385762</xdr:colOff>
      <xdr:row>17</xdr:row>
      <xdr:rowOff>161925</xdr:rowOff>
    </xdr:to>
    <xdr:graphicFrame macro="">
      <xdr:nvGraphicFramePr>
        <xdr:cNvPr id="4" name="Chart 3">
          <a:extLst>
            <a:ext uri="{FF2B5EF4-FFF2-40B4-BE49-F238E27FC236}">
              <a16:creationId xmlns:a16="http://schemas.microsoft.com/office/drawing/2014/main" id="{F5962EF0-7D4B-362F-C99E-BF7F6774A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109537</xdr:colOff>
      <xdr:row>3</xdr:row>
      <xdr:rowOff>66675</xdr:rowOff>
    </xdr:from>
    <xdr:to>
      <xdr:col>14</xdr:col>
      <xdr:colOff>642937</xdr:colOff>
      <xdr:row>17</xdr:row>
      <xdr:rowOff>128592</xdr:rowOff>
    </xdr:to>
    <mc:AlternateContent xmlns:mc="http://schemas.openxmlformats.org/markup-compatibility/2006" xmlns:a14="http://schemas.microsoft.com/office/drawing/2010/main">
      <mc:Choice Requires="a14">
        <xdr:graphicFrame macro="">
          <xdr:nvGraphicFramePr>
            <xdr:cNvPr id="5" name="Company">
              <a:extLst>
                <a:ext uri="{FF2B5EF4-FFF2-40B4-BE49-F238E27FC236}">
                  <a16:creationId xmlns:a16="http://schemas.microsoft.com/office/drawing/2014/main" id="{2887FC6D-7D5E-8A46-47D0-1669423CB8A1}"/>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mlns="">
        <xdr:sp macro="" textlink="">
          <xdr:nvSpPr>
            <xdr:cNvPr id="0" name=""/>
            <xdr:cNvSpPr>
              <a:spLocks noTextEdit="1"/>
            </xdr:cNvSpPr>
          </xdr:nvSpPr>
          <xdr:spPr>
            <a:xfrm>
              <a:off x="10101262" y="609600"/>
              <a:ext cx="1828800" cy="25955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573881</xdr:colOff>
      <xdr:row>5</xdr:row>
      <xdr:rowOff>109538</xdr:rowOff>
    </xdr:from>
    <xdr:to>
      <xdr:col>13</xdr:col>
      <xdr:colOff>611981</xdr:colOff>
      <xdr:row>20</xdr:row>
      <xdr:rowOff>138113</xdr:rowOff>
    </xdr:to>
    <xdr:graphicFrame macro="">
      <xdr:nvGraphicFramePr>
        <xdr:cNvPr id="4" name="Chart 3">
          <a:extLst>
            <a:ext uri="{FF2B5EF4-FFF2-40B4-BE49-F238E27FC236}">
              <a16:creationId xmlns:a16="http://schemas.microsoft.com/office/drawing/2014/main" id="{B4F821BA-6830-186B-E1B5-C32D001B67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280988</xdr:colOff>
      <xdr:row>7</xdr:row>
      <xdr:rowOff>57150</xdr:rowOff>
    </xdr:from>
    <xdr:to>
      <xdr:col>17</xdr:col>
      <xdr:colOff>166688</xdr:colOff>
      <xdr:row>21</xdr:row>
      <xdr:rowOff>119067</xdr:rowOff>
    </xdr:to>
    <mc:AlternateContent xmlns:mc="http://schemas.openxmlformats.org/markup-compatibility/2006" xmlns:a14="http://schemas.microsoft.com/office/drawing/2010/main">
      <mc:Choice Requires="a14">
        <xdr:graphicFrame macro="">
          <xdr:nvGraphicFramePr>
            <xdr:cNvPr id="6" name="Company 1">
              <a:extLst>
                <a:ext uri="{FF2B5EF4-FFF2-40B4-BE49-F238E27FC236}">
                  <a16:creationId xmlns:a16="http://schemas.microsoft.com/office/drawing/2014/main" id="{5B9D306E-B295-DD45-B65A-16F0185FA465}"/>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mlns="">
        <xdr:sp macro="" textlink="">
          <xdr:nvSpPr>
            <xdr:cNvPr id="0" name=""/>
            <xdr:cNvSpPr>
              <a:spLocks noTextEdit="1"/>
            </xdr:cNvSpPr>
          </xdr:nvSpPr>
          <xdr:spPr>
            <a:xfrm>
              <a:off x="9715501" y="1323975"/>
              <a:ext cx="1828800" cy="25955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VERAGE,SU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VERAGE,SUM"/>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ana Deveyra" refreshedDate="45686.515379166667" createdVersion="8" refreshedVersion="8" minRefreshableVersion="3" recordCount="30" xr:uid="{B22F4D52-876C-4CF3-AE86-107C74475B31}">
  <cacheSource type="worksheet">
    <worksheetSource name="Table13"/>
  </cacheSource>
  <cacheFields count="9">
    <cacheField name="Title" numFmtId="0">
      <sharedItems count="30">
        <s v="Fashion Dreamer"/>
        <s v="Genshin Impact"/>
        <s v="Harry Potter: Hogwarts Legacy"/>
        <s v="Harvest Moon 64"/>
        <s v="Harvest Moon: A wonderful life"/>
        <s v="Honkai Star Rail"/>
        <s v="Infinity Nikki"/>
        <s v="Little Goody Two Shoes"/>
        <s v="Love and Deepspace"/>
        <s v="Pocket Mirror"/>
        <s v="Pokemon: Legends Arecus"/>
        <s v="Pokemon: X and Y"/>
        <s v="Pokemon:Sun and Moon"/>
        <s v="Princess Peach Showtime"/>
        <s v="Rune Factory 5"/>
        <s v="SAO: Alicization Lycoris"/>
        <s v="Sims 4"/>
        <s v="Super Mario Odyssey"/>
        <s v="Super Mario Party"/>
        <s v="The Last of Us"/>
        <s v="The Legend of Zelda: Breath of the Wild"/>
        <s v="Tomb Raider: Lost Raids"/>
        <s v="Stardew Valley"/>
        <s v="Pokemon Go"/>
        <s v="Solo Leveling: Arise"/>
        <s v="Pokemon: Pocket Cards"/>
        <s v="Animal Crossing: Pocket Camp"/>
        <s v="Animal Crossing: New Horizons"/>
        <s v="Fortnite"/>
        <s v="Bendy and the Ink Machine"/>
      </sharedItems>
    </cacheField>
    <cacheField name="Console" numFmtId="0">
      <sharedItems count="7">
        <s v="Switch"/>
        <s v="PC"/>
        <s v="PS4"/>
        <s v="N64"/>
        <s v="Mobile"/>
        <s v="DS"/>
        <s v="Wii"/>
      </sharedItems>
    </cacheField>
    <cacheField name="Company" numFmtId="0">
      <sharedItems count="12">
        <s v="Marvelous"/>
        <s v="MiHoYo"/>
        <s v="Square Enix"/>
        <s v="Natsume"/>
        <s v="PaperGames"/>
        <s v="Astral Shift"/>
        <s v="The Pokemon Company"/>
        <s v="Nintendo"/>
        <s v="Bandi Namco"/>
        <s v="EA Games"/>
        <s v="ConcernedApe"/>
        <s v="Joey Drew Studios"/>
      </sharedItems>
    </cacheField>
    <cacheField name="Country of Origin" numFmtId="0">
      <sharedItems count="5">
        <s v="Japan"/>
        <s v="China"/>
        <s v="USA"/>
        <s v="Austria"/>
        <s v="Korea"/>
      </sharedItems>
    </cacheField>
    <cacheField name="Retail Price" numFmtId="44">
      <sharedItems containsSemiMixedTypes="0" containsString="0" containsNumber="1" minValue="19.989999999999998" maxValue="79.989999999999995" count="5">
        <n v="49.99"/>
        <n v="29.99"/>
        <n v="79.989999999999995"/>
        <n v="19.989999999999998"/>
        <n v="39.99"/>
      </sharedItems>
    </cacheField>
    <cacheField name="Discount " numFmtId="9">
      <sharedItems containsSemiMixedTypes="0" containsString="0" containsNumber="1" minValue="0.05" maxValue="0.5"/>
    </cacheField>
    <cacheField name="Sales Price" numFmtId="44">
      <sharedItems containsSemiMixedTypes="0" containsString="0" containsNumber="1" minValue="16.791599999999999" maxValue="67.191599999999994" count="5">
        <n v="41.991599999999998"/>
        <n v="25.191599999999998"/>
        <n v="67.191599999999994"/>
        <n v="16.791599999999999"/>
        <n v="33.5916"/>
      </sharedItems>
    </cacheField>
    <cacheField name="Release Date" numFmtId="14">
      <sharedItems containsSemiMixedTypes="0" containsNonDate="0" containsDate="1" containsString="0" minDate="2020-01-26T00:00:00" maxDate="2020-02-25T00:00:00"/>
    </cacheField>
    <cacheField name="Hours Played" numFmtId="0">
      <sharedItems containsSemiMixedTypes="0" containsString="0" containsNumber="1" containsInteger="1" minValue="5" maxValue="100"/>
    </cacheField>
  </cacheFields>
  <extLst>
    <ext xmlns:x14="http://schemas.microsoft.com/office/spreadsheetml/2009/9/main" uri="{725AE2AE-9491-48be-B2B4-4EB974FC3084}">
      <x14:pivotCacheDefinition pivotCacheId="8979244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x v="0"/>
    <x v="0"/>
    <n v="0.16"/>
    <x v="0"/>
    <d v="2020-01-26T00:00:00"/>
    <n v="19"/>
  </r>
  <r>
    <x v="1"/>
    <x v="1"/>
    <x v="1"/>
    <x v="1"/>
    <x v="1"/>
    <n v="0.1"/>
    <x v="1"/>
    <d v="2020-01-27T00:00:00"/>
    <n v="87"/>
  </r>
  <r>
    <x v="2"/>
    <x v="2"/>
    <x v="2"/>
    <x v="2"/>
    <x v="2"/>
    <n v="0.5"/>
    <x v="2"/>
    <d v="2020-01-28T00:00:00"/>
    <n v="15"/>
  </r>
  <r>
    <x v="3"/>
    <x v="3"/>
    <x v="3"/>
    <x v="0"/>
    <x v="3"/>
    <n v="0.05"/>
    <x v="3"/>
    <d v="2020-01-29T00:00:00"/>
    <n v="5"/>
  </r>
  <r>
    <x v="4"/>
    <x v="0"/>
    <x v="3"/>
    <x v="0"/>
    <x v="0"/>
    <n v="0.2"/>
    <x v="0"/>
    <d v="2020-01-30T00:00:00"/>
    <n v="30"/>
  </r>
  <r>
    <x v="5"/>
    <x v="1"/>
    <x v="1"/>
    <x v="1"/>
    <x v="4"/>
    <n v="0.1"/>
    <x v="4"/>
    <d v="2020-01-31T00:00:00"/>
    <n v="98"/>
  </r>
  <r>
    <x v="6"/>
    <x v="1"/>
    <x v="4"/>
    <x v="1"/>
    <x v="4"/>
    <n v="0.1"/>
    <x v="4"/>
    <d v="2020-02-01T00:00:00"/>
    <n v="100"/>
  </r>
  <r>
    <x v="7"/>
    <x v="0"/>
    <x v="5"/>
    <x v="3"/>
    <x v="3"/>
    <n v="0.1"/>
    <x v="3"/>
    <d v="2020-02-02T00:00:00"/>
    <n v="50"/>
  </r>
  <r>
    <x v="8"/>
    <x v="4"/>
    <x v="4"/>
    <x v="1"/>
    <x v="1"/>
    <n v="0.1"/>
    <x v="1"/>
    <d v="2020-02-03T00:00:00"/>
    <n v="100"/>
  </r>
  <r>
    <x v="9"/>
    <x v="1"/>
    <x v="5"/>
    <x v="3"/>
    <x v="3"/>
    <n v="0.1"/>
    <x v="3"/>
    <d v="2020-02-04T00:00:00"/>
    <n v="24"/>
  </r>
  <r>
    <x v="10"/>
    <x v="0"/>
    <x v="6"/>
    <x v="0"/>
    <x v="4"/>
    <n v="0.2"/>
    <x v="4"/>
    <d v="2020-02-05T00:00:00"/>
    <n v="89"/>
  </r>
  <r>
    <x v="11"/>
    <x v="5"/>
    <x v="6"/>
    <x v="0"/>
    <x v="4"/>
    <n v="0.1"/>
    <x v="4"/>
    <d v="2020-02-06T00:00:00"/>
    <n v="100"/>
  </r>
  <r>
    <x v="12"/>
    <x v="5"/>
    <x v="6"/>
    <x v="0"/>
    <x v="4"/>
    <n v="0.1"/>
    <x v="4"/>
    <d v="2020-02-07T00:00:00"/>
    <n v="97"/>
  </r>
  <r>
    <x v="13"/>
    <x v="0"/>
    <x v="7"/>
    <x v="0"/>
    <x v="0"/>
    <n v="0.2"/>
    <x v="0"/>
    <d v="2020-02-08T00:00:00"/>
    <n v="65"/>
  </r>
  <r>
    <x v="14"/>
    <x v="0"/>
    <x v="3"/>
    <x v="0"/>
    <x v="0"/>
    <n v="0.2"/>
    <x v="0"/>
    <d v="2020-02-09T00:00:00"/>
    <n v="50"/>
  </r>
  <r>
    <x v="15"/>
    <x v="2"/>
    <x v="8"/>
    <x v="0"/>
    <x v="4"/>
    <n v="0.3"/>
    <x v="4"/>
    <d v="2020-02-10T00:00:00"/>
    <n v="37"/>
  </r>
  <r>
    <x v="16"/>
    <x v="1"/>
    <x v="9"/>
    <x v="2"/>
    <x v="1"/>
    <n v="0.1"/>
    <x v="1"/>
    <d v="2020-02-11T00:00:00"/>
    <n v="100"/>
  </r>
  <r>
    <x v="17"/>
    <x v="0"/>
    <x v="7"/>
    <x v="0"/>
    <x v="0"/>
    <n v="0.3"/>
    <x v="0"/>
    <d v="2020-02-12T00:00:00"/>
    <n v="47"/>
  </r>
  <r>
    <x v="18"/>
    <x v="6"/>
    <x v="7"/>
    <x v="0"/>
    <x v="4"/>
    <n v="0.3"/>
    <x v="4"/>
    <d v="2020-02-13T00:00:00"/>
    <n v="43"/>
  </r>
  <r>
    <x v="19"/>
    <x v="2"/>
    <x v="2"/>
    <x v="2"/>
    <x v="0"/>
    <n v="0.3"/>
    <x v="0"/>
    <d v="2020-02-14T00:00:00"/>
    <n v="24"/>
  </r>
  <r>
    <x v="20"/>
    <x v="0"/>
    <x v="7"/>
    <x v="0"/>
    <x v="0"/>
    <n v="0.2"/>
    <x v="0"/>
    <d v="2020-02-15T00:00:00"/>
    <n v="74"/>
  </r>
  <r>
    <x v="21"/>
    <x v="2"/>
    <x v="2"/>
    <x v="2"/>
    <x v="0"/>
    <n v="0.4"/>
    <x v="0"/>
    <d v="2020-02-16T00:00:00"/>
    <n v="45"/>
  </r>
  <r>
    <x v="22"/>
    <x v="0"/>
    <x v="10"/>
    <x v="2"/>
    <x v="3"/>
    <n v="0.1"/>
    <x v="3"/>
    <d v="2020-02-17T00:00:00"/>
    <n v="87"/>
  </r>
  <r>
    <x v="23"/>
    <x v="4"/>
    <x v="6"/>
    <x v="0"/>
    <x v="1"/>
    <n v="0.05"/>
    <x v="1"/>
    <d v="2020-02-18T00:00:00"/>
    <n v="45"/>
  </r>
  <r>
    <x v="24"/>
    <x v="4"/>
    <x v="9"/>
    <x v="4"/>
    <x v="1"/>
    <n v="0.05"/>
    <x v="1"/>
    <d v="2020-02-19T00:00:00"/>
    <n v="100"/>
  </r>
  <r>
    <x v="25"/>
    <x v="4"/>
    <x v="6"/>
    <x v="0"/>
    <x v="1"/>
    <n v="0.05"/>
    <x v="1"/>
    <d v="2020-02-20T00:00:00"/>
    <n v="100"/>
  </r>
  <r>
    <x v="26"/>
    <x v="4"/>
    <x v="7"/>
    <x v="0"/>
    <x v="0"/>
    <n v="0.1"/>
    <x v="0"/>
    <d v="2020-02-21T00:00:00"/>
    <n v="100"/>
  </r>
  <r>
    <x v="27"/>
    <x v="0"/>
    <x v="7"/>
    <x v="0"/>
    <x v="0"/>
    <n v="0.1"/>
    <x v="0"/>
    <d v="2020-02-22T00:00:00"/>
    <n v="100"/>
  </r>
  <r>
    <x v="28"/>
    <x v="2"/>
    <x v="9"/>
    <x v="2"/>
    <x v="4"/>
    <n v="0.1"/>
    <x v="4"/>
    <d v="2020-02-23T00:00:00"/>
    <n v="67"/>
  </r>
  <r>
    <x v="29"/>
    <x v="1"/>
    <x v="11"/>
    <x v="2"/>
    <x v="4"/>
    <n v="0.1"/>
    <x v="4"/>
    <d v="2020-02-24T00:00:00"/>
    <n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961387-D87B-4B1E-A126-1D44BAEFE9D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0" firstDataRow="1" firstDataCol="1"/>
  <pivotFields count="9">
    <pivotField axis="axisRow" showAll="0">
      <items count="31">
        <item x="27"/>
        <item x="26"/>
        <item x="29"/>
        <item x="0"/>
        <item x="28"/>
        <item x="1"/>
        <item x="2"/>
        <item x="3"/>
        <item x="4"/>
        <item x="5"/>
        <item x="6"/>
        <item x="7"/>
        <item x="8"/>
        <item x="9"/>
        <item x="23"/>
        <item x="10"/>
        <item x="25"/>
        <item x="11"/>
        <item x="12"/>
        <item x="13"/>
        <item x="14"/>
        <item x="15"/>
        <item x="16"/>
        <item x="24"/>
        <item x="22"/>
        <item x="17"/>
        <item x="18"/>
        <item x="19"/>
        <item x="20"/>
        <item x="21"/>
        <item t="default"/>
      </items>
    </pivotField>
    <pivotField showAll="0">
      <items count="8">
        <item x="5"/>
        <item x="4"/>
        <item x="3"/>
        <item x="1"/>
        <item x="2"/>
        <item x="0"/>
        <item x="6"/>
        <item t="default"/>
      </items>
    </pivotField>
    <pivotField axis="axisRow" showAll="0">
      <items count="13">
        <item x="5"/>
        <item h="1" x="8"/>
        <item h="1" x="10"/>
        <item h="1" x="9"/>
        <item h="1" x="11"/>
        <item h="1" x="0"/>
        <item h="1" x="1"/>
        <item h="1" x="3"/>
        <item h="1" x="7"/>
        <item h="1" x="4"/>
        <item h="1" x="2"/>
        <item h="1" x="6"/>
        <item t="default"/>
      </items>
    </pivotField>
    <pivotField showAll="0"/>
    <pivotField dataField="1" numFmtId="44" showAll="0"/>
    <pivotField dataField="1" numFmtId="9" showAll="0"/>
    <pivotField dataField="1" numFmtId="44" showAll="0"/>
    <pivotField numFmtId="14" showAll="0"/>
    <pivotField showAll="0"/>
  </pivotFields>
  <rowFields count="2">
    <field x="2"/>
    <field x="0"/>
  </rowFields>
  <rowItems count="4">
    <i>
      <x/>
    </i>
    <i r="1">
      <x v="11"/>
    </i>
    <i r="1">
      <x v="13"/>
    </i>
    <i t="grand">
      <x/>
    </i>
  </rowItems>
  <colFields count="1">
    <field x="-2"/>
  </colFields>
  <colItems count="3">
    <i>
      <x/>
    </i>
    <i i="1">
      <x v="1"/>
    </i>
    <i i="2">
      <x v="2"/>
    </i>
  </colItems>
  <dataFields count="3">
    <dataField name="Sum of Retail Price" fld="4" baseField="0" baseItem="0" numFmtId="44"/>
    <dataField name="Sum of Discount " fld="5" baseField="0" baseItem="0" numFmtId="9"/>
    <dataField name="Sum of Sales Price" fld="6" baseField="0" baseItem="0" numFmtId="44"/>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A2510A-4C58-4462-8556-C6B0B78797D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rowPageCount="1" colPageCount="1"/>
  <pivotFields count="9">
    <pivotField dataField="1" showAll="0"/>
    <pivotField axis="axisRow" showAll="0">
      <items count="8">
        <item x="5"/>
        <item x="4"/>
        <item x="3"/>
        <item x="1"/>
        <item x="2"/>
        <item x="0"/>
        <item x="6"/>
        <item t="default"/>
      </items>
    </pivotField>
    <pivotField axis="axisPage" multipleItemSelectionAllowed="1" showAll="0">
      <items count="13">
        <item x="5"/>
        <item h="1" x="8"/>
        <item h="1" x="10"/>
        <item h="1" x="9"/>
        <item h="1" x="11"/>
        <item h="1" x="0"/>
        <item h="1" x="1"/>
        <item h="1" x="3"/>
        <item h="1" x="7"/>
        <item h="1" x="4"/>
        <item h="1" x="2"/>
        <item h="1" x="6"/>
        <item t="default"/>
      </items>
    </pivotField>
    <pivotField showAll="0"/>
    <pivotField numFmtId="44" showAll="0"/>
    <pivotField numFmtId="9" showAll="0"/>
    <pivotField numFmtId="44" showAll="0"/>
    <pivotField numFmtId="14" showAll="0"/>
    <pivotField showAll="0"/>
  </pivotFields>
  <rowFields count="1">
    <field x="1"/>
  </rowFields>
  <rowItems count="3">
    <i>
      <x v="3"/>
    </i>
    <i>
      <x v="5"/>
    </i>
    <i t="grand">
      <x/>
    </i>
  </rowItems>
  <colItems count="1">
    <i/>
  </colItems>
  <pageFields count="1">
    <pageField fld="2" hier="-1"/>
  </pageFields>
  <dataFields count="1">
    <dataField name="Count of Title" fld="0" subtotal="count" baseField="0" baseItem="0"/>
  </dataField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3"/>
          </reference>
        </references>
      </pivotArea>
    </chartFormat>
    <chartFormat chart="1" format="2">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AFA27B16-3166-4260-83B3-88C1EB3A0F8E}" sourceName="Company">
  <pivotTables>
    <pivotTable tabId="8" name="PivotTable2"/>
  </pivotTables>
  <data>
    <tabular pivotCacheId="897924479">
      <items count="12">
        <i x="5" s="1"/>
        <i x="8"/>
        <i x="10"/>
        <i x="9"/>
        <i x="11"/>
        <i x="0"/>
        <i x="1"/>
        <i x="3"/>
        <i x="7"/>
        <i x="4"/>
        <i x="2"/>
        <i x="6"/>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6576DF3E-ACDF-4B7C-BC96-C53C508B1DCE}" sourceName="Company">
  <pivotTables>
    <pivotTable tabId="11" name="PivotTable5"/>
  </pivotTables>
  <data>
    <tabular pivotCacheId="897924479">
      <items count="12">
        <i x="5" s="1"/>
        <i x="8"/>
        <i x="10"/>
        <i x="9"/>
        <i x="11"/>
        <i x="0"/>
        <i x="1"/>
        <i x="3"/>
        <i x="7"/>
        <i x="4"/>
        <i x="2"/>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0CB9C434-7268-4337-8947-A6D1BB808F99}" cache="Slicer_Company" caption="Company" rowHeight="24923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1" xr10:uid="{C089CE12-28AF-4448-8C12-3192F5EAB7F6}" cache="Slicer_Company1" caption="Company" rowHeight="24923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BD04-8BC7-42CD-9664-FBEE541A4EB1}" name="Table13" displayName="Table13" ref="A1:I32" totalsRowCount="1" headerRowDxfId="2">
  <sortState xmlns:xlrd2="http://schemas.microsoft.com/office/spreadsheetml/2017/richdata2" ref="A2:I31">
    <sortCondition ref="A1:A31"/>
  </sortState>
  <tableColumns count="9">
    <tableColumn id="1" xr3:uid="{98A53DEF-D241-47FA-87C4-D118221C22F0}" name="Title"/>
    <tableColumn id="2" xr3:uid="{AEDBDC86-7B21-4F31-88B5-68C83B4FFAFC}" name="Console"/>
    <tableColumn id="3" xr3:uid="{7798595C-18E1-457C-8C71-E782662A7D96}" name="Company"/>
    <tableColumn id="9" xr3:uid="{EA7CB6F9-CD23-4FA6-A7E3-8B4A52761649}" name="Country of Origin"/>
    <tableColumn id="4" xr3:uid="{E37A77ED-1E80-40D2-A850-BDAE18DAE727}" name="Retail Price" totalsRowDxfId="1" dataCellStyle="Currency" totalsRowCellStyle="Currency"/>
    <tableColumn id="7" xr3:uid="{A7176A7D-9175-4296-8340-00F195036BBC}" name="Discount " totalsRowDxfId="3" dataCellStyle="Percent" totalsRowCellStyle="Percent"/>
    <tableColumn id="8" xr3:uid="{F69E3580-D0FE-4104-96F8-95200137346D}" name="Sales Price" dataDxfId="9" totalsRowDxfId="0">
      <calculatedColumnFormula>E2*(1-16%)</calculatedColumnFormula>
    </tableColumn>
    <tableColumn id="5" xr3:uid="{C6BBE735-B2AE-4CA4-AFAB-8C70DD17EE6E}" name="Release Date"/>
    <tableColumn id="6" xr3:uid="{035F346A-6167-449D-840A-B68D8C64A343}" name="Hours Played" totalsRowFunction="averag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C5247-CC76-4952-8381-7ED48F0C2317}">
  <dimension ref="A3:D7"/>
  <sheetViews>
    <sheetView workbookViewId="0">
      <selection activeCell="B23" sqref="B23"/>
    </sheetView>
  </sheetViews>
  <sheetFormatPr defaultRowHeight="14.25" x14ac:dyDescent="0.45"/>
  <cols>
    <col min="1" max="1" width="21.9296875" bestFit="1" customWidth="1"/>
    <col min="2" max="2" width="15.796875" bestFit="1" customWidth="1"/>
    <col min="3" max="3" width="14.06640625" bestFit="1" customWidth="1"/>
    <col min="4" max="4" width="15.53125" bestFit="1" customWidth="1"/>
  </cols>
  <sheetData>
    <row r="3" spans="1:4" x14ac:dyDescent="0.45">
      <c r="A3" s="2" t="s">
        <v>51</v>
      </c>
      <c r="B3" t="s">
        <v>55</v>
      </c>
      <c r="C3" t="s">
        <v>67</v>
      </c>
      <c r="D3" t="s">
        <v>66</v>
      </c>
    </row>
    <row r="4" spans="1:4" x14ac:dyDescent="0.45">
      <c r="A4" s="3" t="s">
        <v>25</v>
      </c>
      <c r="B4" s="5">
        <v>39.979999999999997</v>
      </c>
      <c r="C4" s="4">
        <v>0.2</v>
      </c>
      <c r="D4" s="5">
        <v>33.583199999999998</v>
      </c>
    </row>
    <row r="5" spans="1:4" x14ac:dyDescent="0.45">
      <c r="A5" s="8" t="s">
        <v>7</v>
      </c>
      <c r="B5" s="5">
        <v>19.989999999999998</v>
      </c>
      <c r="C5" s="4">
        <v>0.1</v>
      </c>
      <c r="D5" s="5">
        <v>16.791599999999999</v>
      </c>
    </row>
    <row r="6" spans="1:4" x14ac:dyDescent="0.45">
      <c r="A6" s="8" t="s">
        <v>32</v>
      </c>
      <c r="B6" s="5">
        <v>19.989999999999998</v>
      </c>
      <c r="C6" s="4">
        <v>0.1</v>
      </c>
      <c r="D6" s="5">
        <v>16.791599999999999</v>
      </c>
    </row>
    <row r="7" spans="1:4" x14ac:dyDescent="0.45">
      <c r="A7" s="3" t="s">
        <v>52</v>
      </c>
      <c r="B7" s="5">
        <v>39.979999999999997</v>
      </c>
      <c r="C7" s="4">
        <v>0.2</v>
      </c>
      <c r="D7" s="5">
        <v>33.583199999999998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E43EB-8250-4957-9C3A-240C4F72DFFA}">
  <dimension ref="A1:B6"/>
  <sheetViews>
    <sheetView workbookViewId="0">
      <selection activeCell="I26" sqref="I26"/>
    </sheetView>
  </sheetViews>
  <sheetFormatPr defaultRowHeight="14.25" x14ac:dyDescent="0.45"/>
  <cols>
    <col min="1" max="1" width="11.9296875" bestFit="1" customWidth="1"/>
    <col min="2" max="2" width="11.33203125" bestFit="1" customWidth="1"/>
  </cols>
  <sheetData>
    <row r="1" spans="1:2" x14ac:dyDescent="0.45">
      <c r="A1" s="2" t="s">
        <v>1</v>
      </c>
      <c r="B1" t="s">
        <v>25</v>
      </c>
    </row>
    <row r="3" spans="1:2" x14ac:dyDescent="0.45">
      <c r="A3" s="2" t="s">
        <v>51</v>
      </c>
      <c r="B3" t="s">
        <v>68</v>
      </c>
    </row>
    <row r="4" spans="1:2" x14ac:dyDescent="0.45">
      <c r="A4" s="3" t="s">
        <v>33</v>
      </c>
      <c r="B4">
        <v>1</v>
      </c>
    </row>
    <row r="5" spans="1:2" x14ac:dyDescent="0.45">
      <c r="A5" s="3" t="s">
        <v>10</v>
      </c>
      <c r="B5">
        <v>1</v>
      </c>
    </row>
    <row r="6" spans="1:2" x14ac:dyDescent="0.45">
      <c r="A6" s="3" t="s">
        <v>52</v>
      </c>
      <c r="B6">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FEF9-9DEF-466B-9A25-9D126386519E}">
  <dimension ref="A1:L32"/>
  <sheetViews>
    <sheetView tabSelected="1" workbookViewId="0">
      <selection activeCell="H32" sqref="H32"/>
    </sheetView>
  </sheetViews>
  <sheetFormatPr defaultRowHeight="14.25" x14ac:dyDescent="0.45"/>
  <cols>
    <col min="1" max="1" width="31.19921875" customWidth="1"/>
    <col min="2" max="2" width="11.796875" customWidth="1"/>
    <col min="3" max="4" width="22.265625" customWidth="1"/>
    <col min="5" max="5" width="14.53125" style="7" customWidth="1"/>
    <col min="6" max="6" width="16.46484375" style="6" customWidth="1"/>
    <col min="7" max="7" width="16.46484375" customWidth="1"/>
    <col min="8" max="8" width="14.33203125" customWidth="1"/>
    <col min="9" max="9" width="16.06640625" customWidth="1"/>
    <col min="10" max="10" width="12.59765625" customWidth="1"/>
    <col min="11" max="11" width="22.265625" customWidth="1"/>
    <col min="12" max="12" width="11.3984375" customWidth="1"/>
  </cols>
  <sheetData>
    <row r="1" spans="1:12" x14ac:dyDescent="0.45">
      <c r="A1" s="9" t="s">
        <v>0</v>
      </c>
      <c r="B1" s="9" t="s">
        <v>4</v>
      </c>
      <c r="C1" s="9" t="s">
        <v>1</v>
      </c>
      <c r="D1" s="9" t="s">
        <v>57</v>
      </c>
      <c r="E1" s="10" t="s">
        <v>53</v>
      </c>
      <c r="F1" s="11" t="s">
        <v>56</v>
      </c>
      <c r="G1" s="9" t="s">
        <v>54</v>
      </c>
      <c r="H1" s="9" t="s">
        <v>2</v>
      </c>
      <c r="I1" s="9" t="s">
        <v>3</v>
      </c>
      <c r="J1" s="9"/>
      <c r="K1" s="9" t="s">
        <v>70</v>
      </c>
      <c r="L1" s="9" t="s">
        <v>69</v>
      </c>
    </row>
    <row r="2" spans="1:12" x14ac:dyDescent="0.45">
      <c r="A2" t="s">
        <v>49</v>
      </c>
      <c r="B2" t="s">
        <v>10</v>
      </c>
      <c r="C2" t="s">
        <v>21</v>
      </c>
      <c r="D2" t="s">
        <v>58</v>
      </c>
      <c r="E2" s="7">
        <v>49.99</v>
      </c>
      <c r="F2" s="6">
        <v>0.1</v>
      </c>
      <c r="G2" s="5">
        <f>E2*(1-16%)</f>
        <v>41.991599999999998</v>
      </c>
      <c r="H2" s="1">
        <v>43883</v>
      </c>
      <c r="I2">
        <v>100</v>
      </c>
      <c r="K2" t="str" cm="1">
        <f t="array" ref="K2:K13">_xlfn.UNIQUE(Table13[Company])</f>
        <v>Nintendo</v>
      </c>
      <c r="L2">
        <f>COUNTIF(Table13[Company],K2)</f>
        <v>6</v>
      </c>
    </row>
    <row r="3" spans="1:12" x14ac:dyDescent="0.45">
      <c r="A3" t="s">
        <v>48</v>
      </c>
      <c r="B3" t="s">
        <v>41</v>
      </c>
      <c r="C3" t="s">
        <v>21</v>
      </c>
      <c r="D3" t="s">
        <v>58</v>
      </c>
      <c r="E3" s="7">
        <v>49.99</v>
      </c>
      <c r="F3" s="6">
        <v>0.1</v>
      </c>
      <c r="G3" s="5">
        <f>E3*(1-16%)</f>
        <v>41.991599999999998</v>
      </c>
      <c r="H3" s="1">
        <v>43882</v>
      </c>
      <c r="I3">
        <v>100</v>
      </c>
      <c r="K3" t="str">
        <v>Joey Drew Studios</v>
      </c>
      <c r="L3">
        <f>COUNTIF(Table13[Company],K3)</f>
        <v>1</v>
      </c>
    </row>
    <row r="4" spans="1:12" x14ac:dyDescent="0.45">
      <c r="A4" t="s">
        <v>64</v>
      </c>
      <c r="B4" t="s">
        <v>33</v>
      </c>
      <c r="C4" t="s">
        <v>65</v>
      </c>
      <c r="D4" t="s">
        <v>60</v>
      </c>
      <c r="E4" s="7">
        <v>39.99</v>
      </c>
      <c r="F4" s="6">
        <v>0.1</v>
      </c>
      <c r="G4" s="5">
        <f>E4*(1-16%)</f>
        <v>33.5916</v>
      </c>
      <c r="H4" s="1">
        <v>43885</v>
      </c>
      <c r="I4">
        <v>17</v>
      </c>
      <c r="K4" t="str">
        <v>Marvelous</v>
      </c>
      <c r="L4">
        <f>COUNTIF(Table13[Company],K4)</f>
        <v>1</v>
      </c>
    </row>
    <row r="5" spans="1:12" x14ac:dyDescent="0.45">
      <c r="A5" t="s">
        <v>5</v>
      </c>
      <c r="B5" t="s">
        <v>10</v>
      </c>
      <c r="C5" t="s">
        <v>26</v>
      </c>
      <c r="D5" t="s">
        <v>58</v>
      </c>
      <c r="E5" s="7">
        <v>49.99</v>
      </c>
      <c r="F5" s="6">
        <v>0.16</v>
      </c>
      <c r="G5" s="5">
        <f>E5*(1-16%)</f>
        <v>41.991599999999998</v>
      </c>
      <c r="H5" s="1">
        <v>43856</v>
      </c>
      <c r="I5">
        <v>19</v>
      </c>
      <c r="K5" t="str">
        <v>EA Games</v>
      </c>
      <c r="L5">
        <f>COUNTIF(Table13[Company],K5)</f>
        <v>3</v>
      </c>
    </row>
    <row r="6" spans="1:12" x14ac:dyDescent="0.45">
      <c r="A6" t="s">
        <v>63</v>
      </c>
      <c r="B6" t="s">
        <v>12</v>
      </c>
      <c r="C6" t="s">
        <v>35</v>
      </c>
      <c r="D6" t="s">
        <v>60</v>
      </c>
      <c r="E6" s="7">
        <v>39.99</v>
      </c>
      <c r="F6" s="6">
        <v>0.1</v>
      </c>
      <c r="G6" s="5">
        <f>E6*(1-16%)</f>
        <v>33.5916</v>
      </c>
      <c r="H6" s="1">
        <v>43884</v>
      </c>
      <c r="I6">
        <v>67</v>
      </c>
      <c r="K6" t="str">
        <v>MiHoYo</v>
      </c>
      <c r="L6">
        <f>COUNTIF(Table13[Company],K6)</f>
        <v>2</v>
      </c>
    </row>
    <row r="7" spans="1:12" x14ac:dyDescent="0.45">
      <c r="A7" t="s">
        <v>38</v>
      </c>
      <c r="B7" t="s">
        <v>33</v>
      </c>
      <c r="C7" t="s">
        <v>42</v>
      </c>
      <c r="D7" t="s">
        <v>59</v>
      </c>
      <c r="E7" s="7">
        <v>29.99</v>
      </c>
      <c r="F7" s="6">
        <v>0.1</v>
      </c>
      <c r="G7" s="5">
        <f>E7*(1-16%)</f>
        <v>25.191599999999998</v>
      </c>
      <c r="H7" s="1">
        <v>43857</v>
      </c>
      <c r="I7">
        <v>87</v>
      </c>
      <c r="K7" t="str">
        <v>Square Enix</v>
      </c>
      <c r="L7">
        <f>COUNTIF(Table13[Company],K7)</f>
        <v>3</v>
      </c>
    </row>
    <row r="8" spans="1:12" x14ac:dyDescent="0.45">
      <c r="A8" t="s">
        <v>30</v>
      </c>
      <c r="B8" t="s">
        <v>12</v>
      </c>
      <c r="C8" t="s">
        <v>43</v>
      </c>
      <c r="D8" t="s">
        <v>60</v>
      </c>
      <c r="E8" s="7">
        <v>79.989999999999995</v>
      </c>
      <c r="F8" s="6">
        <v>0.5</v>
      </c>
      <c r="G8" s="5">
        <f>E8*(1-16%)</f>
        <v>67.191599999999994</v>
      </c>
      <c r="H8" s="1">
        <v>43858</v>
      </c>
      <c r="I8">
        <v>15</v>
      </c>
      <c r="K8" t="str">
        <v>Natsume</v>
      </c>
      <c r="L8">
        <f>COUNTIF(Table13[Company],K8)</f>
        <v>3</v>
      </c>
    </row>
    <row r="9" spans="1:12" x14ac:dyDescent="0.45">
      <c r="A9" t="s">
        <v>13</v>
      </c>
      <c r="B9" t="s">
        <v>14</v>
      </c>
      <c r="C9" t="s">
        <v>23</v>
      </c>
      <c r="D9" t="s">
        <v>58</v>
      </c>
      <c r="E9" s="7">
        <v>19.989999999999998</v>
      </c>
      <c r="F9" s="6">
        <v>0.05</v>
      </c>
      <c r="G9" s="5">
        <f>E9*(1-16%)</f>
        <v>16.791599999999999</v>
      </c>
      <c r="H9" s="1">
        <v>43859</v>
      </c>
      <c r="I9">
        <v>5</v>
      </c>
      <c r="K9" t="str">
        <v>PaperGames</v>
      </c>
      <c r="L9">
        <f>COUNTIF(Table13[Company],K9)</f>
        <v>2</v>
      </c>
    </row>
    <row r="10" spans="1:12" x14ac:dyDescent="0.45">
      <c r="A10" t="s">
        <v>6</v>
      </c>
      <c r="B10" t="s">
        <v>10</v>
      </c>
      <c r="C10" t="s">
        <v>23</v>
      </c>
      <c r="D10" t="s">
        <v>58</v>
      </c>
      <c r="E10" s="7">
        <v>49.99</v>
      </c>
      <c r="F10" s="6">
        <v>0.2</v>
      </c>
      <c r="G10" s="5">
        <f>E10*(1-16%)</f>
        <v>41.991599999999998</v>
      </c>
      <c r="H10" s="1">
        <v>43860</v>
      </c>
      <c r="I10">
        <v>30</v>
      </c>
      <c r="K10" t="str">
        <v>Astral Shift</v>
      </c>
      <c r="L10">
        <f>COUNTIF(Table13[Company],K10)</f>
        <v>2</v>
      </c>
    </row>
    <row r="11" spans="1:12" x14ac:dyDescent="0.45">
      <c r="A11" t="s">
        <v>39</v>
      </c>
      <c r="B11" t="s">
        <v>33</v>
      </c>
      <c r="C11" t="s">
        <v>42</v>
      </c>
      <c r="D11" t="s">
        <v>59</v>
      </c>
      <c r="E11" s="7">
        <v>39.99</v>
      </c>
      <c r="F11" s="6">
        <v>0.1</v>
      </c>
      <c r="G11" s="5">
        <f>E11*(1-16%)</f>
        <v>33.5916</v>
      </c>
      <c r="H11" s="1">
        <v>43861</v>
      </c>
      <c r="I11">
        <v>98</v>
      </c>
      <c r="K11" t="str">
        <v>The Pokemon Company</v>
      </c>
      <c r="L11">
        <f>COUNTIF(Table13[Company],K11)</f>
        <v>5</v>
      </c>
    </row>
    <row r="12" spans="1:12" x14ac:dyDescent="0.45">
      <c r="A12" t="s">
        <v>36</v>
      </c>
      <c r="B12" t="s">
        <v>33</v>
      </c>
      <c r="C12" t="s">
        <v>37</v>
      </c>
      <c r="D12" t="s">
        <v>59</v>
      </c>
      <c r="E12" s="7">
        <v>39.99</v>
      </c>
      <c r="F12" s="6">
        <v>0.1</v>
      </c>
      <c r="G12" s="5">
        <f>E12*(1-16%)</f>
        <v>33.5916</v>
      </c>
      <c r="H12" s="1">
        <v>43862</v>
      </c>
      <c r="I12">
        <v>100</v>
      </c>
      <c r="K12" t="str">
        <v>Bandi Namco</v>
      </c>
      <c r="L12">
        <f>COUNTIF(Table13[Company],K12)</f>
        <v>1</v>
      </c>
    </row>
    <row r="13" spans="1:12" x14ac:dyDescent="0.45">
      <c r="A13" t="s">
        <v>7</v>
      </c>
      <c r="B13" t="s">
        <v>10</v>
      </c>
      <c r="C13" t="s">
        <v>25</v>
      </c>
      <c r="D13" t="s">
        <v>61</v>
      </c>
      <c r="E13" s="7">
        <v>19.989999999999998</v>
      </c>
      <c r="F13" s="6">
        <v>0.1</v>
      </c>
      <c r="G13" s="5">
        <f>E13*(1-16%)</f>
        <v>16.791599999999999</v>
      </c>
      <c r="H13" s="1">
        <v>43863</v>
      </c>
      <c r="I13">
        <v>50</v>
      </c>
      <c r="K13" t="str">
        <v>ConcernedApe</v>
      </c>
      <c r="L13">
        <f>COUNTIF(Table13[Company],K13)</f>
        <v>1</v>
      </c>
    </row>
    <row r="14" spans="1:12" x14ac:dyDescent="0.45">
      <c r="A14" t="s">
        <v>40</v>
      </c>
      <c r="B14" t="s">
        <v>41</v>
      </c>
      <c r="C14" t="s">
        <v>37</v>
      </c>
      <c r="D14" t="s">
        <v>59</v>
      </c>
      <c r="E14" s="7">
        <v>29.99</v>
      </c>
      <c r="F14" s="6">
        <v>0.1</v>
      </c>
      <c r="G14" s="5">
        <f>E14*(1-16%)</f>
        <v>25.191599999999998</v>
      </c>
      <c r="H14" s="1">
        <v>43864</v>
      </c>
      <c r="I14">
        <v>100</v>
      </c>
    </row>
    <row r="15" spans="1:12" x14ac:dyDescent="0.45">
      <c r="A15" t="s">
        <v>32</v>
      </c>
      <c r="B15" t="s">
        <v>33</v>
      </c>
      <c r="C15" t="s">
        <v>25</v>
      </c>
      <c r="D15" t="s">
        <v>61</v>
      </c>
      <c r="E15" s="7">
        <v>19.989999999999998</v>
      </c>
      <c r="F15" s="6">
        <v>0.1</v>
      </c>
      <c r="G15" s="5">
        <f>E15*(1-16%)</f>
        <v>16.791599999999999</v>
      </c>
      <c r="H15" s="1">
        <v>43865</v>
      </c>
      <c r="I15">
        <v>24</v>
      </c>
    </row>
    <row r="16" spans="1:12" x14ac:dyDescent="0.45">
      <c r="A16" t="s">
        <v>45</v>
      </c>
      <c r="B16" t="s">
        <v>41</v>
      </c>
      <c r="C16" t="s">
        <v>22</v>
      </c>
      <c r="D16" t="s">
        <v>58</v>
      </c>
      <c r="E16" s="7">
        <v>29.99</v>
      </c>
      <c r="F16" s="6">
        <v>0.05</v>
      </c>
      <c r="G16" s="5">
        <f>E16*(1-16%)</f>
        <v>25.191599999999998</v>
      </c>
      <c r="H16" s="1">
        <v>43879</v>
      </c>
      <c r="I16">
        <v>45</v>
      </c>
    </row>
    <row r="17" spans="1:9" x14ac:dyDescent="0.45">
      <c r="A17" t="s">
        <v>15</v>
      </c>
      <c r="B17" t="s">
        <v>10</v>
      </c>
      <c r="C17" t="s">
        <v>22</v>
      </c>
      <c r="D17" t="s">
        <v>58</v>
      </c>
      <c r="E17" s="7">
        <v>39.99</v>
      </c>
      <c r="F17" s="6">
        <v>0.2</v>
      </c>
      <c r="G17" s="5">
        <f>E17*(1-16%)</f>
        <v>33.5916</v>
      </c>
      <c r="H17" s="1">
        <v>43866</v>
      </c>
      <c r="I17">
        <v>89</v>
      </c>
    </row>
    <row r="18" spans="1:9" x14ac:dyDescent="0.45">
      <c r="A18" t="s">
        <v>47</v>
      </c>
      <c r="B18" t="s">
        <v>41</v>
      </c>
      <c r="C18" t="s">
        <v>22</v>
      </c>
      <c r="D18" t="s">
        <v>58</v>
      </c>
      <c r="E18" s="7">
        <v>29.99</v>
      </c>
      <c r="F18" s="6">
        <v>0.05</v>
      </c>
      <c r="G18" s="5">
        <f>E18*(1-16%)</f>
        <v>25.191599999999998</v>
      </c>
      <c r="H18" s="1">
        <v>43881</v>
      </c>
      <c r="I18">
        <v>100</v>
      </c>
    </row>
    <row r="19" spans="1:9" x14ac:dyDescent="0.45">
      <c r="A19" t="s">
        <v>16</v>
      </c>
      <c r="B19" t="s">
        <v>17</v>
      </c>
      <c r="C19" t="s">
        <v>22</v>
      </c>
      <c r="D19" t="s">
        <v>58</v>
      </c>
      <c r="E19" s="7">
        <v>39.99</v>
      </c>
      <c r="F19" s="6">
        <v>0.1</v>
      </c>
      <c r="G19" s="5">
        <f>E19*(1-16%)</f>
        <v>33.5916</v>
      </c>
      <c r="H19" s="1">
        <v>43867</v>
      </c>
      <c r="I19">
        <v>100</v>
      </c>
    </row>
    <row r="20" spans="1:9" x14ac:dyDescent="0.45">
      <c r="A20" t="s">
        <v>18</v>
      </c>
      <c r="B20" t="s">
        <v>17</v>
      </c>
      <c r="C20" t="s">
        <v>22</v>
      </c>
      <c r="D20" t="s">
        <v>58</v>
      </c>
      <c r="E20" s="7">
        <v>39.99</v>
      </c>
      <c r="F20" s="6">
        <v>0.1</v>
      </c>
      <c r="G20" s="5">
        <f>E20*(1-16%)</f>
        <v>33.5916</v>
      </c>
      <c r="H20" s="1">
        <v>43868</v>
      </c>
      <c r="I20">
        <v>97</v>
      </c>
    </row>
    <row r="21" spans="1:9" x14ac:dyDescent="0.45">
      <c r="A21" t="s">
        <v>28</v>
      </c>
      <c r="B21" t="s">
        <v>10</v>
      </c>
      <c r="C21" t="s">
        <v>21</v>
      </c>
      <c r="D21" t="s">
        <v>58</v>
      </c>
      <c r="E21" s="7">
        <v>49.99</v>
      </c>
      <c r="F21" s="6">
        <v>0.2</v>
      </c>
      <c r="G21" s="5">
        <f>E21*(1-16%)</f>
        <v>41.991599999999998</v>
      </c>
      <c r="H21" s="1">
        <v>43869</v>
      </c>
      <c r="I21">
        <v>65</v>
      </c>
    </row>
    <row r="22" spans="1:9" x14ac:dyDescent="0.45">
      <c r="A22" t="s">
        <v>8</v>
      </c>
      <c r="B22" t="s">
        <v>10</v>
      </c>
      <c r="C22" t="s">
        <v>23</v>
      </c>
      <c r="D22" t="s">
        <v>58</v>
      </c>
      <c r="E22" s="7">
        <v>49.99</v>
      </c>
      <c r="F22" s="6">
        <v>0.2</v>
      </c>
      <c r="G22" s="5">
        <f>E22*(1-16%)</f>
        <v>41.991599999999998</v>
      </c>
      <c r="H22" s="1">
        <v>43870</v>
      </c>
      <c r="I22">
        <v>50</v>
      </c>
    </row>
    <row r="23" spans="1:9" x14ac:dyDescent="0.45">
      <c r="A23" t="s">
        <v>11</v>
      </c>
      <c r="B23" t="s">
        <v>12</v>
      </c>
      <c r="C23" t="s">
        <v>24</v>
      </c>
      <c r="D23" t="s">
        <v>58</v>
      </c>
      <c r="E23" s="7">
        <v>39.99</v>
      </c>
      <c r="F23" s="6">
        <v>0.3</v>
      </c>
      <c r="G23" s="5">
        <f>E23*(1-16%)</f>
        <v>33.5916</v>
      </c>
      <c r="H23" s="1">
        <v>43871</v>
      </c>
      <c r="I23">
        <v>37</v>
      </c>
    </row>
    <row r="24" spans="1:9" x14ac:dyDescent="0.45">
      <c r="A24" t="s">
        <v>34</v>
      </c>
      <c r="B24" t="s">
        <v>33</v>
      </c>
      <c r="C24" t="s">
        <v>35</v>
      </c>
      <c r="D24" t="s">
        <v>60</v>
      </c>
      <c r="E24" s="7">
        <v>29.99</v>
      </c>
      <c r="F24" s="6">
        <v>0.1</v>
      </c>
      <c r="G24" s="5">
        <f>E24*(1-16%)</f>
        <v>25.191599999999998</v>
      </c>
      <c r="H24" s="1">
        <v>43872</v>
      </c>
      <c r="I24">
        <v>100</v>
      </c>
    </row>
    <row r="25" spans="1:9" x14ac:dyDescent="0.45">
      <c r="A25" t="s">
        <v>46</v>
      </c>
      <c r="B25" t="s">
        <v>41</v>
      </c>
      <c r="C25" t="s">
        <v>35</v>
      </c>
      <c r="D25" t="s">
        <v>62</v>
      </c>
      <c r="E25" s="7">
        <v>29.99</v>
      </c>
      <c r="F25" s="6">
        <v>0.05</v>
      </c>
      <c r="G25" s="5">
        <f>E25*(1-16%)</f>
        <v>25.191599999999998</v>
      </c>
      <c r="H25" s="1">
        <v>43880</v>
      </c>
      <c r="I25">
        <v>100</v>
      </c>
    </row>
    <row r="26" spans="1:9" x14ac:dyDescent="0.45">
      <c r="A26" t="s">
        <v>44</v>
      </c>
      <c r="B26" t="s">
        <v>10</v>
      </c>
      <c r="C26" t="s">
        <v>50</v>
      </c>
      <c r="D26" t="s">
        <v>60</v>
      </c>
      <c r="E26" s="7">
        <v>19.989999999999998</v>
      </c>
      <c r="F26" s="6">
        <v>0.1</v>
      </c>
      <c r="G26" s="5">
        <f>E26*(1-16%)</f>
        <v>16.791599999999999</v>
      </c>
      <c r="H26" s="1">
        <v>43878</v>
      </c>
      <c r="I26">
        <v>87</v>
      </c>
    </row>
    <row r="27" spans="1:9" x14ac:dyDescent="0.45">
      <c r="A27" t="s">
        <v>9</v>
      </c>
      <c r="B27" t="s">
        <v>10</v>
      </c>
      <c r="C27" t="s">
        <v>21</v>
      </c>
      <c r="D27" t="s">
        <v>58</v>
      </c>
      <c r="E27" s="7">
        <v>49.99</v>
      </c>
      <c r="F27" s="6">
        <v>0.3</v>
      </c>
      <c r="G27" s="5">
        <f>E27*(1-16%)</f>
        <v>41.991599999999998</v>
      </c>
      <c r="H27" s="1">
        <v>43873</v>
      </c>
      <c r="I27">
        <v>47</v>
      </c>
    </row>
    <row r="28" spans="1:9" x14ac:dyDescent="0.45">
      <c r="A28" t="s">
        <v>19</v>
      </c>
      <c r="B28" t="s">
        <v>20</v>
      </c>
      <c r="C28" t="s">
        <v>21</v>
      </c>
      <c r="D28" t="s">
        <v>58</v>
      </c>
      <c r="E28" s="7">
        <v>39.99</v>
      </c>
      <c r="F28" s="6">
        <v>0.3</v>
      </c>
      <c r="G28" s="5">
        <f>E28*(1-16%)</f>
        <v>33.5916</v>
      </c>
      <c r="H28" s="1">
        <v>43874</v>
      </c>
      <c r="I28">
        <v>43</v>
      </c>
    </row>
    <row r="29" spans="1:9" x14ac:dyDescent="0.45">
      <c r="A29" t="s">
        <v>29</v>
      </c>
      <c r="B29" t="s">
        <v>12</v>
      </c>
      <c r="C29" t="s">
        <v>43</v>
      </c>
      <c r="D29" t="s">
        <v>60</v>
      </c>
      <c r="E29" s="7">
        <v>49.99</v>
      </c>
      <c r="F29" s="6">
        <v>0.3</v>
      </c>
      <c r="G29" s="5">
        <f>E29*(1-16%)</f>
        <v>41.991599999999998</v>
      </c>
      <c r="H29" s="1">
        <v>43875</v>
      </c>
      <c r="I29">
        <v>24</v>
      </c>
    </row>
    <row r="30" spans="1:9" x14ac:dyDescent="0.45">
      <c r="A30" t="s">
        <v>27</v>
      </c>
      <c r="B30" t="s">
        <v>10</v>
      </c>
      <c r="C30" t="s">
        <v>21</v>
      </c>
      <c r="D30" t="s">
        <v>58</v>
      </c>
      <c r="E30" s="7">
        <v>49.99</v>
      </c>
      <c r="F30" s="6">
        <v>0.2</v>
      </c>
      <c r="G30" s="5">
        <f>E30*(1-16%)</f>
        <v>41.991599999999998</v>
      </c>
      <c r="H30" s="1">
        <v>43876</v>
      </c>
      <c r="I30">
        <v>74</v>
      </c>
    </row>
    <row r="31" spans="1:9" x14ac:dyDescent="0.45">
      <c r="A31" t="s">
        <v>31</v>
      </c>
      <c r="B31" t="s">
        <v>12</v>
      </c>
      <c r="C31" t="s">
        <v>43</v>
      </c>
      <c r="D31" t="s">
        <v>60</v>
      </c>
      <c r="E31" s="7">
        <v>49.99</v>
      </c>
      <c r="F31" s="6">
        <v>0.4</v>
      </c>
      <c r="G31" s="5">
        <f>E31*(1-16%)</f>
        <v>41.991599999999998</v>
      </c>
      <c r="H31" s="1">
        <v>43877</v>
      </c>
      <c r="I31">
        <v>45</v>
      </c>
    </row>
    <row r="32" spans="1:9" x14ac:dyDescent="0.45">
      <c r="G32" s="5"/>
      <c r="I32">
        <f>SUBTOTAL(101,Table13[Hours Played])</f>
        <v>63.833333333333336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 Game Prices</vt:lpstr>
      <vt:lpstr>Company Console Games</vt:lpstr>
      <vt:lpstr>AVERAGE,UNIQUE,COUNTIF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Deveyra</dc:creator>
  <cp:lastModifiedBy>Ariana Deveyra</cp:lastModifiedBy>
  <dcterms:created xsi:type="dcterms:W3CDTF">2025-01-29T02:53:46Z</dcterms:created>
  <dcterms:modified xsi:type="dcterms:W3CDTF">2025-01-29T19:38:35Z</dcterms:modified>
</cp:coreProperties>
</file>