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rianne\Documents\Doctorat en génie chimique\Modification de procédés\"/>
    </mc:Choice>
  </mc:AlternateContent>
  <xr:revisionPtr revIDLastSave="0" documentId="13_ncr:1_{255A6988-00BA-4692-A0FF-F50A0588BE95}" xr6:coauthVersionLast="45" xr6:coauthVersionMax="45" xr10:uidLastSave="{00000000-0000-0000-0000-000000000000}"/>
  <bookViews>
    <workbookView xWindow="-108" yWindow="-108" windowWidth="23256" windowHeight="12576" tabRatio="500" firstSheet="8" activeTab="8" xr2:uid="{00000000-000D-0000-FFFF-FFFF00000000}"/>
  </bookViews>
  <sheets>
    <sheet name="l_cons" sheetId="1" r:id="rId1"/>
    <sheet name="l_noncons" sheetId="2" r:id="rId2"/>
    <sheet name="l_act" sheetId="3" r:id="rId3"/>
    <sheet name="l_fp" sheetId="4" r:id="rId4"/>
    <sheet name="l_goods" sheetId="5" r:id="rId5"/>
    <sheet name="mass_balance" sheetId="18" r:id="rId6"/>
    <sheet name="foreground" sheetId="6" r:id="rId7"/>
    <sheet name="background_technosphere" sheetId="7" r:id="rId8"/>
    <sheet name="background_biosphere" sheetId="8" r:id="rId9"/>
    <sheet name="lay_goods" sheetId="9" r:id="rId10"/>
    <sheet name="lay_noncons" sheetId="10" r:id="rId11"/>
    <sheet name="lay_f_noncons" sheetId="11" r:id="rId12"/>
    <sheet name="lay_cons" sheetId="12" r:id="rId13"/>
    <sheet name="y" sheetId="13" r:id="rId14"/>
    <sheet name="tr" sheetId="14" r:id="rId15"/>
    <sheet name="te" sheetId="15" r:id="rId16"/>
    <sheet name="version" sheetId="16" r:id="rId17"/>
  </sheets>
  <externalReferences>
    <externalReference r:id="rId18"/>
  </externalReferenc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0" i="18" l="1"/>
  <c r="C33" i="18" s="1"/>
  <c r="H30" i="18"/>
  <c r="E14" i="18"/>
  <c r="B23" i="18"/>
  <c r="B25" i="18"/>
  <c r="G31" i="18"/>
  <c r="B31" i="18"/>
  <c r="B16" i="18"/>
  <c r="B18" i="18"/>
  <c r="H14" i="18"/>
  <c r="H31" i="18"/>
  <c r="E31" i="18"/>
  <c r="E29" i="18"/>
  <c r="H29" i="18"/>
  <c r="B33" i="18"/>
  <c r="F29" i="18"/>
  <c r="F30" i="18"/>
  <c r="F31" i="18"/>
  <c r="F16" i="18"/>
  <c r="F14" i="18" s="1"/>
  <c r="F15" i="18"/>
  <c r="B10" i="18"/>
  <c r="B9" i="18"/>
  <c r="B8" i="18"/>
  <c r="I503" i="6"/>
  <c r="I502" i="6"/>
  <c r="I501" i="6"/>
  <c r="I500" i="6"/>
  <c r="I499" i="6"/>
  <c r="I498" i="6"/>
  <c r="D32" i="18" l="1"/>
  <c r="D33" i="18" s="1"/>
  <c r="G33" i="18"/>
  <c r="I382" i="6"/>
  <c r="H32" i="18" l="1"/>
  <c r="B8" i="3"/>
  <c r="B7" i="3"/>
  <c r="J301" i="6"/>
  <c r="I300" i="6"/>
  <c r="B6" i="3"/>
  <c r="F22" i="18"/>
  <c r="F21" i="18" l="1"/>
  <c r="F23" i="18"/>
  <c r="C22" i="18"/>
  <c r="C25" i="18" s="1"/>
  <c r="C15" i="18"/>
  <c r="C18" i="18" s="1"/>
  <c r="I45" i="6"/>
  <c r="I309" i="6" l="1"/>
  <c r="I308" i="6"/>
  <c r="H22" i="18"/>
  <c r="I289" i="6" s="1"/>
  <c r="H15" i="18"/>
  <c r="I38" i="6" s="1"/>
  <c r="I298" i="6"/>
  <c r="J307" i="6" s="1"/>
  <c r="I299" i="6"/>
  <c r="I297" i="6"/>
  <c r="A297" i="6"/>
  <c r="E297" i="6"/>
  <c r="F297" i="6"/>
  <c r="G297" i="6"/>
  <c r="H297" i="6"/>
  <c r="N297" i="6"/>
  <c r="I295" i="6"/>
  <c r="I294" i="6"/>
  <c r="I293" i="6"/>
  <c r="I292" i="6"/>
  <c r="I291" i="6"/>
  <c r="I290" i="6"/>
  <c r="B3" i="18"/>
  <c r="B2" i="18"/>
  <c r="B6" i="18"/>
  <c r="B5" i="18"/>
  <c r="E21" i="18" s="1"/>
  <c r="E23" i="18" s="1"/>
  <c r="G23" i="18" s="1"/>
  <c r="S248" i="6"/>
  <c r="S247" i="6"/>
  <c r="S250" i="6" s="1"/>
  <c r="I275" i="6"/>
  <c r="E290" i="6"/>
  <c r="F290" i="6"/>
  <c r="D24" i="18" l="1"/>
  <c r="D25" i="18" s="1"/>
  <c r="G16" i="18"/>
  <c r="H16" i="18"/>
  <c r="I305" i="6"/>
  <c r="E25" i="18"/>
  <c r="I303" i="6"/>
  <c r="I302" i="6"/>
  <c r="H21" i="18"/>
  <c r="G25" i="18"/>
  <c r="I296" i="6" s="1"/>
  <c r="B4" i="18"/>
  <c r="B7" i="18"/>
  <c r="H24" i="18" l="1"/>
  <c r="I306" i="6"/>
  <c r="I304" i="6"/>
  <c r="H23" i="18"/>
  <c r="E16" i="18"/>
  <c r="E18" i="18" s="1"/>
  <c r="N296" i="6"/>
  <c r="H296" i="6"/>
  <c r="G296" i="6"/>
  <c r="F296" i="6"/>
  <c r="E296" i="6"/>
  <c r="A296" i="6"/>
  <c r="N295" i="6"/>
  <c r="M295" i="6"/>
  <c r="L295" i="6"/>
  <c r="H295" i="6"/>
  <c r="G295" i="6"/>
  <c r="F295" i="6"/>
  <c r="E295" i="6"/>
  <c r="A295" i="6"/>
  <c r="N294" i="6"/>
  <c r="M294" i="6"/>
  <c r="L294" i="6"/>
  <c r="H294" i="6"/>
  <c r="G294" i="6"/>
  <c r="F294" i="6"/>
  <c r="E294" i="6"/>
  <c r="A294" i="6"/>
  <c r="N293" i="6"/>
  <c r="M293" i="6"/>
  <c r="L293" i="6"/>
  <c r="H293" i="6"/>
  <c r="G293" i="6"/>
  <c r="F293" i="6"/>
  <c r="E293" i="6"/>
  <c r="A293" i="6"/>
  <c r="N292" i="6"/>
  <c r="M292" i="6"/>
  <c r="L292" i="6"/>
  <c r="H292" i="6"/>
  <c r="G292" i="6"/>
  <c r="F292" i="6"/>
  <c r="E292" i="6"/>
  <c r="A292" i="6"/>
  <c r="N291" i="6"/>
  <c r="M291" i="6"/>
  <c r="L291" i="6"/>
  <c r="H291" i="6"/>
  <c r="G291" i="6"/>
  <c r="F291" i="6"/>
  <c r="E291" i="6"/>
  <c r="A291" i="6"/>
  <c r="N290" i="6"/>
  <c r="M290" i="6"/>
  <c r="L290" i="6"/>
  <c r="H290" i="6"/>
  <c r="G290" i="6"/>
  <c r="A290" i="6"/>
  <c r="N289" i="6"/>
  <c r="G289" i="6"/>
  <c r="F289" i="6"/>
  <c r="E289" i="6"/>
  <c r="A289" i="6"/>
  <c r="G18" i="18" l="1"/>
  <c r="I46" i="6" s="1"/>
  <c r="N288" i="6"/>
  <c r="M288" i="6"/>
  <c r="L288" i="6"/>
  <c r="H288" i="6"/>
  <c r="G288" i="6"/>
  <c r="F288" i="6"/>
  <c r="E288" i="6"/>
  <c r="N287" i="6"/>
  <c r="M287" i="6"/>
  <c r="L287" i="6"/>
  <c r="H287" i="6"/>
  <c r="G287" i="6"/>
  <c r="F287" i="6"/>
  <c r="E287" i="6"/>
  <c r="N286" i="6"/>
  <c r="M286" i="6"/>
  <c r="L286" i="6"/>
  <c r="H286" i="6"/>
  <c r="G286" i="6"/>
  <c r="F286" i="6"/>
  <c r="E286" i="6"/>
  <c r="N285" i="6"/>
  <c r="M285" i="6"/>
  <c r="L285" i="6"/>
  <c r="H285" i="6"/>
  <c r="G285" i="6"/>
  <c r="F285" i="6"/>
  <c r="E285" i="6"/>
  <c r="N284" i="6"/>
  <c r="M284" i="6"/>
  <c r="L284" i="6"/>
  <c r="H284" i="6"/>
  <c r="G284" i="6"/>
  <c r="F284" i="6"/>
  <c r="E284" i="6"/>
  <c r="N283" i="6"/>
  <c r="M283" i="6"/>
  <c r="L283" i="6"/>
  <c r="H283" i="6"/>
  <c r="G283" i="6"/>
  <c r="F283" i="6"/>
  <c r="E283" i="6"/>
  <c r="N282" i="6"/>
  <c r="M282" i="6"/>
  <c r="L282" i="6"/>
  <c r="H282" i="6"/>
  <c r="G282" i="6"/>
  <c r="F282" i="6"/>
  <c r="E282" i="6"/>
  <c r="N281" i="6"/>
  <c r="M281" i="6"/>
  <c r="L281" i="6"/>
  <c r="H281" i="6"/>
  <c r="G281" i="6"/>
  <c r="F281" i="6"/>
  <c r="E281" i="6"/>
  <c r="N280" i="6"/>
  <c r="M280" i="6"/>
  <c r="L280" i="6"/>
  <c r="H280" i="6"/>
  <c r="G280" i="6"/>
  <c r="F280" i="6"/>
  <c r="E280" i="6"/>
  <c r="N279" i="6"/>
  <c r="M279" i="6"/>
  <c r="L279" i="6"/>
  <c r="H279" i="6"/>
  <c r="G279" i="6"/>
  <c r="F279" i="6"/>
  <c r="E279" i="6"/>
  <c r="N278" i="6"/>
  <c r="M278" i="6"/>
  <c r="L278" i="6"/>
  <c r="H278" i="6"/>
  <c r="G278" i="6"/>
  <c r="F278" i="6"/>
  <c r="E278" i="6"/>
  <c r="N277" i="6"/>
  <c r="M277" i="6"/>
  <c r="L277" i="6"/>
  <c r="H277" i="6"/>
  <c r="G277" i="6"/>
  <c r="F277" i="6"/>
  <c r="E277" i="6"/>
  <c r="N276" i="6"/>
  <c r="M276" i="6"/>
  <c r="L276" i="6"/>
  <c r="H276" i="6"/>
  <c r="G276" i="6"/>
  <c r="F276" i="6"/>
  <c r="E276" i="6"/>
  <c r="N275" i="6"/>
  <c r="M275" i="6"/>
  <c r="L275" i="6"/>
  <c r="H275" i="6"/>
  <c r="G275" i="6"/>
  <c r="F275" i="6"/>
  <c r="E275" i="6"/>
  <c r="N274" i="6"/>
  <c r="M274" i="6"/>
  <c r="L274" i="6"/>
  <c r="H274" i="6"/>
  <c r="G274" i="6"/>
  <c r="F274" i="6"/>
  <c r="E274" i="6"/>
  <c r="N273" i="6"/>
  <c r="M273" i="6"/>
  <c r="L273" i="6"/>
  <c r="H273" i="6"/>
  <c r="G273" i="6"/>
  <c r="F273" i="6"/>
  <c r="E273" i="6"/>
  <c r="N272" i="6"/>
  <c r="M272" i="6"/>
  <c r="L272" i="6"/>
  <c r="H272" i="6"/>
  <c r="G272" i="6"/>
  <c r="F272" i="6"/>
  <c r="E272" i="6"/>
  <c r="N271" i="6"/>
  <c r="M271" i="6"/>
  <c r="L271" i="6"/>
  <c r="H271" i="6"/>
  <c r="G271" i="6"/>
  <c r="F271" i="6"/>
  <c r="E271" i="6"/>
  <c r="N270" i="6"/>
  <c r="M270" i="6"/>
  <c r="L270" i="6"/>
  <c r="H270" i="6"/>
  <c r="G270" i="6"/>
  <c r="F270" i="6"/>
  <c r="E270" i="6"/>
  <c r="N269" i="6"/>
  <c r="M269" i="6"/>
  <c r="L269" i="6"/>
  <c r="H269" i="6"/>
  <c r="G269" i="6"/>
  <c r="F269" i="6"/>
  <c r="E269" i="6"/>
  <c r="N268" i="6"/>
  <c r="M268" i="6"/>
  <c r="L268" i="6"/>
  <c r="H268" i="6"/>
  <c r="G268" i="6"/>
  <c r="F268" i="6"/>
  <c r="E268" i="6"/>
  <c r="N267" i="6"/>
  <c r="M267" i="6"/>
  <c r="L267" i="6"/>
  <c r="H267" i="6"/>
  <c r="G267" i="6"/>
  <c r="F267" i="6"/>
  <c r="E267" i="6"/>
  <c r="N266" i="6"/>
  <c r="M266" i="6"/>
  <c r="L266" i="6"/>
  <c r="H266" i="6"/>
  <c r="G266" i="6"/>
  <c r="F266" i="6"/>
  <c r="E266" i="6"/>
  <c r="N265" i="6"/>
  <c r="M265" i="6"/>
  <c r="L265" i="6"/>
  <c r="H265" i="6"/>
  <c r="G265" i="6"/>
  <c r="F265" i="6"/>
  <c r="E265" i="6"/>
  <c r="N264" i="6"/>
  <c r="M264" i="6"/>
  <c r="L264" i="6"/>
  <c r="H264" i="6"/>
  <c r="G264" i="6"/>
  <c r="F264" i="6"/>
  <c r="E264" i="6"/>
  <c r="N263" i="6"/>
  <c r="M263" i="6"/>
  <c r="L263" i="6"/>
  <c r="H263" i="6"/>
  <c r="G263" i="6"/>
  <c r="F263" i="6"/>
  <c r="E263" i="6"/>
  <c r="N262" i="6"/>
  <c r="M262" i="6"/>
  <c r="L262" i="6"/>
  <c r="H262" i="6"/>
  <c r="G262" i="6"/>
  <c r="F262" i="6"/>
  <c r="E262" i="6"/>
  <c r="N261" i="6"/>
  <c r="M261" i="6"/>
  <c r="L261" i="6"/>
  <c r="H261" i="6"/>
  <c r="G261" i="6"/>
  <c r="F261" i="6"/>
  <c r="E261" i="6"/>
  <c r="N260" i="6"/>
  <c r="M260" i="6"/>
  <c r="L260" i="6"/>
  <c r="H260" i="6"/>
  <c r="G260" i="6"/>
  <c r="F260" i="6"/>
  <c r="E260" i="6"/>
  <c r="N259" i="6"/>
  <c r="M259" i="6"/>
  <c r="L259" i="6"/>
  <c r="H259" i="6"/>
  <c r="G259" i="6"/>
  <c r="F259" i="6"/>
  <c r="E259" i="6"/>
  <c r="N258" i="6"/>
  <c r="M258" i="6"/>
  <c r="L258" i="6"/>
  <c r="H258" i="6"/>
  <c r="G258" i="6"/>
  <c r="F258" i="6"/>
  <c r="E258" i="6"/>
  <c r="N257" i="6"/>
  <c r="M257" i="6"/>
  <c r="L257" i="6"/>
  <c r="H257" i="6"/>
  <c r="G257" i="6"/>
  <c r="F257" i="6"/>
  <c r="E257" i="6"/>
  <c r="N256" i="6"/>
  <c r="M256" i="6"/>
  <c r="L256" i="6"/>
  <c r="H256" i="6"/>
  <c r="G256" i="6"/>
  <c r="F256" i="6"/>
  <c r="E256" i="6"/>
  <c r="N255" i="6"/>
  <c r="M255" i="6"/>
  <c r="L255" i="6"/>
  <c r="H255" i="6"/>
  <c r="G255" i="6"/>
  <c r="F255" i="6"/>
  <c r="E255" i="6"/>
  <c r="N254" i="6"/>
  <c r="M254" i="6"/>
  <c r="L254" i="6"/>
  <c r="H254" i="6"/>
  <c r="G254" i="6"/>
  <c r="F254" i="6"/>
  <c r="E254" i="6"/>
  <c r="N253" i="6"/>
  <c r="M253" i="6"/>
  <c r="L253" i="6"/>
  <c r="H253" i="6"/>
  <c r="G253" i="6"/>
  <c r="F253" i="6"/>
  <c r="E253" i="6"/>
  <c r="N252" i="6"/>
  <c r="M252" i="6"/>
  <c r="L252" i="6"/>
  <c r="H252" i="6"/>
  <c r="G252" i="6"/>
  <c r="F252" i="6"/>
  <c r="E252" i="6"/>
  <c r="N251" i="6"/>
  <c r="M251" i="6"/>
  <c r="L251" i="6"/>
  <c r="H251" i="6"/>
  <c r="G251" i="6"/>
  <c r="F251" i="6"/>
  <c r="E251" i="6"/>
  <c r="N250" i="6"/>
  <c r="M250" i="6"/>
  <c r="L250" i="6"/>
  <c r="H250" i="6"/>
  <c r="G250" i="6"/>
  <c r="F250" i="6"/>
  <c r="E250" i="6"/>
  <c r="N249" i="6"/>
  <c r="M249" i="6"/>
  <c r="L249" i="6"/>
  <c r="H249" i="6"/>
  <c r="G249" i="6"/>
  <c r="F249" i="6"/>
  <c r="E249" i="6"/>
  <c r="N248" i="6"/>
  <c r="M248" i="6"/>
  <c r="L248" i="6"/>
  <c r="H248" i="6"/>
  <c r="G248" i="6"/>
  <c r="F248" i="6"/>
  <c r="E248" i="6"/>
  <c r="N247" i="6"/>
  <c r="M247" i="6"/>
  <c r="L247" i="6"/>
  <c r="H247" i="6"/>
  <c r="G247" i="6"/>
  <c r="F247" i="6"/>
  <c r="E247" i="6"/>
  <c r="N246" i="6"/>
  <c r="M246" i="6"/>
  <c r="L246" i="6"/>
  <c r="H246" i="6"/>
  <c r="G246" i="6"/>
  <c r="F246" i="6"/>
  <c r="E246" i="6"/>
  <c r="H45" i="6"/>
  <c r="N38" i="6"/>
  <c r="G38" i="6"/>
  <c r="F38" i="6"/>
  <c r="E38" i="6"/>
  <c r="A38" i="6"/>
  <c r="N46" i="6"/>
  <c r="H46" i="6"/>
  <c r="G46" i="6"/>
  <c r="F46" i="6"/>
  <c r="E46" i="6"/>
  <c r="A46" i="6"/>
  <c r="I39" i="6"/>
  <c r="K49" i="6"/>
  <c r="K48" i="6"/>
  <c r="I40" i="6"/>
  <c r="I41" i="6"/>
  <c r="I42" i="6"/>
  <c r="I43" i="6"/>
  <c r="I44" i="6"/>
  <c r="D17" i="18" l="1"/>
  <c r="N45" i="6"/>
  <c r="G45" i="6"/>
  <c r="F45" i="6"/>
  <c r="E45" i="6"/>
  <c r="A45" i="6"/>
  <c r="H17" i="18" l="1"/>
  <c r="D18" i="18"/>
  <c r="N39" i="6"/>
  <c r="N40" i="6"/>
  <c r="N41" i="6"/>
  <c r="N42" i="6"/>
  <c r="N43" i="6"/>
  <c r="N44" i="6"/>
  <c r="M39" i="6"/>
  <c r="M40" i="6"/>
  <c r="M41" i="6"/>
  <c r="M42" i="6"/>
  <c r="M43" i="6"/>
  <c r="M44" i="6"/>
  <c r="L39" i="6"/>
  <c r="L40" i="6"/>
  <c r="L41" i="6"/>
  <c r="L42" i="6"/>
  <c r="L43" i="6"/>
  <c r="L44" i="6"/>
  <c r="H39" i="6"/>
  <c r="H40" i="6"/>
  <c r="H41" i="6"/>
  <c r="H42" i="6"/>
  <c r="H43" i="6"/>
  <c r="H44" i="6"/>
  <c r="G39" i="6"/>
  <c r="G40" i="6"/>
  <c r="G41" i="6"/>
  <c r="G42" i="6"/>
  <c r="G43" i="6"/>
  <c r="G44" i="6"/>
  <c r="F39" i="6"/>
  <c r="F40" i="6"/>
  <c r="F41" i="6"/>
  <c r="F42" i="6"/>
  <c r="F43" i="6"/>
  <c r="F44" i="6"/>
  <c r="E39" i="6"/>
  <c r="E40" i="6"/>
  <c r="E41" i="6"/>
  <c r="E42" i="6"/>
  <c r="E43" i="6"/>
  <c r="E44" i="6"/>
  <c r="A39" i="6"/>
  <c r="A40" i="6"/>
  <c r="A41" i="6"/>
  <c r="A42" i="6"/>
  <c r="A43" i="6"/>
  <c r="A44" i="6"/>
  <c r="K58" i="6" l="1"/>
  <c r="H58" i="6"/>
  <c r="K57" i="6"/>
  <c r="M57" i="6"/>
  <c r="M58" i="6"/>
  <c r="L57" i="6"/>
  <c r="L58" i="6"/>
  <c r="H57" i="6"/>
  <c r="A57" i="6"/>
  <c r="A58" i="6"/>
  <c r="A60" i="6" l="1"/>
  <c r="A61" i="6"/>
  <c r="A62" i="6"/>
  <c r="A63" i="6"/>
  <c r="A64" i="6"/>
  <c r="A65" i="6"/>
  <c r="A66" i="6"/>
  <c r="E60" i="6"/>
  <c r="E61" i="6"/>
  <c r="E62" i="6"/>
  <c r="E63" i="6"/>
  <c r="E64" i="6"/>
  <c r="E65" i="6"/>
  <c r="E66" i="6"/>
  <c r="E59" i="6"/>
  <c r="E130" i="6"/>
  <c r="G130" i="6"/>
  <c r="N130" i="6"/>
  <c r="N59" i="6"/>
  <c r="G59" i="6"/>
  <c r="F59" i="6"/>
  <c r="A59"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F60" i="6"/>
  <c r="G60" i="6"/>
  <c r="H60" i="6"/>
  <c r="L60" i="6"/>
  <c r="M60" i="6"/>
  <c r="N60" i="6"/>
  <c r="A50" i="6"/>
  <c r="K56" i="6"/>
  <c r="K55" i="6"/>
  <c r="K54" i="6"/>
  <c r="H1000" i="15" l="1"/>
  <c r="D1000" i="15"/>
  <c r="B1000" i="15"/>
  <c r="H999" i="15"/>
  <c r="D999" i="15"/>
  <c r="B999" i="15"/>
  <c r="H998" i="15"/>
  <c r="D998" i="15"/>
  <c r="B998" i="15"/>
  <c r="H997" i="15"/>
  <c r="D997" i="15"/>
  <c r="B997" i="15"/>
  <c r="H996" i="15"/>
  <c r="D996" i="15"/>
  <c r="B996" i="15"/>
  <c r="H995" i="15"/>
  <c r="D995" i="15"/>
  <c r="B995" i="15"/>
  <c r="H994" i="15"/>
  <c r="D994" i="15"/>
  <c r="B994" i="15"/>
  <c r="H993" i="15"/>
  <c r="D993" i="15"/>
  <c r="B993" i="15"/>
  <c r="H992" i="15"/>
  <c r="D992" i="15"/>
  <c r="B992" i="15"/>
  <c r="H991" i="15"/>
  <c r="D991" i="15"/>
  <c r="B991" i="15"/>
  <c r="H990" i="15"/>
  <c r="D990" i="15"/>
  <c r="B990" i="15"/>
  <c r="H989" i="15"/>
  <c r="D989" i="15"/>
  <c r="B989" i="15"/>
  <c r="H988" i="15"/>
  <c r="D988" i="15"/>
  <c r="B988" i="15"/>
  <c r="H987" i="15"/>
  <c r="D987" i="15"/>
  <c r="B987" i="15"/>
  <c r="H986" i="15"/>
  <c r="D986" i="15"/>
  <c r="B986" i="15"/>
  <c r="H985" i="15"/>
  <c r="D985" i="15"/>
  <c r="B985" i="15"/>
  <c r="H984" i="15"/>
  <c r="D984" i="15"/>
  <c r="B984" i="15"/>
  <c r="H983" i="15"/>
  <c r="D983" i="15"/>
  <c r="B983" i="15"/>
  <c r="H982" i="15"/>
  <c r="D982" i="15"/>
  <c r="B982" i="15"/>
  <c r="H981" i="15"/>
  <c r="D981" i="15"/>
  <c r="B981" i="15"/>
  <c r="H980" i="15"/>
  <c r="D980" i="15"/>
  <c r="B980" i="15"/>
  <c r="H979" i="15"/>
  <c r="D979" i="15"/>
  <c r="B979" i="15"/>
  <c r="H978" i="15"/>
  <c r="D978" i="15"/>
  <c r="B978" i="15"/>
  <c r="H977" i="15"/>
  <c r="D977" i="15"/>
  <c r="B977" i="15"/>
  <c r="H976" i="15"/>
  <c r="D976" i="15"/>
  <c r="B976" i="15"/>
  <c r="H975" i="15"/>
  <c r="D975" i="15"/>
  <c r="B975" i="15"/>
  <c r="H974" i="15"/>
  <c r="D974" i="15"/>
  <c r="B974" i="15"/>
  <c r="H973" i="15"/>
  <c r="D973" i="15"/>
  <c r="B973" i="15"/>
  <c r="H972" i="15"/>
  <c r="D972" i="15"/>
  <c r="B972" i="15"/>
  <c r="H971" i="15"/>
  <c r="D971" i="15"/>
  <c r="B971" i="15"/>
  <c r="H970" i="15"/>
  <c r="D970" i="15"/>
  <c r="B970" i="15"/>
  <c r="H969" i="15"/>
  <c r="D969" i="15"/>
  <c r="B969" i="15"/>
  <c r="H968" i="15"/>
  <c r="D968" i="15"/>
  <c r="B968" i="15"/>
  <c r="H967" i="15"/>
  <c r="D967" i="15"/>
  <c r="B967" i="15"/>
  <c r="H966" i="15"/>
  <c r="D966" i="15"/>
  <c r="B966" i="15"/>
  <c r="H965" i="15"/>
  <c r="D965" i="15"/>
  <c r="B965" i="15"/>
  <c r="H964" i="15"/>
  <c r="D964" i="15"/>
  <c r="B964" i="15"/>
  <c r="H963" i="15"/>
  <c r="D963" i="15"/>
  <c r="B963" i="15"/>
  <c r="H962" i="15"/>
  <c r="D962" i="15"/>
  <c r="B962" i="15"/>
  <c r="H961" i="15"/>
  <c r="D961" i="15"/>
  <c r="B961" i="15"/>
  <c r="H960" i="15"/>
  <c r="D960" i="15"/>
  <c r="B960" i="15"/>
  <c r="H959" i="15"/>
  <c r="D959" i="15"/>
  <c r="B959" i="15"/>
  <c r="H958" i="15"/>
  <c r="D958" i="15"/>
  <c r="B958" i="15"/>
  <c r="H957" i="15"/>
  <c r="D957" i="15"/>
  <c r="B957" i="15"/>
  <c r="H956" i="15"/>
  <c r="D956" i="15"/>
  <c r="B956" i="15"/>
  <c r="H955" i="15"/>
  <c r="D955" i="15"/>
  <c r="B955" i="15"/>
  <c r="H954" i="15"/>
  <c r="D954" i="15"/>
  <c r="B954" i="15"/>
  <c r="H953" i="15"/>
  <c r="D953" i="15"/>
  <c r="B953" i="15"/>
  <c r="H952" i="15"/>
  <c r="D952" i="15"/>
  <c r="B952" i="15"/>
  <c r="H951" i="15"/>
  <c r="D951" i="15"/>
  <c r="B951" i="15"/>
  <c r="H950" i="15"/>
  <c r="D950" i="15"/>
  <c r="B950" i="15"/>
  <c r="H949" i="15"/>
  <c r="D949" i="15"/>
  <c r="B949" i="15"/>
  <c r="H948" i="15"/>
  <c r="D948" i="15"/>
  <c r="B948" i="15"/>
  <c r="H947" i="15"/>
  <c r="D947" i="15"/>
  <c r="B947" i="15"/>
  <c r="H946" i="15"/>
  <c r="D946" i="15"/>
  <c r="B946" i="15"/>
  <c r="H945" i="15"/>
  <c r="D945" i="15"/>
  <c r="B945" i="15"/>
  <c r="H944" i="15"/>
  <c r="D944" i="15"/>
  <c r="B944" i="15"/>
  <c r="H943" i="15"/>
  <c r="D943" i="15"/>
  <c r="B943" i="15"/>
  <c r="H942" i="15"/>
  <c r="D942" i="15"/>
  <c r="B942" i="15"/>
  <c r="H941" i="15"/>
  <c r="D941" i="15"/>
  <c r="B941" i="15"/>
  <c r="H940" i="15"/>
  <c r="D940" i="15"/>
  <c r="B940" i="15"/>
  <c r="H939" i="15"/>
  <c r="D939" i="15"/>
  <c r="B939" i="15"/>
  <c r="H938" i="15"/>
  <c r="D938" i="15"/>
  <c r="B938" i="15"/>
  <c r="H937" i="15"/>
  <c r="D937" i="15"/>
  <c r="B937" i="15"/>
  <c r="H936" i="15"/>
  <c r="D936" i="15"/>
  <c r="B936" i="15"/>
  <c r="H935" i="15"/>
  <c r="D935" i="15"/>
  <c r="B935" i="15"/>
  <c r="H934" i="15"/>
  <c r="D934" i="15"/>
  <c r="B934" i="15"/>
  <c r="H933" i="15"/>
  <c r="D933" i="15"/>
  <c r="B933" i="15"/>
  <c r="H932" i="15"/>
  <c r="D932" i="15"/>
  <c r="B932" i="15"/>
  <c r="H931" i="15"/>
  <c r="D931" i="15"/>
  <c r="B931" i="15"/>
  <c r="H930" i="15"/>
  <c r="D930" i="15"/>
  <c r="B930" i="15"/>
  <c r="H929" i="15"/>
  <c r="D929" i="15"/>
  <c r="B929" i="15"/>
  <c r="H928" i="15"/>
  <c r="D928" i="15"/>
  <c r="B928" i="15"/>
  <c r="H927" i="15"/>
  <c r="D927" i="15"/>
  <c r="B927" i="15"/>
  <c r="H926" i="15"/>
  <c r="D926" i="15"/>
  <c r="B926" i="15"/>
  <c r="H925" i="15"/>
  <c r="D925" i="15"/>
  <c r="B925" i="15"/>
  <c r="H924" i="15"/>
  <c r="D924" i="15"/>
  <c r="B924" i="15"/>
  <c r="H923" i="15"/>
  <c r="D923" i="15"/>
  <c r="B923" i="15"/>
  <c r="H922" i="15"/>
  <c r="D922" i="15"/>
  <c r="B922" i="15"/>
  <c r="H921" i="15"/>
  <c r="D921" i="15"/>
  <c r="B921" i="15"/>
  <c r="H920" i="15"/>
  <c r="D920" i="15"/>
  <c r="B920" i="15"/>
  <c r="H919" i="15"/>
  <c r="D919" i="15"/>
  <c r="B919" i="15"/>
  <c r="H918" i="15"/>
  <c r="D918" i="15"/>
  <c r="B918" i="15"/>
  <c r="H917" i="15"/>
  <c r="D917" i="15"/>
  <c r="B917" i="15"/>
  <c r="H916" i="15"/>
  <c r="D916" i="15"/>
  <c r="B916" i="15"/>
  <c r="H915" i="15"/>
  <c r="D915" i="15"/>
  <c r="B915" i="15"/>
  <c r="H914" i="15"/>
  <c r="D914" i="15"/>
  <c r="B914" i="15"/>
  <c r="H913" i="15"/>
  <c r="D913" i="15"/>
  <c r="B913" i="15"/>
  <c r="H912" i="15"/>
  <c r="D912" i="15"/>
  <c r="B912" i="15"/>
  <c r="H911" i="15"/>
  <c r="D911" i="15"/>
  <c r="B911" i="15"/>
  <c r="H910" i="15"/>
  <c r="D910" i="15"/>
  <c r="B910" i="15"/>
  <c r="H909" i="15"/>
  <c r="D909" i="15"/>
  <c r="B909" i="15"/>
  <c r="H908" i="15"/>
  <c r="D908" i="15"/>
  <c r="B908" i="15"/>
  <c r="H907" i="15"/>
  <c r="D907" i="15"/>
  <c r="B907" i="15"/>
  <c r="H906" i="15"/>
  <c r="D906" i="15"/>
  <c r="B906" i="15"/>
  <c r="H905" i="15"/>
  <c r="D905" i="15"/>
  <c r="B905" i="15"/>
  <c r="H904" i="15"/>
  <c r="D904" i="15"/>
  <c r="B904" i="15"/>
  <c r="H903" i="15"/>
  <c r="D903" i="15"/>
  <c r="B903" i="15"/>
  <c r="H902" i="15"/>
  <c r="D902" i="15"/>
  <c r="B902" i="15"/>
  <c r="H901" i="15"/>
  <c r="D901" i="15"/>
  <c r="B901" i="15"/>
  <c r="H900" i="15"/>
  <c r="D900" i="15"/>
  <c r="B900" i="15"/>
  <c r="H899" i="15"/>
  <c r="D899" i="15"/>
  <c r="B899" i="15"/>
  <c r="H898" i="15"/>
  <c r="D898" i="15"/>
  <c r="B898" i="15"/>
  <c r="H897" i="15"/>
  <c r="D897" i="15"/>
  <c r="B897" i="15"/>
  <c r="H896" i="15"/>
  <c r="D896" i="15"/>
  <c r="B896" i="15"/>
  <c r="H895" i="15"/>
  <c r="D895" i="15"/>
  <c r="B895" i="15"/>
  <c r="H894" i="15"/>
  <c r="D894" i="15"/>
  <c r="B894" i="15"/>
  <c r="H893" i="15"/>
  <c r="D893" i="15"/>
  <c r="B893" i="15"/>
  <c r="H892" i="15"/>
  <c r="D892" i="15"/>
  <c r="B892" i="15"/>
  <c r="H891" i="15"/>
  <c r="D891" i="15"/>
  <c r="B891" i="15"/>
  <c r="H890" i="15"/>
  <c r="D890" i="15"/>
  <c r="B890" i="15"/>
  <c r="H889" i="15"/>
  <c r="D889" i="15"/>
  <c r="B889" i="15"/>
  <c r="H888" i="15"/>
  <c r="D888" i="15"/>
  <c r="B888" i="15"/>
  <c r="H887" i="15"/>
  <c r="D887" i="15"/>
  <c r="B887" i="15"/>
  <c r="H886" i="15"/>
  <c r="D886" i="15"/>
  <c r="B886" i="15"/>
  <c r="H885" i="15"/>
  <c r="D885" i="15"/>
  <c r="B885" i="15"/>
  <c r="H884" i="15"/>
  <c r="D884" i="15"/>
  <c r="B884" i="15"/>
  <c r="H883" i="15"/>
  <c r="D883" i="15"/>
  <c r="B883" i="15"/>
  <c r="H882" i="15"/>
  <c r="D882" i="15"/>
  <c r="B882" i="15"/>
  <c r="H881" i="15"/>
  <c r="D881" i="15"/>
  <c r="B881" i="15"/>
  <c r="H880" i="15"/>
  <c r="D880" i="15"/>
  <c r="B880" i="15"/>
  <c r="H879" i="15"/>
  <c r="D879" i="15"/>
  <c r="B879" i="15"/>
  <c r="H878" i="15"/>
  <c r="D878" i="15"/>
  <c r="B878" i="15"/>
  <c r="H877" i="15"/>
  <c r="D877" i="15"/>
  <c r="B877" i="15"/>
  <c r="H876" i="15"/>
  <c r="D876" i="15"/>
  <c r="B876" i="15"/>
  <c r="H875" i="15"/>
  <c r="D875" i="15"/>
  <c r="B875" i="15"/>
  <c r="H874" i="15"/>
  <c r="D874" i="15"/>
  <c r="B874" i="15"/>
  <c r="H873" i="15"/>
  <c r="D873" i="15"/>
  <c r="B873" i="15"/>
  <c r="H872" i="15"/>
  <c r="D872" i="15"/>
  <c r="B872" i="15"/>
  <c r="H871" i="15"/>
  <c r="D871" i="15"/>
  <c r="B871" i="15"/>
  <c r="H870" i="15"/>
  <c r="D870" i="15"/>
  <c r="B870" i="15"/>
  <c r="H869" i="15"/>
  <c r="D869" i="15"/>
  <c r="B869" i="15"/>
  <c r="H868" i="15"/>
  <c r="D868" i="15"/>
  <c r="B868" i="15"/>
  <c r="H867" i="15"/>
  <c r="D867" i="15"/>
  <c r="B867" i="15"/>
  <c r="H866" i="15"/>
  <c r="D866" i="15"/>
  <c r="B866" i="15"/>
  <c r="H865" i="15"/>
  <c r="D865" i="15"/>
  <c r="B865" i="15"/>
  <c r="H864" i="15"/>
  <c r="D864" i="15"/>
  <c r="B864" i="15"/>
  <c r="H863" i="15"/>
  <c r="D863" i="15"/>
  <c r="B863" i="15"/>
  <c r="H862" i="15"/>
  <c r="D862" i="15"/>
  <c r="B862" i="15"/>
  <c r="H861" i="15"/>
  <c r="D861" i="15"/>
  <c r="B861" i="15"/>
  <c r="H860" i="15"/>
  <c r="D860" i="15"/>
  <c r="B860" i="15"/>
  <c r="H859" i="15"/>
  <c r="D859" i="15"/>
  <c r="B859" i="15"/>
  <c r="H858" i="15"/>
  <c r="D858" i="15"/>
  <c r="B858" i="15"/>
  <c r="H857" i="15"/>
  <c r="D857" i="15"/>
  <c r="B857" i="15"/>
  <c r="H856" i="15"/>
  <c r="D856" i="15"/>
  <c r="B856" i="15"/>
  <c r="H855" i="15"/>
  <c r="D855" i="15"/>
  <c r="B855" i="15"/>
  <c r="H854" i="15"/>
  <c r="D854" i="15"/>
  <c r="B854" i="15"/>
  <c r="H853" i="15"/>
  <c r="D853" i="15"/>
  <c r="B853" i="15"/>
  <c r="H852" i="15"/>
  <c r="D852" i="15"/>
  <c r="B852" i="15"/>
  <c r="H851" i="15"/>
  <c r="D851" i="15"/>
  <c r="B851" i="15"/>
  <c r="H850" i="15"/>
  <c r="D850" i="15"/>
  <c r="B850" i="15"/>
  <c r="H849" i="15"/>
  <c r="D849" i="15"/>
  <c r="B849" i="15"/>
  <c r="H848" i="15"/>
  <c r="D848" i="15"/>
  <c r="B848" i="15"/>
  <c r="H847" i="15"/>
  <c r="D847" i="15"/>
  <c r="B847" i="15"/>
  <c r="H846" i="15"/>
  <c r="D846" i="15"/>
  <c r="B846" i="15"/>
  <c r="H845" i="15"/>
  <c r="D845" i="15"/>
  <c r="B845" i="15"/>
  <c r="H844" i="15"/>
  <c r="D844" i="15"/>
  <c r="B844" i="15"/>
  <c r="H843" i="15"/>
  <c r="D843" i="15"/>
  <c r="B843" i="15"/>
  <c r="H842" i="15"/>
  <c r="D842" i="15"/>
  <c r="B842" i="15"/>
  <c r="H841" i="15"/>
  <c r="D841" i="15"/>
  <c r="B841" i="15"/>
  <c r="H840" i="15"/>
  <c r="D840" i="15"/>
  <c r="B840" i="15"/>
  <c r="H839" i="15"/>
  <c r="D839" i="15"/>
  <c r="B839" i="15"/>
  <c r="H838" i="15"/>
  <c r="D838" i="15"/>
  <c r="B838" i="15"/>
  <c r="H837" i="15"/>
  <c r="D837" i="15"/>
  <c r="B837" i="15"/>
  <c r="H836" i="15"/>
  <c r="D836" i="15"/>
  <c r="B836" i="15"/>
  <c r="H835" i="15"/>
  <c r="D835" i="15"/>
  <c r="B835" i="15"/>
  <c r="H834" i="15"/>
  <c r="D834" i="15"/>
  <c r="B834" i="15"/>
  <c r="H833" i="15"/>
  <c r="D833" i="15"/>
  <c r="B833" i="15"/>
  <c r="H832" i="15"/>
  <c r="D832" i="15"/>
  <c r="B832" i="15"/>
  <c r="H831" i="15"/>
  <c r="D831" i="15"/>
  <c r="B831" i="15"/>
  <c r="H830" i="15"/>
  <c r="D830" i="15"/>
  <c r="B830" i="15"/>
  <c r="H829" i="15"/>
  <c r="D829" i="15"/>
  <c r="B829" i="15"/>
  <c r="H828" i="15"/>
  <c r="D828" i="15"/>
  <c r="B828" i="15"/>
  <c r="H827" i="15"/>
  <c r="D827" i="15"/>
  <c r="B827" i="15"/>
  <c r="H826" i="15"/>
  <c r="D826" i="15"/>
  <c r="B826" i="15"/>
  <c r="H825" i="15"/>
  <c r="D825" i="15"/>
  <c r="B825" i="15"/>
  <c r="H824" i="15"/>
  <c r="D824" i="15"/>
  <c r="B824" i="15"/>
  <c r="H823" i="15"/>
  <c r="D823" i="15"/>
  <c r="B823" i="15"/>
  <c r="H822" i="15"/>
  <c r="D822" i="15"/>
  <c r="B822" i="15"/>
  <c r="H821" i="15"/>
  <c r="D821" i="15"/>
  <c r="B821" i="15"/>
  <c r="H820" i="15"/>
  <c r="D820" i="15"/>
  <c r="B820" i="15"/>
  <c r="H819" i="15"/>
  <c r="D819" i="15"/>
  <c r="B819" i="15"/>
  <c r="H818" i="15"/>
  <c r="D818" i="15"/>
  <c r="B818" i="15"/>
  <c r="H817" i="15"/>
  <c r="D817" i="15"/>
  <c r="B817" i="15"/>
  <c r="H816" i="15"/>
  <c r="D816" i="15"/>
  <c r="B816" i="15"/>
  <c r="H815" i="15"/>
  <c r="D815" i="15"/>
  <c r="B815" i="15"/>
  <c r="H814" i="15"/>
  <c r="D814" i="15"/>
  <c r="B814" i="15"/>
  <c r="H813" i="15"/>
  <c r="D813" i="15"/>
  <c r="B813" i="15"/>
  <c r="H812" i="15"/>
  <c r="D812" i="15"/>
  <c r="B812" i="15"/>
  <c r="H811" i="15"/>
  <c r="D811" i="15"/>
  <c r="B811" i="15"/>
  <c r="H810" i="15"/>
  <c r="D810" i="15"/>
  <c r="B810" i="15"/>
  <c r="H809" i="15"/>
  <c r="D809" i="15"/>
  <c r="B809" i="15"/>
  <c r="H808" i="15"/>
  <c r="D808" i="15"/>
  <c r="B808" i="15"/>
  <c r="H807" i="15"/>
  <c r="D807" i="15"/>
  <c r="B807" i="15"/>
  <c r="H806" i="15"/>
  <c r="D806" i="15"/>
  <c r="B806" i="15"/>
  <c r="H805" i="15"/>
  <c r="D805" i="15"/>
  <c r="B805" i="15"/>
  <c r="H804" i="15"/>
  <c r="D804" i="15"/>
  <c r="B804" i="15"/>
  <c r="H803" i="15"/>
  <c r="D803" i="15"/>
  <c r="B803" i="15"/>
  <c r="H802" i="15"/>
  <c r="D802" i="15"/>
  <c r="B802" i="15"/>
  <c r="H801" i="15"/>
  <c r="D801" i="15"/>
  <c r="B801" i="15"/>
  <c r="H800" i="15"/>
  <c r="D800" i="15"/>
  <c r="B800" i="15"/>
  <c r="H799" i="15"/>
  <c r="D799" i="15"/>
  <c r="B799" i="15"/>
  <c r="H798" i="15"/>
  <c r="D798" i="15"/>
  <c r="B798" i="15"/>
  <c r="H797" i="15"/>
  <c r="D797" i="15"/>
  <c r="B797" i="15"/>
  <c r="H796" i="15"/>
  <c r="D796" i="15"/>
  <c r="B796" i="15"/>
  <c r="H795" i="15"/>
  <c r="D795" i="15"/>
  <c r="B795" i="15"/>
  <c r="H794" i="15"/>
  <c r="D794" i="15"/>
  <c r="B794" i="15"/>
  <c r="H793" i="15"/>
  <c r="D793" i="15"/>
  <c r="B793" i="15"/>
  <c r="H792" i="15"/>
  <c r="D792" i="15"/>
  <c r="B792" i="15"/>
  <c r="H791" i="15"/>
  <c r="D791" i="15"/>
  <c r="B791" i="15"/>
  <c r="H790" i="15"/>
  <c r="D790" i="15"/>
  <c r="B790" i="15"/>
  <c r="H789" i="15"/>
  <c r="D789" i="15"/>
  <c r="B789" i="15"/>
  <c r="H788" i="15"/>
  <c r="D788" i="15"/>
  <c r="B788" i="15"/>
  <c r="H787" i="15"/>
  <c r="D787" i="15"/>
  <c r="B787" i="15"/>
  <c r="H786" i="15"/>
  <c r="D786" i="15"/>
  <c r="B786" i="15"/>
  <c r="H785" i="15"/>
  <c r="D785" i="15"/>
  <c r="B785" i="15"/>
  <c r="H784" i="15"/>
  <c r="D784" i="15"/>
  <c r="B784" i="15"/>
  <c r="H783" i="15"/>
  <c r="D783" i="15"/>
  <c r="B783" i="15"/>
  <c r="H782" i="15"/>
  <c r="D782" i="15"/>
  <c r="B782" i="15"/>
  <c r="H781" i="15"/>
  <c r="D781" i="15"/>
  <c r="B781" i="15"/>
  <c r="H780" i="15"/>
  <c r="D780" i="15"/>
  <c r="B780" i="15"/>
  <c r="H779" i="15"/>
  <c r="D779" i="15"/>
  <c r="B779" i="15"/>
  <c r="H778" i="15"/>
  <c r="D778" i="15"/>
  <c r="B778" i="15"/>
  <c r="H777" i="15"/>
  <c r="D777" i="15"/>
  <c r="B777" i="15"/>
  <c r="H776" i="15"/>
  <c r="D776" i="15"/>
  <c r="B776" i="15"/>
  <c r="H775" i="15"/>
  <c r="D775" i="15"/>
  <c r="B775" i="15"/>
  <c r="H774" i="15"/>
  <c r="D774" i="15"/>
  <c r="B774" i="15"/>
  <c r="H773" i="15"/>
  <c r="D773" i="15"/>
  <c r="B773" i="15"/>
  <c r="H772" i="15"/>
  <c r="D772" i="15"/>
  <c r="B772" i="15"/>
  <c r="H771" i="15"/>
  <c r="D771" i="15"/>
  <c r="B771" i="15"/>
  <c r="H770" i="15"/>
  <c r="D770" i="15"/>
  <c r="B770" i="15"/>
  <c r="H769" i="15"/>
  <c r="D769" i="15"/>
  <c r="B769" i="15"/>
  <c r="H768" i="15"/>
  <c r="D768" i="15"/>
  <c r="B768" i="15"/>
  <c r="H767" i="15"/>
  <c r="D767" i="15"/>
  <c r="B767" i="15"/>
  <c r="H766" i="15"/>
  <c r="D766" i="15"/>
  <c r="B766" i="15"/>
  <c r="H765" i="15"/>
  <c r="D765" i="15"/>
  <c r="B765" i="15"/>
  <c r="H764" i="15"/>
  <c r="D764" i="15"/>
  <c r="B764" i="15"/>
  <c r="H763" i="15"/>
  <c r="D763" i="15"/>
  <c r="B763" i="15"/>
  <c r="H762" i="15"/>
  <c r="D762" i="15"/>
  <c r="B762" i="15"/>
  <c r="H761" i="15"/>
  <c r="D761" i="15"/>
  <c r="B761" i="15"/>
  <c r="H760" i="15"/>
  <c r="D760" i="15"/>
  <c r="B760" i="15"/>
  <c r="H759" i="15"/>
  <c r="D759" i="15"/>
  <c r="B759" i="15"/>
  <c r="H758" i="15"/>
  <c r="D758" i="15"/>
  <c r="B758" i="15"/>
  <c r="H757" i="15"/>
  <c r="D757" i="15"/>
  <c r="B757" i="15"/>
  <c r="H756" i="15"/>
  <c r="D756" i="15"/>
  <c r="B756" i="15"/>
  <c r="H755" i="15"/>
  <c r="D755" i="15"/>
  <c r="B755" i="15"/>
  <c r="H754" i="15"/>
  <c r="D754" i="15"/>
  <c r="B754" i="15"/>
  <c r="H753" i="15"/>
  <c r="D753" i="15"/>
  <c r="B753" i="15"/>
  <c r="H752" i="15"/>
  <c r="D752" i="15"/>
  <c r="B752" i="15"/>
  <c r="H751" i="15"/>
  <c r="D751" i="15"/>
  <c r="B751" i="15"/>
  <c r="H750" i="15"/>
  <c r="D750" i="15"/>
  <c r="B750" i="15"/>
  <c r="H749" i="15"/>
  <c r="D749" i="15"/>
  <c r="B749" i="15"/>
  <c r="H748" i="15"/>
  <c r="D748" i="15"/>
  <c r="B748" i="15"/>
  <c r="H747" i="15"/>
  <c r="D747" i="15"/>
  <c r="B747" i="15"/>
  <c r="H746" i="15"/>
  <c r="D746" i="15"/>
  <c r="B746" i="15"/>
  <c r="H745" i="15"/>
  <c r="D745" i="15"/>
  <c r="B745" i="15"/>
  <c r="H744" i="15"/>
  <c r="D744" i="15"/>
  <c r="B744" i="15"/>
  <c r="H743" i="15"/>
  <c r="D743" i="15"/>
  <c r="B743" i="15"/>
  <c r="H742" i="15"/>
  <c r="D742" i="15"/>
  <c r="B742" i="15"/>
  <c r="H741" i="15"/>
  <c r="D741" i="15"/>
  <c r="B741" i="15"/>
  <c r="H740" i="15"/>
  <c r="D740" i="15"/>
  <c r="B740" i="15"/>
  <c r="H739" i="15"/>
  <c r="D739" i="15"/>
  <c r="B739" i="15"/>
  <c r="H738" i="15"/>
  <c r="D738" i="15"/>
  <c r="B738" i="15"/>
  <c r="H737" i="15"/>
  <c r="D737" i="15"/>
  <c r="B737" i="15"/>
  <c r="H736" i="15"/>
  <c r="D736" i="15"/>
  <c r="B736" i="15"/>
  <c r="H735" i="15"/>
  <c r="D735" i="15"/>
  <c r="B735" i="15"/>
  <c r="H734" i="15"/>
  <c r="D734" i="15"/>
  <c r="B734" i="15"/>
  <c r="H733" i="15"/>
  <c r="D733" i="15"/>
  <c r="B733" i="15"/>
  <c r="H732" i="15"/>
  <c r="D732" i="15"/>
  <c r="B732" i="15"/>
  <c r="H731" i="15"/>
  <c r="D731" i="15"/>
  <c r="B731" i="15"/>
  <c r="H730" i="15"/>
  <c r="D730" i="15"/>
  <c r="B730" i="15"/>
  <c r="H729" i="15"/>
  <c r="D729" i="15"/>
  <c r="B729" i="15"/>
  <c r="H728" i="15"/>
  <c r="D728" i="15"/>
  <c r="B728" i="15"/>
  <c r="H727" i="15"/>
  <c r="D727" i="15"/>
  <c r="B727" i="15"/>
  <c r="H726" i="15"/>
  <c r="D726" i="15"/>
  <c r="B726" i="15"/>
  <c r="H725" i="15"/>
  <c r="D725" i="15"/>
  <c r="B725" i="15"/>
  <c r="H724" i="15"/>
  <c r="D724" i="15"/>
  <c r="B724" i="15"/>
  <c r="H723" i="15"/>
  <c r="D723" i="15"/>
  <c r="B723" i="15"/>
  <c r="H722" i="15"/>
  <c r="D722" i="15"/>
  <c r="B722" i="15"/>
  <c r="H721" i="15"/>
  <c r="D721" i="15"/>
  <c r="B721" i="15"/>
  <c r="H720" i="15"/>
  <c r="D720" i="15"/>
  <c r="B720" i="15"/>
  <c r="H719" i="15"/>
  <c r="D719" i="15"/>
  <c r="B719" i="15"/>
  <c r="H718" i="15"/>
  <c r="D718" i="15"/>
  <c r="B718" i="15"/>
  <c r="H717" i="15"/>
  <c r="D717" i="15"/>
  <c r="B717" i="15"/>
  <c r="H716" i="15"/>
  <c r="D716" i="15"/>
  <c r="B716" i="15"/>
  <c r="H715" i="15"/>
  <c r="D715" i="15"/>
  <c r="B715" i="15"/>
  <c r="H714" i="15"/>
  <c r="D714" i="15"/>
  <c r="B714" i="15"/>
  <c r="H713" i="15"/>
  <c r="D713" i="15"/>
  <c r="B713" i="15"/>
  <c r="H712" i="15"/>
  <c r="D712" i="15"/>
  <c r="B712" i="15"/>
  <c r="H711" i="15"/>
  <c r="D711" i="15"/>
  <c r="B711" i="15"/>
  <c r="H710" i="15"/>
  <c r="D710" i="15"/>
  <c r="B710" i="15"/>
  <c r="H709" i="15"/>
  <c r="D709" i="15"/>
  <c r="B709" i="15"/>
  <c r="H708" i="15"/>
  <c r="D708" i="15"/>
  <c r="B708" i="15"/>
  <c r="H707" i="15"/>
  <c r="D707" i="15"/>
  <c r="B707" i="15"/>
  <c r="H706" i="15"/>
  <c r="D706" i="15"/>
  <c r="B706" i="15"/>
  <c r="H705" i="15"/>
  <c r="D705" i="15"/>
  <c r="B705" i="15"/>
  <c r="H704" i="15"/>
  <c r="D704" i="15"/>
  <c r="B704" i="15"/>
  <c r="H703" i="15"/>
  <c r="D703" i="15"/>
  <c r="B703" i="15"/>
  <c r="H702" i="15"/>
  <c r="D702" i="15"/>
  <c r="B702" i="15"/>
  <c r="H701" i="15"/>
  <c r="D701" i="15"/>
  <c r="B701" i="15"/>
  <c r="H700" i="15"/>
  <c r="D700" i="15"/>
  <c r="B700" i="15"/>
  <c r="H699" i="15"/>
  <c r="D699" i="15"/>
  <c r="B699" i="15"/>
  <c r="H698" i="15"/>
  <c r="D698" i="15"/>
  <c r="B698" i="15"/>
  <c r="H697" i="15"/>
  <c r="D697" i="15"/>
  <c r="B697" i="15"/>
  <c r="H696" i="15"/>
  <c r="D696" i="15"/>
  <c r="B696" i="15"/>
  <c r="H695" i="15"/>
  <c r="D695" i="15"/>
  <c r="B695" i="15"/>
  <c r="H694" i="15"/>
  <c r="D694" i="15"/>
  <c r="B694" i="15"/>
  <c r="H693" i="15"/>
  <c r="D693" i="15"/>
  <c r="B693" i="15"/>
  <c r="H692" i="15"/>
  <c r="D692" i="15"/>
  <c r="B692" i="15"/>
  <c r="H691" i="15"/>
  <c r="D691" i="15"/>
  <c r="B691" i="15"/>
  <c r="H690" i="15"/>
  <c r="D690" i="15"/>
  <c r="B690" i="15"/>
  <c r="H689" i="15"/>
  <c r="D689" i="15"/>
  <c r="B689" i="15"/>
  <c r="H688" i="15"/>
  <c r="D688" i="15"/>
  <c r="B688" i="15"/>
  <c r="H687" i="15"/>
  <c r="D687" i="15"/>
  <c r="B687" i="15"/>
  <c r="H686" i="15"/>
  <c r="D686" i="15"/>
  <c r="B686" i="15"/>
  <c r="H685" i="15"/>
  <c r="D685" i="15"/>
  <c r="B685" i="15"/>
  <c r="H684" i="15"/>
  <c r="D684" i="15"/>
  <c r="B684" i="15"/>
  <c r="H683" i="15"/>
  <c r="D683" i="15"/>
  <c r="B683" i="15"/>
  <c r="H682" i="15"/>
  <c r="D682" i="15"/>
  <c r="B682" i="15"/>
  <c r="H681" i="15"/>
  <c r="D681" i="15"/>
  <c r="B681" i="15"/>
  <c r="H680" i="15"/>
  <c r="D680" i="15"/>
  <c r="B680" i="15"/>
  <c r="H679" i="15"/>
  <c r="D679" i="15"/>
  <c r="B679" i="15"/>
  <c r="H678" i="15"/>
  <c r="D678" i="15"/>
  <c r="B678" i="15"/>
  <c r="H677" i="15"/>
  <c r="D677" i="15"/>
  <c r="B677" i="15"/>
  <c r="H676" i="15"/>
  <c r="D676" i="15"/>
  <c r="B676" i="15"/>
  <c r="H675" i="15"/>
  <c r="D675" i="15"/>
  <c r="B675" i="15"/>
  <c r="H674" i="15"/>
  <c r="D674" i="15"/>
  <c r="B674" i="15"/>
  <c r="H673" i="15"/>
  <c r="D673" i="15"/>
  <c r="B673" i="15"/>
  <c r="H672" i="15"/>
  <c r="D672" i="15"/>
  <c r="B672" i="15"/>
  <c r="H671" i="15"/>
  <c r="D671" i="15"/>
  <c r="B671" i="15"/>
  <c r="H670" i="15"/>
  <c r="D670" i="15"/>
  <c r="B670" i="15"/>
  <c r="H669" i="15"/>
  <c r="D669" i="15"/>
  <c r="B669" i="15"/>
  <c r="H668" i="15"/>
  <c r="D668" i="15"/>
  <c r="B668" i="15"/>
  <c r="H667" i="15"/>
  <c r="D667" i="15"/>
  <c r="B667" i="15"/>
  <c r="H666" i="15"/>
  <c r="D666" i="15"/>
  <c r="B666" i="15"/>
  <c r="H665" i="15"/>
  <c r="D665" i="15"/>
  <c r="B665" i="15"/>
  <c r="H664" i="15"/>
  <c r="D664" i="15"/>
  <c r="B664" i="15"/>
  <c r="H663" i="15"/>
  <c r="D663" i="15"/>
  <c r="B663" i="15"/>
  <c r="H662" i="15"/>
  <c r="D662" i="15"/>
  <c r="B662" i="15"/>
  <c r="H661" i="15"/>
  <c r="D661" i="15"/>
  <c r="B661" i="15"/>
  <c r="H660" i="15"/>
  <c r="D660" i="15"/>
  <c r="B660" i="15"/>
  <c r="H659" i="15"/>
  <c r="D659" i="15"/>
  <c r="B659" i="15"/>
  <c r="H658" i="15"/>
  <c r="D658" i="15"/>
  <c r="B658" i="15"/>
  <c r="H657" i="15"/>
  <c r="D657" i="15"/>
  <c r="B657" i="15"/>
  <c r="H656" i="15"/>
  <c r="D656" i="15"/>
  <c r="B656" i="15"/>
  <c r="H655" i="15"/>
  <c r="D655" i="15"/>
  <c r="B655" i="15"/>
  <c r="H654" i="15"/>
  <c r="D654" i="15"/>
  <c r="B654" i="15"/>
  <c r="H653" i="15"/>
  <c r="D653" i="15"/>
  <c r="B653" i="15"/>
  <c r="H652" i="15"/>
  <c r="D652" i="15"/>
  <c r="B652" i="15"/>
  <c r="H651" i="15"/>
  <c r="D651" i="15"/>
  <c r="B651" i="15"/>
  <c r="H650" i="15"/>
  <c r="D650" i="15"/>
  <c r="B650" i="15"/>
  <c r="H649" i="15"/>
  <c r="D649" i="15"/>
  <c r="B649" i="15"/>
  <c r="H648" i="15"/>
  <c r="D648" i="15"/>
  <c r="B648" i="15"/>
  <c r="H647" i="15"/>
  <c r="D647" i="15"/>
  <c r="B647" i="15"/>
  <c r="H646" i="15"/>
  <c r="D646" i="15"/>
  <c r="B646" i="15"/>
  <c r="H645" i="15"/>
  <c r="D645" i="15"/>
  <c r="B645" i="15"/>
  <c r="H644" i="15"/>
  <c r="D644" i="15"/>
  <c r="B644" i="15"/>
  <c r="H643" i="15"/>
  <c r="D643" i="15"/>
  <c r="B643" i="15"/>
  <c r="H642" i="15"/>
  <c r="D642" i="15"/>
  <c r="B642" i="15"/>
  <c r="H641" i="15"/>
  <c r="D641" i="15"/>
  <c r="B641" i="15"/>
  <c r="H640" i="15"/>
  <c r="D640" i="15"/>
  <c r="B640" i="15"/>
  <c r="H639" i="15"/>
  <c r="D639" i="15"/>
  <c r="B639" i="15"/>
  <c r="H638" i="15"/>
  <c r="D638" i="15"/>
  <c r="B638" i="15"/>
  <c r="H637" i="15"/>
  <c r="D637" i="15"/>
  <c r="B637" i="15"/>
  <c r="H636" i="15"/>
  <c r="D636" i="15"/>
  <c r="B636" i="15"/>
  <c r="H635" i="15"/>
  <c r="D635" i="15"/>
  <c r="B635" i="15"/>
  <c r="H634" i="15"/>
  <c r="D634" i="15"/>
  <c r="B634" i="15"/>
  <c r="H633" i="15"/>
  <c r="D633" i="15"/>
  <c r="B633" i="15"/>
  <c r="H632" i="15"/>
  <c r="D632" i="15"/>
  <c r="B632" i="15"/>
  <c r="H631" i="15"/>
  <c r="D631" i="15"/>
  <c r="B631" i="15"/>
  <c r="H630" i="15"/>
  <c r="D630" i="15"/>
  <c r="B630" i="15"/>
  <c r="H629" i="15"/>
  <c r="D629" i="15"/>
  <c r="B629" i="15"/>
  <c r="H628" i="15"/>
  <c r="D628" i="15"/>
  <c r="B628" i="15"/>
  <c r="H627" i="15"/>
  <c r="D627" i="15"/>
  <c r="B627" i="15"/>
  <c r="H626" i="15"/>
  <c r="D626" i="15"/>
  <c r="B626" i="15"/>
  <c r="H625" i="15"/>
  <c r="D625" i="15"/>
  <c r="B625" i="15"/>
  <c r="H624" i="15"/>
  <c r="D624" i="15"/>
  <c r="B624" i="15"/>
  <c r="H623" i="15"/>
  <c r="D623" i="15"/>
  <c r="B623" i="15"/>
  <c r="H622" i="15"/>
  <c r="D622" i="15"/>
  <c r="B622" i="15"/>
  <c r="H621" i="15"/>
  <c r="D621" i="15"/>
  <c r="B621" i="15"/>
  <c r="H620" i="15"/>
  <c r="D620" i="15"/>
  <c r="B620" i="15"/>
  <c r="H619" i="15"/>
  <c r="D619" i="15"/>
  <c r="B619" i="15"/>
  <c r="H618" i="15"/>
  <c r="D618" i="15"/>
  <c r="B618" i="15"/>
  <c r="H617" i="15"/>
  <c r="D617" i="15"/>
  <c r="B617" i="15"/>
  <c r="H616" i="15"/>
  <c r="D616" i="15"/>
  <c r="B616" i="15"/>
  <c r="H615" i="15"/>
  <c r="D615" i="15"/>
  <c r="B615" i="15"/>
  <c r="H614" i="15"/>
  <c r="D614" i="15"/>
  <c r="B614" i="15"/>
  <c r="H613" i="15"/>
  <c r="D613" i="15"/>
  <c r="B613" i="15"/>
  <c r="H612" i="15"/>
  <c r="D612" i="15"/>
  <c r="B612" i="15"/>
  <c r="H611" i="15"/>
  <c r="D611" i="15"/>
  <c r="B611" i="15"/>
  <c r="H610" i="15"/>
  <c r="D610" i="15"/>
  <c r="B610" i="15"/>
  <c r="H609" i="15"/>
  <c r="D609" i="15"/>
  <c r="B609" i="15"/>
  <c r="H608" i="15"/>
  <c r="D608" i="15"/>
  <c r="B608" i="15"/>
  <c r="H607" i="15"/>
  <c r="D607" i="15"/>
  <c r="B607" i="15"/>
  <c r="H606" i="15"/>
  <c r="D606" i="15"/>
  <c r="B606" i="15"/>
  <c r="H605" i="15"/>
  <c r="D605" i="15"/>
  <c r="B605" i="15"/>
  <c r="H604" i="15"/>
  <c r="D604" i="15"/>
  <c r="B604" i="15"/>
  <c r="H603" i="15"/>
  <c r="D603" i="15"/>
  <c r="B603" i="15"/>
  <c r="H602" i="15"/>
  <c r="D602" i="15"/>
  <c r="B602" i="15"/>
  <c r="H601" i="15"/>
  <c r="D601" i="15"/>
  <c r="B601" i="15"/>
  <c r="H600" i="15"/>
  <c r="D600" i="15"/>
  <c r="B600" i="15"/>
  <c r="H599" i="15"/>
  <c r="D599" i="15"/>
  <c r="B599" i="15"/>
  <c r="H598" i="15"/>
  <c r="D598" i="15"/>
  <c r="B598" i="15"/>
  <c r="H597" i="15"/>
  <c r="D597" i="15"/>
  <c r="B597" i="15"/>
  <c r="H596" i="15"/>
  <c r="D596" i="15"/>
  <c r="B596" i="15"/>
  <c r="H595" i="15"/>
  <c r="D595" i="15"/>
  <c r="B595" i="15"/>
  <c r="H594" i="15"/>
  <c r="D594" i="15"/>
  <c r="B594" i="15"/>
  <c r="H593" i="15"/>
  <c r="D593" i="15"/>
  <c r="B593" i="15"/>
  <c r="H592" i="15"/>
  <c r="D592" i="15"/>
  <c r="B592" i="15"/>
  <c r="H591" i="15"/>
  <c r="D591" i="15"/>
  <c r="B591" i="15"/>
  <c r="H590" i="15"/>
  <c r="D590" i="15"/>
  <c r="B590" i="15"/>
  <c r="H589" i="15"/>
  <c r="D589" i="15"/>
  <c r="B589" i="15"/>
  <c r="H588" i="15"/>
  <c r="D588" i="15"/>
  <c r="B588" i="15"/>
  <c r="H587" i="15"/>
  <c r="D587" i="15"/>
  <c r="B587" i="15"/>
  <c r="H586" i="15"/>
  <c r="D586" i="15"/>
  <c r="B586" i="15"/>
  <c r="H585" i="15"/>
  <c r="D585" i="15"/>
  <c r="B585" i="15"/>
  <c r="H584" i="15"/>
  <c r="D584" i="15"/>
  <c r="B584" i="15"/>
  <c r="H583" i="15"/>
  <c r="D583" i="15"/>
  <c r="B583" i="15"/>
  <c r="H582" i="15"/>
  <c r="D582" i="15"/>
  <c r="B582" i="15"/>
  <c r="H581" i="15"/>
  <c r="D581" i="15"/>
  <c r="B581" i="15"/>
  <c r="H580" i="15"/>
  <c r="D580" i="15"/>
  <c r="B580" i="15"/>
  <c r="H579" i="15"/>
  <c r="D579" i="15"/>
  <c r="B579" i="15"/>
  <c r="H578" i="15"/>
  <c r="D578" i="15"/>
  <c r="B578" i="15"/>
  <c r="H577" i="15"/>
  <c r="D577" i="15"/>
  <c r="B577" i="15"/>
  <c r="H576" i="15"/>
  <c r="D576" i="15"/>
  <c r="B576" i="15"/>
  <c r="H575" i="15"/>
  <c r="D575" i="15"/>
  <c r="B575" i="15"/>
  <c r="H574" i="15"/>
  <c r="D574" i="15"/>
  <c r="B574" i="15"/>
  <c r="H573" i="15"/>
  <c r="D573" i="15"/>
  <c r="B573" i="15"/>
  <c r="H572" i="15"/>
  <c r="D572" i="15"/>
  <c r="B572" i="15"/>
  <c r="H571" i="15"/>
  <c r="D571" i="15"/>
  <c r="B571" i="15"/>
  <c r="H570" i="15"/>
  <c r="D570" i="15"/>
  <c r="B570" i="15"/>
  <c r="H569" i="15"/>
  <c r="D569" i="15"/>
  <c r="B569" i="15"/>
  <c r="H568" i="15"/>
  <c r="D568" i="15"/>
  <c r="B568" i="15"/>
  <c r="H567" i="15"/>
  <c r="D567" i="15"/>
  <c r="B567" i="15"/>
  <c r="H566" i="15"/>
  <c r="D566" i="15"/>
  <c r="B566" i="15"/>
  <c r="H565" i="15"/>
  <c r="D565" i="15"/>
  <c r="B565" i="15"/>
  <c r="H564" i="15"/>
  <c r="D564" i="15"/>
  <c r="B564" i="15"/>
  <c r="H563" i="15"/>
  <c r="D563" i="15"/>
  <c r="B563" i="15"/>
  <c r="H562" i="15"/>
  <c r="D562" i="15"/>
  <c r="B562" i="15"/>
  <c r="H561" i="15"/>
  <c r="D561" i="15"/>
  <c r="B561" i="15"/>
  <c r="H560" i="15"/>
  <c r="D560" i="15"/>
  <c r="B560" i="15"/>
  <c r="H559" i="15"/>
  <c r="D559" i="15"/>
  <c r="B559" i="15"/>
  <c r="H558" i="15"/>
  <c r="D558" i="15"/>
  <c r="B558" i="15"/>
  <c r="H557" i="15"/>
  <c r="D557" i="15"/>
  <c r="B557" i="15"/>
  <c r="H556" i="15"/>
  <c r="D556" i="15"/>
  <c r="B556" i="15"/>
  <c r="H555" i="15"/>
  <c r="D555" i="15"/>
  <c r="B555" i="15"/>
  <c r="H554" i="15"/>
  <c r="D554" i="15"/>
  <c r="B554" i="15"/>
  <c r="H553" i="15"/>
  <c r="D553" i="15"/>
  <c r="B553" i="15"/>
  <c r="H552" i="15"/>
  <c r="D552" i="15"/>
  <c r="B552" i="15"/>
  <c r="H551" i="15"/>
  <c r="D551" i="15"/>
  <c r="B551" i="15"/>
  <c r="H550" i="15"/>
  <c r="D550" i="15"/>
  <c r="B550" i="15"/>
  <c r="H549" i="15"/>
  <c r="D549" i="15"/>
  <c r="B549" i="15"/>
  <c r="H548" i="15"/>
  <c r="D548" i="15"/>
  <c r="B548" i="15"/>
  <c r="H547" i="15"/>
  <c r="D547" i="15"/>
  <c r="B547" i="15"/>
  <c r="H546" i="15"/>
  <c r="D546" i="15"/>
  <c r="B546" i="15"/>
  <c r="H545" i="15"/>
  <c r="D545" i="15"/>
  <c r="B545" i="15"/>
  <c r="H544" i="15"/>
  <c r="D544" i="15"/>
  <c r="B544" i="15"/>
  <c r="H543" i="15"/>
  <c r="D543" i="15"/>
  <c r="B543" i="15"/>
  <c r="H542" i="15"/>
  <c r="D542" i="15"/>
  <c r="B542" i="15"/>
  <c r="H541" i="15"/>
  <c r="D541" i="15"/>
  <c r="B541" i="15"/>
  <c r="H540" i="15"/>
  <c r="D540" i="15"/>
  <c r="B540" i="15"/>
  <c r="H539" i="15"/>
  <c r="D539" i="15"/>
  <c r="B539" i="15"/>
  <c r="H538" i="15"/>
  <c r="D538" i="15"/>
  <c r="B538" i="15"/>
  <c r="H537" i="15"/>
  <c r="D537" i="15"/>
  <c r="B537" i="15"/>
  <c r="H536" i="15"/>
  <c r="D536" i="15"/>
  <c r="B536" i="15"/>
  <c r="H535" i="15"/>
  <c r="D535" i="15"/>
  <c r="B535" i="15"/>
  <c r="H534" i="15"/>
  <c r="D534" i="15"/>
  <c r="B534" i="15"/>
  <c r="H533" i="15"/>
  <c r="D533" i="15"/>
  <c r="B533" i="15"/>
  <c r="H532" i="15"/>
  <c r="D532" i="15"/>
  <c r="B532" i="15"/>
  <c r="H531" i="15"/>
  <c r="D531" i="15"/>
  <c r="B531" i="15"/>
  <c r="H530" i="15"/>
  <c r="D530" i="15"/>
  <c r="B530" i="15"/>
  <c r="H529" i="15"/>
  <c r="D529" i="15"/>
  <c r="B529" i="15"/>
  <c r="H528" i="15"/>
  <c r="D528" i="15"/>
  <c r="B528" i="15"/>
  <c r="H527" i="15"/>
  <c r="D527" i="15"/>
  <c r="B527" i="15"/>
  <c r="H526" i="15"/>
  <c r="D526" i="15"/>
  <c r="B526" i="15"/>
  <c r="H525" i="15"/>
  <c r="D525" i="15"/>
  <c r="B525" i="15"/>
  <c r="H524" i="15"/>
  <c r="D524" i="15"/>
  <c r="B524" i="15"/>
  <c r="H523" i="15"/>
  <c r="D523" i="15"/>
  <c r="B523" i="15"/>
  <c r="H522" i="15"/>
  <c r="D522" i="15"/>
  <c r="B522" i="15"/>
  <c r="H521" i="15"/>
  <c r="D521" i="15"/>
  <c r="B521" i="15"/>
  <c r="H520" i="15"/>
  <c r="D520" i="15"/>
  <c r="B520" i="15"/>
  <c r="H519" i="15"/>
  <c r="D519" i="15"/>
  <c r="B519" i="15"/>
  <c r="H518" i="15"/>
  <c r="D518" i="15"/>
  <c r="B518" i="15"/>
  <c r="H517" i="15"/>
  <c r="D517" i="15"/>
  <c r="B517" i="15"/>
  <c r="H516" i="15"/>
  <c r="D516" i="15"/>
  <c r="B516" i="15"/>
  <c r="H515" i="15"/>
  <c r="D515" i="15"/>
  <c r="B515" i="15"/>
  <c r="H514" i="15"/>
  <c r="D514" i="15"/>
  <c r="B514" i="15"/>
  <c r="H513" i="15"/>
  <c r="D513" i="15"/>
  <c r="B513" i="15"/>
  <c r="H512" i="15"/>
  <c r="D512" i="15"/>
  <c r="B512" i="15"/>
  <c r="H511" i="15"/>
  <c r="D511" i="15"/>
  <c r="B511" i="15"/>
  <c r="H510" i="15"/>
  <c r="D510" i="15"/>
  <c r="B510" i="15"/>
  <c r="H509" i="15"/>
  <c r="D509" i="15"/>
  <c r="B509" i="15"/>
  <c r="H508" i="15"/>
  <c r="D508" i="15"/>
  <c r="B508" i="15"/>
  <c r="H507" i="15"/>
  <c r="D507" i="15"/>
  <c r="B507" i="15"/>
  <c r="H506" i="15"/>
  <c r="D506" i="15"/>
  <c r="B506" i="15"/>
  <c r="H505" i="15"/>
  <c r="D505" i="15"/>
  <c r="B505" i="15"/>
  <c r="H504" i="15"/>
  <c r="D504" i="15"/>
  <c r="B504" i="15"/>
  <c r="H503" i="15"/>
  <c r="D503" i="15"/>
  <c r="B503" i="15"/>
  <c r="H502" i="15"/>
  <c r="D502" i="15"/>
  <c r="B502" i="15"/>
  <c r="H501" i="15"/>
  <c r="D501" i="15"/>
  <c r="B501" i="15"/>
  <c r="H500" i="15"/>
  <c r="D500" i="15"/>
  <c r="B500" i="15"/>
  <c r="H499" i="15"/>
  <c r="D499" i="15"/>
  <c r="B499" i="15"/>
  <c r="H498" i="15"/>
  <c r="D498" i="15"/>
  <c r="B498" i="15"/>
  <c r="H497" i="15"/>
  <c r="D497" i="15"/>
  <c r="B497" i="15"/>
  <c r="H496" i="15"/>
  <c r="D496" i="15"/>
  <c r="B496" i="15"/>
  <c r="H495" i="15"/>
  <c r="D495" i="15"/>
  <c r="B495" i="15"/>
  <c r="H494" i="15"/>
  <c r="D494" i="15"/>
  <c r="B494" i="15"/>
  <c r="H493" i="15"/>
  <c r="D493" i="15"/>
  <c r="B493" i="15"/>
  <c r="H492" i="15"/>
  <c r="D492" i="15"/>
  <c r="B492" i="15"/>
  <c r="H491" i="15"/>
  <c r="D491" i="15"/>
  <c r="B491" i="15"/>
  <c r="H490" i="15"/>
  <c r="D490" i="15"/>
  <c r="B490" i="15"/>
  <c r="H489" i="15"/>
  <c r="D489" i="15"/>
  <c r="B489" i="15"/>
  <c r="H488" i="15"/>
  <c r="D488" i="15"/>
  <c r="B488" i="15"/>
  <c r="H487" i="15"/>
  <c r="D487" i="15"/>
  <c r="B487" i="15"/>
  <c r="H486" i="15"/>
  <c r="D486" i="15"/>
  <c r="B486" i="15"/>
  <c r="H485" i="15"/>
  <c r="D485" i="15"/>
  <c r="B485" i="15"/>
  <c r="H484" i="15"/>
  <c r="D484" i="15"/>
  <c r="B484" i="15"/>
  <c r="H483" i="15"/>
  <c r="D483" i="15"/>
  <c r="B483" i="15"/>
  <c r="H482" i="15"/>
  <c r="D482" i="15"/>
  <c r="B482" i="15"/>
  <c r="H481" i="15"/>
  <c r="D481" i="15"/>
  <c r="B481" i="15"/>
  <c r="H480" i="15"/>
  <c r="D480" i="15"/>
  <c r="B480" i="15"/>
  <c r="H479" i="15"/>
  <c r="D479" i="15"/>
  <c r="B479" i="15"/>
  <c r="H478" i="15"/>
  <c r="D478" i="15"/>
  <c r="B478" i="15"/>
  <c r="H477" i="15"/>
  <c r="D477" i="15"/>
  <c r="B477" i="15"/>
  <c r="H476" i="15"/>
  <c r="D476" i="15"/>
  <c r="B476" i="15"/>
  <c r="H475" i="15"/>
  <c r="D475" i="15"/>
  <c r="B475" i="15"/>
  <c r="H474" i="15"/>
  <c r="D474" i="15"/>
  <c r="B474" i="15"/>
  <c r="H473" i="15"/>
  <c r="D473" i="15"/>
  <c r="B473" i="15"/>
  <c r="H472" i="15"/>
  <c r="D472" i="15"/>
  <c r="B472" i="15"/>
  <c r="H471" i="15"/>
  <c r="D471" i="15"/>
  <c r="B471" i="15"/>
  <c r="H470" i="15"/>
  <c r="D470" i="15"/>
  <c r="B470" i="15"/>
  <c r="H469" i="15"/>
  <c r="D469" i="15"/>
  <c r="B469" i="15"/>
  <c r="H468" i="15"/>
  <c r="D468" i="15"/>
  <c r="B468" i="15"/>
  <c r="H467" i="15"/>
  <c r="D467" i="15"/>
  <c r="B467" i="15"/>
  <c r="H466" i="15"/>
  <c r="D466" i="15"/>
  <c r="B466" i="15"/>
  <c r="H465" i="15"/>
  <c r="D465" i="15"/>
  <c r="B465" i="15"/>
  <c r="H464" i="15"/>
  <c r="D464" i="15"/>
  <c r="B464" i="15"/>
  <c r="H463" i="15"/>
  <c r="D463" i="15"/>
  <c r="B463" i="15"/>
  <c r="H462" i="15"/>
  <c r="D462" i="15"/>
  <c r="B462" i="15"/>
  <c r="H461" i="15"/>
  <c r="D461" i="15"/>
  <c r="B461" i="15"/>
  <c r="H460" i="15"/>
  <c r="D460" i="15"/>
  <c r="B460" i="15"/>
  <c r="H459" i="15"/>
  <c r="D459" i="15"/>
  <c r="B459" i="15"/>
  <c r="H458" i="15"/>
  <c r="D458" i="15"/>
  <c r="B458" i="15"/>
  <c r="H457" i="15"/>
  <c r="D457" i="15"/>
  <c r="B457" i="15"/>
  <c r="H456" i="15"/>
  <c r="D456" i="15"/>
  <c r="B456" i="15"/>
  <c r="H455" i="15"/>
  <c r="D455" i="15"/>
  <c r="B455" i="15"/>
  <c r="H454" i="15"/>
  <c r="D454" i="15"/>
  <c r="B454" i="15"/>
  <c r="H453" i="15"/>
  <c r="D453" i="15"/>
  <c r="B453" i="15"/>
  <c r="H452" i="15"/>
  <c r="D452" i="15"/>
  <c r="B452" i="15"/>
  <c r="H451" i="15"/>
  <c r="D451" i="15"/>
  <c r="B451" i="15"/>
  <c r="H450" i="15"/>
  <c r="D450" i="15"/>
  <c r="B450" i="15"/>
  <c r="H449" i="15"/>
  <c r="D449" i="15"/>
  <c r="B449" i="15"/>
  <c r="H448" i="15"/>
  <c r="D448" i="15"/>
  <c r="B448" i="15"/>
  <c r="H447" i="15"/>
  <c r="D447" i="15"/>
  <c r="B447" i="15"/>
  <c r="H446" i="15"/>
  <c r="D446" i="15"/>
  <c r="B446" i="15"/>
  <c r="H445" i="15"/>
  <c r="D445" i="15"/>
  <c r="B445" i="15"/>
  <c r="H444" i="15"/>
  <c r="D444" i="15"/>
  <c r="B444" i="15"/>
  <c r="H443" i="15"/>
  <c r="D443" i="15"/>
  <c r="B443" i="15"/>
  <c r="H442" i="15"/>
  <c r="D442" i="15"/>
  <c r="B442" i="15"/>
  <c r="H441" i="15"/>
  <c r="D441" i="15"/>
  <c r="B441" i="15"/>
  <c r="H440" i="15"/>
  <c r="D440" i="15"/>
  <c r="B440" i="15"/>
  <c r="H439" i="15"/>
  <c r="D439" i="15"/>
  <c r="B439" i="15"/>
  <c r="H438" i="15"/>
  <c r="D438" i="15"/>
  <c r="B438" i="15"/>
  <c r="H437" i="15"/>
  <c r="D437" i="15"/>
  <c r="B437" i="15"/>
  <c r="H436" i="15"/>
  <c r="D436" i="15"/>
  <c r="B436" i="15"/>
  <c r="H435" i="15"/>
  <c r="D435" i="15"/>
  <c r="B435" i="15"/>
  <c r="H434" i="15"/>
  <c r="D434" i="15"/>
  <c r="B434" i="15"/>
  <c r="H433" i="15"/>
  <c r="D433" i="15"/>
  <c r="B433" i="15"/>
  <c r="H432" i="15"/>
  <c r="D432" i="15"/>
  <c r="B432" i="15"/>
  <c r="H431" i="15"/>
  <c r="D431" i="15"/>
  <c r="B431" i="15"/>
  <c r="H430" i="15"/>
  <c r="D430" i="15"/>
  <c r="B430" i="15"/>
  <c r="H429" i="15"/>
  <c r="D429" i="15"/>
  <c r="B429" i="15"/>
  <c r="H428" i="15"/>
  <c r="D428" i="15"/>
  <c r="B428" i="15"/>
  <c r="H427" i="15"/>
  <c r="D427" i="15"/>
  <c r="B427" i="15"/>
  <c r="H426" i="15"/>
  <c r="D426" i="15"/>
  <c r="B426" i="15"/>
  <c r="H425" i="15"/>
  <c r="D425" i="15"/>
  <c r="B425" i="15"/>
  <c r="H424" i="15"/>
  <c r="D424" i="15"/>
  <c r="B424" i="15"/>
  <c r="H423" i="15"/>
  <c r="D423" i="15"/>
  <c r="B423" i="15"/>
  <c r="H422" i="15"/>
  <c r="D422" i="15"/>
  <c r="B422" i="15"/>
  <c r="H421" i="15"/>
  <c r="D421" i="15"/>
  <c r="B421" i="15"/>
  <c r="H420" i="15"/>
  <c r="D420" i="15"/>
  <c r="B420" i="15"/>
  <c r="H419" i="15"/>
  <c r="D419" i="15"/>
  <c r="B419" i="15"/>
  <c r="H418" i="15"/>
  <c r="D418" i="15"/>
  <c r="B418" i="15"/>
  <c r="H417" i="15"/>
  <c r="D417" i="15"/>
  <c r="B417" i="15"/>
  <c r="H416" i="15"/>
  <c r="D416" i="15"/>
  <c r="B416" i="15"/>
  <c r="H415" i="15"/>
  <c r="D415" i="15"/>
  <c r="B415" i="15"/>
  <c r="H414" i="15"/>
  <c r="D414" i="15"/>
  <c r="B414" i="15"/>
  <c r="H413" i="15"/>
  <c r="D413" i="15"/>
  <c r="B413" i="15"/>
  <c r="H412" i="15"/>
  <c r="D412" i="15"/>
  <c r="B412" i="15"/>
  <c r="H411" i="15"/>
  <c r="D411" i="15"/>
  <c r="B411" i="15"/>
  <c r="H410" i="15"/>
  <c r="D410" i="15"/>
  <c r="B410" i="15"/>
  <c r="H409" i="15"/>
  <c r="D409" i="15"/>
  <c r="B409" i="15"/>
  <c r="H408" i="15"/>
  <c r="D408" i="15"/>
  <c r="B408" i="15"/>
  <c r="H407" i="15"/>
  <c r="D407" i="15"/>
  <c r="B407" i="15"/>
  <c r="H406" i="15"/>
  <c r="D406" i="15"/>
  <c r="B406" i="15"/>
  <c r="H405" i="15"/>
  <c r="D405" i="15"/>
  <c r="B405" i="15"/>
  <c r="H404" i="15"/>
  <c r="D404" i="15"/>
  <c r="B404" i="15"/>
  <c r="H403" i="15"/>
  <c r="D403" i="15"/>
  <c r="B403" i="15"/>
  <c r="H402" i="15"/>
  <c r="D402" i="15"/>
  <c r="B402" i="15"/>
  <c r="H401" i="15"/>
  <c r="D401" i="15"/>
  <c r="B401" i="15"/>
  <c r="H400" i="15"/>
  <c r="D400" i="15"/>
  <c r="B400" i="15"/>
  <c r="H399" i="15"/>
  <c r="D399" i="15"/>
  <c r="B399" i="15"/>
  <c r="H398" i="15"/>
  <c r="D398" i="15"/>
  <c r="B398" i="15"/>
  <c r="H397" i="15"/>
  <c r="D397" i="15"/>
  <c r="B397" i="15"/>
  <c r="H396" i="15"/>
  <c r="D396" i="15"/>
  <c r="B396" i="15"/>
  <c r="H395" i="15"/>
  <c r="D395" i="15"/>
  <c r="B395" i="15"/>
  <c r="H394" i="15"/>
  <c r="D394" i="15"/>
  <c r="B394" i="15"/>
  <c r="H393" i="15"/>
  <c r="D393" i="15"/>
  <c r="B393" i="15"/>
  <c r="H392" i="15"/>
  <c r="D392" i="15"/>
  <c r="B392" i="15"/>
  <c r="H391" i="15"/>
  <c r="D391" i="15"/>
  <c r="B391" i="15"/>
  <c r="H390" i="15"/>
  <c r="D390" i="15"/>
  <c r="B390" i="15"/>
  <c r="H389" i="15"/>
  <c r="D389" i="15"/>
  <c r="B389" i="15"/>
  <c r="H388" i="15"/>
  <c r="D388" i="15"/>
  <c r="B388" i="15"/>
  <c r="H387" i="15"/>
  <c r="D387" i="15"/>
  <c r="B387" i="15"/>
  <c r="H386" i="15"/>
  <c r="D386" i="15"/>
  <c r="B386" i="15"/>
  <c r="H385" i="15"/>
  <c r="D385" i="15"/>
  <c r="B385" i="15"/>
  <c r="H384" i="15"/>
  <c r="D384" i="15"/>
  <c r="B384" i="15"/>
  <c r="H383" i="15"/>
  <c r="D383" i="15"/>
  <c r="B383" i="15"/>
  <c r="H382" i="15"/>
  <c r="D382" i="15"/>
  <c r="B382" i="15"/>
  <c r="H381" i="15"/>
  <c r="D381" i="15"/>
  <c r="B381" i="15"/>
  <c r="H380" i="15"/>
  <c r="D380" i="15"/>
  <c r="B380" i="15"/>
  <c r="H379" i="15"/>
  <c r="D379" i="15"/>
  <c r="B379" i="15"/>
  <c r="H378" i="15"/>
  <c r="D378" i="15"/>
  <c r="B378" i="15"/>
  <c r="H377" i="15"/>
  <c r="D377" i="15"/>
  <c r="B377" i="15"/>
  <c r="H376" i="15"/>
  <c r="D376" i="15"/>
  <c r="B376" i="15"/>
  <c r="H375" i="15"/>
  <c r="D375" i="15"/>
  <c r="B375" i="15"/>
  <c r="H374" i="15"/>
  <c r="D374" i="15"/>
  <c r="B374" i="15"/>
  <c r="H373" i="15"/>
  <c r="D373" i="15"/>
  <c r="B373" i="15"/>
  <c r="H372" i="15"/>
  <c r="D372" i="15"/>
  <c r="B372" i="15"/>
  <c r="H371" i="15"/>
  <c r="D371" i="15"/>
  <c r="B371" i="15"/>
  <c r="H370" i="15"/>
  <c r="D370" i="15"/>
  <c r="B370" i="15"/>
  <c r="H369" i="15"/>
  <c r="D369" i="15"/>
  <c r="B369" i="15"/>
  <c r="H368" i="15"/>
  <c r="D368" i="15"/>
  <c r="B368" i="15"/>
  <c r="H367" i="15"/>
  <c r="D367" i="15"/>
  <c r="B367" i="15"/>
  <c r="H366" i="15"/>
  <c r="D366" i="15"/>
  <c r="B366" i="15"/>
  <c r="H365" i="15"/>
  <c r="D365" i="15"/>
  <c r="B365" i="15"/>
  <c r="H364" i="15"/>
  <c r="D364" i="15"/>
  <c r="B364" i="15"/>
  <c r="H363" i="15"/>
  <c r="D363" i="15"/>
  <c r="B363" i="15"/>
  <c r="H362" i="15"/>
  <c r="D362" i="15"/>
  <c r="B362" i="15"/>
  <c r="H361" i="15"/>
  <c r="D361" i="15"/>
  <c r="B361" i="15"/>
  <c r="H360" i="15"/>
  <c r="D360" i="15"/>
  <c r="B360" i="15"/>
  <c r="H359" i="15"/>
  <c r="D359" i="15"/>
  <c r="B359" i="15"/>
  <c r="H358" i="15"/>
  <c r="D358" i="15"/>
  <c r="B358" i="15"/>
  <c r="H357" i="15"/>
  <c r="D357" i="15"/>
  <c r="B357" i="15"/>
  <c r="H356" i="15"/>
  <c r="D356" i="15"/>
  <c r="B356" i="15"/>
  <c r="H355" i="15"/>
  <c r="D355" i="15"/>
  <c r="B355" i="15"/>
  <c r="H354" i="15"/>
  <c r="D354" i="15"/>
  <c r="B354" i="15"/>
  <c r="H353" i="15"/>
  <c r="D353" i="15"/>
  <c r="B353" i="15"/>
  <c r="H352" i="15"/>
  <c r="D352" i="15"/>
  <c r="B352" i="15"/>
  <c r="H351" i="15"/>
  <c r="D351" i="15"/>
  <c r="B351" i="15"/>
  <c r="H350" i="15"/>
  <c r="D350" i="15"/>
  <c r="B350" i="15"/>
  <c r="H349" i="15"/>
  <c r="D349" i="15"/>
  <c r="B349" i="15"/>
  <c r="H348" i="15"/>
  <c r="D348" i="15"/>
  <c r="B348" i="15"/>
  <c r="H347" i="15"/>
  <c r="D347" i="15"/>
  <c r="B347" i="15"/>
  <c r="H346" i="15"/>
  <c r="D346" i="15"/>
  <c r="B346" i="15"/>
  <c r="H345" i="15"/>
  <c r="D345" i="15"/>
  <c r="B345" i="15"/>
  <c r="H344" i="15"/>
  <c r="D344" i="15"/>
  <c r="B344" i="15"/>
  <c r="H343" i="15"/>
  <c r="D343" i="15"/>
  <c r="B343" i="15"/>
  <c r="H342" i="15"/>
  <c r="D342" i="15"/>
  <c r="B342" i="15"/>
  <c r="H341" i="15"/>
  <c r="D341" i="15"/>
  <c r="B341" i="15"/>
  <c r="H340" i="15"/>
  <c r="D340" i="15"/>
  <c r="B340" i="15"/>
  <c r="H339" i="15"/>
  <c r="D339" i="15"/>
  <c r="B339" i="15"/>
  <c r="H338" i="15"/>
  <c r="D338" i="15"/>
  <c r="B338" i="15"/>
  <c r="H337" i="15"/>
  <c r="D337" i="15"/>
  <c r="B337" i="15"/>
  <c r="H336" i="15"/>
  <c r="D336" i="15"/>
  <c r="B336" i="15"/>
  <c r="H335" i="15"/>
  <c r="D335" i="15"/>
  <c r="B335" i="15"/>
  <c r="H334" i="15"/>
  <c r="D334" i="15"/>
  <c r="B334" i="15"/>
  <c r="H333" i="15"/>
  <c r="D333" i="15"/>
  <c r="B333" i="15"/>
  <c r="H332" i="15"/>
  <c r="D332" i="15"/>
  <c r="B332" i="15"/>
  <c r="H331" i="15"/>
  <c r="D331" i="15"/>
  <c r="B331" i="15"/>
  <c r="H330" i="15"/>
  <c r="D330" i="15"/>
  <c r="B330" i="15"/>
  <c r="H329" i="15"/>
  <c r="D329" i="15"/>
  <c r="B329" i="15"/>
  <c r="H328" i="15"/>
  <c r="D328" i="15"/>
  <c r="B328" i="15"/>
  <c r="H327" i="15"/>
  <c r="D327" i="15"/>
  <c r="B327" i="15"/>
  <c r="H326" i="15"/>
  <c r="D326" i="15"/>
  <c r="B326" i="15"/>
  <c r="H325" i="15"/>
  <c r="D325" i="15"/>
  <c r="B325" i="15"/>
  <c r="H324" i="15"/>
  <c r="D324" i="15"/>
  <c r="B324" i="15"/>
  <c r="H323" i="15"/>
  <c r="D323" i="15"/>
  <c r="B323" i="15"/>
  <c r="H322" i="15"/>
  <c r="D322" i="15"/>
  <c r="B322" i="15"/>
  <c r="H321" i="15"/>
  <c r="D321" i="15"/>
  <c r="B321" i="15"/>
  <c r="H320" i="15"/>
  <c r="D320" i="15"/>
  <c r="B320" i="15"/>
  <c r="H319" i="15"/>
  <c r="D319" i="15"/>
  <c r="B319" i="15"/>
  <c r="H318" i="15"/>
  <c r="D318" i="15"/>
  <c r="B318" i="15"/>
  <c r="H317" i="15"/>
  <c r="D317" i="15"/>
  <c r="B317" i="15"/>
  <c r="H316" i="15"/>
  <c r="D316" i="15"/>
  <c r="B316" i="15"/>
  <c r="H315" i="15"/>
  <c r="D315" i="15"/>
  <c r="B315" i="15"/>
  <c r="H314" i="15"/>
  <c r="D314" i="15"/>
  <c r="B314" i="15"/>
  <c r="H313" i="15"/>
  <c r="D313" i="15"/>
  <c r="B313" i="15"/>
  <c r="H312" i="15"/>
  <c r="D312" i="15"/>
  <c r="B312" i="15"/>
  <c r="H311" i="15"/>
  <c r="D311" i="15"/>
  <c r="B311" i="15"/>
  <c r="H310" i="15"/>
  <c r="D310" i="15"/>
  <c r="B310" i="15"/>
  <c r="H309" i="15"/>
  <c r="D309" i="15"/>
  <c r="B309" i="15"/>
  <c r="H308" i="15"/>
  <c r="D308" i="15"/>
  <c r="B308" i="15"/>
  <c r="H307" i="15"/>
  <c r="D307" i="15"/>
  <c r="B307" i="15"/>
  <c r="H306" i="15"/>
  <c r="D306" i="15"/>
  <c r="B306" i="15"/>
  <c r="H305" i="15"/>
  <c r="D305" i="15"/>
  <c r="B305" i="15"/>
  <c r="H304" i="15"/>
  <c r="D304" i="15"/>
  <c r="B304" i="15"/>
  <c r="H303" i="15"/>
  <c r="D303" i="15"/>
  <c r="B303" i="15"/>
  <c r="H302" i="15"/>
  <c r="D302" i="15"/>
  <c r="B302" i="15"/>
  <c r="H301" i="15"/>
  <c r="D301" i="15"/>
  <c r="B301" i="15"/>
  <c r="H300" i="15"/>
  <c r="D300" i="15"/>
  <c r="B300" i="15"/>
  <c r="H299" i="15"/>
  <c r="D299" i="15"/>
  <c r="B299" i="15"/>
  <c r="H298" i="15"/>
  <c r="D298" i="15"/>
  <c r="B298" i="15"/>
  <c r="H297" i="15"/>
  <c r="D297" i="15"/>
  <c r="B297" i="15"/>
  <c r="H296" i="15"/>
  <c r="D296" i="15"/>
  <c r="B296" i="15"/>
  <c r="H295" i="15"/>
  <c r="D295" i="15"/>
  <c r="B295" i="15"/>
  <c r="H294" i="15"/>
  <c r="D294" i="15"/>
  <c r="B294" i="15"/>
  <c r="H293" i="15"/>
  <c r="D293" i="15"/>
  <c r="B293" i="15"/>
  <c r="H292" i="15"/>
  <c r="D292" i="15"/>
  <c r="B292" i="15"/>
  <c r="H291" i="15"/>
  <c r="D291" i="15"/>
  <c r="B291" i="15"/>
  <c r="H290" i="15"/>
  <c r="D290" i="15"/>
  <c r="B290" i="15"/>
  <c r="H289" i="15"/>
  <c r="D289" i="15"/>
  <c r="B289" i="15"/>
  <c r="H288" i="15"/>
  <c r="D288" i="15"/>
  <c r="B288" i="15"/>
  <c r="H287" i="15"/>
  <c r="D287" i="15"/>
  <c r="B287" i="15"/>
  <c r="H286" i="15"/>
  <c r="D286" i="15"/>
  <c r="B286" i="15"/>
  <c r="H285" i="15"/>
  <c r="D285" i="15"/>
  <c r="B285" i="15"/>
  <c r="H284" i="15"/>
  <c r="D284" i="15"/>
  <c r="B284" i="15"/>
  <c r="H283" i="15"/>
  <c r="D283" i="15"/>
  <c r="B283" i="15"/>
  <c r="H282" i="15"/>
  <c r="D282" i="15"/>
  <c r="B282" i="15"/>
  <c r="H281" i="15"/>
  <c r="D281" i="15"/>
  <c r="B281" i="15"/>
  <c r="H280" i="15"/>
  <c r="D280" i="15"/>
  <c r="B280" i="15"/>
  <c r="H279" i="15"/>
  <c r="D279" i="15"/>
  <c r="B279" i="15"/>
  <c r="H278" i="15"/>
  <c r="D278" i="15"/>
  <c r="B278" i="15"/>
  <c r="H277" i="15"/>
  <c r="D277" i="15"/>
  <c r="B277" i="15"/>
  <c r="H276" i="15"/>
  <c r="D276" i="15"/>
  <c r="B276" i="15"/>
  <c r="H275" i="15"/>
  <c r="D275" i="15"/>
  <c r="B275" i="15"/>
  <c r="H274" i="15"/>
  <c r="D274" i="15"/>
  <c r="B274" i="15"/>
  <c r="H273" i="15"/>
  <c r="D273" i="15"/>
  <c r="B273" i="15"/>
  <c r="H272" i="15"/>
  <c r="D272" i="15"/>
  <c r="B272" i="15"/>
  <c r="H271" i="15"/>
  <c r="D271" i="15"/>
  <c r="B271" i="15"/>
  <c r="H270" i="15"/>
  <c r="D270" i="15"/>
  <c r="B270" i="15"/>
  <c r="H269" i="15"/>
  <c r="D269" i="15"/>
  <c r="B269" i="15"/>
  <c r="H268" i="15"/>
  <c r="D268" i="15"/>
  <c r="B268" i="15"/>
  <c r="H267" i="15"/>
  <c r="D267" i="15"/>
  <c r="B267" i="15"/>
  <c r="H266" i="15"/>
  <c r="D266" i="15"/>
  <c r="B266" i="15"/>
  <c r="H265" i="15"/>
  <c r="D265" i="15"/>
  <c r="B265" i="15"/>
  <c r="H264" i="15"/>
  <c r="D264" i="15"/>
  <c r="B264" i="15"/>
  <c r="H263" i="15"/>
  <c r="D263" i="15"/>
  <c r="B263" i="15"/>
  <c r="H262" i="15"/>
  <c r="D262" i="15"/>
  <c r="B262" i="15"/>
  <c r="H261" i="15"/>
  <c r="D261" i="15"/>
  <c r="B261" i="15"/>
  <c r="H260" i="15"/>
  <c r="D260" i="15"/>
  <c r="B260" i="15"/>
  <c r="H259" i="15"/>
  <c r="D259" i="15"/>
  <c r="B259" i="15"/>
  <c r="H258" i="15"/>
  <c r="D258" i="15"/>
  <c r="B258" i="15"/>
  <c r="H257" i="15"/>
  <c r="D257" i="15"/>
  <c r="B257" i="15"/>
  <c r="H256" i="15"/>
  <c r="D256" i="15"/>
  <c r="B256" i="15"/>
  <c r="H255" i="15"/>
  <c r="D255" i="15"/>
  <c r="B255" i="15"/>
  <c r="H254" i="15"/>
  <c r="D254" i="15"/>
  <c r="B254" i="15"/>
  <c r="H253" i="15"/>
  <c r="D253" i="15"/>
  <c r="B253" i="15"/>
  <c r="H252" i="15"/>
  <c r="D252" i="15"/>
  <c r="B252" i="15"/>
  <c r="H251" i="15"/>
  <c r="D251" i="15"/>
  <c r="B251" i="15"/>
  <c r="H250" i="15"/>
  <c r="D250" i="15"/>
  <c r="B250" i="15"/>
  <c r="H249" i="15"/>
  <c r="D249" i="15"/>
  <c r="B249" i="15"/>
  <c r="H248" i="15"/>
  <c r="D248" i="15"/>
  <c r="B248" i="15"/>
  <c r="H247" i="15"/>
  <c r="D247" i="15"/>
  <c r="B247" i="15"/>
  <c r="H246" i="15"/>
  <c r="D246" i="15"/>
  <c r="B246" i="15"/>
  <c r="H245" i="15"/>
  <c r="D245" i="15"/>
  <c r="B245" i="15"/>
  <c r="H244" i="15"/>
  <c r="D244" i="15"/>
  <c r="B244" i="15"/>
  <c r="H243" i="15"/>
  <c r="D243" i="15"/>
  <c r="B243" i="15"/>
  <c r="H242" i="15"/>
  <c r="D242" i="15"/>
  <c r="B242" i="15"/>
  <c r="H241" i="15"/>
  <c r="D241" i="15"/>
  <c r="B241" i="15"/>
  <c r="H240" i="15"/>
  <c r="D240" i="15"/>
  <c r="B240" i="15"/>
  <c r="H239" i="15"/>
  <c r="D239" i="15"/>
  <c r="B239" i="15"/>
  <c r="H238" i="15"/>
  <c r="D238" i="15"/>
  <c r="B238" i="15"/>
  <c r="H237" i="15"/>
  <c r="D237" i="15"/>
  <c r="B237" i="15"/>
  <c r="H236" i="15"/>
  <c r="D236" i="15"/>
  <c r="B236" i="15"/>
  <c r="H235" i="15"/>
  <c r="D235" i="15"/>
  <c r="B235" i="15"/>
  <c r="H234" i="15"/>
  <c r="D234" i="15"/>
  <c r="B234" i="15"/>
  <c r="H233" i="15"/>
  <c r="D233" i="15"/>
  <c r="B233" i="15"/>
  <c r="H232" i="15"/>
  <c r="D232" i="15"/>
  <c r="B232" i="15"/>
  <c r="H231" i="15"/>
  <c r="D231" i="15"/>
  <c r="B231" i="15"/>
  <c r="H230" i="15"/>
  <c r="D230" i="15"/>
  <c r="B230" i="15"/>
  <c r="H229" i="15"/>
  <c r="D229" i="15"/>
  <c r="B229" i="15"/>
  <c r="H228" i="15"/>
  <c r="D228" i="15"/>
  <c r="B228" i="15"/>
  <c r="H227" i="15"/>
  <c r="D227" i="15"/>
  <c r="B227" i="15"/>
  <c r="H226" i="15"/>
  <c r="D226" i="15"/>
  <c r="B226" i="15"/>
  <c r="H225" i="15"/>
  <c r="D225" i="15"/>
  <c r="B225" i="15"/>
  <c r="H224" i="15"/>
  <c r="D224" i="15"/>
  <c r="B224" i="15"/>
  <c r="H223" i="15"/>
  <c r="D223" i="15"/>
  <c r="B223" i="15"/>
  <c r="H222" i="15"/>
  <c r="D222" i="15"/>
  <c r="B222" i="15"/>
  <c r="H221" i="15"/>
  <c r="D221" i="15"/>
  <c r="B221" i="15"/>
  <c r="H220" i="15"/>
  <c r="D220" i="15"/>
  <c r="B220" i="15"/>
  <c r="H219" i="15"/>
  <c r="D219" i="15"/>
  <c r="B219" i="15"/>
  <c r="H218" i="15"/>
  <c r="D218" i="15"/>
  <c r="B218" i="15"/>
  <c r="H217" i="15"/>
  <c r="D217" i="15"/>
  <c r="B217" i="15"/>
  <c r="H216" i="15"/>
  <c r="D216" i="15"/>
  <c r="B216" i="15"/>
  <c r="H215" i="15"/>
  <c r="D215" i="15"/>
  <c r="B215" i="15"/>
  <c r="H214" i="15"/>
  <c r="D214" i="15"/>
  <c r="B214" i="15"/>
  <c r="H213" i="15"/>
  <c r="D213" i="15"/>
  <c r="B213" i="15"/>
  <c r="H212" i="15"/>
  <c r="D212" i="15"/>
  <c r="B212" i="15"/>
  <c r="H211" i="15"/>
  <c r="D211" i="15"/>
  <c r="B211" i="15"/>
  <c r="H210" i="15"/>
  <c r="D210" i="15"/>
  <c r="B210" i="15"/>
  <c r="H209" i="15"/>
  <c r="D209" i="15"/>
  <c r="B209" i="15"/>
  <c r="H208" i="15"/>
  <c r="D208" i="15"/>
  <c r="B208" i="15"/>
  <c r="H207" i="15"/>
  <c r="D207" i="15"/>
  <c r="B207" i="15"/>
  <c r="H206" i="15"/>
  <c r="D206" i="15"/>
  <c r="B206" i="15"/>
  <c r="H205" i="15"/>
  <c r="D205" i="15"/>
  <c r="B205" i="15"/>
  <c r="H204" i="15"/>
  <c r="D204" i="15"/>
  <c r="B204" i="15"/>
  <c r="H203" i="15"/>
  <c r="D203" i="15"/>
  <c r="B203" i="15"/>
  <c r="H202" i="15"/>
  <c r="D202" i="15"/>
  <c r="B202" i="15"/>
  <c r="H201" i="15"/>
  <c r="D201" i="15"/>
  <c r="B201" i="15"/>
  <c r="H200" i="15"/>
  <c r="D200" i="15"/>
  <c r="B200" i="15"/>
  <c r="H199" i="15"/>
  <c r="D199" i="15"/>
  <c r="B199" i="15"/>
  <c r="H198" i="15"/>
  <c r="D198" i="15"/>
  <c r="B198" i="15"/>
  <c r="H197" i="15"/>
  <c r="D197" i="15"/>
  <c r="B197" i="15"/>
  <c r="H196" i="15"/>
  <c r="D196" i="15"/>
  <c r="B196" i="15"/>
  <c r="H195" i="15"/>
  <c r="D195" i="15"/>
  <c r="B195" i="15"/>
  <c r="H194" i="15"/>
  <c r="D194" i="15"/>
  <c r="B194" i="15"/>
  <c r="H193" i="15"/>
  <c r="D193" i="15"/>
  <c r="B193" i="15"/>
  <c r="H192" i="15"/>
  <c r="D192" i="15"/>
  <c r="B192" i="15"/>
  <c r="H191" i="15"/>
  <c r="D191" i="15"/>
  <c r="B191" i="15"/>
  <c r="H190" i="15"/>
  <c r="D190" i="15"/>
  <c r="B190" i="15"/>
  <c r="H189" i="15"/>
  <c r="D189" i="15"/>
  <c r="B189" i="15"/>
  <c r="H188" i="15"/>
  <c r="D188" i="15"/>
  <c r="B188" i="15"/>
  <c r="H187" i="15"/>
  <c r="D187" i="15"/>
  <c r="B187" i="15"/>
  <c r="H186" i="15"/>
  <c r="D186" i="15"/>
  <c r="B186" i="15"/>
  <c r="H185" i="15"/>
  <c r="D185" i="15"/>
  <c r="B185" i="15"/>
  <c r="H184" i="15"/>
  <c r="D184" i="15"/>
  <c r="B184" i="15"/>
  <c r="H183" i="15"/>
  <c r="D183" i="15"/>
  <c r="B183" i="15"/>
  <c r="H182" i="15"/>
  <c r="D182" i="15"/>
  <c r="B182" i="15"/>
  <c r="H181" i="15"/>
  <c r="D181" i="15"/>
  <c r="B181" i="15"/>
  <c r="H180" i="15"/>
  <c r="D180" i="15"/>
  <c r="B180" i="15"/>
  <c r="H179" i="15"/>
  <c r="D179" i="15"/>
  <c r="B179" i="15"/>
  <c r="H178" i="15"/>
  <c r="D178" i="15"/>
  <c r="B178" i="15"/>
  <c r="H177" i="15"/>
  <c r="D177" i="15"/>
  <c r="B177" i="15"/>
  <c r="H176" i="15"/>
  <c r="D176" i="15"/>
  <c r="B176" i="15"/>
  <c r="H175" i="15"/>
  <c r="D175" i="15"/>
  <c r="B175" i="15"/>
  <c r="H174" i="15"/>
  <c r="D174" i="15"/>
  <c r="B174" i="15"/>
  <c r="H173" i="15"/>
  <c r="D173" i="15"/>
  <c r="B173" i="15"/>
  <c r="H172" i="15"/>
  <c r="D172" i="15"/>
  <c r="B172" i="15"/>
  <c r="H171" i="15"/>
  <c r="D171" i="15"/>
  <c r="B171" i="15"/>
  <c r="H170" i="15"/>
  <c r="D170" i="15"/>
  <c r="B170" i="15"/>
  <c r="H169" i="15"/>
  <c r="D169" i="15"/>
  <c r="B169" i="15"/>
  <c r="H168" i="15"/>
  <c r="D168" i="15"/>
  <c r="B168" i="15"/>
  <c r="H167" i="15"/>
  <c r="D167" i="15"/>
  <c r="B167" i="15"/>
  <c r="H166" i="15"/>
  <c r="D166" i="15"/>
  <c r="B166" i="15"/>
  <c r="H165" i="15"/>
  <c r="D165" i="15"/>
  <c r="B165" i="15"/>
  <c r="H164" i="15"/>
  <c r="D164" i="15"/>
  <c r="B164" i="15"/>
  <c r="H163" i="15"/>
  <c r="D163" i="15"/>
  <c r="B163" i="15"/>
  <c r="H162" i="15"/>
  <c r="D162" i="15"/>
  <c r="B162" i="15"/>
  <c r="H161" i="15"/>
  <c r="D161" i="15"/>
  <c r="B161" i="15"/>
  <c r="H160" i="15"/>
  <c r="D160" i="15"/>
  <c r="B160" i="15"/>
  <c r="H159" i="15"/>
  <c r="D159" i="15"/>
  <c r="B159" i="15"/>
  <c r="H158" i="15"/>
  <c r="D158" i="15"/>
  <c r="B158" i="15"/>
  <c r="H157" i="15"/>
  <c r="D157" i="15"/>
  <c r="B157" i="15"/>
  <c r="H156" i="15"/>
  <c r="D156" i="15"/>
  <c r="B156" i="15"/>
  <c r="H155" i="15"/>
  <c r="D155" i="15"/>
  <c r="B155" i="15"/>
  <c r="H154" i="15"/>
  <c r="D154" i="15"/>
  <c r="B154" i="15"/>
  <c r="H153" i="15"/>
  <c r="D153" i="15"/>
  <c r="B153" i="15"/>
  <c r="H152" i="15"/>
  <c r="D152" i="15"/>
  <c r="B152" i="15"/>
  <c r="H151" i="15"/>
  <c r="D151" i="15"/>
  <c r="B151" i="15"/>
  <c r="H150" i="15"/>
  <c r="D150" i="15"/>
  <c r="B150" i="15"/>
  <c r="H149" i="15"/>
  <c r="D149" i="15"/>
  <c r="B149" i="15"/>
  <c r="H148" i="15"/>
  <c r="D148" i="15"/>
  <c r="B148" i="15"/>
  <c r="H147" i="15"/>
  <c r="D147" i="15"/>
  <c r="B147" i="15"/>
  <c r="H146" i="15"/>
  <c r="D146" i="15"/>
  <c r="B146" i="15"/>
  <c r="H145" i="15"/>
  <c r="D145" i="15"/>
  <c r="B145" i="15"/>
  <c r="H144" i="15"/>
  <c r="D144" i="15"/>
  <c r="B144" i="15"/>
  <c r="H143" i="15"/>
  <c r="D143" i="15"/>
  <c r="B143" i="15"/>
  <c r="H142" i="15"/>
  <c r="D142" i="15"/>
  <c r="B142" i="15"/>
  <c r="H141" i="15"/>
  <c r="D141" i="15"/>
  <c r="B141" i="15"/>
  <c r="H140" i="15"/>
  <c r="D140" i="15"/>
  <c r="B140" i="15"/>
  <c r="H139" i="15"/>
  <c r="D139" i="15"/>
  <c r="B139" i="15"/>
  <c r="H138" i="15"/>
  <c r="D138" i="15"/>
  <c r="B138" i="15"/>
  <c r="H137" i="15"/>
  <c r="D137" i="15"/>
  <c r="B137" i="15"/>
  <c r="H136" i="15"/>
  <c r="D136" i="15"/>
  <c r="B136" i="15"/>
  <c r="H135" i="15"/>
  <c r="D135" i="15"/>
  <c r="B135" i="15"/>
  <c r="H134" i="15"/>
  <c r="D134" i="15"/>
  <c r="B134" i="15"/>
  <c r="H133" i="15"/>
  <c r="D133" i="15"/>
  <c r="B133" i="15"/>
  <c r="H132" i="15"/>
  <c r="D132" i="15"/>
  <c r="B132" i="15"/>
  <c r="H131" i="15"/>
  <c r="D131" i="15"/>
  <c r="B131" i="15"/>
  <c r="H130" i="15"/>
  <c r="D130" i="15"/>
  <c r="B130" i="15"/>
  <c r="H129" i="15"/>
  <c r="D129" i="15"/>
  <c r="B129" i="15"/>
  <c r="H128" i="15"/>
  <c r="D128" i="15"/>
  <c r="B128" i="15"/>
  <c r="H127" i="15"/>
  <c r="D127" i="15"/>
  <c r="B127" i="15"/>
  <c r="H126" i="15"/>
  <c r="D126" i="15"/>
  <c r="B126" i="15"/>
  <c r="H125" i="15"/>
  <c r="D125" i="15"/>
  <c r="B125" i="15"/>
  <c r="H124" i="15"/>
  <c r="D124" i="15"/>
  <c r="B124" i="15"/>
  <c r="H123" i="15"/>
  <c r="D123" i="15"/>
  <c r="B123" i="15"/>
  <c r="H122" i="15"/>
  <c r="D122" i="15"/>
  <c r="B122" i="15"/>
  <c r="H121" i="15"/>
  <c r="D121" i="15"/>
  <c r="B121" i="15"/>
  <c r="H120" i="15"/>
  <c r="D120" i="15"/>
  <c r="B120" i="15"/>
  <c r="H119" i="15"/>
  <c r="D119" i="15"/>
  <c r="B119" i="15"/>
  <c r="H118" i="15"/>
  <c r="D118" i="15"/>
  <c r="B118" i="15"/>
  <c r="H117" i="15"/>
  <c r="D117" i="15"/>
  <c r="B117" i="15"/>
  <c r="H116" i="15"/>
  <c r="D116" i="15"/>
  <c r="B116" i="15"/>
  <c r="H115" i="15"/>
  <c r="D115" i="15"/>
  <c r="B115" i="15"/>
  <c r="H114" i="15"/>
  <c r="D114" i="15"/>
  <c r="B114" i="15"/>
  <c r="H113" i="15"/>
  <c r="D113" i="15"/>
  <c r="B113" i="15"/>
  <c r="H112" i="15"/>
  <c r="D112" i="15"/>
  <c r="B112" i="15"/>
  <c r="H111" i="15"/>
  <c r="D111" i="15"/>
  <c r="B111" i="15"/>
  <c r="H110" i="15"/>
  <c r="D110" i="15"/>
  <c r="B110" i="15"/>
  <c r="H109" i="15"/>
  <c r="D109" i="15"/>
  <c r="B109" i="15"/>
  <c r="H108" i="15"/>
  <c r="D108" i="15"/>
  <c r="B108" i="15"/>
  <c r="H107" i="15"/>
  <c r="D107" i="15"/>
  <c r="B107" i="15"/>
  <c r="H106" i="15"/>
  <c r="D106" i="15"/>
  <c r="B106" i="15"/>
  <c r="H105" i="15"/>
  <c r="D105" i="15"/>
  <c r="B105" i="15"/>
  <c r="H104" i="15"/>
  <c r="D104" i="15"/>
  <c r="B104" i="15"/>
  <c r="H103" i="15"/>
  <c r="D103" i="15"/>
  <c r="B103" i="15"/>
  <c r="H102" i="15"/>
  <c r="D102" i="15"/>
  <c r="B102" i="15"/>
  <c r="H101" i="15"/>
  <c r="D101" i="15"/>
  <c r="B101" i="15"/>
  <c r="H100" i="15"/>
  <c r="D100" i="15"/>
  <c r="B100" i="15"/>
  <c r="H99" i="15"/>
  <c r="D99" i="15"/>
  <c r="B99" i="15"/>
  <c r="H98" i="15"/>
  <c r="D98" i="15"/>
  <c r="B98" i="15"/>
  <c r="H97" i="15"/>
  <c r="D97" i="15"/>
  <c r="B97" i="15"/>
  <c r="H96" i="15"/>
  <c r="D96" i="15"/>
  <c r="B96" i="15"/>
  <c r="H95" i="15"/>
  <c r="D95" i="15"/>
  <c r="B95" i="15"/>
  <c r="H94" i="15"/>
  <c r="D94" i="15"/>
  <c r="B94" i="15"/>
  <c r="H93" i="15"/>
  <c r="D93" i="15"/>
  <c r="B93" i="15"/>
  <c r="H92" i="15"/>
  <c r="D92" i="15"/>
  <c r="B92" i="15"/>
  <c r="H91" i="15"/>
  <c r="D91" i="15"/>
  <c r="B91" i="15"/>
  <c r="H90" i="15"/>
  <c r="D90" i="15"/>
  <c r="B90" i="15"/>
  <c r="H89" i="15"/>
  <c r="D89" i="15"/>
  <c r="B89" i="15"/>
  <c r="H88" i="15"/>
  <c r="D88" i="15"/>
  <c r="B88" i="15"/>
  <c r="H87" i="15"/>
  <c r="D87" i="15"/>
  <c r="B87" i="15"/>
  <c r="H86" i="15"/>
  <c r="D86" i="15"/>
  <c r="B86" i="15"/>
  <c r="H85" i="15"/>
  <c r="D85" i="15"/>
  <c r="B85" i="15"/>
  <c r="H84" i="15"/>
  <c r="D84" i="15"/>
  <c r="B84" i="15"/>
  <c r="H83" i="15"/>
  <c r="D83" i="15"/>
  <c r="B83" i="15"/>
  <c r="H82" i="15"/>
  <c r="D82" i="15"/>
  <c r="B82" i="15"/>
  <c r="H81" i="15"/>
  <c r="D81" i="15"/>
  <c r="B81" i="15"/>
  <c r="H80" i="15"/>
  <c r="D80" i="15"/>
  <c r="B80" i="15"/>
  <c r="H79" i="15"/>
  <c r="D79" i="15"/>
  <c r="B79" i="15"/>
  <c r="H78" i="15"/>
  <c r="D78" i="15"/>
  <c r="B78" i="15"/>
  <c r="H77" i="15"/>
  <c r="D77" i="15"/>
  <c r="B77" i="15"/>
  <c r="H76" i="15"/>
  <c r="D76" i="15"/>
  <c r="B76" i="15"/>
  <c r="H75" i="15"/>
  <c r="D75" i="15"/>
  <c r="B75" i="15"/>
  <c r="H74" i="15"/>
  <c r="D74" i="15"/>
  <c r="B74" i="15"/>
  <c r="H73" i="15"/>
  <c r="D73" i="15"/>
  <c r="B73" i="15"/>
  <c r="H72" i="15"/>
  <c r="D72" i="15"/>
  <c r="B72" i="15"/>
  <c r="H71" i="15"/>
  <c r="D71" i="15"/>
  <c r="B71" i="15"/>
  <c r="H70" i="15"/>
  <c r="D70" i="15"/>
  <c r="B70" i="15"/>
  <c r="H69" i="15"/>
  <c r="D69" i="15"/>
  <c r="B69" i="15"/>
  <c r="H68" i="15"/>
  <c r="D68" i="15"/>
  <c r="B68" i="15"/>
  <c r="H67" i="15"/>
  <c r="D67" i="15"/>
  <c r="B67" i="15"/>
  <c r="H66" i="15"/>
  <c r="D66" i="15"/>
  <c r="B66" i="15"/>
  <c r="H65" i="15"/>
  <c r="D65" i="15"/>
  <c r="B65" i="15"/>
  <c r="H64" i="15"/>
  <c r="D64" i="15"/>
  <c r="B64" i="15"/>
  <c r="H63" i="15"/>
  <c r="D63" i="15"/>
  <c r="B63" i="15"/>
  <c r="H62" i="15"/>
  <c r="D62" i="15"/>
  <c r="B62" i="15"/>
  <c r="H61" i="15"/>
  <c r="D61" i="15"/>
  <c r="B61" i="15"/>
  <c r="H60" i="15"/>
  <c r="D60" i="15"/>
  <c r="B60" i="15"/>
  <c r="H59" i="15"/>
  <c r="D59" i="15"/>
  <c r="B59" i="15"/>
  <c r="H58" i="15"/>
  <c r="D58" i="15"/>
  <c r="B58" i="15"/>
  <c r="H57" i="15"/>
  <c r="D57" i="15"/>
  <c r="B57" i="15"/>
  <c r="H56" i="15"/>
  <c r="D56" i="15"/>
  <c r="B56" i="15"/>
  <c r="H55" i="15"/>
  <c r="D55" i="15"/>
  <c r="B55" i="15"/>
  <c r="H54" i="15"/>
  <c r="D54" i="15"/>
  <c r="B54" i="15"/>
  <c r="H53" i="15"/>
  <c r="D53" i="15"/>
  <c r="B53" i="15"/>
  <c r="H52" i="15"/>
  <c r="D52" i="15"/>
  <c r="B52" i="15"/>
  <c r="H51" i="15"/>
  <c r="D51" i="15"/>
  <c r="B51" i="15"/>
  <c r="H50" i="15"/>
  <c r="D50" i="15"/>
  <c r="B50" i="15"/>
  <c r="H49" i="15"/>
  <c r="D49" i="15"/>
  <c r="B49" i="15"/>
  <c r="H48" i="15"/>
  <c r="D48" i="15"/>
  <c r="B48" i="15"/>
  <c r="H47" i="15"/>
  <c r="D47" i="15"/>
  <c r="B47" i="15"/>
  <c r="H46" i="15"/>
  <c r="D46" i="15"/>
  <c r="B46" i="15"/>
  <c r="H45" i="15"/>
  <c r="D45" i="15"/>
  <c r="B45" i="15"/>
  <c r="H44" i="15"/>
  <c r="D44" i="15"/>
  <c r="B44" i="15"/>
  <c r="H43" i="15"/>
  <c r="D43" i="15"/>
  <c r="B43" i="15"/>
  <c r="H42" i="15"/>
  <c r="D42" i="15"/>
  <c r="B42" i="15"/>
  <c r="H41" i="15"/>
  <c r="D41" i="15"/>
  <c r="B41" i="15"/>
  <c r="H40" i="15"/>
  <c r="D40" i="15"/>
  <c r="B40" i="15"/>
  <c r="H39" i="15"/>
  <c r="D39" i="15"/>
  <c r="B39" i="15"/>
  <c r="H38" i="15"/>
  <c r="D38" i="15"/>
  <c r="B38" i="15"/>
  <c r="H37" i="15"/>
  <c r="D37" i="15"/>
  <c r="B37" i="15"/>
  <c r="H36" i="15"/>
  <c r="D36" i="15"/>
  <c r="B36" i="15"/>
  <c r="H35" i="15"/>
  <c r="D35" i="15"/>
  <c r="B35" i="15"/>
  <c r="H34" i="15"/>
  <c r="D34" i="15"/>
  <c r="B34" i="15"/>
  <c r="H33" i="15"/>
  <c r="D33" i="15"/>
  <c r="B33" i="15"/>
  <c r="H32" i="15"/>
  <c r="D32" i="15"/>
  <c r="B32" i="15"/>
  <c r="H31" i="15"/>
  <c r="D31" i="15"/>
  <c r="B31" i="15"/>
  <c r="H30" i="15"/>
  <c r="D30" i="15"/>
  <c r="B30" i="15"/>
  <c r="H29" i="15"/>
  <c r="D29" i="15"/>
  <c r="B29" i="15"/>
  <c r="H28" i="15"/>
  <c r="D28" i="15"/>
  <c r="B28" i="15"/>
  <c r="H27" i="15"/>
  <c r="D27" i="15"/>
  <c r="B27" i="15"/>
  <c r="H26" i="15"/>
  <c r="D26" i="15"/>
  <c r="B26" i="15"/>
  <c r="H25" i="15"/>
  <c r="D25" i="15"/>
  <c r="B25" i="15"/>
  <c r="H24" i="15"/>
  <c r="D24" i="15"/>
  <c r="B24" i="15"/>
  <c r="H23" i="15"/>
  <c r="D23" i="15"/>
  <c r="B23" i="15"/>
  <c r="H22" i="15"/>
  <c r="D22" i="15"/>
  <c r="B22" i="15"/>
  <c r="H21" i="15"/>
  <c r="D21" i="15"/>
  <c r="B21" i="15"/>
  <c r="H20" i="15"/>
  <c r="D20" i="15"/>
  <c r="B20" i="15"/>
  <c r="H19" i="15"/>
  <c r="D19" i="15"/>
  <c r="B19" i="15"/>
  <c r="H18" i="15"/>
  <c r="D18" i="15"/>
  <c r="B18" i="15"/>
  <c r="H17" i="15"/>
  <c r="D17" i="15"/>
  <c r="B17" i="15"/>
  <c r="H16" i="15"/>
  <c r="D16" i="15"/>
  <c r="B16" i="15"/>
  <c r="H15" i="15"/>
  <c r="D15" i="15"/>
  <c r="B15" i="15"/>
  <c r="H14" i="15"/>
  <c r="D14" i="15"/>
  <c r="B14" i="15"/>
  <c r="H13" i="15"/>
  <c r="D13" i="15"/>
  <c r="B13" i="15"/>
  <c r="H12" i="15"/>
  <c r="D12" i="15"/>
  <c r="B12" i="15"/>
  <c r="H11" i="15"/>
  <c r="D11" i="15"/>
  <c r="B11" i="15"/>
  <c r="H10" i="15"/>
  <c r="D10" i="15"/>
  <c r="B10" i="15"/>
  <c r="H9" i="15"/>
  <c r="D9" i="15"/>
  <c r="B9" i="15"/>
  <c r="H8" i="15"/>
  <c r="D8" i="15"/>
  <c r="B8" i="15"/>
  <c r="H7" i="15"/>
  <c r="D7" i="15"/>
  <c r="B7" i="15"/>
  <c r="H6" i="15"/>
  <c r="D6" i="15"/>
  <c r="B6" i="15"/>
  <c r="H5" i="15"/>
  <c r="D5" i="15"/>
  <c r="B5" i="15"/>
  <c r="H4" i="15"/>
  <c r="D4" i="15"/>
  <c r="B4" i="15"/>
  <c r="H3" i="15"/>
  <c r="D3" i="15"/>
  <c r="B3" i="15"/>
  <c r="H2" i="15"/>
  <c r="D2" i="15"/>
  <c r="B2" i="15"/>
  <c r="H200" i="14"/>
  <c r="D200" i="14"/>
  <c r="H199" i="14"/>
  <c r="D199" i="14"/>
  <c r="H198" i="14"/>
  <c r="D198" i="14"/>
  <c r="H197" i="14"/>
  <c r="D197" i="14"/>
  <c r="H196" i="14"/>
  <c r="D196" i="14"/>
  <c r="H195" i="14"/>
  <c r="D195" i="14"/>
  <c r="H194" i="14"/>
  <c r="D194" i="14"/>
  <c r="H193" i="14"/>
  <c r="D193" i="14"/>
  <c r="H192" i="14"/>
  <c r="D192" i="14"/>
  <c r="H191" i="14"/>
  <c r="D191" i="14"/>
  <c r="H190" i="14"/>
  <c r="D190" i="14"/>
  <c r="H189" i="14"/>
  <c r="D189" i="14"/>
  <c r="H188" i="14"/>
  <c r="D188" i="14"/>
  <c r="H187" i="14"/>
  <c r="D187" i="14"/>
  <c r="H186" i="14"/>
  <c r="D186" i="14"/>
  <c r="H185" i="14"/>
  <c r="D185" i="14"/>
  <c r="H184" i="14"/>
  <c r="D184" i="14"/>
  <c r="H183" i="14"/>
  <c r="D183" i="14"/>
  <c r="H182" i="14"/>
  <c r="D182" i="14"/>
  <c r="H181" i="14"/>
  <c r="D181" i="14"/>
  <c r="H180" i="14"/>
  <c r="D180" i="14"/>
  <c r="H179" i="14"/>
  <c r="D179" i="14"/>
  <c r="H178" i="14"/>
  <c r="D178" i="14"/>
  <c r="H177" i="14"/>
  <c r="D177" i="14"/>
  <c r="H176" i="14"/>
  <c r="D176" i="14"/>
  <c r="H175" i="14"/>
  <c r="D175" i="14"/>
  <c r="H174" i="14"/>
  <c r="D174" i="14"/>
  <c r="H173" i="14"/>
  <c r="D173" i="14"/>
  <c r="H172" i="14"/>
  <c r="D172" i="14"/>
  <c r="H171" i="14"/>
  <c r="D171" i="14"/>
  <c r="H170" i="14"/>
  <c r="D170" i="14"/>
  <c r="H169" i="14"/>
  <c r="D169" i="14"/>
  <c r="H168" i="14"/>
  <c r="D168" i="14"/>
  <c r="H167" i="14"/>
  <c r="D167" i="14"/>
  <c r="H166" i="14"/>
  <c r="D166" i="14"/>
  <c r="H165" i="14"/>
  <c r="D165" i="14"/>
  <c r="H164" i="14"/>
  <c r="D164" i="14"/>
  <c r="H163" i="14"/>
  <c r="D163" i="14"/>
  <c r="H162" i="14"/>
  <c r="D162" i="14"/>
  <c r="H161" i="14"/>
  <c r="D161" i="14"/>
  <c r="H160" i="14"/>
  <c r="D160" i="14"/>
  <c r="H159" i="14"/>
  <c r="D159" i="14"/>
  <c r="H158" i="14"/>
  <c r="D158" i="14"/>
  <c r="H157" i="14"/>
  <c r="D157" i="14"/>
  <c r="H156" i="14"/>
  <c r="D156" i="14"/>
  <c r="H155" i="14"/>
  <c r="D155" i="14"/>
  <c r="H154" i="14"/>
  <c r="D154" i="14"/>
  <c r="H153" i="14"/>
  <c r="D153" i="14"/>
  <c r="H152" i="14"/>
  <c r="D152" i="14"/>
  <c r="H151" i="14"/>
  <c r="D151" i="14"/>
  <c r="H150" i="14"/>
  <c r="D150" i="14"/>
  <c r="H149" i="14"/>
  <c r="D149" i="14"/>
  <c r="H148" i="14"/>
  <c r="D148" i="14"/>
  <c r="H147" i="14"/>
  <c r="D147" i="14"/>
  <c r="H146" i="14"/>
  <c r="D146" i="14"/>
  <c r="H145" i="14"/>
  <c r="D145" i="14"/>
  <c r="H144" i="14"/>
  <c r="D144" i="14"/>
  <c r="H143" i="14"/>
  <c r="D143" i="14"/>
  <c r="H142" i="14"/>
  <c r="D142" i="14"/>
  <c r="H141" i="14"/>
  <c r="D141" i="14"/>
  <c r="H140" i="14"/>
  <c r="D140" i="14"/>
  <c r="H139" i="14"/>
  <c r="D139" i="14"/>
  <c r="H138" i="14"/>
  <c r="D138" i="14"/>
  <c r="H137" i="14"/>
  <c r="D137" i="14"/>
  <c r="H136" i="14"/>
  <c r="D136" i="14"/>
  <c r="H135" i="14"/>
  <c r="D135" i="14"/>
  <c r="H134" i="14"/>
  <c r="D134" i="14"/>
  <c r="H133" i="14"/>
  <c r="D133" i="14"/>
  <c r="H132" i="14"/>
  <c r="D132" i="14"/>
  <c r="H131" i="14"/>
  <c r="D131" i="14"/>
  <c r="H130" i="14"/>
  <c r="D130" i="14"/>
  <c r="H129" i="14"/>
  <c r="D129" i="14"/>
  <c r="H128" i="14"/>
  <c r="D128" i="14"/>
  <c r="H127" i="14"/>
  <c r="D127" i="14"/>
  <c r="H126" i="14"/>
  <c r="D126" i="14"/>
  <c r="H125" i="14"/>
  <c r="D125" i="14"/>
  <c r="H124" i="14"/>
  <c r="D124" i="14"/>
  <c r="H123" i="14"/>
  <c r="D123" i="14"/>
  <c r="H122" i="14"/>
  <c r="D122" i="14"/>
  <c r="H121" i="14"/>
  <c r="D121" i="14"/>
  <c r="H120" i="14"/>
  <c r="D120" i="14"/>
  <c r="H119" i="14"/>
  <c r="D119" i="14"/>
  <c r="H118" i="14"/>
  <c r="D118" i="14"/>
  <c r="H117" i="14"/>
  <c r="D117" i="14"/>
  <c r="H116" i="14"/>
  <c r="D116" i="14"/>
  <c r="H115" i="14"/>
  <c r="D115" i="14"/>
  <c r="H114" i="14"/>
  <c r="D114" i="14"/>
  <c r="H113" i="14"/>
  <c r="D113" i="14"/>
  <c r="H112" i="14"/>
  <c r="D112" i="14"/>
  <c r="H111" i="14"/>
  <c r="D111" i="14"/>
  <c r="H110" i="14"/>
  <c r="D110" i="14"/>
  <c r="H109" i="14"/>
  <c r="D109" i="14"/>
  <c r="H108" i="14"/>
  <c r="D108" i="14"/>
  <c r="H107" i="14"/>
  <c r="D107" i="14"/>
  <c r="H106" i="14"/>
  <c r="D106" i="14"/>
  <c r="H105" i="14"/>
  <c r="D105" i="14"/>
  <c r="H104" i="14"/>
  <c r="D104" i="14"/>
  <c r="H103" i="14"/>
  <c r="D103" i="14"/>
  <c r="H102" i="14"/>
  <c r="D102" i="14"/>
  <c r="H101" i="14"/>
  <c r="D101" i="14"/>
  <c r="H100" i="14"/>
  <c r="D100" i="14"/>
  <c r="H99" i="14"/>
  <c r="D99" i="14"/>
  <c r="H98" i="14"/>
  <c r="D98" i="14"/>
  <c r="H97" i="14"/>
  <c r="D97" i="14"/>
  <c r="H96" i="14"/>
  <c r="D96" i="14"/>
  <c r="H95" i="14"/>
  <c r="D95" i="14"/>
  <c r="H94" i="14"/>
  <c r="D94" i="14"/>
  <c r="H93" i="14"/>
  <c r="D93" i="14"/>
  <c r="H92" i="14"/>
  <c r="D92" i="14"/>
  <c r="H91" i="14"/>
  <c r="D91" i="14"/>
  <c r="H90" i="14"/>
  <c r="D90" i="14"/>
  <c r="H89" i="14"/>
  <c r="D89" i="14"/>
  <c r="H88" i="14"/>
  <c r="D88" i="14"/>
  <c r="H87" i="14"/>
  <c r="D87" i="14"/>
  <c r="H86" i="14"/>
  <c r="D86" i="14"/>
  <c r="H85" i="14"/>
  <c r="D85" i="14"/>
  <c r="H84" i="14"/>
  <c r="D84" i="14"/>
  <c r="H83" i="14"/>
  <c r="D83" i="14"/>
  <c r="H82" i="14"/>
  <c r="D82" i="14"/>
  <c r="H81" i="14"/>
  <c r="D81" i="14"/>
  <c r="H80" i="14"/>
  <c r="D80" i="14"/>
  <c r="H79" i="14"/>
  <c r="D79" i="14"/>
  <c r="H78" i="14"/>
  <c r="D78" i="14"/>
  <c r="H77" i="14"/>
  <c r="D77" i="14"/>
  <c r="H76" i="14"/>
  <c r="D76" i="14"/>
  <c r="H75" i="14"/>
  <c r="D75" i="14"/>
  <c r="H74" i="14"/>
  <c r="D74" i="14"/>
  <c r="H73" i="14"/>
  <c r="D73" i="14"/>
  <c r="H72" i="14"/>
  <c r="D72" i="14"/>
  <c r="H71" i="14"/>
  <c r="D71" i="14"/>
  <c r="H70" i="14"/>
  <c r="D70" i="14"/>
  <c r="H69" i="14"/>
  <c r="D69" i="14"/>
  <c r="H68" i="14"/>
  <c r="D68" i="14"/>
  <c r="H67" i="14"/>
  <c r="D67" i="14"/>
  <c r="H66" i="14"/>
  <c r="D66" i="14"/>
  <c r="H65" i="14"/>
  <c r="D65" i="14"/>
  <c r="H64" i="14"/>
  <c r="D64" i="14"/>
  <c r="H63" i="14"/>
  <c r="D63" i="14"/>
  <c r="H62" i="14"/>
  <c r="D62" i="14"/>
  <c r="H61" i="14"/>
  <c r="D61" i="14"/>
  <c r="H60" i="14"/>
  <c r="D60" i="14"/>
  <c r="H59" i="14"/>
  <c r="D59" i="14"/>
  <c r="H58" i="14"/>
  <c r="D58" i="14"/>
  <c r="H57" i="14"/>
  <c r="D57" i="14"/>
  <c r="H56" i="14"/>
  <c r="D56" i="14"/>
  <c r="H55" i="14"/>
  <c r="D55" i="14"/>
  <c r="H54" i="14"/>
  <c r="D54" i="14"/>
  <c r="H53" i="14"/>
  <c r="D53" i="14"/>
  <c r="H52" i="14"/>
  <c r="D52" i="14"/>
  <c r="H51" i="14"/>
  <c r="D51" i="14"/>
  <c r="H50" i="14"/>
  <c r="D50" i="14"/>
  <c r="H49" i="14"/>
  <c r="D49" i="14"/>
  <c r="H48" i="14"/>
  <c r="D48" i="14"/>
  <c r="H47" i="14"/>
  <c r="D47" i="14"/>
  <c r="H46" i="14"/>
  <c r="D46" i="14"/>
  <c r="H45" i="14"/>
  <c r="D45" i="14"/>
  <c r="H44" i="14"/>
  <c r="D44" i="14"/>
  <c r="H43" i="14"/>
  <c r="D43" i="14"/>
  <c r="H42" i="14"/>
  <c r="D42" i="14"/>
  <c r="H41" i="14"/>
  <c r="D41" i="14"/>
  <c r="H40" i="14"/>
  <c r="D40" i="14"/>
  <c r="H39" i="14"/>
  <c r="D39" i="14"/>
  <c r="H38" i="14"/>
  <c r="D38" i="14"/>
  <c r="H37" i="14"/>
  <c r="D37" i="14"/>
  <c r="H36" i="14"/>
  <c r="D36" i="14"/>
  <c r="H35" i="14"/>
  <c r="D35" i="14"/>
  <c r="H34" i="14"/>
  <c r="D34" i="14"/>
  <c r="H33" i="14"/>
  <c r="D33" i="14"/>
  <c r="H32" i="14"/>
  <c r="D32" i="14"/>
  <c r="H31" i="14"/>
  <c r="D31" i="14"/>
  <c r="H30" i="14"/>
  <c r="D30" i="14"/>
  <c r="H29" i="14"/>
  <c r="D29" i="14"/>
  <c r="H28" i="14"/>
  <c r="D28" i="14"/>
  <c r="H27" i="14"/>
  <c r="D27" i="14"/>
  <c r="H26" i="14"/>
  <c r="D26" i="14"/>
  <c r="H25" i="14"/>
  <c r="D25" i="14"/>
  <c r="H24" i="14"/>
  <c r="D24" i="14"/>
  <c r="H23" i="14"/>
  <c r="D23" i="14"/>
  <c r="H22" i="14"/>
  <c r="D22" i="14"/>
  <c r="H21" i="14"/>
  <c r="D21" i="14"/>
  <c r="H20" i="14"/>
  <c r="D20" i="14"/>
  <c r="H19" i="14"/>
  <c r="D19" i="14"/>
  <c r="H18" i="14"/>
  <c r="D18" i="14"/>
  <c r="H17" i="14"/>
  <c r="D17" i="14"/>
  <c r="H16" i="14"/>
  <c r="D16" i="14"/>
  <c r="H15" i="14"/>
  <c r="D15" i="14"/>
  <c r="H14" i="14"/>
  <c r="D14" i="14"/>
  <c r="H13" i="14"/>
  <c r="D13" i="14"/>
  <c r="H12" i="14"/>
  <c r="D12" i="14"/>
  <c r="H11" i="14"/>
  <c r="D11" i="14"/>
  <c r="H10" i="14"/>
  <c r="D10" i="14"/>
  <c r="H9" i="14"/>
  <c r="D9" i="14"/>
  <c r="H8" i="14"/>
  <c r="D8" i="14"/>
  <c r="H7" i="14"/>
  <c r="D7" i="14"/>
  <c r="H6" i="14"/>
  <c r="D6" i="14"/>
  <c r="H5" i="14"/>
  <c r="D5" i="14"/>
  <c r="D4" i="14"/>
  <c r="H3" i="14"/>
  <c r="D3" i="14"/>
  <c r="H2" i="14"/>
  <c r="D2" i="14"/>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1" i="13"/>
  <c r="RZ3" i="11"/>
  <c r="RY3" i="11"/>
  <c r="RX3" i="11"/>
  <c r="RW3" i="11"/>
  <c r="RV3" i="11"/>
  <c r="RU3" i="11"/>
  <c r="RT3" i="11"/>
  <c r="RS3" i="11"/>
  <c r="RR3" i="11"/>
  <c r="RQ3" i="11"/>
  <c r="RP3" i="11"/>
  <c r="RO3" i="11"/>
  <c r="RN3" i="11"/>
  <c r="RM3" i="11"/>
  <c r="RL3" i="11"/>
  <c r="RK3" i="11"/>
  <c r="RJ3" i="11"/>
  <c r="RI3" i="11"/>
  <c r="RH3" i="11"/>
  <c r="RG3" i="11"/>
  <c r="RF3" i="11"/>
  <c r="RE3" i="11"/>
  <c r="RD3" i="11"/>
  <c r="RC3" i="11"/>
  <c r="RB3" i="11"/>
  <c r="RA3" i="11"/>
  <c r="QZ3" i="11"/>
  <c r="QY3" i="11"/>
  <c r="QX3" i="11"/>
  <c r="QW3" i="11"/>
  <c r="QV3" i="11"/>
  <c r="QU3" i="11"/>
  <c r="QT3" i="11"/>
  <c r="QS3" i="11"/>
  <c r="QR3" i="11"/>
  <c r="QQ3" i="11"/>
  <c r="QP3" i="11"/>
  <c r="QO3" i="11"/>
  <c r="QN3" i="11"/>
  <c r="QM3" i="11"/>
  <c r="QL3" i="11"/>
  <c r="QK3" i="11"/>
  <c r="QJ3" i="11"/>
  <c r="QI3" i="11"/>
  <c r="QH3" i="11"/>
  <c r="QG3" i="11"/>
  <c r="QF3" i="11"/>
  <c r="QE3" i="11"/>
  <c r="QD3" i="11"/>
  <c r="QC3" i="11"/>
  <c r="QB3" i="11"/>
  <c r="QA3" i="11"/>
  <c r="PZ3" i="11"/>
  <c r="PY3" i="11"/>
  <c r="PX3" i="11"/>
  <c r="PW3" i="11"/>
  <c r="PV3" i="11"/>
  <c r="PU3" i="11"/>
  <c r="PT3" i="11"/>
  <c r="PS3" i="11"/>
  <c r="PR3" i="11"/>
  <c r="PQ3" i="11"/>
  <c r="PP3" i="11"/>
  <c r="PO3" i="11"/>
  <c r="PN3" i="11"/>
  <c r="PM3" i="11"/>
  <c r="PL3" i="11"/>
  <c r="PK3" i="11"/>
  <c r="PJ3" i="11"/>
  <c r="PI3" i="11"/>
  <c r="PH3" i="11"/>
  <c r="PG3" i="11"/>
  <c r="PF3" i="11"/>
  <c r="PE3" i="11"/>
  <c r="PD3" i="11"/>
  <c r="PC3" i="11"/>
  <c r="PB3" i="11"/>
  <c r="PA3" i="11"/>
  <c r="OZ3" i="11"/>
  <c r="OY3" i="11"/>
  <c r="OX3" i="11"/>
  <c r="OW3" i="11"/>
  <c r="OV3" i="11"/>
  <c r="OU3" i="11"/>
  <c r="OT3" i="11"/>
  <c r="OS3" i="11"/>
  <c r="OR3" i="11"/>
  <c r="OQ3" i="11"/>
  <c r="OP3" i="11"/>
  <c r="OO3" i="11"/>
  <c r="ON3" i="11"/>
  <c r="OM3" i="11"/>
  <c r="OL3" i="11"/>
  <c r="OK3" i="11"/>
  <c r="OJ3" i="11"/>
  <c r="OI3" i="11"/>
  <c r="OH3" i="11"/>
  <c r="OG3" i="11"/>
  <c r="OF3" i="11"/>
  <c r="OE3" i="11"/>
  <c r="OD3" i="11"/>
  <c r="OC3" i="11"/>
  <c r="OB3" i="11"/>
  <c r="OA3" i="11"/>
  <c r="NZ3" i="11"/>
  <c r="NY3" i="11"/>
  <c r="NX3" i="11"/>
  <c r="NW3" i="11"/>
  <c r="NV3" i="11"/>
  <c r="NU3" i="11"/>
  <c r="NT3" i="11"/>
  <c r="NS3" i="11"/>
  <c r="NR3" i="11"/>
  <c r="NQ3" i="11"/>
  <c r="NP3" i="11"/>
  <c r="NO3" i="11"/>
  <c r="NN3" i="11"/>
  <c r="NM3" i="11"/>
  <c r="NL3" i="11"/>
  <c r="NK3" i="11"/>
  <c r="NJ3" i="11"/>
  <c r="NI3" i="11"/>
  <c r="NH3" i="11"/>
  <c r="NG3" i="11"/>
  <c r="NF3" i="11"/>
  <c r="NE3" i="11"/>
  <c r="ND3" i="11"/>
  <c r="NC3" i="11"/>
  <c r="NB3" i="11"/>
  <c r="NA3" i="11"/>
  <c r="MZ3" i="11"/>
  <c r="MY3" i="11"/>
  <c r="MX3" i="11"/>
  <c r="MW3" i="11"/>
  <c r="MV3" i="11"/>
  <c r="MU3" i="11"/>
  <c r="MT3" i="11"/>
  <c r="MS3" i="11"/>
  <c r="MR3" i="11"/>
  <c r="MQ3" i="11"/>
  <c r="MP3" i="11"/>
  <c r="MO3" i="11"/>
  <c r="MN3" i="11"/>
  <c r="MM3" i="11"/>
  <c r="ML3" i="11"/>
  <c r="MK3" i="11"/>
  <c r="MJ3" i="11"/>
  <c r="MI3" i="11"/>
  <c r="MH3" i="11"/>
  <c r="MG3" i="11"/>
  <c r="MF3" i="11"/>
  <c r="ME3" i="11"/>
  <c r="MD3" i="11"/>
  <c r="MC3" i="11"/>
  <c r="MB3" i="11"/>
  <c r="MA3" i="11"/>
  <c r="LZ3" i="11"/>
  <c r="LY3" i="11"/>
  <c r="LX3" i="11"/>
  <c r="LW3" i="11"/>
  <c r="LV3" i="11"/>
  <c r="LU3" i="11"/>
  <c r="LT3" i="11"/>
  <c r="LS3" i="11"/>
  <c r="LR3" i="11"/>
  <c r="LQ3" i="11"/>
  <c r="LP3" i="11"/>
  <c r="LO3" i="11"/>
  <c r="LN3" i="11"/>
  <c r="LM3" i="11"/>
  <c r="LL3" i="11"/>
  <c r="LK3" i="11"/>
  <c r="LJ3" i="11"/>
  <c r="LI3" i="11"/>
  <c r="LH3" i="11"/>
  <c r="LG3" i="11"/>
  <c r="LF3" i="11"/>
  <c r="LE3" i="11"/>
  <c r="LD3" i="11"/>
  <c r="LC3" i="11"/>
  <c r="LB3" i="11"/>
  <c r="LA3" i="11"/>
  <c r="KZ3" i="11"/>
  <c r="KY3" i="11"/>
  <c r="KX3" i="11"/>
  <c r="KW3" i="11"/>
  <c r="KV3" i="11"/>
  <c r="KU3" i="11"/>
  <c r="KT3" i="11"/>
  <c r="KS3" i="11"/>
  <c r="KR3" i="11"/>
  <c r="KQ3" i="11"/>
  <c r="KP3" i="11"/>
  <c r="KO3" i="11"/>
  <c r="KN3" i="11"/>
  <c r="KM3" i="11"/>
  <c r="KL3" i="11"/>
  <c r="KK3" i="11"/>
  <c r="KJ3" i="11"/>
  <c r="KI3" i="11"/>
  <c r="KH3" i="11"/>
  <c r="KG3" i="11"/>
  <c r="KF3" i="11"/>
  <c r="KE3" i="11"/>
  <c r="KD3" i="11"/>
  <c r="KC3" i="11"/>
  <c r="KB3" i="11"/>
  <c r="KA3" i="11"/>
  <c r="JZ3" i="11"/>
  <c r="JY3" i="11"/>
  <c r="JX3" i="11"/>
  <c r="JW3" i="11"/>
  <c r="JV3" i="11"/>
  <c r="JU3" i="11"/>
  <c r="JT3" i="11"/>
  <c r="JS3" i="11"/>
  <c r="JR3" i="11"/>
  <c r="JQ3" i="11"/>
  <c r="JP3" i="11"/>
  <c r="JO3" i="11"/>
  <c r="JN3" i="11"/>
  <c r="JM3" i="11"/>
  <c r="JL3" i="11"/>
  <c r="JK3" i="11"/>
  <c r="JJ3" i="11"/>
  <c r="JI3" i="11"/>
  <c r="JH3" i="11"/>
  <c r="JG3" i="11"/>
  <c r="JF3" i="11"/>
  <c r="JE3" i="11"/>
  <c r="JD3" i="11"/>
  <c r="JC3" i="11"/>
  <c r="JB3" i="11"/>
  <c r="JA3" i="11"/>
  <c r="IZ3" i="11"/>
  <c r="IY3" i="11"/>
  <c r="IX3" i="11"/>
  <c r="IW3" i="11"/>
  <c r="IV3" i="11"/>
  <c r="IU3" i="11"/>
  <c r="IT3" i="11"/>
  <c r="IS3" i="11"/>
  <c r="IR3" i="11"/>
  <c r="IQ3" i="11"/>
  <c r="IP3" i="11"/>
  <c r="IO3" i="11"/>
  <c r="IN3" i="11"/>
  <c r="IM3" i="11"/>
  <c r="IL3" i="11"/>
  <c r="IK3" i="11"/>
  <c r="IJ3" i="11"/>
  <c r="II3" i="11"/>
  <c r="IH3" i="11"/>
  <c r="IG3" i="11"/>
  <c r="IF3" i="11"/>
  <c r="IE3" i="11"/>
  <c r="ID3" i="11"/>
  <c r="IC3" i="11"/>
  <c r="IB3" i="11"/>
  <c r="IA3" i="11"/>
  <c r="HZ3" i="11"/>
  <c r="HY3" i="11"/>
  <c r="HX3" i="11"/>
  <c r="HW3" i="11"/>
  <c r="HV3" i="11"/>
  <c r="HU3" i="11"/>
  <c r="HT3" i="11"/>
  <c r="HS3" i="11"/>
  <c r="HR3" i="11"/>
  <c r="HQ3" i="11"/>
  <c r="HP3" i="11"/>
  <c r="HO3" i="11"/>
  <c r="HN3" i="11"/>
  <c r="HM3" i="11"/>
  <c r="HL3" i="11"/>
  <c r="HK3" i="11"/>
  <c r="HJ3" i="11"/>
  <c r="HI3" i="11"/>
  <c r="HH3" i="11"/>
  <c r="HG3" i="11"/>
  <c r="HF3" i="11"/>
  <c r="HE3" i="11"/>
  <c r="HD3" i="11"/>
  <c r="HC3" i="11"/>
  <c r="HB3" i="11"/>
  <c r="HA3" i="11"/>
  <c r="GZ3" i="11"/>
  <c r="GY3" i="11"/>
  <c r="GX3" i="11"/>
  <c r="GW3" i="11"/>
  <c r="GV3" i="11"/>
  <c r="GU3" i="11"/>
  <c r="GT1" i="11"/>
  <c r="GT3" i="11" s="1"/>
  <c r="GJ1" i="11"/>
  <c r="GJ2" i="11" s="1"/>
  <c r="DG1" i="11"/>
  <c r="DG2" i="11" s="1"/>
  <c r="DB1" i="11"/>
  <c r="DB3" i="11" s="1"/>
  <c r="X1" i="11"/>
  <c r="O1" i="11"/>
  <c r="O2" i="11" s="1"/>
  <c r="B1" i="11" a="1"/>
  <c r="GL1" i="11" s="1"/>
  <c r="GR3" i="10"/>
  <c r="GQ3" i="10"/>
  <c r="GP3" i="10"/>
  <c r="GQ2" i="10"/>
  <c r="GP2" i="10"/>
  <c r="B1" i="10" a="1"/>
  <c r="GJ1" i="10" s="1"/>
  <c r="GJ3" i="10" s="1"/>
  <c r="A51" i="9"/>
  <c r="F50" i="9"/>
  <c r="A50" i="9"/>
  <c r="F49" i="9"/>
  <c r="D49" i="9"/>
  <c r="A49" i="9"/>
  <c r="F48" i="9"/>
  <c r="D48" i="9"/>
  <c r="A48" i="9"/>
  <c r="F47" i="9"/>
  <c r="D47" i="9"/>
  <c r="A47" i="9"/>
  <c r="F46" i="9"/>
  <c r="D46" i="9"/>
  <c r="A46" i="9"/>
  <c r="F45" i="9"/>
  <c r="D45" i="9"/>
  <c r="A45" i="9"/>
  <c r="F44" i="9"/>
  <c r="D44" i="9"/>
  <c r="A44" i="9"/>
  <c r="F43" i="9"/>
  <c r="D43" i="9"/>
  <c r="A43" i="9"/>
  <c r="F42" i="9"/>
  <c r="D42" i="9"/>
  <c r="A42" i="9"/>
  <c r="F41" i="9"/>
  <c r="D41" i="9"/>
  <c r="A41" i="9"/>
  <c r="F40" i="9"/>
  <c r="D40" i="9"/>
  <c r="A40" i="9"/>
  <c r="F39" i="9"/>
  <c r="D39" i="9"/>
  <c r="A39" i="9"/>
  <c r="F38" i="9"/>
  <c r="D38" i="9"/>
  <c r="A38" i="9"/>
  <c r="F37" i="9"/>
  <c r="D37" i="9"/>
  <c r="A37" i="9"/>
  <c r="F36" i="9"/>
  <c r="D36" i="9"/>
  <c r="A36" i="9"/>
  <c r="F35" i="9"/>
  <c r="D35" i="9"/>
  <c r="A35" i="9"/>
  <c r="F34" i="9"/>
  <c r="D34" i="9"/>
  <c r="A34" i="9"/>
  <c r="F33" i="9"/>
  <c r="D33" i="9"/>
  <c r="A33" i="9"/>
  <c r="F32" i="9"/>
  <c r="D32" i="9"/>
  <c r="A32" i="9"/>
  <c r="F31" i="9"/>
  <c r="D31" i="9"/>
  <c r="A31" i="9"/>
  <c r="F30" i="9"/>
  <c r="D30" i="9"/>
  <c r="A30" i="9"/>
  <c r="F29" i="9"/>
  <c r="D29" i="9"/>
  <c r="A29" i="9"/>
  <c r="F28" i="9"/>
  <c r="D28" i="9"/>
  <c r="A28" i="9"/>
  <c r="F27" i="9"/>
  <c r="D27" i="9"/>
  <c r="A27" i="9"/>
  <c r="F26" i="9"/>
  <c r="D26" i="9"/>
  <c r="A26" i="9"/>
  <c r="F25" i="9"/>
  <c r="D25" i="9"/>
  <c r="A25" i="9"/>
  <c r="F24" i="9"/>
  <c r="D24" i="9"/>
  <c r="A24" i="9"/>
  <c r="F23" i="9"/>
  <c r="D23" i="9"/>
  <c r="A23" i="9"/>
  <c r="F22" i="9"/>
  <c r="D22" i="9"/>
  <c r="A22" i="9"/>
  <c r="F21" i="9"/>
  <c r="D21" i="9"/>
  <c r="A21" i="9"/>
  <c r="F20" i="9"/>
  <c r="D20" i="9"/>
  <c r="A20" i="9"/>
  <c r="F19" i="9"/>
  <c r="D19" i="9"/>
  <c r="A19" i="9"/>
  <c r="F18" i="9"/>
  <c r="D18" i="9"/>
  <c r="A18" i="9"/>
  <c r="F17" i="9"/>
  <c r="D17" i="9"/>
  <c r="A17" i="9"/>
  <c r="F16" i="9"/>
  <c r="D16" i="9"/>
  <c r="A16" i="9"/>
  <c r="F15" i="9"/>
  <c r="D15" i="9"/>
  <c r="A15" i="9"/>
  <c r="F14" i="9"/>
  <c r="D14" i="9"/>
  <c r="A14" i="9"/>
  <c r="F13" i="9"/>
  <c r="D13" i="9"/>
  <c r="A13" i="9"/>
  <c r="F12" i="9"/>
  <c r="D12" i="9"/>
  <c r="A12" i="9"/>
  <c r="F11" i="9"/>
  <c r="D11" i="9"/>
  <c r="A11" i="9"/>
  <c r="F10" i="9"/>
  <c r="D10" i="9"/>
  <c r="A10" i="9"/>
  <c r="F9" i="9"/>
  <c r="D9" i="9"/>
  <c r="A9" i="9"/>
  <c r="F8" i="9"/>
  <c r="D8" i="9"/>
  <c r="A8" i="9"/>
  <c r="F7" i="9"/>
  <c r="D7" i="9"/>
  <c r="A7" i="9"/>
  <c r="F6" i="9"/>
  <c r="D6" i="9"/>
  <c r="A6" i="9"/>
  <c r="F5" i="9"/>
  <c r="D5" i="9"/>
  <c r="A5" i="9"/>
  <c r="F4" i="9"/>
  <c r="D4" i="9"/>
  <c r="A4" i="9"/>
  <c r="F3" i="9"/>
  <c r="D3" i="9"/>
  <c r="A3" i="9"/>
  <c r="F2" i="9"/>
  <c r="D2" i="9"/>
  <c r="A2" i="9"/>
  <c r="M1075" i="6"/>
  <c r="L1075" i="6"/>
  <c r="H1075" i="6"/>
  <c r="M1074" i="6"/>
  <c r="L1074" i="6"/>
  <c r="H1074" i="6"/>
  <c r="M1073" i="6"/>
  <c r="L1073" i="6"/>
  <c r="H1073" i="6"/>
  <c r="M1072" i="6"/>
  <c r="L1072" i="6"/>
  <c r="H1072" i="6"/>
  <c r="M1071" i="6"/>
  <c r="L1071" i="6"/>
  <c r="H1071" i="6"/>
  <c r="M1070" i="6"/>
  <c r="L1070" i="6"/>
  <c r="H1070" i="6"/>
  <c r="M1069" i="6"/>
  <c r="L1069" i="6"/>
  <c r="H1069" i="6"/>
  <c r="M1068" i="6"/>
  <c r="L1068" i="6"/>
  <c r="H1068" i="6"/>
  <c r="M1067" i="6"/>
  <c r="L1067" i="6"/>
  <c r="H1067" i="6"/>
  <c r="M1066" i="6"/>
  <c r="L1066" i="6"/>
  <c r="H1066" i="6"/>
  <c r="M1065" i="6"/>
  <c r="L1065" i="6"/>
  <c r="H1065" i="6"/>
  <c r="M1064" i="6"/>
  <c r="L1064" i="6"/>
  <c r="H1064" i="6"/>
  <c r="M1063" i="6"/>
  <c r="L1063" i="6"/>
  <c r="H1063" i="6"/>
  <c r="M1062" i="6"/>
  <c r="L1062" i="6"/>
  <c r="H1062" i="6"/>
  <c r="M1061" i="6"/>
  <c r="L1061" i="6"/>
  <c r="H1061" i="6"/>
  <c r="M1060" i="6"/>
  <c r="L1060" i="6"/>
  <c r="H1060" i="6"/>
  <c r="M1059" i="6"/>
  <c r="L1059" i="6"/>
  <c r="H1059" i="6"/>
  <c r="M1058" i="6"/>
  <c r="L1058" i="6"/>
  <c r="H1058" i="6"/>
  <c r="M1057" i="6"/>
  <c r="L1057" i="6"/>
  <c r="H1057" i="6"/>
  <c r="M1056" i="6"/>
  <c r="L1056" i="6"/>
  <c r="H1056" i="6"/>
  <c r="M1055" i="6"/>
  <c r="L1055" i="6"/>
  <c r="H1055" i="6"/>
  <c r="M1054" i="6"/>
  <c r="L1054" i="6"/>
  <c r="H1054" i="6"/>
  <c r="M1053" i="6"/>
  <c r="L1053" i="6"/>
  <c r="H1053" i="6"/>
  <c r="M1052" i="6"/>
  <c r="L1052" i="6"/>
  <c r="H1052" i="6"/>
  <c r="M1051" i="6"/>
  <c r="L1051" i="6"/>
  <c r="H1051" i="6"/>
  <c r="M1050" i="6"/>
  <c r="L1050" i="6"/>
  <c r="H1050" i="6"/>
  <c r="M1049" i="6"/>
  <c r="L1049" i="6"/>
  <c r="H1049" i="6"/>
  <c r="M1048" i="6"/>
  <c r="L1048" i="6"/>
  <c r="H1048" i="6"/>
  <c r="M1047" i="6"/>
  <c r="L1047" i="6"/>
  <c r="H1047" i="6"/>
  <c r="M1046" i="6"/>
  <c r="L1046" i="6"/>
  <c r="H1046" i="6"/>
  <c r="M1045" i="6"/>
  <c r="L1045" i="6"/>
  <c r="H1045" i="6"/>
  <c r="M1044" i="6"/>
  <c r="L1044" i="6"/>
  <c r="H1044" i="6"/>
  <c r="M1043" i="6"/>
  <c r="L1043" i="6"/>
  <c r="H1043" i="6"/>
  <c r="M1042" i="6"/>
  <c r="L1042" i="6"/>
  <c r="H1042" i="6"/>
  <c r="M1041" i="6"/>
  <c r="L1041" i="6"/>
  <c r="H1041" i="6"/>
  <c r="M1040" i="6"/>
  <c r="L1040" i="6"/>
  <c r="H1040" i="6"/>
  <c r="M1039" i="6"/>
  <c r="L1039" i="6"/>
  <c r="H1039" i="6"/>
  <c r="M1038" i="6"/>
  <c r="L1038" i="6"/>
  <c r="H1038" i="6"/>
  <c r="M1037" i="6"/>
  <c r="L1037" i="6"/>
  <c r="H1037" i="6"/>
  <c r="M1036" i="6"/>
  <c r="L1036" i="6"/>
  <c r="H1036" i="6"/>
  <c r="M1035" i="6"/>
  <c r="L1035" i="6"/>
  <c r="H1035" i="6"/>
  <c r="M1034" i="6"/>
  <c r="L1034" i="6"/>
  <c r="H1034" i="6"/>
  <c r="M1033" i="6"/>
  <c r="L1033" i="6"/>
  <c r="H1033" i="6"/>
  <c r="M1032" i="6"/>
  <c r="L1032" i="6"/>
  <c r="H1032" i="6"/>
  <c r="M1031" i="6"/>
  <c r="L1031" i="6"/>
  <c r="H1031" i="6"/>
  <c r="M1030" i="6"/>
  <c r="L1030" i="6"/>
  <c r="H1030" i="6"/>
  <c r="M1029" i="6"/>
  <c r="L1029" i="6"/>
  <c r="H1029" i="6"/>
  <c r="M1028" i="6"/>
  <c r="L1028" i="6"/>
  <c r="H1028" i="6"/>
  <c r="M1027" i="6"/>
  <c r="L1027" i="6"/>
  <c r="H1027" i="6"/>
  <c r="M1026" i="6"/>
  <c r="L1026" i="6"/>
  <c r="H1026" i="6"/>
  <c r="M1025" i="6"/>
  <c r="L1025" i="6"/>
  <c r="H1025" i="6"/>
  <c r="M1024" i="6"/>
  <c r="L1024" i="6"/>
  <c r="H1024" i="6"/>
  <c r="M1023" i="6"/>
  <c r="L1023" i="6"/>
  <c r="H1023" i="6"/>
  <c r="M1022" i="6"/>
  <c r="L1022" i="6"/>
  <c r="H1022" i="6"/>
  <c r="M1021" i="6"/>
  <c r="L1021" i="6"/>
  <c r="H1021" i="6"/>
  <c r="M1020" i="6"/>
  <c r="L1020" i="6"/>
  <c r="H1020" i="6"/>
  <c r="M1019" i="6"/>
  <c r="L1019" i="6"/>
  <c r="H1019" i="6"/>
  <c r="M1018" i="6"/>
  <c r="L1018" i="6"/>
  <c r="H1018" i="6"/>
  <c r="M1017" i="6"/>
  <c r="L1017" i="6"/>
  <c r="H1017" i="6"/>
  <c r="M1016" i="6"/>
  <c r="L1016" i="6"/>
  <c r="H1016" i="6"/>
  <c r="M1015" i="6"/>
  <c r="L1015" i="6"/>
  <c r="H1015" i="6"/>
  <c r="M1014" i="6"/>
  <c r="L1014" i="6"/>
  <c r="H1014" i="6"/>
  <c r="M1013" i="6"/>
  <c r="L1013" i="6"/>
  <c r="H1013" i="6"/>
  <c r="M1012" i="6"/>
  <c r="L1012" i="6"/>
  <c r="H1012" i="6"/>
  <c r="M1011" i="6"/>
  <c r="L1011" i="6"/>
  <c r="H1011" i="6"/>
  <c r="M1010" i="6"/>
  <c r="L1010" i="6"/>
  <c r="H1010" i="6"/>
  <c r="M1009" i="6"/>
  <c r="L1009" i="6"/>
  <c r="H1009" i="6"/>
  <c r="M1008" i="6"/>
  <c r="L1008" i="6"/>
  <c r="H1008" i="6"/>
  <c r="M1007" i="6"/>
  <c r="L1007" i="6"/>
  <c r="H1007" i="6"/>
  <c r="M1006" i="6"/>
  <c r="L1006" i="6"/>
  <c r="H1006" i="6"/>
  <c r="M1005" i="6"/>
  <c r="L1005" i="6"/>
  <c r="H1005" i="6"/>
  <c r="M1004" i="6"/>
  <c r="L1004" i="6"/>
  <c r="H1004" i="6"/>
  <c r="M1003" i="6"/>
  <c r="L1003" i="6"/>
  <c r="H1003" i="6"/>
  <c r="M1002" i="6"/>
  <c r="L1002" i="6"/>
  <c r="H1002" i="6"/>
  <c r="M1001" i="6"/>
  <c r="L1001" i="6"/>
  <c r="H1001" i="6"/>
  <c r="M1000" i="6"/>
  <c r="L1000" i="6"/>
  <c r="H1000" i="6"/>
  <c r="M999" i="6"/>
  <c r="L999" i="6"/>
  <c r="H999" i="6"/>
  <c r="M998" i="6"/>
  <c r="L998" i="6"/>
  <c r="H998" i="6"/>
  <c r="M997" i="6"/>
  <c r="L997" i="6"/>
  <c r="H997" i="6"/>
  <c r="M996" i="6"/>
  <c r="L996" i="6"/>
  <c r="H996" i="6"/>
  <c r="M995" i="6"/>
  <c r="L995" i="6"/>
  <c r="H995" i="6"/>
  <c r="M994" i="6"/>
  <c r="L994" i="6"/>
  <c r="H994" i="6"/>
  <c r="M993" i="6"/>
  <c r="L993" i="6"/>
  <c r="H993" i="6"/>
  <c r="M992" i="6"/>
  <c r="L992" i="6"/>
  <c r="H992" i="6"/>
  <c r="M991" i="6"/>
  <c r="L991" i="6"/>
  <c r="H991" i="6"/>
  <c r="M990" i="6"/>
  <c r="L990" i="6"/>
  <c r="H990" i="6"/>
  <c r="M989" i="6"/>
  <c r="L989" i="6"/>
  <c r="H989" i="6"/>
  <c r="M988" i="6"/>
  <c r="L988" i="6"/>
  <c r="H988" i="6"/>
  <c r="M987" i="6"/>
  <c r="L987" i="6"/>
  <c r="H987" i="6"/>
  <c r="M986" i="6"/>
  <c r="L986" i="6"/>
  <c r="H986" i="6"/>
  <c r="M985" i="6"/>
  <c r="L985" i="6"/>
  <c r="H985" i="6"/>
  <c r="M984" i="6"/>
  <c r="L984" i="6"/>
  <c r="H984" i="6"/>
  <c r="M983" i="6"/>
  <c r="L983" i="6"/>
  <c r="H983" i="6"/>
  <c r="M982" i="6"/>
  <c r="L982" i="6"/>
  <c r="H982" i="6"/>
  <c r="M981" i="6"/>
  <c r="L981" i="6"/>
  <c r="H981" i="6"/>
  <c r="M980" i="6"/>
  <c r="L980" i="6"/>
  <c r="H980" i="6"/>
  <c r="M979" i="6"/>
  <c r="L979" i="6"/>
  <c r="H979" i="6"/>
  <c r="M978" i="6"/>
  <c r="L978" i="6"/>
  <c r="H978" i="6"/>
  <c r="M977" i="6"/>
  <c r="L977" i="6"/>
  <c r="H977" i="6"/>
  <c r="M976" i="6"/>
  <c r="L976" i="6"/>
  <c r="H976" i="6"/>
  <c r="M975" i="6"/>
  <c r="L975" i="6"/>
  <c r="H975" i="6"/>
  <c r="M974" i="6"/>
  <c r="L974" i="6"/>
  <c r="H974" i="6"/>
  <c r="M973" i="6"/>
  <c r="L973" i="6"/>
  <c r="H973" i="6"/>
  <c r="M972" i="6"/>
  <c r="L972" i="6"/>
  <c r="H972" i="6"/>
  <c r="M971" i="6"/>
  <c r="L971" i="6"/>
  <c r="H971" i="6"/>
  <c r="M970" i="6"/>
  <c r="L970" i="6"/>
  <c r="H970" i="6"/>
  <c r="M969" i="6"/>
  <c r="L969" i="6"/>
  <c r="H969" i="6"/>
  <c r="M968" i="6"/>
  <c r="L968" i="6"/>
  <c r="H968" i="6"/>
  <c r="M967" i="6"/>
  <c r="L967" i="6"/>
  <c r="H967" i="6"/>
  <c r="M966" i="6"/>
  <c r="L966" i="6"/>
  <c r="H966" i="6"/>
  <c r="M965" i="6"/>
  <c r="L965" i="6"/>
  <c r="H965" i="6"/>
  <c r="M964" i="6"/>
  <c r="L964" i="6"/>
  <c r="H964" i="6"/>
  <c r="M963" i="6"/>
  <c r="L963" i="6"/>
  <c r="H963" i="6"/>
  <c r="M962" i="6"/>
  <c r="L962" i="6"/>
  <c r="H962" i="6"/>
  <c r="M961" i="6"/>
  <c r="L961" i="6"/>
  <c r="H961" i="6"/>
  <c r="M960" i="6"/>
  <c r="L960" i="6"/>
  <c r="H960" i="6"/>
  <c r="M959" i="6"/>
  <c r="L959" i="6"/>
  <c r="H959" i="6"/>
  <c r="M958" i="6"/>
  <c r="L958" i="6"/>
  <c r="H958" i="6"/>
  <c r="M957" i="6"/>
  <c r="L957" i="6"/>
  <c r="H957" i="6"/>
  <c r="M956" i="6"/>
  <c r="L956" i="6"/>
  <c r="H956" i="6"/>
  <c r="M955" i="6"/>
  <c r="L955" i="6"/>
  <c r="H955" i="6"/>
  <c r="M954" i="6"/>
  <c r="L954" i="6"/>
  <c r="H954" i="6"/>
  <c r="M953" i="6"/>
  <c r="L953" i="6"/>
  <c r="H953" i="6"/>
  <c r="M952" i="6"/>
  <c r="L952" i="6"/>
  <c r="H952" i="6"/>
  <c r="M951" i="6"/>
  <c r="L951" i="6"/>
  <c r="H951" i="6"/>
  <c r="M950" i="6"/>
  <c r="L950" i="6"/>
  <c r="H950" i="6"/>
  <c r="M949" i="6"/>
  <c r="L949" i="6"/>
  <c r="H949" i="6"/>
  <c r="M948" i="6"/>
  <c r="L948" i="6"/>
  <c r="H948" i="6"/>
  <c r="M947" i="6"/>
  <c r="L947" i="6"/>
  <c r="H947" i="6"/>
  <c r="M946" i="6"/>
  <c r="L946" i="6"/>
  <c r="H946" i="6"/>
  <c r="M945" i="6"/>
  <c r="L945" i="6"/>
  <c r="H945" i="6"/>
  <c r="M944" i="6"/>
  <c r="L944" i="6"/>
  <c r="H944" i="6"/>
  <c r="M943" i="6"/>
  <c r="L943" i="6"/>
  <c r="H943" i="6"/>
  <c r="M942" i="6"/>
  <c r="L942" i="6"/>
  <c r="H942" i="6"/>
  <c r="M941" i="6"/>
  <c r="L941" i="6"/>
  <c r="H941" i="6"/>
  <c r="M940" i="6"/>
  <c r="L940" i="6"/>
  <c r="H940" i="6"/>
  <c r="M939" i="6"/>
  <c r="L939" i="6"/>
  <c r="H939" i="6"/>
  <c r="M938" i="6"/>
  <c r="L938" i="6"/>
  <c r="H938" i="6"/>
  <c r="M937" i="6"/>
  <c r="L937" i="6"/>
  <c r="H937" i="6"/>
  <c r="M936" i="6"/>
  <c r="L936" i="6"/>
  <c r="H936" i="6"/>
  <c r="M935" i="6"/>
  <c r="L935" i="6"/>
  <c r="H935" i="6"/>
  <c r="M934" i="6"/>
  <c r="L934" i="6"/>
  <c r="H934" i="6"/>
  <c r="M933" i="6"/>
  <c r="L933" i="6"/>
  <c r="H933" i="6"/>
  <c r="M932" i="6"/>
  <c r="L932" i="6"/>
  <c r="H932" i="6"/>
  <c r="M931" i="6"/>
  <c r="L931" i="6"/>
  <c r="H931" i="6"/>
  <c r="M930" i="6"/>
  <c r="L930" i="6"/>
  <c r="H930" i="6"/>
  <c r="M929" i="6"/>
  <c r="L929" i="6"/>
  <c r="H929" i="6"/>
  <c r="M928" i="6"/>
  <c r="L928" i="6"/>
  <c r="H928" i="6"/>
  <c r="M927" i="6"/>
  <c r="L927" i="6"/>
  <c r="H927" i="6"/>
  <c r="M926" i="6"/>
  <c r="L926" i="6"/>
  <c r="H926" i="6"/>
  <c r="M925" i="6"/>
  <c r="L925" i="6"/>
  <c r="H925" i="6"/>
  <c r="M924" i="6"/>
  <c r="L924" i="6"/>
  <c r="H924" i="6"/>
  <c r="M923" i="6"/>
  <c r="L923" i="6"/>
  <c r="H923" i="6"/>
  <c r="M922" i="6"/>
  <c r="L922" i="6"/>
  <c r="H922" i="6"/>
  <c r="M921" i="6"/>
  <c r="L921" i="6"/>
  <c r="H921" i="6"/>
  <c r="M920" i="6"/>
  <c r="L920" i="6"/>
  <c r="H920" i="6"/>
  <c r="M919" i="6"/>
  <c r="L919" i="6"/>
  <c r="H919" i="6"/>
  <c r="M918" i="6"/>
  <c r="L918" i="6"/>
  <c r="H918" i="6"/>
  <c r="M917" i="6"/>
  <c r="L917" i="6"/>
  <c r="H917" i="6"/>
  <c r="M916" i="6"/>
  <c r="L916" i="6"/>
  <c r="H916" i="6"/>
  <c r="M915" i="6"/>
  <c r="L915" i="6"/>
  <c r="H915" i="6"/>
  <c r="M914" i="6"/>
  <c r="L914" i="6"/>
  <c r="H914" i="6"/>
  <c r="M913" i="6"/>
  <c r="L913" i="6"/>
  <c r="H913" i="6"/>
  <c r="M912" i="6"/>
  <c r="L912" i="6"/>
  <c r="H912" i="6"/>
  <c r="M911" i="6"/>
  <c r="L911" i="6"/>
  <c r="H911" i="6"/>
  <c r="M910" i="6"/>
  <c r="L910" i="6"/>
  <c r="H910" i="6"/>
  <c r="M909" i="6"/>
  <c r="L909" i="6"/>
  <c r="H909" i="6"/>
  <c r="M908" i="6"/>
  <c r="L908" i="6"/>
  <c r="H908" i="6"/>
  <c r="M907" i="6"/>
  <c r="L907" i="6"/>
  <c r="H907" i="6"/>
  <c r="M906" i="6"/>
  <c r="L906" i="6"/>
  <c r="H906" i="6"/>
  <c r="M905" i="6"/>
  <c r="L905" i="6"/>
  <c r="H905" i="6"/>
  <c r="M904" i="6"/>
  <c r="L904" i="6"/>
  <c r="H904" i="6"/>
  <c r="M903" i="6"/>
  <c r="L903" i="6"/>
  <c r="H903" i="6"/>
  <c r="M902" i="6"/>
  <c r="L902" i="6"/>
  <c r="H902" i="6"/>
  <c r="M901" i="6"/>
  <c r="L901" i="6"/>
  <c r="H901" i="6"/>
  <c r="M900" i="6"/>
  <c r="L900" i="6"/>
  <c r="H900" i="6"/>
  <c r="M899" i="6"/>
  <c r="L899" i="6"/>
  <c r="H899" i="6"/>
  <c r="M898" i="6"/>
  <c r="L898" i="6"/>
  <c r="H898" i="6"/>
  <c r="M897" i="6"/>
  <c r="L897" i="6"/>
  <c r="H897" i="6"/>
  <c r="M896" i="6"/>
  <c r="L896" i="6"/>
  <c r="H896" i="6"/>
  <c r="M895" i="6"/>
  <c r="L895" i="6"/>
  <c r="H895" i="6"/>
  <c r="M894" i="6"/>
  <c r="L894" i="6"/>
  <c r="H894" i="6"/>
  <c r="M893" i="6"/>
  <c r="L893" i="6"/>
  <c r="H893" i="6"/>
  <c r="M892" i="6"/>
  <c r="L892" i="6"/>
  <c r="H892" i="6"/>
  <c r="M891" i="6"/>
  <c r="L891" i="6"/>
  <c r="H891" i="6"/>
  <c r="M890" i="6"/>
  <c r="L890" i="6"/>
  <c r="H890" i="6"/>
  <c r="M889" i="6"/>
  <c r="L889" i="6"/>
  <c r="H889" i="6"/>
  <c r="M888" i="6"/>
  <c r="L888" i="6"/>
  <c r="H888" i="6"/>
  <c r="M887" i="6"/>
  <c r="L887" i="6"/>
  <c r="H887" i="6"/>
  <c r="M886" i="6"/>
  <c r="L886" i="6"/>
  <c r="H886" i="6"/>
  <c r="M885" i="6"/>
  <c r="L885" i="6"/>
  <c r="H885" i="6"/>
  <c r="M884" i="6"/>
  <c r="L884" i="6"/>
  <c r="H884" i="6"/>
  <c r="M883" i="6"/>
  <c r="L883" i="6"/>
  <c r="H883" i="6"/>
  <c r="M882" i="6"/>
  <c r="L882" i="6"/>
  <c r="H882" i="6"/>
  <c r="M881" i="6"/>
  <c r="L881" i="6"/>
  <c r="H881" i="6"/>
  <c r="M880" i="6"/>
  <c r="L880" i="6"/>
  <c r="H880" i="6"/>
  <c r="M879" i="6"/>
  <c r="L879" i="6"/>
  <c r="H879" i="6"/>
  <c r="M878" i="6"/>
  <c r="L878" i="6"/>
  <c r="H878" i="6"/>
  <c r="M877" i="6"/>
  <c r="L877" i="6"/>
  <c r="H877" i="6"/>
  <c r="M876" i="6"/>
  <c r="L876" i="6"/>
  <c r="H876" i="6"/>
  <c r="M875" i="6"/>
  <c r="L875" i="6"/>
  <c r="H875" i="6"/>
  <c r="M874" i="6"/>
  <c r="L874" i="6"/>
  <c r="H874" i="6"/>
  <c r="M873" i="6"/>
  <c r="L873" i="6"/>
  <c r="H873" i="6"/>
  <c r="M872" i="6"/>
  <c r="L872" i="6"/>
  <c r="H872" i="6"/>
  <c r="M871" i="6"/>
  <c r="L871" i="6"/>
  <c r="H871" i="6"/>
  <c r="M870" i="6"/>
  <c r="L870" i="6"/>
  <c r="H870" i="6"/>
  <c r="M869" i="6"/>
  <c r="L869" i="6"/>
  <c r="H869" i="6"/>
  <c r="M868" i="6"/>
  <c r="L868" i="6"/>
  <c r="H868" i="6"/>
  <c r="M867" i="6"/>
  <c r="L867" i="6"/>
  <c r="H867" i="6"/>
  <c r="M866" i="6"/>
  <c r="L866" i="6"/>
  <c r="H866" i="6"/>
  <c r="M865" i="6"/>
  <c r="L865" i="6"/>
  <c r="H865" i="6"/>
  <c r="M864" i="6"/>
  <c r="L864" i="6"/>
  <c r="H864" i="6"/>
  <c r="M863" i="6"/>
  <c r="L863" i="6"/>
  <c r="H863" i="6"/>
  <c r="M862" i="6"/>
  <c r="L862" i="6"/>
  <c r="H862" i="6"/>
  <c r="M861" i="6"/>
  <c r="L861" i="6"/>
  <c r="H861" i="6"/>
  <c r="M860" i="6"/>
  <c r="L860" i="6"/>
  <c r="H860" i="6"/>
  <c r="M859" i="6"/>
  <c r="L859" i="6"/>
  <c r="H859" i="6"/>
  <c r="M858" i="6"/>
  <c r="L858" i="6"/>
  <c r="H858" i="6"/>
  <c r="M857" i="6"/>
  <c r="L857" i="6"/>
  <c r="H857" i="6"/>
  <c r="M856" i="6"/>
  <c r="L856" i="6"/>
  <c r="H856" i="6"/>
  <c r="M855" i="6"/>
  <c r="L855" i="6"/>
  <c r="H855" i="6"/>
  <c r="M854" i="6"/>
  <c r="L854" i="6"/>
  <c r="H854" i="6"/>
  <c r="M853" i="6"/>
  <c r="L853" i="6"/>
  <c r="H853" i="6"/>
  <c r="M852" i="6"/>
  <c r="L852" i="6"/>
  <c r="H852" i="6"/>
  <c r="M851" i="6"/>
  <c r="L851" i="6"/>
  <c r="H851" i="6"/>
  <c r="M850" i="6"/>
  <c r="L850" i="6"/>
  <c r="H850" i="6"/>
  <c r="M849" i="6"/>
  <c r="L849" i="6"/>
  <c r="H849" i="6"/>
  <c r="M848" i="6"/>
  <c r="L848" i="6"/>
  <c r="H848" i="6"/>
  <c r="M847" i="6"/>
  <c r="L847" i="6"/>
  <c r="H847" i="6"/>
  <c r="M846" i="6"/>
  <c r="L846" i="6"/>
  <c r="H846" i="6"/>
  <c r="M845" i="6"/>
  <c r="L845" i="6"/>
  <c r="H845" i="6"/>
  <c r="M844" i="6"/>
  <c r="L844" i="6"/>
  <c r="H844" i="6"/>
  <c r="M843" i="6"/>
  <c r="L843" i="6"/>
  <c r="H843" i="6"/>
  <c r="M842" i="6"/>
  <c r="L842" i="6"/>
  <c r="H842" i="6"/>
  <c r="M841" i="6"/>
  <c r="L841" i="6"/>
  <c r="H841" i="6"/>
  <c r="M840" i="6"/>
  <c r="L840" i="6"/>
  <c r="H840" i="6"/>
  <c r="M839" i="6"/>
  <c r="L839" i="6"/>
  <c r="H839" i="6"/>
  <c r="M838" i="6"/>
  <c r="L838" i="6"/>
  <c r="H838" i="6"/>
  <c r="M837" i="6"/>
  <c r="L837" i="6"/>
  <c r="H837" i="6"/>
  <c r="M836" i="6"/>
  <c r="L836" i="6"/>
  <c r="H836" i="6"/>
  <c r="M835" i="6"/>
  <c r="L835" i="6"/>
  <c r="H835" i="6"/>
  <c r="M834" i="6"/>
  <c r="L834" i="6"/>
  <c r="H834" i="6"/>
  <c r="M833" i="6"/>
  <c r="L833" i="6"/>
  <c r="H833" i="6"/>
  <c r="M832" i="6"/>
  <c r="L832" i="6"/>
  <c r="H832" i="6"/>
  <c r="M831" i="6"/>
  <c r="L831" i="6"/>
  <c r="H831" i="6"/>
  <c r="M830" i="6"/>
  <c r="L830" i="6"/>
  <c r="H830" i="6"/>
  <c r="M829" i="6"/>
  <c r="L829" i="6"/>
  <c r="H829" i="6"/>
  <c r="M828" i="6"/>
  <c r="L828" i="6"/>
  <c r="H828" i="6"/>
  <c r="M827" i="6"/>
  <c r="L827" i="6"/>
  <c r="H827" i="6"/>
  <c r="M826" i="6"/>
  <c r="L826" i="6"/>
  <c r="H826" i="6"/>
  <c r="M825" i="6"/>
  <c r="L825" i="6"/>
  <c r="H825" i="6"/>
  <c r="M824" i="6"/>
  <c r="L824" i="6"/>
  <c r="H824" i="6"/>
  <c r="M823" i="6"/>
  <c r="L823" i="6"/>
  <c r="H823" i="6"/>
  <c r="M822" i="6"/>
  <c r="L822" i="6"/>
  <c r="H822" i="6"/>
  <c r="M821" i="6"/>
  <c r="L821" i="6"/>
  <c r="H821" i="6"/>
  <c r="M820" i="6"/>
  <c r="L820" i="6"/>
  <c r="H820" i="6"/>
  <c r="M819" i="6"/>
  <c r="L819" i="6"/>
  <c r="H819" i="6"/>
  <c r="M818" i="6"/>
  <c r="L818" i="6"/>
  <c r="H818" i="6"/>
  <c r="M817" i="6"/>
  <c r="L817" i="6"/>
  <c r="H817" i="6"/>
  <c r="M816" i="6"/>
  <c r="L816" i="6"/>
  <c r="H816" i="6"/>
  <c r="M815" i="6"/>
  <c r="L815" i="6"/>
  <c r="H815" i="6"/>
  <c r="M814" i="6"/>
  <c r="L814" i="6"/>
  <c r="H814" i="6"/>
  <c r="M813" i="6"/>
  <c r="L813" i="6"/>
  <c r="H813" i="6"/>
  <c r="M812" i="6"/>
  <c r="L812" i="6"/>
  <c r="H812" i="6"/>
  <c r="M811" i="6"/>
  <c r="L811" i="6"/>
  <c r="H811" i="6"/>
  <c r="M810" i="6"/>
  <c r="L810" i="6"/>
  <c r="H810" i="6"/>
  <c r="M809" i="6"/>
  <c r="L809" i="6"/>
  <c r="H809" i="6"/>
  <c r="M808" i="6"/>
  <c r="L808" i="6"/>
  <c r="H808" i="6"/>
  <c r="M807" i="6"/>
  <c r="L807" i="6"/>
  <c r="H807" i="6"/>
  <c r="M806" i="6"/>
  <c r="L806" i="6"/>
  <c r="H806" i="6"/>
  <c r="M805" i="6"/>
  <c r="L805" i="6"/>
  <c r="H805" i="6"/>
  <c r="M804" i="6"/>
  <c r="L804" i="6"/>
  <c r="H804" i="6"/>
  <c r="M803" i="6"/>
  <c r="L803" i="6"/>
  <c r="H803" i="6"/>
  <c r="M802" i="6"/>
  <c r="L802" i="6"/>
  <c r="H802" i="6"/>
  <c r="M801" i="6"/>
  <c r="L801" i="6"/>
  <c r="H801" i="6"/>
  <c r="M800" i="6"/>
  <c r="L800" i="6"/>
  <c r="H800" i="6"/>
  <c r="M799" i="6"/>
  <c r="L799" i="6"/>
  <c r="H799" i="6"/>
  <c r="M798" i="6"/>
  <c r="L798" i="6"/>
  <c r="H798" i="6"/>
  <c r="M797" i="6"/>
  <c r="L797" i="6"/>
  <c r="H797" i="6"/>
  <c r="M796" i="6"/>
  <c r="L796" i="6"/>
  <c r="H796" i="6"/>
  <c r="M795" i="6"/>
  <c r="L795" i="6"/>
  <c r="H795" i="6"/>
  <c r="M794" i="6"/>
  <c r="L794" i="6"/>
  <c r="H794" i="6"/>
  <c r="M793" i="6"/>
  <c r="L793" i="6"/>
  <c r="H793" i="6"/>
  <c r="M792" i="6"/>
  <c r="L792" i="6"/>
  <c r="H792" i="6"/>
  <c r="M791" i="6"/>
  <c r="L791" i="6"/>
  <c r="H791" i="6"/>
  <c r="M790" i="6"/>
  <c r="L790" i="6"/>
  <c r="H790" i="6"/>
  <c r="M789" i="6"/>
  <c r="L789" i="6"/>
  <c r="H789" i="6"/>
  <c r="M788" i="6"/>
  <c r="L788" i="6"/>
  <c r="H788" i="6"/>
  <c r="M787" i="6"/>
  <c r="L787" i="6"/>
  <c r="H787" i="6"/>
  <c r="M786" i="6"/>
  <c r="L786" i="6"/>
  <c r="H786" i="6"/>
  <c r="M785" i="6"/>
  <c r="L785" i="6"/>
  <c r="H785" i="6"/>
  <c r="M784" i="6"/>
  <c r="L784" i="6"/>
  <c r="H784" i="6"/>
  <c r="M783" i="6"/>
  <c r="L783" i="6"/>
  <c r="H783" i="6"/>
  <c r="M782" i="6"/>
  <c r="L782" i="6"/>
  <c r="H782" i="6"/>
  <c r="M781" i="6"/>
  <c r="L781" i="6"/>
  <c r="H781" i="6"/>
  <c r="M780" i="6"/>
  <c r="L780" i="6"/>
  <c r="H780" i="6"/>
  <c r="M779" i="6"/>
  <c r="L779" i="6"/>
  <c r="H779" i="6"/>
  <c r="M778" i="6"/>
  <c r="L778" i="6"/>
  <c r="H778" i="6"/>
  <c r="M777" i="6"/>
  <c r="L777" i="6"/>
  <c r="H777" i="6"/>
  <c r="M776" i="6"/>
  <c r="L776" i="6"/>
  <c r="H776" i="6"/>
  <c r="M775" i="6"/>
  <c r="L775" i="6"/>
  <c r="H775" i="6"/>
  <c r="M774" i="6"/>
  <c r="L774" i="6"/>
  <c r="H774" i="6"/>
  <c r="M773" i="6"/>
  <c r="L773" i="6"/>
  <c r="H773" i="6"/>
  <c r="M772" i="6"/>
  <c r="L772" i="6"/>
  <c r="H772" i="6"/>
  <c r="M771" i="6"/>
  <c r="L771" i="6"/>
  <c r="H771" i="6"/>
  <c r="M770" i="6"/>
  <c r="L770" i="6"/>
  <c r="H770" i="6"/>
  <c r="M769" i="6"/>
  <c r="L769" i="6"/>
  <c r="H769" i="6"/>
  <c r="M768" i="6"/>
  <c r="L768" i="6"/>
  <c r="H768" i="6"/>
  <c r="M767" i="6"/>
  <c r="L767" i="6"/>
  <c r="H767" i="6"/>
  <c r="M766" i="6"/>
  <c r="L766" i="6"/>
  <c r="H766" i="6"/>
  <c r="M765" i="6"/>
  <c r="L765" i="6"/>
  <c r="H765" i="6"/>
  <c r="M764" i="6"/>
  <c r="L764" i="6"/>
  <c r="H764" i="6"/>
  <c r="M763" i="6"/>
  <c r="L763" i="6"/>
  <c r="H763" i="6"/>
  <c r="M762" i="6"/>
  <c r="L762" i="6"/>
  <c r="H762" i="6"/>
  <c r="M761" i="6"/>
  <c r="L761" i="6"/>
  <c r="H761" i="6"/>
  <c r="M760" i="6"/>
  <c r="L760" i="6"/>
  <c r="H760" i="6"/>
  <c r="M759" i="6"/>
  <c r="L759" i="6"/>
  <c r="H759" i="6"/>
  <c r="M758" i="6"/>
  <c r="L758" i="6"/>
  <c r="H758" i="6"/>
  <c r="M757" i="6"/>
  <c r="L757" i="6"/>
  <c r="H757" i="6"/>
  <c r="M756" i="6"/>
  <c r="L756" i="6"/>
  <c r="H756" i="6"/>
  <c r="M755" i="6"/>
  <c r="L755" i="6"/>
  <c r="H755" i="6"/>
  <c r="M754" i="6"/>
  <c r="L754" i="6"/>
  <c r="H754" i="6"/>
  <c r="M753" i="6"/>
  <c r="L753" i="6"/>
  <c r="H753" i="6"/>
  <c r="M752" i="6"/>
  <c r="L752" i="6"/>
  <c r="H752" i="6"/>
  <c r="M751" i="6"/>
  <c r="L751" i="6"/>
  <c r="H751" i="6"/>
  <c r="M750" i="6"/>
  <c r="L750" i="6"/>
  <c r="H750" i="6"/>
  <c r="M749" i="6"/>
  <c r="L749" i="6"/>
  <c r="H749" i="6"/>
  <c r="M748" i="6"/>
  <c r="L748" i="6"/>
  <c r="H748" i="6"/>
  <c r="M747" i="6"/>
  <c r="L747" i="6"/>
  <c r="H747" i="6"/>
  <c r="M746" i="6"/>
  <c r="L746" i="6"/>
  <c r="H746" i="6"/>
  <c r="M745" i="6"/>
  <c r="L745" i="6"/>
  <c r="H745" i="6"/>
  <c r="M744" i="6"/>
  <c r="L744" i="6"/>
  <c r="H744" i="6"/>
  <c r="M743" i="6"/>
  <c r="L743" i="6"/>
  <c r="H743" i="6"/>
  <c r="M742" i="6"/>
  <c r="L742" i="6"/>
  <c r="H742" i="6"/>
  <c r="M741" i="6"/>
  <c r="L741" i="6"/>
  <c r="H741" i="6"/>
  <c r="M740" i="6"/>
  <c r="L740" i="6"/>
  <c r="H740" i="6"/>
  <c r="M739" i="6"/>
  <c r="L739" i="6"/>
  <c r="H739" i="6"/>
  <c r="M738" i="6"/>
  <c r="L738" i="6"/>
  <c r="H738" i="6"/>
  <c r="M737" i="6"/>
  <c r="L737" i="6"/>
  <c r="H737" i="6"/>
  <c r="M736" i="6"/>
  <c r="L736" i="6"/>
  <c r="H736" i="6"/>
  <c r="M735" i="6"/>
  <c r="L735" i="6"/>
  <c r="H735" i="6"/>
  <c r="M734" i="6"/>
  <c r="L734" i="6"/>
  <c r="H734" i="6"/>
  <c r="M733" i="6"/>
  <c r="L733" i="6"/>
  <c r="H733" i="6"/>
  <c r="M732" i="6"/>
  <c r="L732" i="6"/>
  <c r="H732" i="6"/>
  <c r="M731" i="6"/>
  <c r="L731" i="6"/>
  <c r="H731" i="6"/>
  <c r="M730" i="6"/>
  <c r="L730" i="6"/>
  <c r="H730" i="6"/>
  <c r="M729" i="6"/>
  <c r="L729" i="6"/>
  <c r="H729" i="6"/>
  <c r="M728" i="6"/>
  <c r="L728" i="6"/>
  <c r="H728" i="6"/>
  <c r="M727" i="6"/>
  <c r="L727" i="6"/>
  <c r="H727" i="6"/>
  <c r="M726" i="6"/>
  <c r="L726" i="6"/>
  <c r="H726" i="6"/>
  <c r="M725" i="6"/>
  <c r="L725" i="6"/>
  <c r="H725" i="6"/>
  <c r="M724" i="6"/>
  <c r="L724" i="6"/>
  <c r="H724" i="6"/>
  <c r="M723" i="6"/>
  <c r="L723" i="6"/>
  <c r="H723" i="6"/>
  <c r="M722" i="6"/>
  <c r="L722" i="6"/>
  <c r="H722" i="6"/>
  <c r="M721" i="6"/>
  <c r="L721" i="6"/>
  <c r="H721" i="6"/>
  <c r="M720" i="6"/>
  <c r="L720" i="6"/>
  <c r="H720" i="6"/>
  <c r="M719" i="6"/>
  <c r="L719" i="6"/>
  <c r="H719" i="6"/>
  <c r="M718" i="6"/>
  <c r="L718" i="6"/>
  <c r="H718" i="6"/>
  <c r="M717" i="6"/>
  <c r="L717" i="6"/>
  <c r="H717" i="6"/>
  <c r="M716" i="6"/>
  <c r="L716" i="6"/>
  <c r="H716" i="6"/>
  <c r="M715" i="6"/>
  <c r="L715" i="6"/>
  <c r="H715" i="6"/>
  <c r="M714" i="6"/>
  <c r="L714" i="6"/>
  <c r="H714" i="6"/>
  <c r="M713" i="6"/>
  <c r="L713" i="6"/>
  <c r="H713" i="6"/>
  <c r="M712" i="6"/>
  <c r="L712" i="6"/>
  <c r="H712" i="6"/>
  <c r="M711" i="6"/>
  <c r="L711" i="6"/>
  <c r="H711" i="6"/>
  <c r="M710" i="6"/>
  <c r="L710" i="6"/>
  <c r="H710" i="6"/>
  <c r="M709" i="6"/>
  <c r="L709" i="6"/>
  <c r="H709" i="6"/>
  <c r="M708" i="6"/>
  <c r="L708" i="6"/>
  <c r="H708" i="6"/>
  <c r="M707" i="6"/>
  <c r="L707" i="6"/>
  <c r="H707" i="6"/>
  <c r="M706" i="6"/>
  <c r="L706" i="6"/>
  <c r="H706" i="6"/>
  <c r="M705" i="6"/>
  <c r="L705" i="6"/>
  <c r="H705" i="6"/>
  <c r="M704" i="6"/>
  <c r="L704" i="6"/>
  <c r="H704" i="6"/>
  <c r="M703" i="6"/>
  <c r="L703" i="6"/>
  <c r="H703" i="6"/>
  <c r="M702" i="6"/>
  <c r="L702" i="6"/>
  <c r="H702" i="6"/>
  <c r="M701" i="6"/>
  <c r="L701" i="6"/>
  <c r="H701" i="6"/>
  <c r="M700" i="6"/>
  <c r="L700" i="6"/>
  <c r="H700" i="6"/>
  <c r="M699" i="6"/>
  <c r="L699" i="6"/>
  <c r="H699" i="6"/>
  <c r="M698" i="6"/>
  <c r="L698" i="6"/>
  <c r="H698" i="6"/>
  <c r="M697" i="6"/>
  <c r="L697" i="6"/>
  <c r="H697" i="6"/>
  <c r="M696" i="6"/>
  <c r="L696" i="6"/>
  <c r="H696" i="6"/>
  <c r="M695" i="6"/>
  <c r="L695" i="6"/>
  <c r="H695" i="6"/>
  <c r="M694" i="6"/>
  <c r="L694" i="6"/>
  <c r="H694" i="6"/>
  <c r="M693" i="6"/>
  <c r="L693" i="6"/>
  <c r="H693" i="6"/>
  <c r="M692" i="6"/>
  <c r="L692" i="6"/>
  <c r="H692" i="6"/>
  <c r="M691" i="6"/>
  <c r="L691" i="6"/>
  <c r="H691" i="6"/>
  <c r="M690" i="6"/>
  <c r="L690" i="6"/>
  <c r="H690" i="6"/>
  <c r="M689" i="6"/>
  <c r="L689" i="6"/>
  <c r="H689" i="6"/>
  <c r="M688" i="6"/>
  <c r="L688" i="6"/>
  <c r="H688" i="6"/>
  <c r="M687" i="6"/>
  <c r="L687" i="6"/>
  <c r="H687" i="6"/>
  <c r="M686" i="6"/>
  <c r="L686" i="6"/>
  <c r="H686" i="6"/>
  <c r="M685" i="6"/>
  <c r="L685" i="6"/>
  <c r="H685" i="6"/>
  <c r="M684" i="6"/>
  <c r="L684" i="6"/>
  <c r="H684" i="6"/>
  <c r="M683" i="6"/>
  <c r="L683" i="6"/>
  <c r="H683" i="6"/>
  <c r="M682" i="6"/>
  <c r="L682" i="6"/>
  <c r="H682" i="6"/>
  <c r="M681" i="6"/>
  <c r="L681" i="6"/>
  <c r="H681" i="6"/>
  <c r="M680" i="6"/>
  <c r="L680" i="6"/>
  <c r="H680" i="6"/>
  <c r="M679" i="6"/>
  <c r="L679" i="6"/>
  <c r="H679" i="6"/>
  <c r="M678" i="6"/>
  <c r="L678" i="6"/>
  <c r="H678" i="6"/>
  <c r="M677" i="6"/>
  <c r="L677" i="6"/>
  <c r="H677" i="6"/>
  <c r="M676" i="6"/>
  <c r="L676" i="6"/>
  <c r="H676" i="6"/>
  <c r="M675" i="6"/>
  <c r="L675" i="6"/>
  <c r="H675" i="6"/>
  <c r="M674" i="6"/>
  <c r="L674" i="6"/>
  <c r="H674" i="6"/>
  <c r="M673" i="6"/>
  <c r="L673" i="6"/>
  <c r="H673" i="6"/>
  <c r="M672" i="6"/>
  <c r="L672" i="6"/>
  <c r="H672" i="6"/>
  <c r="M671" i="6"/>
  <c r="L671" i="6"/>
  <c r="H671" i="6"/>
  <c r="M670" i="6"/>
  <c r="L670" i="6"/>
  <c r="H670" i="6"/>
  <c r="M669" i="6"/>
  <c r="L669" i="6"/>
  <c r="H669" i="6"/>
  <c r="M668" i="6"/>
  <c r="L668" i="6"/>
  <c r="H668" i="6"/>
  <c r="M667" i="6"/>
  <c r="L667" i="6"/>
  <c r="H667" i="6"/>
  <c r="M666" i="6"/>
  <c r="L666" i="6"/>
  <c r="H666" i="6"/>
  <c r="M665" i="6"/>
  <c r="L665" i="6"/>
  <c r="H665" i="6"/>
  <c r="M664" i="6"/>
  <c r="L664" i="6"/>
  <c r="H664" i="6"/>
  <c r="M663" i="6"/>
  <c r="L663" i="6"/>
  <c r="H663" i="6"/>
  <c r="M662" i="6"/>
  <c r="L662" i="6"/>
  <c r="H662" i="6"/>
  <c r="M661" i="6"/>
  <c r="L661" i="6"/>
  <c r="H661" i="6"/>
  <c r="M660" i="6"/>
  <c r="L660" i="6"/>
  <c r="H660" i="6"/>
  <c r="M659" i="6"/>
  <c r="L659" i="6"/>
  <c r="H659" i="6"/>
  <c r="M658" i="6"/>
  <c r="L658" i="6"/>
  <c r="H658" i="6"/>
  <c r="M657" i="6"/>
  <c r="L657" i="6"/>
  <c r="H657" i="6"/>
  <c r="M656" i="6"/>
  <c r="L656" i="6"/>
  <c r="H656" i="6"/>
  <c r="M655" i="6"/>
  <c r="L655" i="6"/>
  <c r="H655" i="6"/>
  <c r="M654" i="6"/>
  <c r="L654" i="6"/>
  <c r="H654" i="6"/>
  <c r="M653" i="6"/>
  <c r="L653" i="6"/>
  <c r="H653" i="6"/>
  <c r="M652" i="6"/>
  <c r="L652" i="6"/>
  <c r="H652" i="6"/>
  <c r="M651" i="6"/>
  <c r="L651" i="6"/>
  <c r="H651" i="6"/>
  <c r="M650" i="6"/>
  <c r="L650" i="6"/>
  <c r="H650" i="6"/>
  <c r="M649" i="6"/>
  <c r="L649" i="6"/>
  <c r="H649" i="6"/>
  <c r="M648" i="6"/>
  <c r="L648" i="6"/>
  <c r="H648" i="6"/>
  <c r="M647" i="6"/>
  <c r="L647" i="6"/>
  <c r="H647" i="6"/>
  <c r="M646" i="6"/>
  <c r="L646" i="6"/>
  <c r="H646" i="6"/>
  <c r="M645" i="6"/>
  <c r="L645" i="6"/>
  <c r="H645" i="6"/>
  <c r="M644" i="6"/>
  <c r="L644" i="6"/>
  <c r="H644" i="6"/>
  <c r="M643" i="6"/>
  <c r="L643" i="6"/>
  <c r="H643" i="6"/>
  <c r="M642" i="6"/>
  <c r="L642" i="6"/>
  <c r="H642" i="6"/>
  <c r="M641" i="6"/>
  <c r="L641" i="6"/>
  <c r="H641" i="6"/>
  <c r="M640" i="6"/>
  <c r="L640" i="6"/>
  <c r="H640" i="6"/>
  <c r="M639" i="6"/>
  <c r="L639" i="6"/>
  <c r="H639" i="6"/>
  <c r="M638" i="6"/>
  <c r="L638" i="6"/>
  <c r="H638" i="6"/>
  <c r="M637" i="6"/>
  <c r="L637" i="6"/>
  <c r="H637" i="6"/>
  <c r="M636" i="6"/>
  <c r="L636" i="6"/>
  <c r="H636" i="6"/>
  <c r="M635" i="6"/>
  <c r="L635" i="6"/>
  <c r="H635" i="6"/>
  <c r="M634" i="6"/>
  <c r="L634" i="6"/>
  <c r="H634" i="6"/>
  <c r="M633" i="6"/>
  <c r="L633" i="6"/>
  <c r="H633" i="6"/>
  <c r="M632" i="6"/>
  <c r="L632" i="6"/>
  <c r="H632" i="6"/>
  <c r="M631" i="6"/>
  <c r="L631" i="6"/>
  <c r="H631" i="6"/>
  <c r="M630" i="6"/>
  <c r="L630" i="6"/>
  <c r="H630" i="6"/>
  <c r="M629" i="6"/>
  <c r="L629" i="6"/>
  <c r="H629" i="6"/>
  <c r="M628" i="6"/>
  <c r="L628" i="6"/>
  <c r="H628" i="6"/>
  <c r="M627" i="6"/>
  <c r="L627" i="6"/>
  <c r="H627" i="6"/>
  <c r="M626" i="6"/>
  <c r="L626" i="6"/>
  <c r="H626" i="6"/>
  <c r="M625" i="6"/>
  <c r="L625" i="6"/>
  <c r="H625" i="6"/>
  <c r="M624" i="6"/>
  <c r="L624" i="6"/>
  <c r="H624" i="6"/>
  <c r="M623" i="6"/>
  <c r="L623" i="6"/>
  <c r="H623" i="6"/>
  <c r="M622" i="6"/>
  <c r="L622" i="6"/>
  <c r="H622" i="6"/>
  <c r="M621" i="6"/>
  <c r="L621" i="6"/>
  <c r="H621" i="6"/>
  <c r="M620" i="6"/>
  <c r="L620" i="6"/>
  <c r="H620" i="6"/>
  <c r="M619" i="6"/>
  <c r="L619" i="6"/>
  <c r="H619" i="6"/>
  <c r="M618" i="6"/>
  <c r="L618" i="6"/>
  <c r="H618" i="6"/>
  <c r="M617" i="6"/>
  <c r="L617" i="6"/>
  <c r="H617" i="6"/>
  <c r="M616" i="6"/>
  <c r="L616" i="6"/>
  <c r="H616" i="6"/>
  <c r="M615" i="6"/>
  <c r="L615" i="6"/>
  <c r="H615" i="6"/>
  <c r="M614" i="6"/>
  <c r="L614" i="6"/>
  <c r="H614" i="6"/>
  <c r="M613" i="6"/>
  <c r="L613" i="6"/>
  <c r="H613" i="6"/>
  <c r="M612" i="6"/>
  <c r="L612" i="6"/>
  <c r="H612" i="6"/>
  <c r="M611" i="6"/>
  <c r="L611" i="6"/>
  <c r="H611" i="6"/>
  <c r="M610" i="6"/>
  <c r="L610" i="6"/>
  <c r="H610" i="6"/>
  <c r="M609" i="6"/>
  <c r="L609" i="6"/>
  <c r="H609" i="6"/>
  <c r="M608" i="6"/>
  <c r="L608" i="6"/>
  <c r="H608" i="6"/>
  <c r="M607" i="6"/>
  <c r="L607" i="6"/>
  <c r="H607" i="6"/>
  <c r="M606" i="6"/>
  <c r="L606" i="6"/>
  <c r="H606" i="6"/>
  <c r="M605" i="6"/>
  <c r="L605" i="6"/>
  <c r="H605" i="6"/>
  <c r="M604" i="6"/>
  <c r="L604" i="6"/>
  <c r="H604" i="6"/>
  <c r="M603" i="6"/>
  <c r="L603" i="6"/>
  <c r="H603" i="6"/>
  <c r="M602" i="6"/>
  <c r="L602" i="6"/>
  <c r="H602" i="6"/>
  <c r="M601" i="6"/>
  <c r="L601" i="6"/>
  <c r="H601" i="6"/>
  <c r="M600" i="6"/>
  <c r="L600" i="6"/>
  <c r="H600" i="6"/>
  <c r="M599" i="6"/>
  <c r="L599" i="6"/>
  <c r="H599" i="6"/>
  <c r="M598" i="6"/>
  <c r="L598" i="6"/>
  <c r="H598" i="6"/>
  <c r="M597" i="6"/>
  <c r="L597" i="6"/>
  <c r="H597" i="6"/>
  <c r="M596" i="6"/>
  <c r="L596" i="6"/>
  <c r="H596" i="6"/>
  <c r="M595" i="6"/>
  <c r="L595" i="6"/>
  <c r="H595" i="6"/>
  <c r="M594" i="6"/>
  <c r="L594" i="6"/>
  <c r="H594" i="6"/>
  <c r="M593" i="6"/>
  <c r="L593" i="6"/>
  <c r="H593" i="6"/>
  <c r="M592" i="6"/>
  <c r="L592" i="6"/>
  <c r="H592" i="6"/>
  <c r="M591" i="6"/>
  <c r="L591" i="6"/>
  <c r="H591" i="6"/>
  <c r="M590" i="6"/>
  <c r="L590" i="6"/>
  <c r="H590" i="6"/>
  <c r="M589" i="6"/>
  <c r="L589" i="6"/>
  <c r="H589" i="6"/>
  <c r="M588" i="6"/>
  <c r="L588" i="6"/>
  <c r="H588" i="6"/>
  <c r="M587" i="6"/>
  <c r="L587" i="6"/>
  <c r="H587" i="6"/>
  <c r="M586" i="6"/>
  <c r="L586" i="6"/>
  <c r="H586" i="6"/>
  <c r="M585" i="6"/>
  <c r="L585" i="6"/>
  <c r="H585" i="6"/>
  <c r="M584" i="6"/>
  <c r="L584" i="6"/>
  <c r="H584" i="6"/>
  <c r="M583" i="6"/>
  <c r="L583" i="6"/>
  <c r="H583" i="6"/>
  <c r="M582" i="6"/>
  <c r="L582" i="6"/>
  <c r="H582" i="6"/>
  <c r="M581" i="6"/>
  <c r="L581" i="6"/>
  <c r="H581" i="6"/>
  <c r="M580" i="6"/>
  <c r="L580" i="6"/>
  <c r="H580" i="6"/>
  <c r="M579" i="6"/>
  <c r="L579" i="6"/>
  <c r="H579" i="6"/>
  <c r="M578" i="6"/>
  <c r="L578" i="6"/>
  <c r="H578" i="6"/>
  <c r="M577" i="6"/>
  <c r="L577" i="6"/>
  <c r="H577" i="6"/>
  <c r="M576" i="6"/>
  <c r="L576" i="6"/>
  <c r="H576" i="6"/>
  <c r="M575" i="6"/>
  <c r="L575" i="6"/>
  <c r="H575" i="6"/>
  <c r="M574" i="6"/>
  <c r="L574" i="6"/>
  <c r="H574" i="6"/>
  <c r="M573" i="6"/>
  <c r="L573" i="6"/>
  <c r="H573" i="6"/>
  <c r="M572" i="6"/>
  <c r="L572" i="6"/>
  <c r="H572" i="6"/>
  <c r="M571" i="6"/>
  <c r="L571" i="6"/>
  <c r="H571" i="6"/>
  <c r="M570" i="6"/>
  <c r="L570" i="6"/>
  <c r="H570" i="6"/>
  <c r="M569" i="6"/>
  <c r="L569" i="6"/>
  <c r="H569" i="6"/>
  <c r="M568" i="6"/>
  <c r="L568" i="6"/>
  <c r="H568" i="6"/>
  <c r="M567" i="6"/>
  <c r="L567" i="6"/>
  <c r="H567" i="6"/>
  <c r="M566" i="6"/>
  <c r="L566" i="6"/>
  <c r="H566" i="6"/>
  <c r="M565" i="6"/>
  <c r="L565" i="6"/>
  <c r="H565" i="6"/>
  <c r="M564" i="6"/>
  <c r="L564" i="6"/>
  <c r="H564" i="6"/>
  <c r="M563" i="6"/>
  <c r="L563" i="6"/>
  <c r="H563" i="6"/>
  <c r="M562" i="6"/>
  <c r="L562" i="6"/>
  <c r="H562" i="6"/>
  <c r="M561" i="6"/>
  <c r="L561" i="6"/>
  <c r="H561" i="6"/>
  <c r="M560" i="6"/>
  <c r="L560" i="6"/>
  <c r="H560" i="6"/>
  <c r="M559" i="6"/>
  <c r="L559" i="6"/>
  <c r="H559" i="6"/>
  <c r="M558" i="6"/>
  <c r="L558" i="6"/>
  <c r="H558" i="6"/>
  <c r="M557" i="6"/>
  <c r="L557" i="6"/>
  <c r="H557" i="6"/>
  <c r="M556" i="6"/>
  <c r="L556" i="6"/>
  <c r="H556" i="6"/>
  <c r="M555" i="6"/>
  <c r="L555" i="6"/>
  <c r="H555" i="6"/>
  <c r="M554" i="6"/>
  <c r="L554" i="6"/>
  <c r="H554" i="6"/>
  <c r="M553" i="6"/>
  <c r="L553" i="6"/>
  <c r="H553" i="6"/>
  <c r="M552" i="6"/>
  <c r="L552" i="6"/>
  <c r="H552" i="6"/>
  <c r="M551" i="6"/>
  <c r="L551" i="6"/>
  <c r="H551" i="6"/>
  <c r="M550" i="6"/>
  <c r="L550" i="6"/>
  <c r="H550" i="6"/>
  <c r="M549" i="6"/>
  <c r="L549" i="6"/>
  <c r="H549" i="6"/>
  <c r="M548" i="6"/>
  <c r="L548" i="6"/>
  <c r="H548" i="6"/>
  <c r="M547" i="6"/>
  <c r="L547" i="6"/>
  <c r="H547" i="6"/>
  <c r="M546" i="6"/>
  <c r="L546" i="6"/>
  <c r="H546" i="6"/>
  <c r="M545" i="6"/>
  <c r="L545" i="6"/>
  <c r="H545" i="6"/>
  <c r="M544" i="6"/>
  <c r="L544" i="6"/>
  <c r="H544" i="6"/>
  <c r="M543" i="6"/>
  <c r="L543" i="6"/>
  <c r="H543" i="6"/>
  <c r="M542" i="6"/>
  <c r="L542" i="6"/>
  <c r="H542" i="6"/>
  <c r="M541" i="6"/>
  <c r="L541" i="6"/>
  <c r="H541" i="6"/>
  <c r="M540" i="6"/>
  <c r="L540" i="6"/>
  <c r="H540" i="6"/>
  <c r="M539" i="6"/>
  <c r="L539" i="6"/>
  <c r="H539" i="6"/>
  <c r="M538" i="6"/>
  <c r="L538" i="6"/>
  <c r="H538" i="6"/>
  <c r="A538" i="6"/>
  <c r="M537" i="6"/>
  <c r="L537" i="6"/>
  <c r="H537" i="6"/>
  <c r="A537" i="6"/>
  <c r="M536" i="6"/>
  <c r="L536" i="6"/>
  <c r="H536" i="6"/>
  <c r="A536" i="6"/>
  <c r="M535" i="6"/>
  <c r="L535" i="6"/>
  <c r="H535" i="6"/>
  <c r="A535" i="6"/>
  <c r="M534" i="6"/>
  <c r="L534" i="6"/>
  <c r="H534" i="6"/>
  <c r="A534" i="6"/>
  <c r="M533" i="6"/>
  <c r="L533" i="6"/>
  <c r="H533" i="6"/>
  <c r="A533" i="6"/>
  <c r="M532" i="6"/>
  <c r="L532" i="6"/>
  <c r="H532" i="6"/>
  <c r="A532" i="6"/>
  <c r="M531" i="6"/>
  <c r="L531" i="6"/>
  <c r="H531" i="6"/>
  <c r="A531" i="6"/>
  <c r="M530" i="6"/>
  <c r="L530" i="6"/>
  <c r="H530" i="6"/>
  <c r="A530" i="6"/>
  <c r="M529" i="6"/>
  <c r="L529" i="6"/>
  <c r="H529" i="6"/>
  <c r="A529" i="6"/>
  <c r="M528" i="6"/>
  <c r="L528" i="6"/>
  <c r="H528" i="6"/>
  <c r="A528" i="6"/>
  <c r="M527" i="6"/>
  <c r="L527" i="6"/>
  <c r="H527" i="6"/>
  <c r="A527" i="6"/>
  <c r="M526" i="6"/>
  <c r="L526" i="6"/>
  <c r="H526" i="6"/>
  <c r="A526" i="6"/>
  <c r="M525" i="6"/>
  <c r="L525" i="6"/>
  <c r="H525" i="6"/>
  <c r="A525" i="6"/>
  <c r="M524" i="6"/>
  <c r="L524" i="6"/>
  <c r="H524" i="6"/>
  <c r="A524" i="6"/>
  <c r="M523" i="6"/>
  <c r="L523" i="6"/>
  <c r="H523" i="6"/>
  <c r="A523" i="6"/>
  <c r="M522" i="6"/>
  <c r="L522" i="6"/>
  <c r="H522" i="6"/>
  <c r="A522" i="6"/>
  <c r="M521" i="6"/>
  <c r="L521" i="6"/>
  <c r="H521" i="6"/>
  <c r="A521" i="6"/>
  <c r="M520" i="6"/>
  <c r="L520" i="6"/>
  <c r="H520" i="6"/>
  <c r="A520" i="6"/>
  <c r="M519" i="6"/>
  <c r="L519" i="6"/>
  <c r="H519" i="6"/>
  <c r="A519" i="6"/>
  <c r="M518" i="6"/>
  <c r="L518" i="6"/>
  <c r="H518" i="6"/>
  <c r="A518" i="6"/>
  <c r="M517" i="6"/>
  <c r="L517" i="6"/>
  <c r="H517" i="6"/>
  <c r="A517" i="6"/>
  <c r="M516" i="6"/>
  <c r="L516" i="6"/>
  <c r="H516" i="6"/>
  <c r="A516" i="6"/>
  <c r="M515" i="6"/>
  <c r="L515" i="6"/>
  <c r="H515" i="6"/>
  <c r="A515" i="6"/>
  <c r="M514" i="6"/>
  <c r="L514" i="6"/>
  <c r="H514" i="6"/>
  <c r="A514" i="6"/>
  <c r="M513" i="6"/>
  <c r="L513" i="6"/>
  <c r="H513" i="6"/>
  <c r="A513" i="6"/>
  <c r="M512" i="6"/>
  <c r="L512" i="6"/>
  <c r="H512" i="6"/>
  <c r="A512" i="6"/>
  <c r="M511" i="6"/>
  <c r="L511" i="6"/>
  <c r="H511" i="6"/>
  <c r="A511" i="6"/>
  <c r="M510" i="6"/>
  <c r="L510" i="6"/>
  <c r="H510" i="6"/>
  <c r="A510" i="6"/>
  <c r="M509" i="6"/>
  <c r="L509" i="6"/>
  <c r="H509" i="6"/>
  <c r="A509" i="6"/>
  <c r="M508" i="6"/>
  <c r="L508" i="6"/>
  <c r="H508" i="6"/>
  <c r="A508" i="6"/>
  <c r="M507" i="6"/>
  <c r="L507" i="6"/>
  <c r="H507" i="6"/>
  <c r="A507" i="6"/>
  <c r="M506" i="6"/>
  <c r="L506" i="6"/>
  <c r="H506" i="6"/>
  <c r="A506" i="6"/>
  <c r="M505" i="6"/>
  <c r="L505" i="6"/>
  <c r="H505" i="6"/>
  <c r="A505" i="6"/>
  <c r="M504" i="6"/>
  <c r="L504" i="6"/>
  <c r="H504" i="6"/>
  <c r="A504" i="6"/>
  <c r="M503" i="6"/>
  <c r="L503" i="6"/>
  <c r="H503" i="6"/>
  <c r="A503" i="6"/>
  <c r="M502" i="6"/>
  <c r="L502" i="6"/>
  <c r="H502" i="6"/>
  <c r="A502" i="6"/>
  <c r="M501" i="6"/>
  <c r="L501" i="6"/>
  <c r="H501" i="6"/>
  <c r="A501" i="6"/>
  <c r="M500" i="6"/>
  <c r="L500" i="6"/>
  <c r="H500" i="6"/>
  <c r="A500" i="6"/>
  <c r="M499" i="6"/>
  <c r="L499" i="6"/>
  <c r="H499" i="6"/>
  <c r="A499" i="6"/>
  <c r="M498" i="6"/>
  <c r="L498" i="6"/>
  <c r="H498" i="6"/>
  <c r="A498" i="6"/>
  <c r="M497" i="6"/>
  <c r="L497" i="6"/>
  <c r="H497" i="6"/>
  <c r="A497" i="6"/>
  <c r="M496" i="6"/>
  <c r="L496" i="6"/>
  <c r="H496" i="6"/>
  <c r="A496" i="6"/>
  <c r="M495" i="6"/>
  <c r="L495" i="6"/>
  <c r="H495" i="6"/>
  <c r="A495" i="6"/>
  <c r="M494" i="6"/>
  <c r="L494" i="6"/>
  <c r="H494" i="6"/>
  <c r="A494" i="6"/>
  <c r="M493" i="6"/>
  <c r="L493" i="6"/>
  <c r="H493" i="6"/>
  <c r="A493" i="6"/>
  <c r="M492" i="6"/>
  <c r="L492" i="6"/>
  <c r="H492" i="6"/>
  <c r="A492" i="6"/>
  <c r="M491" i="6"/>
  <c r="L491" i="6"/>
  <c r="H491" i="6"/>
  <c r="A491" i="6"/>
  <c r="M490" i="6"/>
  <c r="L490" i="6"/>
  <c r="H490" i="6"/>
  <c r="A490" i="6"/>
  <c r="M489" i="6"/>
  <c r="L489" i="6"/>
  <c r="H489" i="6"/>
  <c r="A489" i="6"/>
  <c r="M488" i="6"/>
  <c r="L488" i="6"/>
  <c r="H488" i="6"/>
  <c r="A488" i="6"/>
  <c r="M487" i="6"/>
  <c r="L487" i="6"/>
  <c r="H487" i="6"/>
  <c r="A487" i="6"/>
  <c r="M486" i="6"/>
  <c r="L486" i="6"/>
  <c r="H486" i="6"/>
  <c r="A486" i="6"/>
  <c r="M485" i="6"/>
  <c r="L485" i="6"/>
  <c r="H485" i="6"/>
  <c r="A485" i="6"/>
  <c r="M484" i="6"/>
  <c r="L484" i="6"/>
  <c r="H484" i="6"/>
  <c r="A484" i="6"/>
  <c r="M483" i="6"/>
  <c r="L483" i="6"/>
  <c r="H483" i="6"/>
  <c r="A483" i="6"/>
  <c r="M482" i="6"/>
  <c r="L482" i="6"/>
  <c r="H482" i="6"/>
  <c r="A482" i="6"/>
  <c r="M481" i="6"/>
  <c r="L481" i="6"/>
  <c r="H481" i="6"/>
  <c r="A481" i="6"/>
  <c r="M480" i="6"/>
  <c r="L480" i="6"/>
  <c r="H480" i="6"/>
  <c r="A480" i="6"/>
  <c r="M479" i="6"/>
  <c r="L479" i="6"/>
  <c r="H479" i="6"/>
  <c r="A479" i="6"/>
  <c r="M478" i="6"/>
  <c r="L478" i="6"/>
  <c r="H478" i="6"/>
  <c r="A478" i="6"/>
  <c r="M477" i="6"/>
  <c r="L477" i="6"/>
  <c r="H477" i="6"/>
  <c r="A477" i="6"/>
  <c r="M476" i="6"/>
  <c r="L476" i="6"/>
  <c r="H476" i="6"/>
  <c r="A476" i="6"/>
  <c r="M475" i="6"/>
  <c r="L475" i="6"/>
  <c r="H475" i="6"/>
  <c r="A475" i="6"/>
  <c r="M474" i="6"/>
  <c r="L474" i="6"/>
  <c r="H474" i="6"/>
  <c r="A474" i="6"/>
  <c r="M473" i="6"/>
  <c r="L473" i="6"/>
  <c r="H473" i="6"/>
  <c r="A473" i="6"/>
  <c r="M472" i="6"/>
  <c r="L472" i="6"/>
  <c r="H472" i="6"/>
  <c r="A472" i="6"/>
  <c r="M471" i="6"/>
  <c r="L471" i="6"/>
  <c r="H471" i="6"/>
  <c r="A471" i="6"/>
  <c r="M470" i="6"/>
  <c r="L470" i="6"/>
  <c r="H470" i="6"/>
  <c r="A470" i="6"/>
  <c r="M469" i="6"/>
  <c r="L469" i="6"/>
  <c r="H469" i="6"/>
  <c r="A469" i="6"/>
  <c r="M468" i="6"/>
  <c r="L468" i="6"/>
  <c r="H468" i="6"/>
  <c r="A468" i="6"/>
  <c r="M467" i="6"/>
  <c r="L467" i="6"/>
  <c r="H467" i="6"/>
  <c r="A467" i="6"/>
  <c r="M466" i="6"/>
  <c r="L466" i="6"/>
  <c r="H466" i="6"/>
  <c r="A466" i="6"/>
  <c r="M465" i="6"/>
  <c r="L465" i="6"/>
  <c r="H465" i="6"/>
  <c r="A465" i="6"/>
  <c r="M464" i="6"/>
  <c r="L464" i="6"/>
  <c r="H464" i="6"/>
  <c r="A464" i="6"/>
  <c r="M463" i="6"/>
  <c r="L463" i="6"/>
  <c r="H463" i="6"/>
  <c r="A463" i="6"/>
  <c r="M462" i="6"/>
  <c r="L462" i="6"/>
  <c r="H462" i="6"/>
  <c r="A462" i="6"/>
  <c r="M461" i="6"/>
  <c r="L461" i="6"/>
  <c r="H461" i="6"/>
  <c r="A461" i="6"/>
  <c r="M460" i="6"/>
  <c r="L460" i="6"/>
  <c r="H460" i="6"/>
  <c r="A460" i="6"/>
  <c r="M459" i="6"/>
  <c r="L459" i="6"/>
  <c r="H459" i="6"/>
  <c r="A459" i="6"/>
  <c r="M458" i="6"/>
  <c r="L458" i="6"/>
  <c r="H458" i="6"/>
  <c r="A458" i="6"/>
  <c r="M457" i="6"/>
  <c r="L457" i="6"/>
  <c r="H457" i="6"/>
  <c r="A457" i="6"/>
  <c r="M456" i="6"/>
  <c r="L456" i="6"/>
  <c r="H456" i="6"/>
  <c r="A456" i="6"/>
  <c r="M455" i="6"/>
  <c r="L455" i="6"/>
  <c r="H455" i="6"/>
  <c r="A455" i="6"/>
  <c r="M454" i="6"/>
  <c r="L454" i="6"/>
  <c r="H454" i="6"/>
  <c r="A454" i="6"/>
  <c r="M453" i="6"/>
  <c r="L453" i="6"/>
  <c r="H453" i="6"/>
  <c r="A453" i="6"/>
  <c r="M452" i="6"/>
  <c r="L452" i="6"/>
  <c r="H452" i="6"/>
  <c r="A452" i="6"/>
  <c r="M451" i="6"/>
  <c r="L451" i="6"/>
  <c r="H451" i="6"/>
  <c r="A451" i="6"/>
  <c r="M450" i="6"/>
  <c r="L450" i="6"/>
  <c r="H450" i="6"/>
  <c r="A450" i="6"/>
  <c r="M449" i="6"/>
  <c r="L449" i="6"/>
  <c r="H449" i="6"/>
  <c r="A449" i="6"/>
  <c r="M448" i="6"/>
  <c r="L448" i="6"/>
  <c r="H448" i="6"/>
  <c r="A448" i="6"/>
  <c r="M447" i="6"/>
  <c r="L447" i="6"/>
  <c r="H447" i="6"/>
  <c r="A447" i="6"/>
  <c r="M446" i="6"/>
  <c r="L446" i="6"/>
  <c r="H446" i="6"/>
  <c r="A446" i="6"/>
  <c r="M445" i="6"/>
  <c r="L445" i="6"/>
  <c r="H445" i="6"/>
  <c r="A445" i="6"/>
  <c r="M444" i="6"/>
  <c r="L444" i="6"/>
  <c r="H444" i="6"/>
  <c r="A444" i="6"/>
  <c r="M443" i="6"/>
  <c r="L443" i="6"/>
  <c r="H443" i="6"/>
  <c r="A443" i="6"/>
  <c r="M442" i="6"/>
  <c r="L442" i="6"/>
  <c r="H442" i="6"/>
  <c r="A442" i="6"/>
  <c r="M441" i="6"/>
  <c r="L441" i="6"/>
  <c r="H441" i="6"/>
  <c r="A441" i="6"/>
  <c r="M440" i="6"/>
  <c r="L440" i="6"/>
  <c r="H440" i="6"/>
  <c r="A440" i="6"/>
  <c r="M439" i="6"/>
  <c r="L439" i="6"/>
  <c r="H439" i="6"/>
  <c r="A439" i="6"/>
  <c r="M438" i="6"/>
  <c r="L438" i="6"/>
  <c r="H438" i="6"/>
  <c r="A438" i="6"/>
  <c r="M437" i="6"/>
  <c r="L437" i="6"/>
  <c r="H437" i="6"/>
  <c r="A437" i="6"/>
  <c r="M436" i="6"/>
  <c r="L436" i="6"/>
  <c r="H436" i="6"/>
  <c r="A436" i="6"/>
  <c r="M435" i="6"/>
  <c r="L435" i="6"/>
  <c r="H435" i="6"/>
  <c r="A435" i="6"/>
  <c r="M434" i="6"/>
  <c r="L434" i="6"/>
  <c r="H434" i="6"/>
  <c r="A434" i="6"/>
  <c r="M433" i="6"/>
  <c r="L433" i="6"/>
  <c r="H433" i="6"/>
  <c r="A433" i="6"/>
  <c r="M432" i="6"/>
  <c r="L432" i="6"/>
  <c r="H432" i="6"/>
  <c r="A432" i="6"/>
  <c r="M431" i="6"/>
  <c r="L431" i="6"/>
  <c r="H431" i="6"/>
  <c r="A431" i="6"/>
  <c r="M430" i="6"/>
  <c r="L430" i="6"/>
  <c r="H430" i="6"/>
  <c r="A430" i="6"/>
  <c r="M429" i="6"/>
  <c r="L429" i="6"/>
  <c r="H429" i="6"/>
  <c r="A429" i="6"/>
  <c r="M428" i="6"/>
  <c r="L428" i="6"/>
  <c r="H428" i="6"/>
  <c r="A428" i="6"/>
  <c r="M427" i="6"/>
  <c r="L427" i="6"/>
  <c r="H427" i="6"/>
  <c r="A427" i="6"/>
  <c r="M426" i="6"/>
  <c r="L426" i="6"/>
  <c r="H426" i="6"/>
  <c r="A426" i="6"/>
  <c r="M425" i="6"/>
  <c r="L425" i="6"/>
  <c r="H425" i="6"/>
  <c r="A425" i="6"/>
  <c r="M424" i="6"/>
  <c r="L424" i="6"/>
  <c r="H424" i="6"/>
  <c r="A424" i="6"/>
  <c r="M423" i="6"/>
  <c r="L423" i="6"/>
  <c r="H423" i="6"/>
  <c r="A423" i="6"/>
  <c r="M422" i="6"/>
  <c r="L422" i="6"/>
  <c r="H422" i="6"/>
  <c r="A422" i="6"/>
  <c r="M421" i="6"/>
  <c r="L421" i="6"/>
  <c r="H421" i="6"/>
  <c r="A421" i="6"/>
  <c r="M420" i="6"/>
  <c r="L420" i="6"/>
  <c r="H420" i="6"/>
  <c r="A420" i="6"/>
  <c r="M419" i="6"/>
  <c r="L419" i="6"/>
  <c r="H419" i="6"/>
  <c r="A419" i="6"/>
  <c r="M418" i="6"/>
  <c r="L418" i="6"/>
  <c r="H418" i="6"/>
  <c r="A418" i="6"/>
  <c r="M417" i="6"/>
  <c r="L417" i="6"/>
  <c r="H417" i="6"/>
  <c r="A417" i="6"/>
  <c r="M416" i="6"/>
  <c r="L416" i="6"/>
  <c r="H416" i="6"/>
  <c r="A416" i="6"/>
  <c r="M415" i="6"/>
  <c r="L415" i="6"/>
  <c r="H415" i="6"/>
  <c r="A415" i="6"/>
  <c r="M414" i="6"/>
  <c r="L414" i="6"/>
  <c r="H414" i="6"/>
  <c r="A414" i="6"/>
  <c r="M413" i="6"/>
  <c r="L413" i="6"/>
  <c r="H413" i="6"/>
  <c r="A413" i="6"/>
  <c r="M412" i="6"/>
  <c r="L412" i="6"/>
  <c r="H412" i="6"/>
  <c r="A412" i="6"/>
  <c r="M411" i="6"/>
  <c r="L411" i="6"/>
  <c r="H411" i="6"/>
  <c r="A411" i="6"/>
  <c r="M410" i="6"/>
  <c r="L410" i="6"/>
  <c r="H410" i="6"/>
  <c r="A410" i="6"/>
  <c r="M409" i="6"/>
  <c r="L409" i="6"/>
  <c r="H409" i="6"/>
  <c r="A409" i="6"/>
  <c r="M408" i="6"/>
  <c r="L408" i="6"/>
  <c r="H408" i="6"/>
  <c r="A408" i="6"/>
  <c r="M407" i="6"/>
  <c r="L407" i="6"/>
  <c r="H407" i="6"/>
  <c r="A407" i="6"/>
  <c r="M406" i="6"/>
  <c r="L406" i="6"/>
  <c r="H406" i="6"/>
  <c r="A406" i="6"/>
  <c r="M405" i="6"/>
  <c r="L405" i="6"/>
  <c r="H405" i="6"/>
  <c r="A405" i="6"/>
  <c r="M404" i="6"/>
  <c r="L404" i="6"/>
  <c r="H404" i="6"/>
  <c r="A404" i="6"/>
  <c r="M403" i="6"/>
  <c r="L403" i="6"/>
  <c r="H403" i="6"/>
  <c r="A403" i="6"/>
  <c r="M402" i="6"/>
  <c r="L402" i="6"/>
  <c r="H402" i="6"/>
  <c r="A402" i="6"/>
  <c r="M401" i="6"/>
  <c r="L401" i="6"/>
  <c r="H401" i="6"/>
  <c r="A401" i="6"/>
  <c r="M400" i="6"/>
  <c r="L400" i="6"/>
  <c r="H400" i="6"/>
  <c r="A400" i="6"/>
  <c r="M399" i="6"/>
  <c r="L399" i="6"/>
  <c r="H399" i="6"/>
  <c r="A399" i="6"/>
  <c r="M398" i="6"/>
  <c r="L398" i="6"/>
  <c r="H398" i="6"/>
  <c r="A398" i="6"/>
  <c r="M397" i="6"/>
  <c r="L397" i="6"/>
  <c r="H397" i="6"/>
  <c r="A397" i="6"/>
  <c r="M396" i="6"/>
  <c r="L396" i="6"/>
  <c r="H396" i="6"/>
  <c r="A396" i="6"/>
  <c r="M395" i="6"/>
  <c r="L395" i="6"/>
  <c r="H395" i="6"/>
  <c r="A395" i="6"/>
  <c r="M394" i="6"/>
  <c r="L394" i="6"/>
  <c r="H394" i="6"/>
  <c r="A394" i="6"/>
  <c r="M393" i="6"/>
  <c r="L393" i="6"/>
  <c r="H393" i="6"/>
  <c r="A393" i="6"/>
  <c r="M392" i="6"/>
  <c r="L392" i="6"/>
  <c r="H392" i="6"/>
  <c r="A392" i="6"/>
  <c r="M391" i="6"/>
  <c r="L391" i="6"/>
  <c r="H391" i="6"/>
  <c r="A391" i="6"/>
  <c r="M390" i="6"/>
  <c r="L390" i="6"/>
  <c r="H390" i="6"/>
  <c r="A390" i="6"/>
  <c r="M389" i="6"/>
  <c r="L389" i="6"/>
  <c r="H389" i="6"/>
  <c r="A389" i="6"/>
  <c r="M388" i="6"/>
  <c r="L388" i="6"/>
  <c r="H388" i="6"/>
  <c r="A388" i="6"/>
  <c r="M387" i="6"/>
  <c r="L387" i="6"/>
  <c r="H387" i="6"/>
  <c r="A387" i="6"/>
  <c r="M386" i="6"/>
  <c r="L386" i="6"/>
  <c r="H386" i="6"/>
  <c r="A386" i="6"/>
  <c r="M385" i="6"/>
  <c r="L385" i="6"/>
  <c r="H385" i="6"/>
  <c r="A385" i="6"/>
  <c r="M384" i="6"/>
  <c r="L384" i="6"/>
  <c r="H384" i="6"/>
  <c r="A384" i="6"/>
  <c r="M383" i="6"/>
  <c r="L383" i="6"/>
  <c r="H383" i="6"/>
  <c r="A383" i="6"/>
  <c r="M382" i="6"/>
  <c r="L382" i="6"/>
  <c r="H382" i="6"/>
  <c r="A382" i="6"/>
  <c r="M381" i="6"/>
  <c r="L381" i="6"/>
  <c r="H381" i="6"/>
  <c r="A381" i="6"/>
  <c r="M380" i="6"/>
  <c r="L380" i="6"/>
  <c r="H380" i="6"/>
  <c r="A380" i="6"/>
  <c r="M379" i="6"/>
  <c r="L379" i="6"/>
  <c r="H379" i="6"/>
  <c r="A379" i="6"/>
  <c r="M378" i="6"/>
  <c r="L378" i="6"/>
  <c r="H378" i="6"/>
  <c r="A378" i="6"/>
  <c r="M377" i="6"/>
  <c r="L377" i="6"/>
  <c r="H377" i="6"/>
  <c r="A377" i="6"/>
  <c r="M376" i="6"/>
  <c r="L376" i="6"/>
  <c r="H376" i="6"/>
  <c r="A376" i="6"/>
  <c r="M375" i="6"/>
  <c r="L375" i="6"/>
  <c r="H375" i="6"/>
  <c r="A375" i="6"/>
  <c r="M374" i="6"/>
  <c r="L374" i="6"/>
  <c r="H374" i="6"/>
  <c r="A374" i="6"/>
  <c r="M373" i="6"/>
  <c r="L373" i="6"/>
  <c r="H373" i="6"/>
  <c r="A373" i="6"/>
  <c r="M372" i="6"/>
  <c r="L372" i="6"/>
  <c r="H372" i="6"/>
  <c r="A372" i="6"/>
  <c r="M371" i="6"/>
  <c r="L371" i="6"/>
  <c r="H371" i="6"/>
  <c r="A371" i="6"/>
  <c r="M370" i="6"/>
  <c r="L370" i="6"/>
  <c r="H370" i="6"/>
  <c r="A370" i="6"/>
  <c r="M369" i="6"/>
  <c r="L369" i="6"/>
  <c r="H369" i="6"/>
  <c r="A369" i="6"/>
  <c r="M368" i="6"/>
  <c r="L368" i="6"/>
  <c r="H368" i="6"/>
  <c r="A368" i="6"/>
  <c r="M367" i="6"/>
  <c r="L367" i="6"/>
  <c r="H367" i="6"/>
  <c r="A367" i="6"/>
  <c r="M366" i="6"/>
  <c r="L366" i="6"/>
  <c r="H366" i="6"/>
  <c r="A366" i="6"/>
  <c r="M365" i="6"/>
  <c r="L365" i="6"/>
  <c r="H365" i="6"/>
  <c r="A365" i="6"/>
  <c r="M364" i="6"/>
  <c r="L364" i="6"/>
  <c r="H364" i="6"/>
  <c r="A364" i="6"/>
  <c r="M363" i="6"/>
  <c r="L363" i="6"/>
  <c r="H363" i="6"/>
  <c r="A363" i="6"/>
  <c r="M362" i="6"/>
  <c r="L362" i="6"/>
  <c r="H362" i="6"/>
  <c r="A362" i="6"/>
  <c r="M361" i="6"/>
  <c r="L361" i="6"/>
  <c r="H361" i="6"/>
  <c r="A361" i="6"/>
  <c r="M360" i="6"/>
  <c r="L360" i="6"/>
  <c r="H360" i="6"/>
  <c r="A360" i="6"/>
  <c r="M359" i="6"/>
  <c r="L359" i="6"/>
  <c r="H359" i="6"/>
  <c r="A359" i="6"/>
  <c r="M358" i="6"/>
  <c r="L358" i="6"/>
  <c r="H358" i="6"/>
  <c r="A358" i="6"/>
  <c r="M357" i="6"/>
  <c r="L357" i="6"/>
  <c r="H357" i="6"/>
  <c r="A357" i="6"/>
  <c r="M356" i="6"/>
  <c r="L356" i="6"/>
  <c r="H356" i="6"/>
  <c r="A356" i="6"/>
  <c r="M355" i="6"/>
  <c r="L355" i="6"/>
  <c r="H355" i="6"/>
  <c r="A355" i="6"/>
  <c r="M354" i="6"/>
  <c r="L354" i="6"/>
  <c r="H354" i="6"/>
  <c r="A354" i="6"/>
  <c r="M353" i="6"/>
  <c r="L353" i="6"/>
  <c r="H353" i="6"/>
  <c r="A353" i="6"/>
  <c r="M352" i="6"/>
  <c r="L352" i="6"/>
  <c r="H352" i="6"/>
  <c r="A352" i="6"/>
  <c r="M351" i="6"/>
  <c r="L351" i="6"/>
  <c r="H351" i="6"/>
  <c r="A351" i="6"/>
  <c r="M350" i="6"/>
  <c r="L350" i="6"/>
  <c r="H350" i="6"/>
  <c r="A350" i="6"/>
  <c r="M349" i="6"/>
  <c r="L349" i="6"/>
  <c r="H349" i="6"/>
  <c r="A349" i="6"/>
  <c r="M348" i="6"/>
  <c r="L348" i="6"/>
  <c r="H348" i="6"/>
  <c r="A348" i="6"/>
  <c r="M347" i="6"/>
  <c r="L347" i="6"/>
  <c r="H347" i="6"/>
  <c r="A347" i="6"/>
  <c r="M346" i="6"/>
  <c r="L346" i="6"/>
  <c r="H346" i="6"/>
  <c r="A346" i="6"/>
  <c r="M345" i="6"/>
  <c r="L345" i="6"/>
  <c r="H345" i="6"/>
  <c r="A345" i="6"/>
  <c r="M344" i="6"/>
  <c r="L344" i="6"/>
  <c r="H344" i="6"/>
  <c r="A344" i="6"/>
  <c r="M343" i="6"/>
  <c r="L343" i="6"/>
  <c r="H343" i="6"/>
  <c r="A343" i="6"/>
  <c r="M342" i="6"/>
  <c r="L342" i="6"/>
  <c r="H342" i="6"/>
  <c r="A342" i="6"/>
  <c r="M341" i="6"/>
  <c r="L341" i="6"/>
  <c r="H341" i="6"/>
  <c r="A341" i="6"/>
  <c r="M340" i="6"/>
  <c r="L340" i="6"/>
  <c r="H340" i="6"/>
  <c r="A340" i="6"/>
  <c r="M339" i="6"/>
  <c r="L339" i="6"/>
  <c r="H339" i="6"/>
  <c r="A339" i="6"/>
  <c r="M338" i="6"/>
  <c r="L338" i="6"/>
  <c r="H338" i="6"/>
  <c r="A338" i="6"/>
  <c r="M337" i="6"/>
  <c r="L337" i="6"/>
  <c r="H337" i="6"/>
  <c r="A337" i="6"/>
  <c r="M336" i="6"/>
  <c r="L336" i="6"/>
  <c r="H336" i="6"/>
  <c r="A336" i="6"/>
  <c r="M335" i="6"/>
  <c r="L335" i="6"/>
  <c r="H335" i="6"/>
  <c r="A335" i="6"/>
  <c r="M334" i="6"/>
  <c r="L334" i="6"/>
  <c r="H334" i="6"/>
  <c r="A334" i="6"/>
  <c r="M333" i="6"/>
  <c r="L333" i="6"/>
  <c r="H333" i="6"/>
  <c r="A333" i="6"/>
  <c r="M332" i="6"/>
  <c r="L332" i="6"/>
  <c r="H332" i="6"/>
  <c r="A332" i="6"/>
  <c r="M331" i="6"/>
  <c r="L331" i="6"/>
  <c r="H331" i="6"/>
  <c r="A331" i="6"/>
  <c r="M330" i="6"/>
  <c r="L330" i="6"/>
  <c r="H330" i="6"/>
  <c r="A330" i="6"/>
  <c r="M329" i="6"/>
  <c r="L329" i="6"/>
  <c r="H329" i="6"/>
  <c r="A329" i="6"/>
  <c r="M328" i="6"/>
  <c r="L328" i="6"/>
  <c r="H328" i="6"/>
  <c r="A328" i="6"/>
  <c r="M327" i="6"/>
  <c r="L327" i="6"/>
  <c r="H327" i="6"/>
  <c r="A327" i="6"/>
  <c r="M326" i="6"/>
  <c r="L326" i="6"/>
  <c r="H326" i="6"/>
  <c r="A326" i="6"/>
  <c r="M325" i="6"/>
  <c r="L325" i="6"/>
  <c r="H325" i="6"/>
  <c r="A325" i="6"/>
  <c r="M324" i="6"/>
  <c r="L324" i="6"/>
  <c r="H324" i="6"/>
  <c r="A324" i="6"/>
  <c r="M323" i="6"/>
  <c r="L323" i="6"/>
  <c r="H323" i="6"/>
  <c r="A323" i="6"/>
  <c r="M322" i="6"/>
  <c r="L322" i="6"/>
  <c r="H322" i="6"/>
  <c r="A322" i="6"/>
  <c r="M321" i="6"/>
  <c r="L321" i="6"/>
  <c r="H321" i="6"/>
  <c r="A321" i="6"/>
  <c r="M320" i="6"/>
  <c r="L320" i="6"/>
  <c r="H320" i="6"/>
  <c r="A320" i="6"/>
  <c r="M319" i="6"/>
  <c r="L319" i="6"/>
  <c r="H319" i="6"/>
  <c r="A319" i="6"/>
  <c r="M318" i="6"/>
  <c r="L318" i="6"/>
  <c r="H318" i="6"/>
  <c r="A318" i="6"/>
  <c r="M317" i="6"/>
  <c r="L317" i="6"/>
  <c r="H317" i="6"/>
  <c r="A317" i="6"/>
  <c r="M316" i="6"/>
  <c r="L316" i="6"/>
  <c r="H316" i="6"/>
  <c r="A316" i="6"/>
  <c r="M315" i="6"/>
  <c r="L315" i="6"/>
  <c r="H315" i="6"/>
  <c r="A315" i="6"/>
  <c r="M314" i="6"/>
  <c r="L314" i="6"/>
  <c r="H314" i="6"/>
  <c r="A314" i="6"/>
  <c r="M313" i="6"/>
  <c r="L313" i="6"/>
  <c r="H313" i="6"/>
  <c r="A313" i="6"/>
  <c r="M312" i="6"/>
  <c r="L312" i="6"/>
  <c r="H312" i="6"/>
  <c r="A312" i="6"/>
  <c r="M311" i="6"/>
  <c r="L311" i="6"/>
  <c r="H311" i="6"/>
  <c r="A311" i="6"/>
  <c r="M310" i="6"/>
  <c r="L310" i="6"/>
  <c r="H310" i="6"/>
  <c r="M309" i="6"/>
  <c r="L309" i="6"/>
  <c r="H309" i="6"/>
  <c r="A309" i="6"/>
  <c r="M308" i="6"/>
  <c r="L308" i="6"/>
  <c r="H308" i="6"/>
  <c r="A308" i="6"/>
  <c r="M307" i="6"/>
  <c r="L307" i="6"/>
  <c r="H307" i="6"/>
  <c r="A307" i="6"/>
  <c r="M306" i="6"/>
  <c r="L306" i="6"/>
  <c r="H306" i="6"/>
  <c r="A306" i="6"/>
  <c r="M305" i="6"/>
  <c r="L305" i="6"/>
  <c r="H305" i="6"/>
  <c r="A305" i="6"/>
  <c r="M304" i="6"/>
  <c r="L304" i="6"/>
  <c r="H304" i="6"/>
  <c r="A304" i="6"/>
  <c r="M303" i="6"/>
  <c r="L303" i="6"/>
  <c r="H303" i="6"/>
  <c r="A303" i="6"/>
  <c r="M302" i="6"/>
  <c r="L302" i="6"/>
  <c r="H302" i="6"/>
  <c r="A302" i="6"/>
  <c r="M301" i="6"/>
  <c r="L301" i="6"/>
  <c r="H301" i="6"/>
  <c r="A301" i="6"/>
  <c r="M300" i="6"/>
  <c r="L300" i="6"/>
  <c r="H300" i="6"/>
  <c r="A300" i="6"/>
  <c r="M299" i="6"/>
  <c r="L299" i="6"/>
  <c r="H299" i="6"/>
  <c r="A299" i="6"/>
  <c r="M298" i="6"/>
  <c r="L298" i="6"/>
  <c r="H298" i="6"/>
  <c r="A298"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M245" i="6"/>
  <c r="L245" i="6"/>
  <c r="H245" i="6"/>
  <c r="A245" i="6"/>
  <c r="M244" i="6"/>
  <c r="L244" i="6"/>
  <c r="H244" i="6"/>
  <c r="A244" i="6"/>
  <c r="M243" i="6"/>
  <c r="L243" i="6"/>
  <c r="H243" i="6"/>
  <c r="A243" i="6"/>
  <c r="M242" i="6"/>
  <c r="L242" i="6"/>
  <c r="H242" i="6"/>
  <c r="A242" i="6"/>
  <c r="M241" i="6"/>
  <c r="L241" i="6"/>
  <c r="H241" i="6"/>
  <c r="A241" i="6"/>
  <c r="M240" i="6"/>
  <c r="L240" i="6"/>
  <c r="H240" i="6"/>
  <c r="A240" i="6"/>
  <c r="M239" i="6"/>
  <c r="L239" i="6"/>
  <c r="H239" i="6"/>
  <c r="A239" i="6"/>
  <c r="M238" i="6"/>
  <c r="L238" i="6"/>
  <c r="H238" i="6"/>
  <c r="A238" i="6"/>
  <c r="M237" i="6"/>
  <c r="L237" i="6"/>
  <c r="H237" i="6"/>
  <c r="A237" i="6"/>
  <c r="M236" i="6"/>
  <c r="L236" i="6"/>
  <c r="H236" i="6"/>
  <c r="A236" i="6"/>
  <c r="M235" i="6"/>
  <c r="L235" i="6"/>
  <c r="H235" i="6"/>
  <c r="A235" i="6"/>
  <c r="M234" i="6"/>
  <c r="L234" i="6"/>
  <c r="H234" i="6"/>
  <c r="A234" i="6"/>
  <c r="M233" i="6"/>
  <c r="L233" i="6"/>
  <c r="H233" i="6"/>
  <c r="A233" i="6"/>
  <c r="M232" i="6"/>
  <c r="L232" i="6"/>
  <c r="H232" i="6"/>
  <c r="A232" i="6"/>
  <c r="M231" i="6"/>
  <c r="L231" i="6"/>
  <c r="H231" i="6"/>
  <c r="A231" i="6"/>
  <c r="M230" i="6"/>
  <c r="L230" i="6"/>
  <c r="H230" i="6"/>
  <c r="A230" i="6"/>
  <c r="M229" i="6"/>
  <c r="L229" i="6"/>
  <c r="H229" i="6"/>
  <c r="A229" i="6"/>
  <c r="M228" i="6"/>
  <c r="L228" i="6"/>
  <c r="H228" i="6"/>
  <c r="A228" i="6"/>
  <c r="M227" i="6"/>
  <c r="L227" i="6"/>
  <c r="H227" i="6"/>
  <c r="A227" i="6"/>
  <c r="M226" i="6"/>
  <c r="L226" i="6"/>
  <c r="H226" i="6"/>
  <c r="A226" i="6"/>
  <c r="M225" i="6"/>
  <c r="L225" i="6"/>
  <c r="H225" i="6"/>
  <c r="A225" i="6"/>
  <c r="M224" i="6"/>
  <c r="L224" i="6"/>
  <c r="H224" i="6"/>
  <c r="A224" i="6"/>
  <c r="M223" i="6"/>
  <c r="L223" i="6"/>
  <c r="H223" i="6"/>
  <c r="A223" i="6"/>
  <c r="M222" i="6"/>
  <c r="L222" i="6"/>
  <c r="H222" i="6"/>
  <c r="A222" i="6"/>
  <c r="M221" i="6"/>
  <c r="L221" i="6"/>
  <c r="H221" i="6"/>
  <c r="A221" i="6"/>
  <c r="M220" i="6"/>
  <c r="L220" i="6"/>
  <c r="H220" i="6"/>
  <c r="A220" i="6"/>
  <c r="M219" i="6"/>
  <c r="L219" i="6"/>
  <c r="H219" i="6"/>
  <c r="A219" i="6"/>
  <c r="M218" i="6"/>
  <c r="L218" i="6"/>
  <c r="H218" i="6"/>
  <c r="A218" i="6"/>
  <c r="M217" i="6"/>
  <c r="L217" i="6"/>
  <c r="H217" i="6"/>
  <c r="A217" i="6"/>
  <c r="M216" i="6"/>
  <c r="L216" i="6"/>
  <c r="H216" i="6"/>
  <c r="A216" i="6"/>
  <c r="M215" i="6"/>
  <c r="L215" i="6"/>
  <c r="H215" i="6"/>
  <c r="A215" i="6"/>
  <c r="M214" i="6"/>
  <c r="L214" i="6"/>
  <c r="H214" i="6"/>
  <c r="A214" i="6"/>
  <c r="M213" i="6"/>
  <c r="L213" i="6"/>
  <c r="H213" i="6"/>
  <c r="A213" i="6"/>
  <c r="M212" i="6"/>
  <c r="L212" i="6"/>
  <c r="H212" i="6"/>
  <c r="A212" i="6"/>
  <c r="M211" i="6"/>
  <c r="L211" i="6"/>
  <c r="H211" i="6"/>
  <c r="A211" i="6"/>
  <c r="M210" i="6"/>
  <c r="L210" i="6"/>
  <c r="H210" i="6"/>
  <c r="A210" i="6"/>
  <c r="M209" i="6"/>
  <c r="L209" i="6"/>
  <c r="H209" i="6"/>
  <c r="A209" i="6"/>
  <c r="M208" i="6"/>
  <c r="L208" i="6"/>
  <c r="H208" i="6"/>
  <c r="A208" i="6"/>
  <c r="M207" i="6"/>
  <c r="L207" i="6"/>
  <c r="H207" i="6"/>
  <c r="A207" i="6"/>
  <c r="M206" i="6"/>
  <c r="L206" i="6"/>
  <c r="H206" i="6"/>
  <c r="A206" i="6"/>
  <c r="M205" i="6"/>
  <c r="L205" i="6"/>
  <c r="H205" i="6"/>
  <c r="A205" i="6"/>
  <c r="M204" i="6"/>
  <c r="L204" i="6"/>
  <c r="H204" i="6"/>
  <c r="A204" i="6"/>
  <c r="M203" i="6"/>
  <c r="L203" i="6"/>
  <c r="H203" i="6"/>
  <c r="A203" i="6"/>
  <c r="M202" i="6"/>
  <c r="L202" i="6"/>
  <c r="H202" i="6"/>
  <c r="A202" i="6"/>
  <c r="M201" i="6"/>
  <c r="L201" i="6"/>
  <c r="H201" i="6"/>
  <c r="A201" i="6"/>
  <c r="M200" i="6"/>
  <c r="L200" i="6"/>
  <c r="H200" i="6"/>
  <c r="A200" i="6"/>
  <c r="M199" i="6"/>
  <c r="L199" i="6"/>
  <c r="H199" i="6"/>
  <c r="A199" i="6"/>
  <c r="M198" i="6"/>
  <c r="L198" i="6"/>
  <c r="H198" i="6"/>
  <c r="A198" i="6"/>
  <c r="M197" i="6"/>
  <c r="L197" i="6"/>
  <c r="H197" i="6"/>
  <c r="A197" i="6"/>
  <c r="M196" i="6"/>
  <c r="L196" i="6"/>
  <c r="H196" i="6"/>
  <c r="A196" i="6"/>
  <c r="M195" i="6"/>
  <c r="L195" i="6"/>
  <c r="H195" i="6"/>
  <c r="A195" i="6"/>
  <c r="M194" i="6"/>
  <c r="L194" i="6"/>
  <c r="H194" i="6"/>
  <c r="A194" i="6"/>
  <c r="M193" i="6"/>
  <c r="L193" i="6"/>
  <c r="H193" i="6"/>
  <c r="A193" i="6"/>
  <c r="M192" i="6"/>
  <c r="L192" i="6"/>
  <c r="H192" i="6"/>
  <c r="A192" i="6"/>
  <c r="M191" i="6"/>
  <c r="L191" i="6"/>
  <c r="H191" i="6"/>
  <c r="A191" i="6"/>
  <c r="M190" i="6"/>
  <c r="L190" i="6"/>
  <c r="H190" i="6"/>
  <c r="A190" i="6"/>
  <c r="M189" i="6"/>
  <c r="L189" i="6"/>
  <c r="H189" i="6"/>
  <c r="A189" i="6"/>
  <c r="M188" i="6"/>
  <c r="L188" i="6"/>
  <c r="H188" i="6"/>
  <c r="A188" i="6"/>
  <c r="M187" i="6"/>
  <c r="L187" i="6"/>
  <c r="H187" i="6"/>
  <c r="A187" i="6"/>
  <c r="M186" i="6"/>
  <c r="L186" i="6"/>
  <c r="H186" i="6"/>
  <c r="A186" i="6"/>
  <c r="M185" i="6"/>
  <c r="L185" i="6"/>
  <c r="H185" i="6"/>
  <c r="A185" i="6"/>
  <c r="M184" i="6"/>
  <c r="L184" i="6"/>
  <c r="H184" i="6"/>
  <c r="A184" i="6"/>
  <c r="M183" i="6"/>
  <c r="L183" i="6"/>
  <c r="H183" i="6"/>
  <c r="A183" i="6"/>
  <c r="M182" i="6"/>
  <c r="L182" i="6"/>
  <c r="H182" i="6"/>
  <c r="A182" i="6"/>
  <c r="M181" i="6"/>
  <c r="L181" i="6"/>
  <c r="H181" i="6"/>
  <c r="A181" i="6"/>
  <c r="M180" i="6"/>
  <c r="L180" i="6"/>
  <c r="H180" i="6"/>
  <c r="A180" i="6"/>
  <c r="M179" i="6"/>
  <c r="L179" i="6"/>
  <c r="H179" i="6"/>
  <c r="A179" i="6"/>
  <c r="M178" i="6"/>
  <c r="L178" i="6"/>
  <c r="H178" i="6"/>
  <c r="A178" i="6"/>
  <c r="M177" i="6"/>
  <c r="L177" i="6"/>
  <c r="H177" i="6"/>
  <c r="A177" i="6"/>
  <c r="M176" i="6"/>
  <c r="L176" i="6"/>
  <c r="H176" i="6"/>
  <c r="A176" i="6"/>
  <c r="M175" i="6"/>
  <c r="L175" i="6"/>
  <c r="H175" i="6"/>
  <c r="A175" i="6"/>
  <c r="M174" i="6"/>
  <c r="L174" i="6"/>
  <c r="H174" i="6"/>
  <c r="A174" i="6"/>
  <c r="M173" i="6"/>
  <c r="L173" i="6"/>
  <c r="H173" i="6"/>
  <c r="A173" i="6"/>
  <c r="M172" i="6"/>
  <c r="L172" i="6"/>
  <c r="H172" i="6"/>
  <c r="A172" i="6"/>
  <c r="M171" i="6"/>
  <c r="L171" i="6"/>
  <c r="H171" i="6"/>
  <c r="A171" i="6"/>
  <c r="M170" i="6"/>
  <c r="L170" i="6"/>
  <c r="H170" i="6"/>
  <c r="A170" i="6"/>
  <c r="M169" i="6"/>
  <c r="L169" i="6"/>
  <c r="H169" i="6"/>
  <c r="A169" i="6"/>
  <c r="M168" i="6"/>
  <c r="L168" i="6"/>
  <c r="H168" i="6"/>
  <c r="A168" i="6"/>
  <c r="M167" i="6"/>
  <c r="L167" i="6"/>
  <c r="H167" i="6"/>
  <c r="A167" i="6"/>
  <c r="M166" i="6"/>
  <c r="L166" i="6"/>
  <c r="H166" i="6"/>
  <c r="A166" i="6"/>
  <c r="M165" i="6"/>
  <c r="L165" i="6"/>
  <c r="H165" i="6"/>
  <c r="A165" i="6"/>
  <c r="M164" i="6"/>
  <c r="L164" i="6"/>
  <c r="H164" i="6"/>
  <c r="A164" i="6"/>
  <c r="M163" i="6"/>
  <c r="L163" i="6"/>
  <c r="H163" i="6"/>
  <c r="A163" i="6"/>
  <c r="M162" i="6"/>
  <c r="L162" i="6"/>
  <c r="H162" i="6"/>
  <c r="A162" i="6"/>
  <c r="M161" i="6"/>
  <c r="L161" i="6"/>
  <c r="H161" i="6"/>
  <c r="A161" i="6"/>
  <c r="M160" i="6"/>
  <c r="L160" i="6"/>
  <c r="H160" i="6"/>
  <c r="A160" i="6"/>
  <c r="M159" i="6"/>
  <c r="L159" i="6"/>
  <c r="H159" i="6"/>
  <c r="A159" i="6"/>
  <c r="M158" i="6"/>
  <c r="L158" i="6"/>
  <c r="H158" i="6"/>
  <c r="A158" i="6"/>
  <c r="M157" i="6"/>
  <c r="L157" i="6"/>
  <c r="H157" i="6"/>
  <c r="A157" i="6"/>
  <c r="M156" i="6"/>
  <c r="L156" i="6"/>
  <c r="H156" i="6"/>
  <c r="A156" i="6"/>
  <c r="M155" i="6"/>
  <c r="L155" i="6"/>
  <c r="H155" i="6"/>
  <c r="A155" i="6"/>
  <c r="M154" i="6"/>
  <c r="L154" i="6"/>
  <c r="H154" i="6"/>
  <c r="A154" i="6"/>
  <c r="M153" i="6"/>
  <c r="L153" i="6"/>
  <c r="H153" i="6"/>
  <c r="A153" i="6"/>
  <c r="M152" i="6"/>
  <c r="L152" i="6"/>
  <c r="H152" i="6"/>
  <c r="A152" i="6"/>
  <c r="M151" i="6"/>
  <c r="L151" i="6"/>
  <c r="H151" i="6"/>
  <c r="A151" i="6"/>
  <c r="M150" i="6"/>
  <c r="L150" i="6"/>
  <c r="H150" i="6"/>
  <c r="A150" i="6"/>
  <c r="M149" i="6"/>
  <c r="L149" i="6"/>
  <c r="H149" i="6"/>
  <c r="A149" i="6"/>
  <c r="M148" i="6"/>
  <c r="L148" i="6"/>
  <c r="H148" i="6"/>
  <c r="A148" i="6"/>
  <c r="M147" i="6"/>
  <c r="L147" i="6"/>
  <c r="H147" i="6"/>
  <c r="A147" i="6"/>
  <c r="M146" i="6"/>
  <c r="L146" i="6"/>
  <c r="H146" i="6"/>
  <c r="A146" i="6"/>
  <c r="M145" i="6"/>
  <c r="L145" i="6"/>
  <c r="H145" i="6"/>
  <c r="A145" i="6"/>
  <c r="M144" i="6"/>
  <c r="L144" i="6"/>
  <c r="H144" i="6"/>
  <c r="A144" i="6"/>
  <c r="M143" i="6"/>
  <c r="L143" i="6"/>
  <c r="H143" i="6"/>
  <c r="A143" i="6"/>
  <c r="M142" i="6"/>
  <c r="L142" i="6"/>
  <c r="H142" i="6"/>
  <c r="A142" i="6"/>
  <c r="M141" i="6"/>
  <c r="L141" i="6"/>
  <c r="H141" i="6"/>
  <c r="A141" i="6"/>
  <c r="M140" i="6"/>
  <c r="L140" i="6"/>
  <c r="H140" i="6"/>
  <c r="A140" i="6"/>
  <c r="M139" i="6"/>
  <c r="L139" i="6"/>
  <c r="H139" i="6"/>
  <c r="A139" i="6"/>
  <c r="M138" i="6"/>
  <c r="L138" i="6"/>
  <c r="H138" i="6"/>
  <c r="A138" i="6"/>
  <c r="M137" i="6"/>
  <c r="L137" i="6"/>
  <c r="H137" i="6"/>
  <c r="A137" i="6"/>
  <c r="M136" i="6"/>
  <c r="L136" i="6"/>
  <c r="H136" i="6"/>
  <c r="A136" i="6"/>
  <c r="M135" i="6"/>
  <c r="L135" i="6"/>
  <c r="H135" i="6"/>
  <c r="A135" i="6"/>
  <c r="M134" i="6"/>
  <c r="L134" i="6"/>
  <c r="H134" i="6"/>
  <c r="A134" i="6"/>
  <c r="M133" i="6"/>
  <c r="L133" i="6"/>
  <c r="H133" i="6"/>
  <c r="A133" i="6"/>
  <c r="N132" i="6"/>
  <c r="M132" i="6"/>
  <c r="L132" i="6"/>
  <c r="H132" i="6"/>
  <c r="G132" i="6"/>
  <c r="F132" i="6"/>
  <c r="E132" i="6"/>
  <c r="N131" i="6"/>
  <c r="M131" i="6"/>
  <c r="L131" i="6"/>
  <c r="H131" i="6"/>
  <c r="G131" i="6"/>
  <c r="F131" i="6"/>
  <c r="E131" i="6"/>
  <c r="M130" i="6"/>
  <c r="L130" i="6"/>
  <c r="H130" i="6"/>
  <c r="F130" i="6"/>
  <c r="N129" i="6"/>
  <c r="M129" i="6"/>
  <c r="L129" i="6"/>
  <c r="H129" i="6"/>
  <c r="G129" i="6"/>
  <c r="F129" i="6"/>
  <c r="E129" i="6"/>
  <c r="N128" i="6"/>
  <c r="M128" i="6"/>
  <c r="L128" i="6"/>
  <c r="H128" i="6"/>
  <c r="G128" i="6"/>
  <c r="F128" i="6"/>
  <c r="E128" i="6"/>
  <c r="N127" i="6"/>
  <c r="M127" i="6"/>
  <c r="L127" i="6"/>
  <c r="H127" i="6"/>
  <c r="G127" i="6"/>
  <c r="F127" i="6"/>
  <c r="E127" i="6"/>
  <c r="N126" i="6"/>
  <c r="M126" i="6"/>
  <c r="L126" i="6"/>
  <c r="H126" i="6"/>
  <c r="G126" i="6"/>
  <c r="F126" i="6"/>
  <c r="E126" i="6"/>
  <c r="N125" i="6"/>
  <c r="M125" i="6"/>
  <c r="L125" i="6"/>
  <c r="H125" i="6"/>
  <c r="G125" i="6"/>
  <c r="F125" i="6"/>
  <c r="E125" i="6"/>
  <c r="N124" i="6"/>
  <c r="M124" i="6"/>
  <c r="L124" i="6"/>
  <c r="H124" i="6"/>
  <c r="G124" i="6"/>
  <c r="F124" i="6"/>
  <c r="E124" i="6"/>
  <c r="N123" i="6"/>
  <c r="M123" i="6"/>
  <c r="L123" i="6"/>
  <c r="H123" i="6"/>
  <c r="G123" i="6"/>
  <c r="F123" i="6"/>
  <c r="E123" i="6"/>
  <c r="N122" i="6"/>
  <c r="M122" i="6"/>
  <c r="L122" i="6"/>
  <c r="H122" i="6"/>
  <c r="G122" i="6"/>
  <c r="F122" i="6"/>
  <c r="E122" i="6"/>
  <c r="N121" i="6"/>
  <c r="M121" i="6"/>
  <c r="L121" i="6"/>
  <c r="H121" i="6"/>
  <c r="G121" i="6"/>
  <c r="F121" i="6"/>
  <c r="E121" i="6"/>
  <c r="N120" i="6"/>
  <c r="M120" i="6"/>
  <c r="L120" i="6"/>
  <c r="H120" i="6"/>
  <c r="G120" i="6"/>
  <c r="F120" i="6"/>
  <c r="E120" i="6"/>
  <c r="N119" i="6"/>
  <c r="M119" i="6"/>
  <c r="L119" i="6"/>
  <c r="H119" i="6"/>
  <c r="G119" i="6"/>
  <c r="F119" i="6"/>
  <c r="E119" i="6"/>
  <c r="N118" i="6"/>
  <c r="M118" i="6"/>
  <c r="L118" i="6"/>
  <c r="H118" i="6"/>
  <c r="G118" i="6"/>
  <c r="F118" i="6"/>
  <c r="E118" i="6"/>
  <c r="N117" i="6"/>
  <c r="M117" i="6"/>
  <c r="L117" i="6"/>
  <c r="H117" i="6"/>
  <c r="G117" i="6"/>
  <c r="F117" i="6"/>
  <c r="E117" i="6"/>
  <c r="N116" i="6"/>
  <c r="M116" i="6"/>
  <c r="L116" i="6"/>
  <c r="H116" i="6"/>
  <c r="G116" i="6"/>
  <c r="F116" i="6"/>
  <c r="E116" i="6"/>
  <c r="N115" i="6"/>
  <c r="M115" i="6"/>
  <c r="L115" i="6"/>
  <c r="H115" i="6"/>
  <c r="G115" i="6"/>
  <c r="F115" i="6"/>
  <c r="E115" i="6"/>
  <c r="N114" i="6"/>
  <c r="M114" i="6"/>
  <c r="L114" i="6"/>
  <c r="H114" i="6"/>
  <c r="G114" i="6"/>
  <c r="F114" i="6"/>
  <c r="E114" i="6"/>
  <c r="N113" i="6"/>
  <c r="M113" i="6"/>
  <c r="L113" i="6"/>
  <c r="H113" i="6"/>
  <c r="G113" i="6"/>
  <c r="F113" i="6"/>
  <c r="E113" i="6"/>
  <c r="N112" i="6"/>
  <c r="M112" i="6"/>
  <c r="L112" i="6"/>
  <c r="H112" i="6"/>
  <c r="G112" i="6"/>
  <c r="F112" i="6"/>
  <c r="E112" i="6"/>
  <c r="N111" i="6"/>
  <c r="M111" i="6"/>
  <c r="L111" i="6"/>
  <c r="H111" i="6"/>
  <c r="G111" i="6"/>
  <c r="F111" i="6"/>
  <c r="E111" i="6"/>
  <c r="N110" i="6"/>
  <c r="M110" i="6"/>
  <c r="L110" i="6"/>
  <c r="H110" i="6"/>
  <c r="G110" i="6"/>
  <c r="F110" i="6"/>
  <c r="E110" i="6"/>
  <c r="N109" i="6"/>
  <c r="M109" i="6"/>
  <c r="L109" i="6"/>
  <c r="H109" i="6"/>
  <c r="G109" i="6"/>
  <c r="F109" i="6"/>
  <c r="E109" i="6"/>
  <c r="N108" i="6"/>
  <c r="M108" i="6"/>
  <c r="L108" i="6"/>
  <c r="H108" i="6"/>
  <c r="G108" i="6"/>
  <c r="F108" i="6"/>
  <c r="E108" i="6"/>
  <c r="N107" i="6"/>
  <c r="M107" i="6"/>
  <c r="L107" i="6"/>
  <c r="H107" i="6"/>
  <c r="G107" i="6"/>
  <c r="F107" i="6"/>
  <c r="E107" i="6"/>
  <c r="N106" i="6"/>
  <c r="M106" i="6"/>
  <c r="L106" i="6"/>
  <c r="H106" i="6"/>
  <c r="G106" i="6"/>
  <c r="F106" i="6"/>
  <c r="E106" i="6"/>
  <c r="N105" i="6"/>
  <c r="M105" i="6"/>
  <c r="L105" i="6"/>
  <c r="H105" i="6"/>
  <c r="G105" i="6"/>
  <c r="F105" i="6"/>
  <c r="E105" i="6"/>
  <c r="N104" i="6"/>
  <c r="M104" i="6"/>
  <c r="L104" i="6"/>
  <c r="H104" i="6"/>
  <c r="G104" i="6"/>
  <c r="F104" i="6"/>
  <c r="E104" i="6"/>
  <c r="N103" i="6"/>
  <c r="M103" i="6"/>
  <c r="L103" i="6"/>
  <c r="H103" i="6"/>
  <c r="G103" i="6"/>
  <c r="F103" i="6"/>
  <c r="E103" i="6"/>
  <c r="N102" i="6"/>
  <c r="M102" i="6"/>
  <c r="L102" i="6"/>
  <c r="H102" i="6"/>
  <c r="G102" i="6"/>
  <c r="F102" i="6"/>
  <c r="E102" i="6"/>
  <c r="N101" i="6"/>
  <c r="M101" i="6"/>
  <c r="L101" i="6"/>
  <c r="H101" i="6"/>
  <c r="G101" i="6"/>
  <c r="F101" i="6"/>
  <c r="E101" i="6"/>
  <c r="N100" i="6"/>
  <c r="M100" i="6"/>
  <c r="L100" i="6"/>
  <c r="H100" i="6"/>
  <c r="G100" i="6"/>
  <c r="F100" i="6"/>
  <c r="E100" i="6"/>
  <c r="N99" i="6"/>
  <c r="M99" i="6"/>
  <c r="L99" i="6"/>
  <c r="H99" i="6"/>
  <c r="G99" i="6"/>
  <c r="F99" i="6"/>
  <c r="E99" i="6"/>
  <c r="N98" i="6"/>
  <c r="M98" i="6"/>
  <c r="L98" i="6"/>
  <c r="H98" i="6"/>
  <c r="G98" i="6"/>
  <c r="F98" i="6"/>
  <c r="E98" i="6"/>
  <c r="N97" i="6"/>
  <c r="M97" i="6"/>
  <c r="L97" i="6"/>
  <c r="H97" i="6"/>
  <c r="G97" i="6"/>
  <c r="F97" i="6"/>
  <c r="E97" i="6"/>
  <c r="N96" i="6"/>
  <c r="M96" i="6"/>
  <c r="L96" i="6"/>
  <c r="H96" i="6"/>
  <c r="G96" i="6"/>
  <c r="F96" i="6"/>
  <c r="E96" i="6"/>
  <c r="N95" i="6"/>
  <c r="M95" i="6"/>
  <c r="L95" i="6"/>
  <c r="H95" i="6"/>
  <c r="G95" i="6"/>
  <c r="F95" i="6"/>
  <c r="E95" i="6"/>
  <c r="N94" i="6"/>
  <c r="M94" i="6"/>
  <c r="L94" i="6"/>
  <c r="H94" i="6"/>
  <c r="G94" i="6"/>
  <c r="F94" i="6"/>
  <c r="E94" i="6"/>
  <c r="N93" i="6"/>
  <c r="M93" i="6"/>
  <c r="L93" i="6"/>
  <c r="H93" i="6"/>
  <c r="G93" i="6"/>
  <c r="F93" i="6"/>
  <c r="E93" i="6"/>
  <c r="N92" i="6"/>
  <c r="M92" i="6"/>
  <c r="L92" i="6"/>
  <c r="H92" i="6"/>
  <c r="G92" i="6"/>
  <c r="F92" i="6"/>
  <c r="E92" i="6"/>
  <c r="N91" i="6"/>
  <c r="M91" i="6"/>
  <c r="L91" i="6"/>
  <c r="H91" i="6"/>
  <c r="G91" i="6"/>
  <c r="F91" i="6"/>
  <c r="E91" i="6"/>
  <c r="N90" i="6"/>
  <c r="M90" i="6"/>
  <c r="L90" i="6"/>
  <c r="H90" i="6"/>
  <c r="G90" i="6"/>
  <c r="F90" i="6"/>
  <c r="E90" i="6"/>
  <c r="N89" i="6"/>
  <c r="M89" i="6"/>
  <c r="L89" i="6"/>
  <c r="H89" i="6"/>
  <c r="G89" i="6"/>
  <c r="F89" i="6"/>
  <c r="E89" i="6"/>
  <c r="N88" i="6"/>
  <c r="M88" i="6"/>
  <c r="L88" i="6"/>
  <c r="H88" i="6"/>
  <c r="G88" i="6"/>
  <c r="F88" i="6"/>
  <c r="E88" i="6"/>
  <c r="N87" i="6"/>
  <c r="M87" i="6"/>
  <c r="L87" i="6"/>
  <c r="H87" i="6"/>
  <c r="G87" i="6"/>
  <c r="F87" i="6"/>
  <c r="E87" i="6"/>
  <c r="N86" i="6"/>
  <c r="M86" i="6"/>
  <c r="L86" i="6"/>
  <c r="H86" i="6"/>
  <c r="G86" i="6"/>
  <c r="F86" i="6"/>
  <c r="E86" i="6"/>
  <c r="N85" i="6"/>
  <c r="M85" i="6"/>
  <c r="L85" i="6"/>
  <c r="H85" i="6"/>
  <c r="G85" i="6"/>
  <c r="F85" i="6"/>
  <c r="E85" i="6"/>
  <c r="N84" i="6"/>
  <c r="M84" i="6"/>
  <c r="L84" i="6"/>
  <c r="H84" i="6"/>
  <c r="G84" i="6"/>
  <c r="F84" i="6"/>
  <c r="E84" i="6"/>
  <c r="N83" i="6"/>
  <c r="M83" i="6"/>
  <c r="L83" i="6"/>
  <c r="H83" i="6"/>
  <c r="G83" i="6"/>
  <c r="F83" i="6"/>
  <c r="E83" i="6"/>
  <c r="N82" i="6"/>
  <c r="M82" i="6"/>
  <c r="L82" i="6"/>
  <c r="H82" i="6"/>
  <c r="G82" i="6"/>
  <c r="F82" i="6"/>
  <c r="E82" i="6"/>
  <c r="N81" i="6"/>
  <c r="M81" i="6"/>
  <c r="L81" i="6"/>
  <c r="H81" i="6"/>
  <c r="G81" i="6"/>
  <c r="F81" i="6"/>
  <c r="E81" i="6"/>
  <c r="N80" i="6"/>
  <c r="M80" i="6"/>
  <c r="L80" i="6"/>
  <c r="H80" i="6"/>
  <c r="G80" i="6"/>
  <c r="F80" i="6"/>
  <c r="E80" i="6"/>
  <c r="N79" i="6"/>
  <c r="M79" i="6"/>
  <c r="L79" i="6"/>
  <c r="H79" i="6"/>
  <c r="G79" i="6"/>
  <c r="F79" i="6"/>
  <c r="E79" i="6"/>
  <c r="N78" i="6"/>
  <c r="M78" i="6"/>
  <c r="L78" i="6"/>
  <c r="H78" i="6"/>
  <c r="G78" i="6"/>
  <c r="F78" i="6"/>
  <c r="E78" i="6"/>
  <c r="N77" i="6"/>
  <c r="M77" i="6"/>
  <c r="L77" i="6"/>
  <c r="H77" i="6"/>
  <c r="G77" i="6"/>
  <c r="F77" i="6"/>
  <c r="E77" i="6"/>
  <c r="N76" i="6"/>
  <c r="M76" i="6"/>
  <c r="L76" i="6"/>
  <c r="H76" i="6"/>
  <c r="G76" i="6"/>
  <c r="F76" i="6"/>
  <c r="E76" i="6"/>
  <c r="N75" i="6"/>
  <c r="M75" i="6"/>
  <c r="L75" i="6"/>
  <c r="H75" i="6"/>
  <c r="G75" i="6"/>
  <c r="F75" i="6"/>
  <c r="E75" i="6"/>
  <c r="N74" i="6"/>
  <c r="M74" i="6"/>
  <c r="L74" i="6"/>
  <c r="H74" i="6"/>
  <c r="G74" i="6"/>
  <c r="F74" i="6"/>
  <c r="E74" i="6"/>
  <c r="N73" i="6"/>
  <c r="M73" i="6"/>
  <c r="L73" i="6"/>
  <c r="H73" i="6"/>
  <c r="G73" i="6"/>
  <c r="F73" i="6"/>
  <c r="E73" i="6"/>
  <c r="N72" i="6"/>
  <c r="M72" i="6"/>
  <c r="L72" i="6"/>
  <c r="H72" i="6"/>
  <c r="G72" i="6"/>
  <c r="F72" i="6"/>
  <c r="E72" i="6"/>
  <c r="N71" i="6"/>
  <c r="M71" i="6"/>
  <c r="L71" i="6"/>
  <c r="H71" i="6"/>
  <c r="G71" i="6"/>
  <c r="F71" i="6"/>
  <c r="E71" i="6"/>
  <c r="N70" i="6"/>
  <c r="M70" i="6"/>
  <c r="L70" i="6"/>
  <c r="H70" i="6"/>
  <c r="G70" i="6"/>
  <c r="F70" i="6"/>
  <c r="E70" i="6"/>
  <c r="N69" i="6"/>
  <c r="M69" i="6"/>
  <c r="L69" i="6"/>
  <c r="H69" i="6"/>
  <c r="G69" i="6"/>
  <c r="F69" i="6"/>
  <c r="E69" i="6"/>
  <c r="N68" i="6"/>
  <c r="M68" i="6"/>
  <c r="L68" i="6"/>
  <c r="H68" i="6"/>
  <c r="G68" i="6"/>
  <c r="F68" i="6"/>
  <c r="E68" i="6"/>
  <c r="N67" i="6"/>
  <c r="M67" i="6"/>
  <c r="L67" i="6"/>
  <c r="H67" i="6"/>
  <c r="G67" i="6"/>
  <c r="F67" i="6"/>
  <c r="E67" i="6"/>
  <c r="N66" i="6"/>
  <c r="M66" i="6"/>
  <c r="L66" i="6"/>
  <c r="H66" i="6"/>
  <c r="G66" i="6"/>
  <c r="F66" i="6"/>
  <c r="N65" i="6"/>
  <c r="M65" i="6"/>
  <c r="L65" i="6"/>
  <c r="H65" i="6"/>
  <c r="G65" i="6"/>
  <c r="F65" i="6"/>
  <c r="N64" i="6"/>
  <c r="M64" i="6"/>
  <c r="L64" i="6"/>
  <c r="H64" i="6"/>
  <c r="G64" i="6"/>
  <c r="F64" i="6"/>
  <c r="N63" i="6"/>
  <c r="M63" i="6"/>
  <c r="L63" i="6"/>
  <c r="H63" i="6"/>
  <c r="G63" i="6"/>
  <c r="F63" i="6"/>
  <c r="N62" i="6"/>
  <c r="M62" i="6"/>
  <c r="L62" i="6"/>
  <c r="H62" i="6"/>
  <c r="G62" i="6"/>
  <c r="F62" i="6"/>
  <c r="N61" i="6"/>
  <c r="M61" i="6"/>
  <c r="L61" i="6"/>
  <c r="H61" i="6"/>
  <c r="G61" i="6"/>
  <c r="F61" i="6"/>
  <c r="M56" i="6"/>
  <c r="L56" i="6"/>
  <c r="H56" i="6"/>
  <c r="A56" i="6"/>
  <c r="M55" i="6"/>
  <c r="L55" i="6"/>
  <c r="H55" i="6"/>
  <c r="A55" i="6"/>
  <c r="M54" i="6"/>
  <c r="L54" i="6"/>
  <c r="H54" i="6"/>
  <c r="A54" i="6"/>
  <c r="M53" i="6"/>
  <c r="L53" i="6"/>
  <c r="H53" i="6"/>
  <c r="A53" i="6"/>
  <c r="M52" i="6"/>
  <c r="L52" i="6"/>
  <c r="H52" i="6"/>
  <c r="A52" i="6"/>
  <c r="M51" i="6"/>
  <c r="L51" i="6"/>
  <c r="H51" i="6"/>
  <c r="A51" i="6"/>
  <c r="M50" i="6"/>
  <c r="L50" i="6"/>
  <c r="H50" i="6"/>
  <c r="M49" i="6"/>
  <c r="L49" i="6"/>
  <c r="H49" i="6"/>
  <c r="A49" i="6"/>
  <c r="M48" i="6"/>
  <c r="L48" i="6"/>
  <c r="H48" i="6"/>
  <c r="A48" i="6"/>
  <c r="M47" i="6"/>
  <c r="L47" i="6"/>
  <c r="H47" i="6"/>
  <c r="A47" i="6"/>
  <c r="N37" i="6"/>
  <c r="M37" i="6"/>
  <c r="L37" i="6"/>
  <c r="H37" i="6"/>
  <c r="G37" i="6"/>
  <c r="F37" i="6"/>
  <c r="E37" i="6"/>
  <c r="A37" i="6"/>
  <c r="N36" i="6"/>
  <c r="M36" i="6"/>
  <c r="L36" i="6"/>
  <c r="H36" i="6"/>
  <c r="G36" i="6"/>
  <c r="F36" i="6"/>
  <c r="E36" i="6"/>
  <c r="A36" i="6"/>
  <c r="N35" i="6"/>
  <c r="M35" i="6"/>
  <c r="L35" i="6"/>
  <c r="H35" i="6"/>
  <c r="G35" i="6"/>
  <c r="F35" i="6"/>
  <c r="E35" i="6"/>
  <c r="A35" i="6"/>
  <c r="N34" i="6"/>
  <c r="M34" i="6"/>
  <c r="L34" i="6"/>
  <c r="H34" i="6"/>
  <c r="G34" i="6"/>
  <c r="F34" i="6"/>
  <c r="E34" i="6"/>
  <c r="A34" i="6"/>
  <c r="N33" i="6"/>
  <c r="M33" i="6"/>
  <c r="L33" i="6"/>
  <c r="H33" i="6"/>
  <c r="G33" i="6"/>
  <c r="F33" i="6"/>
  <c r="E33" i="6"/>
  <c r="A33" i="6"/>
  <c r="N32" i="6"/>
  <c r="M32" i="6"/>
  <c r="L32" i="6"/>
  <c r="H32" i="6"/>
  <c r="G32" i="6"/>
  <c r="F32" i="6"/>
  <c r="E32" i="6"/>
  <c r="A32" i="6"/>
  <c r="N31" i="6"/>
  <c r="M31" i="6"/>
  <c r="L31" i="6"/>
  <c r="H31" i="6"/>
  <c r="G31" i="6"/>
  <c r="F31" i="6"/>
  <c r="E31" i="6"/>
  <c r="A31" i="6"/>
  <c r="N30" i="6"/>
  <c r="M30" i="6"/>
  <c r="L30" i="6"/>
  <c r="H30" i="6"/>
  <c r="G30" i="6"/>
  <c r="F30" i="6"/>
  <c r="E30" i="6"/>
  <c r="A30" i="6"/>
  <c r="N29" i="6"/>
  <c r="M29" i="6"/>
  <c r="L29" i="6"/>
  <c r="H29" i="6"/>
  <c r="G29" i="6"/>
  <c r="F29" i="6"/>
  <c r="E29" i="6"/>
  <c r="A29" i="6"/>
  <c r="N28" i="6"/>
  <c r="M28" i="6"/>
  <c r="L28" i="6"/>
  <c r="H28" i="6"/>
  <c r="G28" i="6"/>
  <c r="F28" i="6"/>
  <c r="E28" i="6"/>
  <c r="A28" i="6"/>
  <c r="N27" i="6"/>
  <c r="M27" i="6"/>
  <c r="L27" i="6"/>
  <c r="H27" i="6"/>
  <c r="G27" i="6"/>
  <c r="F27" i="6"/>
  <c r="E27" i="6"/>
  <c r="A27" i="6"/>
  <c r="N26" i="6"/>
  <c r="M26" i="6"/>
  <c r="L26" i="6"/>
  <c r="H26" i="6"/>
  <c r="G26" i="6"/>
  <c r="F26" i="6"/>
  <c r="E26" i="6"/>
  <c r="A26" i="6"/>
  <c r="N25" i="6"/>
  <c r="M25" i="6"/>
  <c r="L25" i="6"/>
  <c r="H25" i="6"/>
  <c r="G25" i="6"/>
  <c r="F25" i="6"/>
  <c r="E25" i="6"/>
  <c r="A25" i="6"/>
  <c r="N24" i="6"/>
  <c r="M24" i="6"/>
  <c r="L24" i="6"/>
  <c r="H24" i="6"/>
  <c r="G24" i="6"/>
  <c r="F24" i="6"/>
  <c r="E24" i="6"/>
  <c r="A24" i="6"/>
  <c r="N23" i="6"/>
  <c r="M23" i="6"/>
  <c r="L23" i="6"/>
  <c r="H23" i="6"/>
  <c r="G23" i="6"/>
  <c r="F23" i="6"/>
  <c r="E23" i="6"/>
  <c r="A23" i="6"/>
  <c r="N22" i="6"/>
  <c r="M22" i="6"/>
  <c r="L22" i="6"/>
  <c r="H22" i="6"/>
  <c r="G22" i="6"/>
  <c r="F22" i="6"/>
  <c r="E22" i="6"/>
  <c r="A22" i="6"/>
  <c r="N21" i="6"/>
  <c r="M21" i="6"/>
  <c r="L21" i="6"/>
  <c r="H21" i="6"/>
  <c r="G21" i="6"/>
  <c r="F21" i="6"/>
  <c r="E21" i="6"/>
  <c r="A21" i="6"/>
  <c r="N20" i="6"/>
  <c r="M20" i="6"/>
  <c r="L20" i="6"/>
  <c r="H20" i="6"/>
  <c r="G20" i="6"/>
  <c r="F20" i="6"/>
  <c r="E20" i="6"/>
  <c r="A20" i="6"/>
  <c r="N19" i="6"/>
  <c r="M19" i="6"/>
  <c r="L19" i="6"/>
  <c r="H19" i="6"/>
  <c r="G19" i="6"/>
  <c r="F19" i="6"/>
  <c r="E19" i="6"/>
  <c r="A19" i="6"/>
  <c r="N18" i="6"/>
  <c r="M18" i="6"/>
  <c r="L18" i="6"/>
  <c r="H18" i="6"/>
  <c r="G18" i="6"/>
  <c r="F18" i="6"/>
  <c r="E18" i="6"/>
  <c r="A18" i="6"/>
  <c r="N17" i="6"/>
  <c r="M17" i="6"/>
  <c r="L17" i="6"/>
  <c r="H17" i="6"/>
  <c r="G17" i="6"/>
  <c r="F17" i="6"/>
  <c r="E17" i="6"/>
  <c r="A17" i="6"/>
  <c r="N16" i="6"/>
  <c r="M16" i="6"/>
  <c r="L16" i="6"/>
  <c r="H16" i="6"/>
  <c r="G16" i="6"/>
  <c r="F16" i="6"/>
  <c r="E16" i="6"/>
  <c r="A16" i="6"/>
  <c r="N15" i="6"/>
  <c r="M15" i="6"/>
  <c r="L15" i="6"/>
  <c r="H15" i="6"/>
  <c r="G15" i="6"/>
  <c r="F15" i="6"/>
  <c r="E15" i="6"/>
  <c r="A15" i="6"/>
  <c r="N14" i="6"/>
  <c r="M14" i="6"/>
  <c r="L14" i="6"/>
  <c r="H14" i="6"/>
  <c r="G14" i="6"/>
  <c r="F14" i="6"/>
  <c r="E14" i="6"/>
  <c r="A14" i="6"/>
  <c r="N13" i="6"/>
  <c r="M13" i="6"/>
  <c r="L13" i="6"/>
  <c r="H13" i="6"/>
  <c r="G13" i="6"/>
  <c r="F13" i="6"/>
  <c r="E13" i="6"/>
  <c r="A13" i="6"/>
  <c r="N12" i="6"/>
  <c r="M12" i="6"/>
  <c r="L12" i="6"/>
  <c r="H12" i="6"/>
  <c r="G12" i="6"/>
  <c r="F12" i="6"/>
  <c r="E12" i="6"/>
  <c r="A12" i="6"/>
  <c r="N11" i="6"/>
  <c r="M11" i="6"/>
  <c r="L11" i="6"/>
  <c r="H11" i="6"/>
  <c r="G11" i="6"/>
  <c r="F11" i="6"/>
  <c r="E11" i="6"/>
  <c r="A11" i="6"/>
  <c r="N10" i="6"/>
  <c r="M10" i="6"/>
  <c r="L10" i="6"/>
  <c r="H10" i="6"/>
  <c r="G10" i="6"/>
  <c r="F10" i="6"/>
  <c r="E10" i="6"/>
  <c r="A10" i="6"/>
  <c r="N9" i="6"/>
  <c r="M9" i="6"/>
  <c r="L9" i="6"/>
  <c r="H9" i="6"/>
  <c r="G9" i="6"/>
  <c r="F9" i="6"/>
  <c r="E9" i="6"/>
  <c r="A9" i="6"/>
  <c r="N8" i="6"/>
  <c r="M8" i="6"/>
  <c r="L8" i="6"/>
  <c r="H8" i="6"/>
  <c r="G8" i="6"/>
  <c r="F8" i="6"/>
  <c r="E8" i="6"/>
  <c r="A8" i="6"/>
  <c r="N7" i="6"/>
  <c r="M7" i="6"/>
  <c r="L7" i="6"/>
  <c r="H7" i="6"/>
  <c r="G7" i="6"/>
  <c r="F7" i="6"/>
  <c r="E7" i="6"/>
  <c r="A7" i="6"/>
  <c r="N6" i="6"/>
  <c r="M6" i="6"/>
  <c r="L6" i="6"/>
  <c r="H6" i="6"/>
  <c r="G6" i="6"/>
  <c r="F6" i="6"/>
  <c r="E6" i="6"/>
  <c r="A6" i="6"/>
  <c r="N5" i="6"/>
  <c r="M5" i="6"/>
  <c r="L5" i="6"/>
  <c r="H5" i="6"/>
  <c r="G5" i="6"/>
  <c r="F5" i="6"/>
  <c r="E5" i="6"/>
  <c r="A5" i="6"/>
  <c r="N4" i="6"/>
  <c r="M4" i="6"/>
  <c r="L4" i="6"/>
  <c r="H4" i="6"/>
  <c r="G4" i="6"/>
  <c r="F4" i="6"/>
  <c r="E4" i="6"/>
  <c r="A4" i="6"/>
  <c r="N3" i="6"/>
  <c r="M3" i="6"/>
  <c r="L3" i="6"/>
  <c r="H3" i="6"/>
  <c r="G3" i="6"/>
  <c r="F3" i="6"/>
  <c r="E3" i="6"/>
  <c r="A3" i="6"/>
  <c r="N2" i="6"/>
  <c r="M2" i="6"/>
  <c r="L2" i="6"/>
  <c r="H2" i="6"/>
  <c r="G2" i="6"/>
  <c r="F2" i="6"/>
  <c r="E2" i="6"/>
  <c r="A2" i="6"/>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A201" i="2"/>
  <c r="A200" i="2"/>
  <c r="A199" i="2"/>
  <c r="A198" i="2"/>
  <c r="GO1" i="12" s="1"/>
  <c r="A197" i="2"/>
  <c r="A196" i="2"/>
  <c r="A195" i="2"/>
  <c r="A194" i="2"/>
  <c r="A195" i="11" s="1"/>
  <c r="A193" i="2"/>
  <c r="A192" i="2"/>
  <c r="A193" i="11" s="1"/>
  <c r="A191" i="2"/>
  <c r="A190" i="2"/>
  <c r="A189" i="2"/>
  <c r="A190" i="10" s="1"/>
  <c r="A188" i="2"/>
  <c r="A189" i="10" s="1"/>
  <c r="A187" i="2"/>
  <c r="A188" i="10" s="1"/>
  <c r="A186" i="2"/>
  <c r="A185" i="2"/>
  <c r="A184" i="2"/>
  <c r="A183" i="2"/>
  <c r="A182" i="2"/>
  <c r="A181" i="2"/>
  <c r="A180" i="2"/>
  <c r="A179" i="2"/>
  <c r="A178" i="2"/>
  <c r="A177" i="2"/>
  <c r="A176" i="2"/>
  <c r="A175" i="2"/>
  <c r="A174" i="2"/>
  <c r="A173" i="2"/>
  <c r="A172" i="2"/>
  <c r="A171" i="2"/>
  <c r="A170" i="2"/>
  <c r="A169" i="2"/>
  <c r="A170" i="10" s="1"/>
  <c r="A168" i="2"/>
  <c r="A167" i="2"/>
  <c r="A166" i="2"/>
  <c r="A167" i="10" s="1"/>
  <c r="A165" i="2"/>
  <c r="A164" i="2"/>
  <c r="A163" i="2"/>
  <c r="A162" i="2"/>
  <c r="A161" i="2"/>
  <c r="A160" i="2"/>
  <c r="A159" i="2"/>
  <c r="A158" i="2"/>
  <c r="A157" i="2"/>
  <c r="A158" i="10" s="1"/>
  <c r="A156" i="2"/>
  <c r="A155" i="2"/>
  <c r="A154" i="2"/>
  <c r="A153" i="2"/>
  <c r="A152" i="2"/>
  <c r="A151" i="2"/>
  <c r="A150" i="2"/>
  <c r="A149" i="2"/>
  <c r="A148" i="2"/>
  <c r="A147" i="2"/>
  <c r="A146" i="2"/>
  <c r="A145" i="2"/>
  <c r="A144" i="2"/>
  <c r="A145" i="10" s="1"/>
  <c r="A143" i="2"/>
  <c r="A142" i="2"/>
  <c r="A141" i="2"/>
  <c r="A140" i="2"/>
  <c r="A139" i="2"/>
  <c r="A138" i="2"/>
  <c r="A137" i="2"/>
  <c r="A136" i="2"/>
  <c r="A135" i="2"/>
  <c r="A134" i="2"/>
  <c r="A133" i="2"/>
  <c r="A132" i="2"/>
  <c r="A133" i="10" s="1"/>
  <c r="A131" i="2"/>
  <c r="A130" i="2"/>
  <c r="A131" i="10" s="1"/>
  <c r="A129" i="2"/>
  <c r="A128" i="2"/>
  <c r="A129" i="10" s="1"/>
  <c r="A127" i="2"/>
  <c r="A126" i="2"/>
  <c r="A125" i="2"/>
  <c r="A124" i="2"/>
  <c r="A123" i="2"/>
  <c r="A122" i="2"/>
  <c r="A121" i="2"/>
  <c r="A120" i="2"/>
  <c r="A119" i="2"/>
  <c r="A118" i="2"/>
  <c r="A117" i="2"/>
  <c r="A116" i="2"/>
  <c r="A117" i="10" s="1"/>
  <c r="A115" i="2"/>
  <c r="A114" i="2"/>
  <c r="A115" i="10" s="1"/>
  <c r="A113" i="2"/>
  <c r="A112" i="2"/>
  <c r="A111" i="2"/>
  <c r="A110" i="2"/>
  <c r="A109" i="2"/>
  <c r="A108" i="2"/>
  <c r="A107" i="2"/>
  <c r="A106" i="2"/>
  <c r="A107" i="10" s="1"/>
  <c r="A105" i="2"/>
  <c r="A104" i="2"/>
  <c r="A103" i="2"/>
  <c r="A102" i="2"/>
  <c r="A101" i="2"/>
  <c r="A100" i="2"/>
  <c r="A99" i="2"/>
  <c r="A98" i="2"/>
  <c r="A97" i="2"/>
  <c r="A96" i="2"/>
  <c r="A97" i="11" s="1"/>
  <c r="A95" i="2"/>
  <c r="A94" i="2"/>
  <c r="A93" i="2"/>
  <c r="A94" i="10" s="1"/>
  <c r="A92" i="2"/>
  <c r="A91" i="2"/>
  <c r="A92" i="10" s="1"/>
  <c r="A90" i="2"/>
  <c r="A89" i="2"/>
  <c r="CJ1" i="12" s="1"/>
  <c r="A88" i="2"/>
  <c r="A87" i="2"/>
  <c r="A88" i="10" s="1"/>
  <c r="A86" i="2"/>
  <c r="A87" i="11" s="1"/>
  <c r="A85" i="2"/>
  <c r="A84" i="2"/>
  <c r="A83" i="2"/>
  <c r="A82" i="2"/>
  <c r="A81" i="2"/>
  <c r="A80" i="2"/>
  <c r="A79" i="2"/>
  <c r="A78" i="2"/>
  <c r="A77" i="2"/>
  <c r="A78" i="10" s="1"/>
  <c r="A76" i="2"/>
  <c r="A75" i="2"/>
  <c r="A74" i="2"/>
  <c r="A73" i="2"/>
  <c r="A72" i="2"/>
  <c r="A71" i="2"/>
  <c r="A70" i="2"/>
  <c r="A69" i="2"/>
  <c r="A70" i="10" s="1"/>
  <c r="A68" i="2"/>
  <c r="A69" i="10" s="1"/>
  <c r="A67" i="2"/>
  <c r="A66" i="2"/>
  <c r="A65" i="2"/>
  <c r="A64" i="2"/>
  <c r="A63" i="2"/>
  <c r="A62" i="2"/>
  <c r="A61" i="2"/>
  <c r="A60" i="2"/>
  <c r="A59" i="2"/>
  <c r="A58" i="2"/>
  <c r="A57" i="2"/>
  <c r="A56" i="2"/>
  <c r="A55" i="2"/>
  <c r="A54" i="2"/>
  <c r="A53" i="2"/>
  <c r="A54" i="10" s="1"/>
  <c r="A52" i="2"/>
  <c r="A51" i="2"/>
  <c r="A50" i="2"/>
  <c r="A49" i="2"/>
  <c r="A50" i="10" s="1"/>
  <c r="A48" i="2"/>
  <c r="A47" i="2"/>
  <c r="A46" i="2"/>
  <c r="A45" i="2"/>
  <c r="A44" i="2"/>
  <c r="A43" i="2"/>
  <c r="A44" i="10" s="1"/>
  <c r="A42" i="2"/>
  <c r="A41" i="2"/>
  <c r="A40" i="2"/>
  <c r="A39" i="2"/>
  <c r="A38" i="2"/>
  <c r="A37" i="2"/>
  <c r="A36" i="2"/>
  <c r="A37" i="10" s="1"/>
  <c r="A35" i="2"/>
  <c r="A36" i="10" s="1"/>
  <c r="A34" i="2"/>
  <c r="A35" i="10" s="1"/>
  <c r="A33" i="2"/>
  <c r="A32" i="2"/>
  <c r="A31" i="2"/>
  <c r="A30" i="2"/>
  <c r="A29" i="2"/>
  <c r="A28" i="2"/>
  <c r="A27" i="2"/>
  <c r="A26" i="2"/>
  <c r="A25" i="2"/>
  <c r="A24" i="2"/>
  <c r="A23" i="2"/>
  <c r="A22" i="2"/>
  <c r="A21" i="2"/>
  <c r="A20" i="2"/>
  <c r="A19" i="2"/>
  <c r="A18" i="2"/>
  <c r="A17" i="2"/>
  <c r="A18" i="10" s="1"/>
  <c r="A16" i="2"/>
  <c r="A17" i="10" s="1"/>
  <c r="A15" i="2"/>
  <c r="A14" i="2"/>
  <c r="A13" i="2"/>
  <c r="A12" i="2"/>
  <c r="A11" i="2"/>
  <c r="A10" i="2"/>
  <c r="A9" i="2"/>
  <c r="A8" i="2"/>
  <c r="A7" i="2"/>
  <c r="A6" i="2"/>
  <c r="A5" i="2"/>
  <c r="A6" i="10" s="1"/>
  <c r="A4" i="2"/>
  <c r="A5" i="10" s="1"/>
  <c r="A3" i="2"/>
  <c r="A4" i="10" s="1"/>
  <c r="A201" i="1"/>
  <c r="A200" i="12" s="1"/>
  <c r="A200" i="1"/>
  <c r="A199" i="12" s="1"/>
  <c r="A199" i="1"/>
  <c r="A198" i="12" s="1"/>
  <c r="A198" i="1"/>
  <c r="A197" i="12" s="1"/>
  <c r="A197" i="1"/>
  <c r="A196" i="12" s="1"/>
  <c r="A196" i="1"/>
  <c r="A195" i="12" s="1"/>
  <c r="A195" i="1"/>
  <c r="A194" i="12" s="1"/>
  <c r="A194" i="1"/>
  <c r="A193" i="12" s="1"/>
  <c r="A193" i="1"/>
  <c r="A192" i="12" s="1"/>
  <c r="A192" i="1"/>
  <c r="A191" i="12" s="1"/>
  <c r="A191" i="1"/>
  <c r="A190" i="12" s="1"/>
  <c r="A190" i="1"/>
  <c r="A189" i="12" s="1"/>
  <c r="A189" i="1"/>
  <c r="A188" i="12" s="1"/>
  <c r="A188" i="1"/>
  <c r="A187" i="12" s="1"/>
  <c r="A187" i="1"/>
  <c r="A186" i="12" s="1"/>
  <c r="A186" i="1"/>
  <c r="A185" i="12" s="1"/>
  <c r="A185" i="1"/>
  <c r="A184" i="12" s="1"/>
  <c r="A184" i="1"/>
  <c r="A183" i="12" s="1"/>
  <c r="A183" i="1"/>
  <c r="A182" i="12" s="1"/>
  <c r="A182" i="1"/>
  <c r="A181" i="12" s="1"/>
  <c r="A181" i="1"/>
  <c r="A180" i="12" s="1"/>
  <c r="A180" i="1"/>
  <c r="A179" i="12" s="1"/>
  <c r="A179" i="1"/>
  <c r="A178" i="12" s="1"/>
  <c r="A178" i="1"/>
  <c r="A177" i="12" s="1"/>
  <c r="A177" i="1"/>
  <c r="A176" i="12" s="1"/>
  <c r="A176" i="1"/>
  <c r="A175" i="12" s="1"/>
  <c r="A175" i="1"/>
  <c r="A174" i="12" s="1"/>
  <c r="A174" i="1"/>
  <c r="A173" i="12" s="1"/>
  <c r="A173" i="1"/>
  <c r="A172" i="12" s="1"/>
  <c r="A172" i="1"/>
  <c r="A171" i="12" s="1"/>
  <c r="A171" i="1"/>
  <c r="A170" i="12" s="1"/>
  <c r="A170" i="1"/>
  <c r="A169" i="12" s="1"/>
  <c r="A169" i="1"/>
  <c r="A168" i="12" s="1"/>
  <c r="A168" i="1"/>
  <c r="A167" i="12" s="1"/>
  <c r="A167" i="1"/>
  <c r="A166" i="12" s="1"/>
  <c r="A166" i="1"/>
  <c r="A165" i="12" s="1"/>
  <c r="A165" i="1"/>
  <c r="A164" i="12" s="1"/>
  <c r="A164" i="1"/>
  <c r="A163" i="12" s="1"/>
  <c r="A163" i="1"/>
  <c r="A162" i="12" s="1"/>
  <c r="A162" i="1"/>
  <c r="A161" i="12" s="1"/>
  <c r="A161" i="1"/>
  <c r="A160" i="12" s="1"/>
  <c r="A160" i="1"/>
  <c r="A159" i="12" s="1"/>
  <c r="A159" i="1"/>
  <c r="A158" i="12" s="1"/>
  <c r="A158" i="1"/>
  <c r="A157" i="12" s="1"/>
  <c r="A157" i="1"/>
  <c r="A156" i="12" s="1"/>
  <c r="A156" i="1"/>
  <c r="A155" i="12" s="1"/>
  <c r="A155" i="1"/>
  <c r="A154" i="12" s="1"/>
  <c r="A154" i="1"/>
  <c r="A153" i="12" s="1"/>
  <c r="A153" i="1"/>
  <c r="A152" i="12" s="1"/>
  <c r="A152" i="1"/>
  <c r="A151" i="12" s="1"/>
  <c r="A151" i="1"/>
  <c r="A150" i="12" s="1"/>
  <c r="A150" i="1"/>
  <c r="A149" i="12" s="1"/>
  <c r="A149" i="1"/>
  <c r="A148" i="12" s="1"/>
  <c r="A148" i="1"/>
  <c r="A147" i="12" s="1"/>
  <c r="A147" i="1"/>
  <c r="A146" i="12" s="1"/>
  <c r="A146" i="1"/>
  <c r="A145" i="12" s="1"/>
  <c r="A145" i="1"/>
  <c r="A144" i="12" s="1"/>
  <c r="A144" i="1"/>
  <c r="A143" i="12" s="1"/>
  <c r="A143" i="1"/>
  <c r="A142" i="12" s="1"/>
  <c r="A142" i="1"/>
  <c r="A141" i="12" s="1"/>
  <c r="A141" i="1"/>
  <c r="A140" i="12" s="1"/>
  <c r="A140" i="1"/>
  <c r="A139" i="12" s="1"/>
  <c r="A139" i="1"/>
  <c r="A138" i="12" s="1"/>
  <c r="A138" i="1"/>
  <c r="A137" i="12" s="1"/>
  <c r="A137" i="1"/>
  <c r="A136" i="12" s="1"/>
  <c r="A136" i="1"/>
  <c r="A135" i="12" s="1"/>
  <c r="A135" i="1"/>
  <c r="A134" i="12" s="1"/>
  <c r="A134" i="1"/>
  <c r="A133" i="12" s="1"/>
  <c r="A133" i="1"/>
  <c r="A132" i="12" s="1"/>
  <c r="A132" i="1"/>
  <c r="A131" i="12" s="1"/>
  <c r="A131" i="1"/>
  <c r="A130" i="12" s="1"/>
  <c r="A130" i="1"/>
  <c r="A129" i="12" s="1"/>
  <c r="A129" i="1"/>
  <c r="A128" i="12" s="1"/>
  <c r="A128" i="1"/>
  <c r="A127" i="12" s="1"/>
  <c r="A127" i="1"/>
  <c r="A126" i="12" s="1"/>
  <c r="A126" i="1"/>
  <c r="A125" i="12" s="1"/>
  <c r="A125" i="1"/>
  <c r="A124" i="12" s="1"/>
  <c r="A124" i="1"/>
  <c r="A123" i="12" s="1"/>
  <c r="A123" i="1"/>
  <c r="A122" i="12" s="1"/>
  <c r="A122" i="1"/>
  <c r="A121" i="12" s="1"/>
  <c r="A121" i="1"/>
  <c r="A120" i="12" s="1"/>
  <c r="A120" i="1"/>
  <c r="A119" i="12" s="1"/>
  <c r="A119" i="1"/>
  <c r="A118" i="12" s="1"/>
  <c r="A118" i="1"/>
  <c r="A117" i="12" s="1"/>
  <c r="A117" i="1"/>
  <c r="A116" i="12" s="1"/>
  <c r="A116" i="1"/>
  <c r="A115" i="12" s="1"/>
  <c r="A115" i="1"/>
  <c r="A114" i="12" s="1"/>
  <c r="A114" i="1"/>
  <c r="A113" i="12" s="1"/>
  <c r="A113" i="1"/>
  <c r="A112" i="12" s="1"/>
  <c r="A112" i="1"/>
  <c r="A111" i="12" s="1"/>
  <c r="A111" i="1"/>
  <c r="A110" i="12" s="1"/>
  <c r="A110" i="1"/>
  <c r="A109" i="12" s="1"/>
  <c r="A109" i="1"/>
  <c r="A108" i="12" s="1"/>
  <c r="A108" i="1"/>
  <c r="A107" i="12" s="1"/>
  <c r="A107" i="1"/>
  <c r="A106" i="12" s="1"/>
  <c r="A106" i="1"/>
  <c r="A105" i="12" s="1"/>
  <c r="A105" i="1"/>
  <c r="A104" i="12" s="1"/>
  <c r="A104" i="1"/>
  <c r="A103" i="12" s="1"/>
  <c r="A103" i="1"/>
  <c r="A102" i="12" s="1"/>
  <c r="A102" i="1"/>
  <c r="A101" i="12" s="1"/>
  <c r="A101" i="1"/>
  <c r="A100" i="12" s="1"/>
  <c r="A100" i="1"/>
  <c r="A99" i="12" s="1"/>
  <c r="A99" i="1"/>
  <c r="A98" i="12" s="1"/>
  <c r="A98" i="1"/>
  <c r="A97" i="12" s="1"/>
  <c r="A97" i="1"/>
  <c r="A96" i="12" s="1"/>
  <c r="A96" i="1"/>
  <c r="A95" i="12" s="1"/>
  <c r="A95" i="1"/>
  <c r="A94" i="12" s="1"/>
  <c r="A94" i="1"/>
  <c r="A93" i="12" s="1"/>
  <c r="A93" i="1"/>
  <c r="A92" i="12" s="1"/>
  <c r="A92" i="1"/>
  <c r="A91" i="12" s="1"/>
  <c r="A91" i="1"/>
  <c r="A90" i="12" s="1"/>
  <c r="A90" i="1"/>
  <c r="A89" i="12" s="1"/>
  <c r="A89" i="1"/>
  <c r="A88" i="12" s="1"/>
  <c r="A88" i="1"/>
  <c r="A87" i="12" s="1"/>
  <c r="A87" i="1"/>
  <c r="A86" i="12" s="1"/>
  <c r="A86" i="1"/>
  <c r="A85" i="12" s="1"/>
  <c r="A85" i="1"/>
  <c r="A84" i="12" s="1"/>
  <c r="A84" i="1"/>
  <c r="A83" i="12" s="1"/>
  <c r="A83" i="1"/>
  <c r="A82" i="12" s="1"/>
  <c r="A82" i="1"/>
  <c r="A81" i="12" s="1"/>
  <c r="A81" i="1"/>
  <c r="A80" i="12" s="1"/>
  <c r="A80" i="1"/>
  <c r="A79" i="12" s="1"/>
  <c r="A79" i="1"/>
  <c r="A78" i="12" s="1"/>
  <c r="A78" i="1"/>
  <c r="A77" i="12" s="1"/>
  <c r="A77" i="1"/>
  <c r="A76" i="12" s="1"/>
  <c r="A76" i="1"/>
  <c r="A75" i="12" s="1"/>
  <c r="A75" i="1"/>
  <c r="A74" i="12" s="1"/>
  <c r="A74" i="1"/>
  <c r="A73" i="12" s="1"/>
  <c r="A73" i="1"/>
  <c r="A72" i="12" s="1"/>
  <c r="A72" i="1"/>
  <c r="A71" i="12" s="1"/>
  <c r="A71" i="1"/>
  <c r="A70" i="12" s="1"/>
  <c r="A70" i="1"/>
  <c r="A69" i="12" s="1"/>
  <c r="A69" i="1"/>
  <c r="A68" i="12" s="1"/>
  <c r="A68" i="1"/>
  <c r="A67" i="12" s="1"/>
  <c r="A67" i="1"/>
  <c r="A66" i="12" s="1"/>
  <c r="A66" i="1"/>
  <c r="A65" i="12" s="1"/>
  <c r="A65" i="1"/>
  <c r="A64" i="12" s="1"/>
  <c r="A64" i="1"/>
  <c r="A63" i="12" s="1"/>
  <c r="A63" i="1"/>
  <c r="A62" i="12" s="1"/>
  <c r="A62" i="1"/>
  <c r="A61" i="12" s="1"/>
  <c r="A61" i="1"/>
  <c r="A60" i="12" s="1"/>
  <c r="A60" i="1"/>
  <c r="A59" i="12" s="1"/>
  <c r="A59" i="1"/>
  <c r="A58" i="12" s="1"/>
  <c r="A58" i="1"/>
  <c r="A57" i="12" s="1"/>
  <c r="A57" i="1"/>
  <c r="A56" i="12" s="1"/>
  <c r="A56" i="1"/>
  <c r="A55" i="12" s="1"/>
  <c r="A55" i="1"/>
  <c r="A54" i="12" s="1"/>
  <c r="A54" i="1"/>
  <c r="A53" i="12" s="1"/>
  <c r="A53" i="1"/>
  <c r="A52" i="12" s="1"/>
  <c r="A52" i="1"/>
  <c r="A51" i="12" s="1"/>
  <c r="A51" i="1"/>
  <c r="A50" i="12" s="1"/>
  <c r="A50" i="1"/>
  <c r="A49" i="12" s="1"/>
  <c r="A49" i="1"/>
  <c r="A48" i="12" s="1"/>
  <c r="A48" i="1"/>
  <c r="A47" i="12" s="1"/>
  <c r="A47" i="1"/>
  <c r="A46" i="12" s="1"/>
  <c r="A46" i="1"/>
  <c r="A45" i="12" s="1"/>
  <c r="A45" i="1"/>
  <c r="A44" i="12" s="1"/>
  <c r="A44" i="1"/>
  <c r="A43" i="12" s="1"/>
  <c r="A43" i="1"/>
  <c r="A42" i="12" s="1"/>
  <c r="A42" i="1"/>
  <c r="A41" i="12" s="1"/>
  <c r="A41" i="1"/>
  <c r="A40" i="12" s="1"/>
  <c r="A40" i="1"/>
  <c r="A39" i="12" s="1"/>
  <c r="A39" i="1"/>
  <c r="A38" i="12" s="1"/>
  <c r="A38" i="1"/>
  <c r="A37" i="12" s="1"/>
  <c r="A37" i="1"/>
  <c r="A36" i="12" s="1"/>
  <c r="A36" i="1"/>
  <c r="A35" i="12" s="1"/>
  <c r="A35" i="1"/>
  <c r="A34" i="12" s="1"/>
  <c r="A34" i="1"/>
  <c r="A33" i="12" s="1"/>
  <c r="A33" i="1"/>
  <c r="A32" i="12" s="1"/>
  <c r="A32" i="1"/>
  <c r="A31" i="12" s="1"/>
  <c r="A31" i="1"/>
  <c r="A30" i="12" s="1"/>
  <c r="A30" i="1"/>
  <c r="A29" i="12" s="1"/>
  <c r="A29" i="1"/>
  <c r="A28" i="12" s="1"/>
  <c r="A28" i="1"/>
  <c r="A27" i="12" s="1"/>
  <c r="A27" i="1"/>
  <c r="A26" i="12" s="1"/>
  <c r="A26" i="1"/>
  <c r="A25" i="12" s="1"/>
  <c r="A25" i="1"/>
  <c r="A24" i="12" s="1"/>
  <c r="A24" i="1"/>
  <c r="A23" i="12" s="1"/>
  <c r="A23" i="1"/>
  <c r="A22" i="12" s="1"/>
  <c r="A22" i="1"/>
  <c r="A21" i="12" s="1"/>
  <c r="A21" i="1"/>
  <c r="A20" i="12" s="1"/>
  <c r="A20" i="1"/>
  <c r="A19" i="12" s="1"/>
  <c r="A19" i="1"/>
  <c r="A18" i="12" s="1"/>
  <c r="A18" i="1"/>
  <c r="A17" i="12" s="1"/>
  <c r="A17" i="1"/>
  <c r="A16" i="12" s="1"/>
  <c r="A16" i="1"/>
  <c r="A15" i="12" s="1"/>
  <c r="A15" i="1"/>
  <c r="A14" i="12" s="1"/>
  <c r="A14" i="1"/>
  <c r="A13" i="12" s="1"/>
  <c r="A13" i="1"/>
  <c r="A12" i="12" s="1"/>
  <c r="A12" i="1"/>
  <c r="A11" i="12" s="1"/>
  <c r="A11" i="1"/>
  <c r="A10" i="12" s="1"/>
  <c r="A10" i="1"/>
  <c r="A9" i="12" s="1"/>
  <c r="A9" i="1"/>
  <c r="A8" i="12" s="1"/>
  <c r="A8" i="1"/>
  <c r="A7" i="12" s="1"/>
  <c r="A7" i="1"/>
  <c r="A6" i="12" s="1"/>
  <c r="A6" i="1"/>
  <c r="A5" i="12" s="1"/>
  <c r="A5" i="1"/>
  <c r="A4" i="12" s="1"/>
  <c r="A4" i="1"/>
  <c r="A3" i="12" s="1"/>
  <c r="A3" i="1"/>
  <c r="A2" i="12" s="1"/>
  <c r="U1" i="10" l="1"/>
  <c r="U3" i="10" s="1"/>
  <c r="DM1" i="10"/>
  <c r="AG1" i="10"/>
  <c r="AG3" i="10" s="1"/>
  <c r="EA1" i="10"/>
  <c r="EA2" i="10" s="1"/>
  <c r="AR1" i="10"/>
  <c r="AR2" i="10" s="1"/>
  <c r="EL1" i="10"/>
  <c r="EL2" i="10" s="1"/>
  <c r="BF1" i="10"/>
  <c r="BF3" i="10" s="1"/>
  <c r="EX1" i="10"/>
  <c r="EX2" i="10" s="1"/>
  <c r="BQ1" i="10"/>
  <c r="FL1" i="10"/>
  <c r="CC1" i="10"/>
  <c r="CC2" i="10" s="1"/>
  <c r="FW1" i="10"/>
  <c r="FW2" i="10" s="1"/>
  <c r="CP1" i="10"/>
  <c r="CP3" i="10" s="1"/>
  <c r="GH1" i="10"/>
  <c r="GH3" i="10" s="1"/>
  <c r="H1" i="10"/>
  <c r="H2" i="10" s="1"/>
  <c r="DB1" i="10"/>
  <c r="DB3" i="10" s="1"/>
  <c r="C1" i="11"/>
  <c r="C3" i="11" s="1"/>
  <c r="CN1" i="11"/>
  <c r="CN3" i="11" s="1"/>
  <c r="FW1" i="11"/>
  <c r="AK1" i="11"/>
  <c r="DU1" i="11"/>
  <c r="DU2" i="11" s="1"/>
  <c r="AQ1" i="11"/>
  <c r="AQ2" i="11" s="1"/>
  <c r="EF1" i="11"/>
  <c r="EF2" i="11" s="1"/>
  <c r="BD1" i="11"/>
  <c r="BD2" i="11" s="1"/>
  <c r="ER1" i="11"/>
  <c r="BN1" i="11"/>
  <c r="BN2" i="11" s="1"/>
  <c r="EY1" i="11"/>
  <c r="EY3" i="11" s="1"/>
  <c r="CD1" i="11"/>
  <c r="CD2" i="11" s="1"/>
  <c r="FL1" i="11"/>
  <c r="FL2" i="11" s="1"/>
  <c r="E1" i="10"/>
  <c r="Q1" i="10"/>
  <c r="Q3" i="10" s="1"/>
  <c r="AD1" i="10"/>
  <c r="AD3" i="10" s="1"/>
  <c r="AP1" i="10"/>
  <c r="AP3" i="10" s="1"/>
  <c r="BA1" i="10"/>
  <c r="BO1" i="10"/>
  <c r="BO2" i="10" s="1"/>
  <c r="BZ1" i="10"/>
  <c r="BZ2" i="10" s="1"/>
  <c r="CL1" i="10"/>
  <c r="CL2" i="10" s="1"/>
  <c r="CZ1" i="10"/>
  <c r="CZ3" i="10" s="1"/>
  <c r="DK1" i="10"/>
  <c r="DV1" i="10"/>
  <c r="DV2" i="10" s="1"/>
  <c r="EJ1" i="10"/>
  <c r="EJ2" i="10" s="1"/>
  <c r="EV1" i="10"/>
  <c r="EV2" i="10" s="1"/>
  <c r="FG1" i="10"/>
  <c r="FG2" i="10" s="1"/>
  <c r="FU1" i="10"/>
  <c r="GF1" i="10"/>
  <c r="GF3" i="10" s="1"/>
  <c r="U2" i="10"/>
  <c r="F1" i="10"/>
  <c r="F2" i="10" s="1"/>
  <c r="S1" i="10"/>
  <c r="S3" i="10" s="1"/>
  <c r="AF1" i="10"/>
  <c r="AQ1" i="10"/>
  <c r="BD1" i="10"/>
  <c r="BP1" i="10"/>
  <c r="CB1" i="10"/>
  <c r="CB3" i="10" s="1"/>
  <c r="CN1" i="10"/>
  <c r="CN3" i="10" s="1"/>
  <c r="DA1" i="10"/>
  <c r="DL1" i="10"/>
  <c r="DL3" i="10" s="1"/>
  <c r="DY1" i="10"/>
  <c r="EK1" i="10"/>
  <c r="EW1" i="10"/>
  <c r="FI1" i="10"/>
  <c r="FV1" i="10"/>
  <c r="FV3" i="10" s="1"/>
  <c r="GG1" i="10"/>
  <c r="DB2" i="10"/>
  <c r="J1" i="10"/>
  <c r="J3" i="10" s="1"/>
  <c r="V1" i="10"/>
  <c r="V3" i="10" s="1"/>
  <c r="AH1" i="10"/>
  <c r="AH2" i="10" s="1"/>
  <c r="AT1" i="10"/>
  <c r="AT3" i="10" s="1"/>
  <c r="BG1" i="10"/>
  <c r="BG2" i="10" s="1"/>
  <c r="BR1" i="10"/>
  <c r="BR3" i="10" s="1"/>
  <c r="CE1" i="10"/>
  <c r="CE2" i="10" s="1"/>
  <c r="CR1" i="10"/>
  <c r="CR2" i="10" s="1"/>
  <c r="DC1" i="10"/>
  <c r="DC3" i="10" s="1"/>
  <c r="DP1" i="10"/>
  <c r="DP2" i="10" s="1"/>
  <c r="EB1" i="10"/>
  <c r="EB2" i="10" s="1"/>
  <c r="EN1" i="10"/>
  <c r="EN3" i="10" s="1"/>
  <c r="EZ1" i="10"/>
  <c r="EZ3" i="10" s="1"/>
  <c r="FM1" i="10"/>
  <c r="FX1" i="10"/>
  <c r="FX3" i="10" s="1"/>
  <c r="GK1" i="10"/>
  <c r="GK3" i="10" s="1"/>
  <c r="B1" i="10"/>
  <c r="B3" i="10" s="1"/>
  <c r="L1" i="10"/>
  <c r="L3" i="10" s="1"/>
  <c r="X1" i="10"/>
  <c r="X3" i="10" s="1"/>
  <c r="AI1" i="10"/>
  <c r="AI2" i="10" s="1"/>
  <c r="AW1" i="10"/>
  <c r="AW3" i="10" s="1"/>
  <c r="BH1" i="10"/>
  <c r="BH2" i="10" s="1"/>
  <c r="BT1" i="10"/>
  <c r="BT3" i="10" s="1"/>
  <c r="CG1" i="10"/>
  <c r="CG3" i="10" s="1"/>
  <c r="CS1" i="10"/>
  <c r="DD1" i="10"/>
  <c r="DD2" i="10" s="1"/>
  <c r="DR1" i="10"/>
  <c r="DR2" i="10" s="1"/>
  <c r="EC1" i="10"/>
  <c r="EC3" i="10" s="1"/>
  <c r="EO1" i="10"/>
  <c r="FB1" i="10"/>
  <c r="FN1" i="10"/>
  <c r="FY1" i="10"/>
  <c r="FY3" i="10" s="1"/>
  <c r="GM1" i="10"/>
  <c r="GH2" i="10"/>
  <c r="M1" i="10"/>
  <c r="M3" i="10" s="1"/>
  <c r="Y1" i="10"/>
  <c r="Y2" i="10" s="1"/>
  <c r="AK1" i="10"/>
  <c r="AK3" i="10" s="1"/>
  <c r="AX1" i="10"/>
  <c r="AX3" i="10" s="1"/>
  <c r="BI1" i="10"/>
  <c r="BI3" i="10" s="1"/>
  <c r="BV1" i="10"/>
  <c r="CH1" i="10"/>
  <c r="CT1" i="10"/>
  <c r="CT2" i="10" s="1"/>
  <c r="DF1" i="10"/>
  <c r="DS1" i="10"/>
  <c r="DS2" i="10" s="1"/>
  <c r="ED1" i="10"/>
  <c r="ED2" i="10" s="1"/>
  <c r="EQ1" i="10"/>
  <c r="EQ3" i="10" s="1"/>
  <c r="FD1" i="10"/>
  <c r="FO1" i="10"/>
  <c r="FO2" i="10" s="1"/>
  <c r="GB1" i="10"/>
  <c r="GN1" i="10"/>
  <c r="GN3" i="10" s="1"/>
  <c r="C1" i="10"/>
  <c r="N1" i="10"/>
  <c r="Z1" i="10"/>
  <c r="Z3" i="10" s="1"/>
  <c r="AN1" i="10"/>
  <c r="AY1" i="10"/>
  <c r="AY3" i="10" s="1"/>
  <c r="BJ1" i="10"/>
  <c r="BJ3" i="10" s="1"/>
  <c r="BX1" i="10"/>
  <c r="BX2" i="10" s="1"/>
  <c r="CJ1" i="10"/>
  <c r="CJ2" i="10" s="1"/>
  <c r="CU1" i="10"/>
  <c r="CU2" i="10" s="1"/>
  <c r="DI1" i="10"/>
  <c r="DT1" i="10"/>
  <c r="DT2" i="10" s="1"/>
  <c r="EF1" i="10"/>
  <c r="EF2" i="10" s="1"/>
  <c r="ES1" i="10"/>
  <c r="ES3" i="10" s="1"/>
  <c r="FE1" i="10"/>
  <c r="FE3" i="10" s="1"/>
  <c r="FP1" i="10"/>
  <c r="GD1" i="10"/>
  <c r="GD3" i="10" s="1"/>
  <c r="GO1" i="10"/>
  <c r="GO3" i="10" s="1"/>
  <c r="D1" i="10"/>
  <c r="P1" i="10"/>
  <c r="P2" i="10" s="1"/>
  <c r="AB1" i="10"/>
  <c r="AO1" i="10"/>
  <c r="AO2" i="10" s="1"/>
  <c r="AZ1" i="10"/>
  <c r="AZ3" i="10" s="1"/>
  <c r="BM1" i="10"/>
  <c r="BY1" i="10"/>
  <c r="CK1" i="10"/>
  <c r="CK2" i="10" s="1"/>
  <c r="CW1" i="10"/>
  <c r="CW3" i="10" s="1"/>
  <c r="DJ1" i="10"/>
  <c r="DJ2" i="10" s="1"/>
  <c r="DU1" i="10"/>
  <c r="DU3" i="10" s="1"/>
  <c r="EH1" i="10"/>
  <c r="ET1" i="10"/>
  <c r="ET2" i="10" s="1"/>
  <c r="FF1" i="10"/>
  <c r="FF3" i="10" s="1"/>
  <c r="FR1" i="10"/>
  <c r="FR3" i="10" s="1"/>
  <c r="GE1" i="10"/>
  <c r="GE3" i="10" s="1"/>
  <c r="GL2" i="11"/>
  <c r="GL3" i="11"/>
  <c r="A60" i="11"/>
  <c r="BF1" i="12"/>
  <c r="A100" i="11"/>
  <c r="CT1" i="12"/>
  <c r="A100" i="10"/>
  <c r="A140" i="11"/>
  <c r="EH1" i="12"/>
  <c r="A180" i="11"/>
  <c r="FV1" i="12"/>
  <c r="M1" i="12"/>
  <c r="A15" i="11"/>
  <c r="AS1" i="12"/>
  <c r="A47" i="11"/>
  <c r="A47" i="10"/>
  <c r="BY1" i="12"/>
  <c r="A79" i="11"/>
  <c r="DE1" i="12"/>
  <c r="A111" i="10"/>
  <c r="A111" i="11"/>
  <c r="ES1" i="12"/>
  <c r="A151" i="11"/>
  <c r="FQ1" i="12"/>
  <c r="A175" i="11"/>
  <c r="A175" i="10"/>
  <c r="A8" i="10"/>
  <c r="F1" i="12"/>
  <c r="A8" i="11"/>
  <c r="A16" i="10"/>
  <c r="A16" i="11"/>
  <c r="N1" i="12"/>
  <c r="A24" i="10"/>
  <c r="A24" i="11"/>
  <c r="V1" i="12"/>
  <c r="A32" i="10"/>
  <c r="A32" i="11"/>
  <c r="AD1" i="12"/>
  <c r="A40" i="10"/>
  <c r="A40" i="11"/>
  <c r="AL1" i="12"/>
  <c r="A48" i="10"/>
  <c r="A48" i="11"/>
  <c r="AT1" i="12"/>
  <c r="A56" i="10"/>
  <c r="A56" i="11"/>
  <c r="BB1" i="12"/>
  <c r="A64" i="10"/>
  <c r="A64" i="11"/>
  <c r="BJ1" i="12"/>
  <c r="A72" i="10"/>
  <c r="A72" i="11"/>
  <c r="BR1" i="12"/>
  <c r="A80" i="10"/>
  <c r="A80" i="11"/>
  <c r="BZ1" i="12"/>
  <c r="A96" i="10"/>
  <c r="A96" i="11"/>
  <c r="A104" i="10"/>
  <c r="A104" i="11"/>
  <c r="CX1" i="12"/>
  <c r="A112" i="10"/>
  <c r="A112" i="11"/>
  <c r="DF1" i="12"/>
  <c r="A120" i="10"/>
  <c r="A120" i="11"/>
  <c r="DN1" i="12"/>
  <c r="A128" i="10"/>
  <c r="A128" i="11"/>
  <c r="DV1" i="12"/>
  <c r="A136" i="10"/>
  <c r="ED1" i="12"/>
  <c r="A136" i="11"/>
  <c r="A144" i="10"/>
  <c r="A144" i="11"/>
  <c r="EL1" i="12"/>
  <c r="A152" i="10"/>
  <c r="A152" i="11"/>
  <c r="ET1" i="12"/>
  <c r="A160" i="10"/>
  <c r="A160" i="11"/>
  <c r="FB1" i="12"/>
  <c r="A168" i="10"/>
  <c r="A168" i="11"/>
  <c r="FJ1" i="12"/>
  <c r="A176" i="10"/>
  <c r="A176" i="11"/>
  <c r="FR1" i="12"/>
  <c r="A184" i="10"/>
  <c r="A184" i="11"/>
  <c r="FZ1" i="12"/>
  <c r="A192" i="10"/>
  <c r="A192" i="11"/>
  <c r="GH1" i="12"/>
  <c r="A200" i="10"/>
  <c r="A200" i="11"/>
  <c r="DC2" i="10"/>
  <c r="EV3" i="10"/>
  <c r="A90" i="10"/>
  <c r="X3" i="11"/>
  <c r="X2" i="11"/>
  <c r="FW3" i="11"/>
  <c r="FW2" i="11"/>
  <c r="AQ3" i="11"/>
  <c r="DG3" i="11"/>
  <c r="EF3" i="11"/>
  <c r="A199" i="11"/>
  <c r="GP1" i="12"/>
  <c r="A28" i="11"/>
  <c r="Z1" i="12"/>
  <c r="A108" i="11"/>
  <c r="DB1" i="12"/>
  <c r="E1" i="12"/>
  <c r="A7" i="11"/>
  <c r="AK1" i="12"/>
  <c r="A39" i="11"/>
  <c r="BQ1" i="12"/>
  <c r="A71" i="11"/>
  <c r="CW1" i="12"/>
  <c r="A103" i="11"/>
  <c r="DU1" i="12"/>
  <c r="A127" i="11"/>
  <c r="A127" i="10"/>
  <c r="FI1" i="12"/>
  <c r="A167" i="11"/>
  <c r="GG1" i="12"/>
  <c r="A191" i="10"/>
  <c r="G1" i="12"/>
  <c r="A9" i="11"/>
  <c r="A9" i="10"/>
  <c r="A17" i="11"/>
  <c r="O1" i="12"/>
  <c r="W1" i="12"/>
  <c r="A25" i="11"/>
  <c r="A33" i="11"/>
  <c r="AE1" i="12"/>
  <c r="A33" i="10"/>
  <c r="AM1" i="12"/>
  <c r="A41" i="11"/>
  <c r="A41" i="10"/>
  <c r="A49" i="11"/>
  <c r="AU1" i="12"/>
  <c r="BC1" i="12"/>
  <c r="A57" i="10"/>
  <c r="A57" i="11"/>
  <c r="A65" i="11"/>
  <c r="BK1" i="12"/>
  <c r="A65" i="10"/>
  <c r="BS1" i="12"/>
  <c r="A73" i="11"/>
  <c r="A73" i="10"/>
  <c r="A81" i="11"/>
  <c r="CA1" i="12"/>
  <c r="CI1" i="12"/>
  <c r="A89" i="10"/>
  <c r="CY1" i="12"/>
  <c r="A105" i="11"/>
  <c r="A113" i="11"/>
  <c r="DG1" i="12"/>
  <c r="A113" i="10"/>
  <c r="DO1" i="12"/>
  <c r="A121" i="11"/>
  <c r="A121" i="10"/>
  <c r="A129" i="11"/>
  <c r="DW1" i="12"/>
  <c r="EE1" i="12"/>
  <c r="A137" i="10"/>
  <c r="A137" i="11"/>
  <c r="A145" i="11"/>
  <c r="EM1" i="12"/>
  <c r="EU1" i="12"/>
  <c r="A153" i="11"/>
  <c r="A161" i="11"/>
  <c r="FC1" i="12"/>
  <c r="A161" i="10"/>
  <c r="FK1" i="12"/>
  <c r="A169" i="11"/>
  <c r="A177" i="11"/>
  <c r="FS1" i="12"/>
  <c r="GA1" i="12"/>
  <c r="A185" i="10"/>
  <c r="GQ1" i="12"/>
  <c r="A201" i="11"/>
  <c r="A201" i="10"/>
  <c r="J2" i="10"/>
  <c r="V2" i="10"/>
  <c r="BF2" i="10"/>
  <c r="A108" i="10"/>
  <c r="A151" i="10"/>
  <c r="A169" i="10"/>
  <c r="D1" i="11"/>
  <c r="Y1" i="11"/>
  <c r="AY1" i="11"/>
  <c r="BQ1" i="11"/>
  <c r="CO1" i="11"/>
  <c r="DI1" i="11"/>
  <c r="EG1" i="11"/>
  <c r="FE1" i="11"/>
  <c r="FX1" i="11"/>
  <c r="C2" i="11"/>
  <c r="GT2" i="11"/>
  <c r="CH1" i="12"/>
  <c r="A12" i="11"/>
  <c r="J1" i="12"/>
  <c r="A12" i="10"/>
  <c r="A52" i="11"/>
  <c r="AX1" i="12"/>
  <c r="A52" i="10"/>
  <c r="A84" i="11"/>
  <c r="CD1" i="12"/>
  <c r="A84" i="10"/>
  <c r="A132" i="11"/>
  <c r="DZ1" i="12"/>
  <c r="A164" i="11"/>
  <c r="FF1" i="12"/>
  <c r="A164" i="10"/>
  <c r="U1" i="12"/>
  <c r="A23" i="11"/>
  <c r="BA1" i="12"/>
  <c r="A55" i="11"/>
  <c r="CG1" i="12"/>
  <c r="A87" i="10"/>
  <c r="DM1" i="12"/>
  <c r="A119" i="11"/>
  <c r="EK1" i="12"/>
  <c r="A143" i="11"/>
  <c r="FA1" i="12"/>
  <c r="A159" i="11"/>
  <c r="A159" i="10"/>
  <c r="FY1" i="12"/>
  <c r="A183" i="11"/>
  <c r="A183" i="10"/>
  <c r="A18" i="11"/>
  <c r="P1" i="12"/>
  <c r="A34" i="11"/>
  <c r="AF1" i="12"/>
  <c r="BD1" i="12"/>
  <c r="A58" i="11"/>
  <c r="CZ1" i="12"/>
  <c r="A106" i="11"/>
  <c r="DP1" i="12"/>
  <c r="A122" i="11"/>
  <c r="A146" i="11"/>
  <c r="A146" i="10"/>
  <c r="EN1" i="12"/>
  <c r="A162" i="11"/>
  <c r="FD1" i="12"/>
  <c r="A162" i="10"/>
  <c r="A178" i="11"/>
  <c r="FT1" i="12"/>
  <c r="A194" i="11"/>
  <c r="A194" i="10"/>
  <c r="GR1" i="12"/>
  <c r="A202" i="11"/>
  <c r="CT3" i="10"/>
  <c r="GN2" i="10"/>
  <c r="L2" i="10"/>
  <c r="FF2" i="10"/>
  <c r="GJ2" i="10"/>
  <c r="EJ3" i="10"/>
  <c r="A23" i="10"/>
  <c r="A55" i="10"/>
  <c r="A71" i="10"/>
  <c r="A132" i="10"/>
  <c r="A153" i="10"/>
  <c r="K1" i="11"/>
  <c r="AA1" i="11"/>
  <c r="AZ1" i="11"/>
  <c r="BT1" i="11"/>
  <c r="CQ1" i="11"/>
  <c r="DO1" i="11"/>
  <c r="EH1" i="11"/>
  <c r="FG1" i="11"/>
  <c r="FY1" i="11"/>
  <c r="CN2" i="11"/>
  <c r="A88" i="11"/>
  <c r="CP1" i="12"/>
  <c r="A20" i="11"/>
  <c r="R1" i="12"/>
  <c r="A20" i="10"/>
  <c r="A68" i="11"/>
  <c r="BN1" i="12"/>
  <c r="A116" i="11"/>
  <c r="DJ1" i="12"/>
  <c r="A156" i="11"/>
  <c r="EX1" i="12"/>
  <c r="A196" i="11"/>
  <c r="GL1" i="12"/>
  <c r="A196" i="10"/>
  <c r="AC1" i="12"/>
  <c r="A31" i="10"/>
  <c r="A31" i="11"/>
  <c r="BI1" i="12"/>
  <c r="A63" i="11"/>
  <c r="A63" i="10"/>
  <c r="CO1" i="12"/>
  <c r="A95" i="11"/>
  <c r="EC1" i="12"/>
  <c r="A135" i="11"/>
  <c r="A135" i="10"/>
  <c r="H1" i="12"/>
  <c r="A10" i="11"/>
  <c r="A10" i="10"/>
  <c r="X1" i="12"/>
  <c r="A26" i="11"/>
  <c r="AN1" i="12"/>
  <c r="A42" i="11"/>
  <c r="A42" i="10"/>
  <c r="A50" i="11"/>
  <c r="AV1" i="12"/>
  <c r="A66" i="11"/>
  <c r="A66" i="10"/>
  <c r="BL1" i="12"/>
  <c r="BT1" i="12"/>
  <c r="A74" i="11"/>
  <c r="A74" i="10"/>
  <c r="A82" i="11"/>
  <c r="CB1" i="12"/>
  <c r="A82" i="10"/>
  <c r="A98" i="11"/>
  <c r="A98" i="10"/>
  <c r="A114" i="11"/>
  <c r="DH1" i="12"/>
  <c r="A114" i="10"/>
  <c r="A130" i="11"/>
  <c r="DX1" i="12"/>
  <c r="A130" i="10"/>
  <c r="EF1" i="12"/>
  <c r="A138" i="11"/>
  <c r="A138" i="10"/>
  <c r="EV1" i="12"/>
  <c r="A154" i="11"/>
  <c r="FL1" i="12"/>
  <c r="A170" i="11"/>
  <c r="GB1" i="12"/>
  <c r="A186" i="10"/>
  <c r="A11" i="11"/>
  <c r="I1" i="12"/>
  <c r="A11" i="10"/>
  <c r="A19" i="11"/>
  <c r="Q1" i="12"/>
  <c r="A19" i="10"/>
  <c r="A27" i="11"/>
  <c r="Y1" i="12"/>
  <c r="A35" i="11"/>
  <c r="AG1" i="12"/>
  <c r="A43" i="11"/>
  <c r="AO1" i="12"/>
  <c r="A43" i="10"/>
  <c r="A51" i="11"/>
  <c r="AW1" i="12"/>
  <c r="A51" i="10"/>
  <c r="A59" i="11"/>
  <c r="BE1" i="12"/>
  <c r="A67" i="11"/>
  <c r="BM1" i="12"/>
  <c r="A75" i="11"/>
  <c r="BU1" i="12"/>
  <c r="A75" i="10"/>
  <c r="A83" i="11"/>
  <c r="CC1" i="12"/>
  <c r="A91" i="11"/>
  <c r="CK1" i="12"/>
  <c r="A91" i="10"/>
  <c r="A99" i="11"/>
  <c r="CS1" i="12"/>
  <c r="A99" i="10"/>
  <c r="A107" i="11"/>
  <c r="DA1" i="12"/>
  <c r="A115" i="11"/>
  <c r="DI1" i="12"/>
  <c r="A123" i="11"/>
  <c r="DQ1" i="12"/>
  <c r="A123" i="10"/>
  <c r="A131" i="11"/>
  <c r="DY1" i="12"/>
  <c r="A139" i="11"/>
  <c r="EG1" i="12"/>
  <c r="A139" i="10"/>
  <c r="A147" i="11"/>
  <c r="EO1" i="12"/>
  <c r="A147" i="10"/>
  <c r="A155" i="11"/>
  <c r="EW1" i="12"/>
  <c r="A155" i="10"/>
  <c r="A163" i="11"/>
  <c r="FE1" i="12"/>
  <c r="A171" i="11"/>
  <c r="FM1" i="12"/>
  <c r="A171" i="10"/>
  <c r="A179" i="11"/>
  <c r="FU1" i="12"/>
  <c r="A187" i="11"/>
  <c r="GC1" i="12"/>
  <c r="A187" i="10"/>
  <c r="GD2" i="10"/>
  <c r="GO2" i="10"/>
  <c r="FX2" i="10"/>
  <c r="H3" i="10"/>
  <c r="AR3" i="10"/>
  <c r="BX3" i="10"/>
  <c r="EL3" i="10"/>
  <c r="A25" i="10"/>
  <c r="A39" i="10"/>
  <c r="A58" i="10"/>
  <c r="A95" i="10"/>
  <c r="A116" i="10"/>
  <c r="A154" i="10"/>
  <c r="A177" i="10"/>
  <c r="A193" i="10"/>
  <c r="L1" i="11"/>
  <c r="AC1" i="11"/>
  <c r="BA1" i="11"/>
  <c r="BX1" i="11"/>
  <c r="CS1" i="11"/>
  <c r="DQ1" i="11"/>
  <c r="EI1" i="11"/>
  <c r="FI1" i="11"/>
  <c r="GG1" i="11"/>
  <c r="GJ3" i="11"/>
  <c r="A89" i="11"/>
  <c r="CQ1" i="12"/>
  <c r="A36" i="11"/>
  <c r="AH1" i="12"/>
  <c r="A76" i="11"/>
  <c r="BV1" i="12"/>
  <c r="A76" i="10"/>
  <c r="A124" i="11"/>
  <c r="DR1" i="12"/>
  <c r="A124" i="10"/>
  <c r="A172" i="11"/>
  <c r="FN1" i="12"/>
  <c r="A172" i="10"/>
  <c r="B2" i="10"/>
  <c r="BG3" i="10"/>
  <c r="BZ3" i="10"/>
  <c r="FW3" i="10"/>
  <c r="A7" i="10"/>
  <c r="A26" i="10"/>
  <c r="A59" i="10"/>
  <c r="A79" i="10"/>
  <c r="A97" i="10"/>
  <c r="A140" i="10"/>
  <c r="A156" i="10"/>
  <c r="A178" i="10"/>
  <c r="A195" i="10"/>
  <c r="M1" i="11"/>
  <c r="AI1" i="11"/>
  <c r="BC1" i="11"/>
  <c r="CB1" i="11"/>
  <c r="CT1" i="11"/>
  <c r="DT1" i="11"/>
  <c r="EQ1" i="11"/>
  <c r="FK1" i="11"/>
  <c r="GI1" i="11"/>
  <c r="A90" i="11"/>
  <c r="CR1" i="12"/>
  <c r="A4" i="11"/>
  <c r="B1" i="12"/>
  <c r="A44" i="11"/>
  <c r="AP1" i="12"/>
  <c r="A92" i="11"/>
  <c r="CL1" i="12"/>
  <c r="A148" i="11"/>
  <c r="EP1" i="12"/>
  <c r="A148" i="10"/>
  <c r="A188" i="11"/>
  <c r="GD1" i="12"/>
  <c r="A5" i="11"/>
  <c r="C1" i="12"/>
  <c r="A13" i="11"/>
  <c r="K1" i="12"/>
  <c r="A21" i="11"/>
  <c r="S1" i="12"/>
  <c r="A21" i="10"/>
  <c r="A29" i="11"/>
  <c r="AA1" i="12"/>
  <c r="A29" i="10"/>
  <c r="A37" i="11"/>
  <c r="AI1" i="12"/>
  <c r="A45" i="11"/>
  <c r="AQ1" i="12"/>
  <c r="A53" i="11"/>
  <c r="AY1" i="12"/>
  <c r="A53" i="10"/>
  <c r="A61" i="11"/>
  <c r="BG1" i="12"/>
  <c r="A61" i="10"/>
  <c r="A69" i="11"/>
  <c r="BO1" i="12"/>
  <c r="A77" i="11"/>
  <c r="BW1" i="12"/>
  <c r="A77" i="10"/>
  <c r="A85" i="11"/>
  <c r="CE1" i="12"/>
  <c r="A93" i="11"/>
  <c r="CM1" i="12"/>
  <c r="A93" i="10"/>
  <c r="A101" i="11"/>
  <c r="CU1" i="12"/>
  <c r="A101" i="10"/>
  <c r="A109" i="11"/>
  <c r="DC1" i="12"/>
  <c r="A109" i="10"/>
  <c r="A117" i="11"/>
  <c r="DK1" i="12"/>
  <c r="A125" i="11"/>
  <c r="DS1" i="12"/>
  <c r="A125" i="10"/>
  <c r="A133" i="11"/>
  <c r="EA1" i="12"/>
  <c r="A141" i="11"/>
  <c r="EI1" i="12"/>
  <c r="A149" i="11"/>
  <c r="EQ1" i="12"/>
  <c r="A149" i="10"/>
  <c r="A157" i="11"/>
  <c r="EY1" i="12"/>
  <c r="A157" i="10"/>
  <c r="A165" i="11"/>
  <c r="FG1" i="12"/>
  <c r="A173" i="11"/>
  <c r="FO1" i="12"/>
  <c r="A173" i="10"/>
  <c r="A181" i="11"/>
  <c r="FW1" i="12"/>
  <c r="A189" i="11"/>
  <c r="GE1" i="12"/>
  <c r="A197" i="11"/>
  <c r="GM1" i="12"/>
  <c r="A197" i="10"/>
  <c r="E3" i="10"/>
  <c r="E2" i="10"/>
  <c r="BA3" i="10"/>
  <c r="BA2" i="10"/>
  <c r="DK2" i="10"/>
  <c r="DK3" i="10"/>
  <c r="DV3" i="10"/>
  <c r="FU2" i="10"/>
  <c r="FU3" i="10"/>
  <c r="Q2" i="10"/>
  <c r="A13" i="10"/>
  <c r="A27" i="10"/>
  <c r="A45" i="10"/>
  <c r="A60" i="10"/>
  <c r="A81" i="10"/>
  <c r="A103" i="10"/>
  <c r="A119" i="10"/>
  <c r="A141" i="10"/>
  <c r="A179" i="10"/>
  <c r="A199" i="10"/>
  <c r="AK2" i="11"/>
  <c r="AK3" i="11"/>
  <c r="ER2" i="11"/>
  <c r="ER3" i="11"/>
  <c r="O3" i="11"/>
  <c r="DU3" i="11"/>
  <c r="A185" i="11"/>
  <c r="GI1" i="12"/>
  <c r="A6" i="11"/>
  <c r="D1" i="12"/>
  <c r="A14" i="11"/>
  <c r="L1" i="12"/>
  <c r="A22" i="11"/>
  <c r="T1" i="12"/>
  <c r="A22" i="10"/>
  <c r="A30" i="11"/>
  <c r="AB1" i="12"/>
  <c r="A30" i="10"/>
  <c r="A38" i="11"/>
  <c r="AJ1" i="12"/>
  <c r="A38" i="10"/>
  <c r="A46" i="11"/>
  <c r="AR1" i="12"/>
  <c r="A54" i="11"/>
  <c r="AZ1" i="12"/>
  <c r="A62" i="11"/>
  <c r="BH1" i="12"/>
  <c r="A62" i="10"/>
  <c r="A70" i="11"/>
  <c r="BP1" i="12"/>
  <c r="A78" i="11"/>
  <c r="BX1" i="12"/>
  <c r="A86" i="11"/>
  <c r="CF1" i="12"/>
  <c r="A86" i="10"/>
  <c r="A94" i="11"/>
  <c r="CN1" i="12"/>
  <c r="A102" i="11"/>
  <c r="CV1" i="12"/>
  <c r="A102" i="10"/>
  <c r="A110" i="11"/>
  <c r="DD1" i="12"/>
  <c r="A110" i="10"/>
  <c r="A118" i="11"/>
  <c r="DL1" i="12"/>
  <c r="A118" i="10"/>
  <c r="A126" i="11"/>
  <c r="DT1" i="12"/>
  <c r="A134" i="11"/>
  <c r="EB1" i="12"/>
  <c r="A134" i="10"/>
  <c r="A142" i="11"/>
  <c r="EJ1" i="12"/>
  <c r="A150" i="11"/>
  <c r="ER1" i="12"/>
  <c r="A150" i="10"/>
  <c r="A158" i="11"/>
  <c r="EZ1" i="12"/>
  <c r="A166" i="11"/>
  <c r="FH1" i="12"/>
  <c r="A166" i="10"/>
  <c r="A174" i="11"/>
  <c r="FP1" i="12"/>
  <c r="A174" i="10"/>
  <c r="A182" i="11"/>
  <c r="FX1" i="12"/>
  <c r="A182" i="10"/>
  <c r="A190" i="11"/>
  <c r="GF1" i="12"/>
  <c r="A198" i="11"/>
  <c r="GN1" i="12"/>
  <c r="A198" i="10"/>
  <c r="S2" i="10"/>
  <c r="AF3" i="10"/>
  <c r="AF2" i="10"/>
  <c r="AQ3" i="10"/>
  <c r="AQ2" i="10"/>
  <c r="DA3" i="10"/>
  <c r="DA2" i="10"/>
  <c r="EK3" i="10"/>
  <c r="EK2" i="10"/>
  <c r="FI3" i="10"/>
  <c r="FI2" i="10"/>
  <c r="GG3" i="10"/>
  <c r="GG2" i="10"/>
  <c r="AP2" i="10"/>
  <c r="CN2" i="10"/>
  <c r="EZ2" i="10"/>
  <c r="EA3" i="10"/>
  <c r="A14" i="10"/>
  <c r="A28" i="10"/>
  <c r="A46" i="10"/>
  <c r="A67" i="10"/>
  <c r="A83" i="10"/>
  <c r="A105" i="10"/>
  <c r="A122" i="10"/>
  <c r="A142" i="10"/>
  <c r="A163" i="10"/>
  <c r="A180" i="10"/>
  <c r="A202" i="10"/>
  <c r="P1" i="11"/>
  <c r="AN1" i="11"/>
  <c r="BL1" i="11"/>
  <c r="CE1" i="11"/>
  <c r="DC1" i="11"/>
  <c r="DW1" i="11"/>
  <c r="ES1" i="11"/>
  <c r="FT1" i="11"/>
  <c r="CD3" i="11"/>
  <c r="A186" i="11"/>
  <c r="GJ1" i="12"/>
  <c r="BQ3" i="10"/>
  <c r="BQ2" i="10"/>
  <c r="DM3" i="10"/>
  <c r="DM2" i="10"/>
  <c r="FL2" i="10"/>
  <c r="FL3" i="10"/>
  <c r="CZ2" i="10"/>
  <c r="AI3" i="10"/>
  <c r="EB3" i="10"/>
  <c r="A15" i="10"/>
  <c r="A34" i="10"/>
  <c r="A49" i="10"/>
  <c r="A68" i="10"/>
  <c r="A85" i="10"/>
  <c r="A106" i="10"/>
  <c r="A126" i="10"/>
  <c r="A143" i="10"/>
  <c r="A165" i="10"/>
  <c r="A181" i="10"/>
  <c r="GP1" i="11"/>
  <c r="GH1" i="11"/>
  <c r="FZ1" i="11"/>
  <c r="FR1" i="11"/>
  <c r="FJ1" i="11"/>
  <c r="FB1" i="11"/>
  <c r="ET1" i="11"/>
  <c r="EL1" i="11"/>
  <c r="ED1" i="11"/>
  <c r="DV1" i="11"/>
  <c r="DN1" i="11"/>
  <c r="DF1" i="11"/>
  <c r="CX1" i="11"/>
  <c r="CP1" i="11"/>
  <c r="CH1" i="11"/>
  <c r="BZ1" i="11"/>
  <c r="BR1" i="11"/>
  <c r="BJ1" i="11"/>
  <c r="BB1" i="11"/>
  <c r="AT1" i="11"/>
  <c r="AL1" i="11"/>
  <c r="AD1" i="11"/>
  <c r="V1" i="11"/>
  <c r="N1" i="11"/>
  <c r="F1" i="11"/>
  <c r="GN1" i="11"/>
  <c r="GE1" i="11"/>
  <c r="FV1" i="11"/>
  <c r="FM1" i="11"/>
  <c r="FD1" i="11"/>
  <c r="EU1" i="11"/>
  <c r="EK1" i="11"/>
  <c r="EB1" i="11"/>
  <c r="DS1" i="11"/>
  <c r="DJ1" i="11"/>
  <c r="DA1" i="11"/>
  <c r="CR1" i="11"/>
  <c r="CI1" i="11"/>
  <c r="BY1" i="11"/>
  <c r="BP1" i="11"/>
  <c r="BG1" i="11"/>
  <c r="AX1" i="11"/>
  <c r="AO1" i="11"/>
  <c r="AF1" i="11"/>
  <c r="GM1" i="11"/>
  <c r="GC1" i="11"/>
  <c r="FS1" i="11"/>
  <c r="FH1" i="11"/>
  <c r="EX1" i="11"/>
  <c r="EN1" i="11"/>
  <c r="EC1" i="11"/>
  <c r="DR1" i="11"/>
  <c r="DH1" i="11"/>
  <c r="CW1" i="11"/>
  <c r="CM1" i="11"/>
  <c r="CC1" i="11"/>
  <c r="BS1" i="11"/>
  <c r="BH1" i="11"/>
  <c r="AW1" i="11"/>
  <c r="AM1" i="11"/>
  <c r="AB1" i="11"/>
  <c r="S1" i="11"/>
  <c r="J1" i="11"/>
  <c r="B1" i="11"/>
  <c r="GK1" i="11"/>
  <c r="GA1" i="11"/>
  <c r="FP1" i="11"/>
  <c r="FF1" i="11"/>
  <c r="EV1" i="11"/>
  <c r="EJ1" i="11"/>
  <c r="DZ1" i="11"/>
  <c r="DP1" i="11"/>
  <c r="DE1" i="11"/>
  <c r="CU1" i="11"/>
  <c r="CK1" i="11"/>
  <c r="CA1" i="11"/>
  <c r="BO1" i="11"/>
  <c r="BE1" i="11"/>
  <c r="AU1" i="11"/>
  <c r="AJ1" i="11"/>
  <c r="Z1" i="11"/>
  <c r="Q1" i="11"/>
  <c r="H1" i="11"/>
  <c r="GS1" i="11"/>
  <c r="GF1" i="11"/>
  <c r="FQ1" i="11"/>
  <c r="FC1" i="11"/>
  <c r="EP1" i="11"/>
  <c r="EA1" i="11"/>
  <c r="DM1" i="11"/>
  <c r="CZ1" i="11"/>
  <c r="CL1" i="11"/>
  <c r="BW1" i="11"/>
  <c r="BK1" i="11"/>
  <c r="AV1" i="11"/>
  <c r="AH1" i="11"/>
  <c r="U1" i="11"/>
  <c r="I1" i="11"/>
  <c r="GR1" i="11"/>
  <c r="GD1" i="11"/>
  <c r="FO1" i="11"/>
  <c r="FA1" i="11"/>
  <c r="EO1" i="11"/>
  <c r="DY1" i="11"/>
  <c r="DL1" i="11"/>
  <c r="CY1" i="11"/>
  <c r="CJ1" i="11"/>
  <c r="BV1" i="11"/>
  <c r="BI1" i="11"/>
  <c r="AS1" i="11"/>
  <c r="AG1" i="11"/>
  <c r="T1" i="11"/>
  <c r="G1" i="11"/>
  <c r="GQ1" i="11"/>
  <c r="GB1" i="11"/>
  <c r="FN1" i="11"/>
  <c r="EZ1" i="11"/>
  <c r="EM1" i="11"/>
  <c r="DX1" i="11"/>
  <c r="DK1" i="11"/>
  <c r="CV1" i="11"/>
  <c r="CG1" i="11"/>
  <c r="BU1" i="11"/>
  <c r="BF1" i="11"/>
  <c r="AR1" i="11"/>
  <c r="AE1" i="11"/>
  <c r="R1" i="11"/>
  <c r="E1" i="11"/>
  <c r="W1" i="11"/>
  <c r="AP1" i="11"/>
  <c r="BM1" i="11"/>
  <c r="CF1" i="11"/>
  <c r="DD1" i="11"/>
  <c r="EE1" i="11"/>
  <c r="EW1" i="11"/>
  <c r="FU1" i="11"/>
  <c r="GO1" i="11"/>
  <c r="DB2" i="11"/>
  <c r="EY2" i="11"/>
  <c r="BN3" i="11"/>
  <c r="A191" i="11"/>
  <c r="GK1" i="12"/>
  <c r="I1" i="10"/>
  <c r="R1" i="10"/>
  <c r="AA1" i="10"/>
  <c r="AJ1" i="10"/>
  <c r="AS1" i="10"/>
  <c r="BB1" i="10"/>
  <c r="BL1" i="10"/>
  <c r="BU1" i="10"/>
  <c r="CD1" i="10"/>
  <c r="CM1" i="10"/>
  <c r="CV1" i="10"/>
  <c r="DE1" i="10"/>
  <c r="DN1" i="10"/>
  <c r="DX1" i="10"/>
  <c r="EG1" i="10"/>
  <c r="EP1" i="10"/>
  <c r="EY1" i="10"/>
  <c r="FH1" i="10"/>
  <c r="FQ1" i="10"/>
  <c r="FZ1" i="10"/>
  <c r="GI1" i="10"/>
  <c r="GA1" i="10"/>
  <c r="FS1" i="10"/>
  <c r="FK1" i="10"/>
  <c r="FC1" i="10"/>
  <c r="EU1" i="10"/>
  <c r="EM1" i="10"/>
  <c r="EE1" i="10"/>
  <c r="DW1" i="10"/>
  <c r="DO1" i="10"/>
  <c r="DG1" i="10"/>
  <c r="CY1" i="10"/>
  <c r="CQ1" i="10"/>
  <c r="CI1" i="10"/>
  <c r="CA1" i="10"/>
  <c r="BS1" i="10"/>
  <c r="BK1" i="10"/>
  <c r="BC1" i="10"/>
  <c r="AU1" i="10"/>
  <c r="AM1" i="10"/>
  <c r="AE1" i="10"/>
  <c r="W1" i="10"/>
  <c r="O1" i="10"/>
  <c r="G1" i="10"/>
  <c r="K1" i="10"/>
  <c r="T1" i="10"/>
  <c r="AC1" i="10"/>
  <c r="AL1" i="10"/>
  <c r="AV1" i="10"/>
  <c r="BE1" i="10"/>
  <c r="BN1" i="10"/>
  <c r="BW1" i="10"/>
  <c r="CF1" i="10"/>
  <c r="CO1" i="10"/>
  <c r="CX1" i="10"/>
  <c r="DH1" i="10"/>
  <c r="DQ1" i="10"/>
  <c r="DZ1" i="10"/>
  <c r="EI1" i="10"/>
  <c r="ER1" i="10"/>
  <c r="FA1" i="10"/>
  <c r="FJ1" i="10"/>
  <c r="FT1" i="10"/>
  <c r="GC1" i="10"/>
  <c r="GL1" i="10"/>
  <c r="AG2" i="10" l="1"/>
  <c r="FG3" i="10"/>
  <c r="X2" i="10"/>
  <c r="GK2" i="10"/>
  <c r="BR2" i="10"/>
  <c r="BO3" i="10"/>
  <c r="CU3" i="10"/>
  <c r="CC3" i="10"/>
  <c r="AO3" i="10"/>
  <c r="AY2" i="10"/>
  <c r="DD3" i="10"/>
  <c r="CJ3" i="10"/>
  <c r="P3" i="10"/>
  <c r="ED3" i="10"/>
  <c r="AK2" i="10"/>
  <c r="AZ2" i="10"/>
  <c r="ET3" i="10"/>
  <c r="AD2" i="10"/>
  <c r="BJ2" i="10"/>
  <c r="EX3" i="10"/>
  <c r="CR3" i="10"/>
  <c r="FO3" i="10"/>
  <c r="DL2" i="10"/>
  <c r="FE2" i="10"/>
  <c r="BI2" i="10"/>
  <c r="GE2" i="10"/>
  <c r="DR3" i="10"/>
  <c r="CK3" i="10"/>
  <c r="CE3" i="10"/>
  <c r="M2" i="10"/>
  <c r="F3" i="10"/>
  <c r="AH3" i="10"/>
  <c r="DU2" i="10"/>
  <c r="AW2" i="10"/>
  <c r="DT3" i="10"/>
  <c r="EQ2" i="10"/>
  <c r="DJ3" i="10"/>
  <c r="Z2" i="10"/>
  <c r="CP2" i="10"/>
  <c r="AX2" i="10"/>
  <c r="EF3" i="10"/>
  <c r="BH3" i="10"/>
  <c r="DP3" i="10"/>
  <c r="EC2" i="10"/>
  <c r="FY2" i="10"/>
  <c r="CG2" i="10"/>
  <c r="Y3" i="10"/>
  <c r="BT2" i="10"/>
  <c r="ES2" i="10"/>
  <c r="AT2" i="10"/>
  <c r="BD3" i="11"/>
  <c r="FL3" i="11"/>
  <c r="D3" i="10"/>
  <c r="D2" i="10"/>
  <c r="DI3" i="10"/>
  <c r="DI2" i="10"/>
  <c r="N2" i="10"/>
  <c r="N3" i="10"/>
  <c r="DS3" i="10"/>
  <c r="EN2" i="10"/>
  <c r="C2" i="10"/>
  <c r="C3" i="10"/>
  <c r="DF2" i="10"/>
  <c r="DF3" i="10"/>
  <c r="BP2" i="10"/>
  <c r="BP3" i="10"/>
  <c r="GF2" i="10"/>
  <c r="BY3" i="10"/>
  <c r="BY2" i="10"/>
  <c r="EW3" i="10"/>
  <c r="EW2" i="10"/>
  <c r="BD3" i="10"/>
  <c r="BD2" i="10"/>
  <c r="CW2" i="10"/>
  <c r="BM2" i="10"/>
  <c r="BM3" i="10"/>
  <c r="FP3" i="10"/>
  <c r="FP2" i="10"/>
  <c r="GB2" i="10"/>
  <c r="GB3" i="10"/>
  <c r="CH3" i="10"/>
  <c r="CH2" i="10"/>
  <c r="GM2" i="10"/>
  <c r="GM3" i="10"/>
  <c r="CS2" i="10"/>
  <c r="CS3" i="10"/>
  <c r="BV3" i="10"/>
  <c r="BV2" i="10"/>
  <c r="DY3" i="10"/>
  <c r="DY2" i="10"/>
  <c r="EH2" i="10"/>
  <c r="EH3" i="10"/>
  <c r="FD3" i="10"/>
  <c r="FD2" i="10"/>
  <c r="FN2" i="10"/>
  <c r="FN3" i="10"/>
  <c r="FV2" i="10"/>
  <c r="CB2" i="10"/>
  <c r="FR2" i="10"/>
  <c r="AB2" i="10"/>
  <c r="AB3" i="10"/>
  <c r="AN3" i="10"/>
  <c r="AN2" i="10"/>
  <c r="FB3" i="10"/>
  <c r="FB2" i="10"/>
  <c r="FM3" i="10"/>
  <c r="FM2" i="10"/>
  <c r="CL3" i="10"/>
  <c r="EO3" i="10"/>
  <c r="EO2" i="10"/>
  <c r="EI2" i="10"/>
  <c r="EI3" i="10"/>
  <c r="BN3" i="10"/>
  <c r="BN2" i="10"/>
  <c r="O3" i="10"/>
  <c r="O2" i="10"/>
  <c r="CA2" i="10"/>
  <c r="CA3" i="10"/>
  <c r="FQ3" i="10"/>
  <c r="FQ2" i="10"/>
  <c r="CV3" i="10"/>
  <c r="CV2" i="10"/>
  <c r="AA2" i="10"/>
  <c r="AA3" i="10"/>
  <c r="GO3" i="11"/>
  <c r="GO2" i="11"/>
  <c r="CV3" i="11"/>
  <c r="CV2" i="11"/>
  <c r="G3" i="11"/>
  <c r="G2" i="11"/>
  <c r="DL3" i="11"/>
  <c r="DL2" i="11"/>
  <c r="U2" i="11"/>
  <c r="U3" i="11"/>
  <c r="Z2" i="11"/>
  <c r="Z3" i="11"/>
  <c r="DE2" i="11"/>
  <c r="DE3" i="11"/>
  <c r="GK3" i="11"/>
  <c r="GK2" i="11"/>
  <c r="BS2" i="11"/>
  <c r="BS3" i="11"/>
  <c r="BG3" i="11"/>
  <c r="BG2" i="11"/>
  <c r="EB2" i="11"/>
  <c r="EB3" i="11"/>
  <c r="F2" i="11"/>
  <c r="F3" i="11"/>
  <c r="ED3" i="11"/>
  <c r="ED2" i="11"/>
  <c r="DZ3" i="10"/>
  <c r="DZ2" i="10"/>
  <c r="BE3" i="10"/>
  <c r="BE2" i="10"/>
  <c r="W2" i="10"/>
  <c r="W3" i="10"/>
  <c r="CI2" i="10"/>
  <c r="CI3" i="10"/>
  <c r="EU3" i="10"/>
  <c r="EU2" i="10"/>
  <c r="FH3" i="10"/>
  <c r="FH2" i="10"/>
  <c r="CM2" i="10"/>
  <c r="CM3" i="10"/>
  <c r="R2" i="10"/>
  <c r="R3" i="10"/>
  <c r="FU3" i="11"/>
  <c r="FU2" i="11"/>
  <c r="E2" i="11"/>
  <c r="E3" i="11"/>
  <c r="DK3" i="11"/>
  <c r="DK2" i="11"/>
  <c r="T3" i="11"/>
  <c r="T2" i="11"/>
  <c r="DY3" i="11"/>
  <c r="DY2" i="11"/>
  <c r="AH3" i="11"/>
  <c r="AH2" i="11"/>
  <c r="EP2" i="11"/>
  <c r="EP3" i="11"/>
  <c r="AJ3" i="11"/>
  <c r="AJ2" i="11"/>
  <c r="DP2" i="11"/>
  <c r="DP3" i="11"/>
  <c r="B3" i="11"/>
  <c r="B2" i="11"/>
  <c r="CC2" i="11"/>
  <c r="CC3" i="11"/>
  <c r="FH3" i="11"/>
  <c r="FH2" i="11"/>
  <c r="BP3" i="11"/>
  <c r="BP2" i="11"/>
  <c r="EK2" i="11"/>
  <c r="EK3" i="11"/>
  <c r="N3" i="11"/>
  <c r="N2" i="11"/>
  <c r="BZ3" i="11"/>
  <c r="BZ2" i="11"/>
  <c r="EL3" i="11"/>
  <c r="EL2" i="11"/>
  <c r="ES2" i="11"/>
  <c r="ES3" i="11"/>
  <c r="BC3" i="11"/>
  <c r="BC2" i="11"/>
  <c r="DQ2" i="11"/>
  <c r="DQ3" i="11"/>
  <c r="DO3" i="11"/>
  <c r="DO2" i="11"/>
  <c r="FE3" i="11"/>
  <c r="FE2" i="11"/>
  <c r="CS3" i="11"/>
  <c r="CS2" i="11"/>
  <c r="CQ3" i="10"/>
  <c r="CQ2" i="10"/>
  <c r="J3" i="11"/>
  <c r="J2" i="11"/>
  <c r="GC2" i="10"/>
  <c r="GC3" i="10"/>
  <c r="DH3" i="10"/>
  <c r="DH2" i="10"/>
  <c r="AL2" i="10"/>
  <c r="AL3" i="10"/>
  <c r="AM2" i="10"/>
  <c r="AM3" i="10"/>
  <c r="CY3" i="10"/>
  <c r="CY2" i="10"/>
  <c r="FK2" i="10"/>
  <c r="FK3" i="10"/>
  <c r="EP2" i="10"/>
  <c r="EP3" i="10"/>
  <c r="BU3" i="10"/>
  <c r="BU2" i="10"/>
  <c r="EE3" i="11"/>
  <c r="EE2" i="11"/>
  <c r="AE3" i="11"/>
  <c r="AE2" i="11"/>
  <c r="EM3" i="11"/>
  <c r="EM2" i="11"/>
  <c r="AS2" i="11"/>
  <c r="AS3" i="11"/>
  <c r="FA2" i="11"/>
  <c r="FA3" i="11"/>
  <c r="BK3" i="11"/>
  <c r="BK2" i="11"/>
  <c r="FQ2" i="11"/>
  <c r="FQ3" i="11"/>
  <c r="BE2" i="11"/>
  <c r="BE3" i="11"/>
  <c r="EJ3" i="11"/>
  <c r="EJ2" i="11"/>
  <c r="S3" i="11"/>
  <c r="S2" i="11"/>
  <c r="CW2" i="11"/>
  <c r="CW3" i="11"/>
  <c r="GC3" i="11"/>
  <c r="GC2" i="11"/>
  <c r="CI3" i="11"/>
  <c r="CI2" i="11"/>
  <c r="FD3" i="11"/>
  <c r="FD2" i="11"/>
  <c r="AD3" i="11"/>
  <c r="AD2" i="11"/>
  <c r="CP3" i="11"/>
  <c r="CP2" i="11"/>
  <c r="FB2" i="11"/>
  <c r="FB3" i="11"/>
  <c r="DC3" i="11"/>
  <c r="DC2" i="11"/>
  <c r="GI2" i="11"/>
  <c r="GI3" i="11"/>
  <c r="M2" i="11"/>
  <c r="M3" i="11"/>
  <c r="BX3" i="11"/>
  <c r="BX2" i="11"/>
  <c r="BT3" i="11"/>
  <c r="BT2" i="11"/>
  <c r="DI3" i="11"/>
  <c r="DI2" i="11"/>
  <c r="GL3" i="10"/>
  <c r="GL2" i="10"/>
  <c r="DQ2" i="10"/>
  <c r="DQ3" i="10"/>
  <c r="AV3" i="10"/>
  <c r="AV2" i="10"/>
  <c r="AE3" i="10"/>
  <c r="AE2" i="10"/>
  <c r="FC2" i="10"/>
  <c r="FC3" i="10"/>
  <c r="CD3" i="10"/>
  <c r="CD2" i="10"/>
  <c r="I3" i="10"/>
  <c r="I2" i="10"/>
  <c r="EW3" i="11"/>
  <c r="EW2" i="11"/>
  <c r="R3" i="11"/>
  <c r="R2" i="11"/>
  <c r="DX3" i="11"/>
  <c r="DX2" i="11"/>
  <c r="AG3" i="11"/>
  <c r="AG2" i="11"/>
  <c r="AV3" i="11"/>
  <c r="AV2" i="11"/>
  <c r="FC2" i="11"/>
  <c r="FC3" i="11"/>
  <c r="AU2" i="11"/>
  <c r="AU3" i="11"/>
  <c r="DZ2" i="11"/>
  <c r="DZ3" i="11"/>
  <c r="CM3" i="11"/>
  <c r="CM2" i="11"/>
  <c r="FS3" i="11"/>
  <c r="FS2" i="11"/>
  <c r="BY2" i="11"/>
  <c r="BY3" i="11"/>
  <c r="V3" i="11"/>
  <c r="V2" i="11"/>
  <c r="CH3" i="11"/>
  <c r="CH2" i="11"/>
  <c r="ET3" i="11"/>
  <c r="ET2" i="11"/>
  <c r="FT3" i="10"/>
  <c r="FT2" i="10"/>
  <c r="CX2" i="10"/>
  <c r="CX3" i="10"/>
  <c r="DG3" i="10"/>
  <c r="DG2" i="10"/>
  <c r="FS2" i="10"/>
  <c r="FS3" i="10"/>
  <c r="EG3" i="10"/>
  <c r="EG2" i="10"/>
  <c r="DD3" i="11"/>
  <c r="DD2" i="11"/>
  <c r="EZ3" i="11"/>
  <c r="EZ2" i="11"/>
  <c r="FO2" i="11"/>
  <c r="FO3" i="11"/>
  <c r="BO2" i="11"/>
  <c r="BO3" i="11"/>
  <c r="EV3" i="11"/>
  <c r="EV2" i="11"/>
  <c r="AB3" i="11"/>
  <c r="AB2" i="11"/>
  <c r="CR3" i="11"/>
  <c r="CR2" i="11"/>
  <c r="FM3" i="11"/>
  <c r="FM2" i="11"/>
  <c r="AL2" i="11"/>
  <c r="AL3" i="11"/>
  <c r="CX3" i="11"/>
  <c r="CX2" i="11"/>
  <c r="CE3" i="11"/>
  <c r="CE2" i="11"/>
  <c r="FK3" i="11"/>
  <c r="FK2" i="11"/>
  <c r="BA2" i="11"/>
  <c r="BA3" i="11"/>
  <c r="AZ3" i="11"/>
  <c r="AZ2" i="11"/>
  <c r="CO2" i="11"/>
  <c r="CO3" i="11"/>
  <c r="DW3" i="11"/>
  <c r="DW2" i="11"/>
  <c r="EG3" i="11"/>
  <c r="EG2" i="11"/>
  <c r="AU3" i="10"/>
  <c r="AU2" i="10"/>
  <c r="AR3" i="11"/>
  <c r="AR2" i="11"/>
  <c r="BI2" i="11"/>
  <c r="BI3" i="11"/>
  <c r="GF3" i="11"/>
  <c r="GF2" i="11"/>
  <c r="DH2" i="11"/>
  <c r="DH3" i="11"/>
  <c r="FJ3" i="11"/>
  <c r="FJ2" i="11"/>
  <c r="DX2" i="10"/>
  <c r="DX3" i="10"/>
  <c r="FF2" i="11"/>
  <c r="FF3" i="11"/>
  <c r="EQ3" i="11"/>
  <c r="EQ2" i="11"/>
  <c r="AC2" i="11"/>
  <c r="AC3" i="11"/>
  <c r="AA2" i="11"/>
  <c r="AA3" i="11"/>
  <c r="BQ2" i="11"/>
  <c r="BQ3" i="11"/>
  <c r="BF3" i="11"/>
  <c r="BF2" i="11"/>
  <c r="FN3" i="11"/>
  <c r="FN2" i="11"/>
  <c r="GD3" i="11"/>
  <c r="GD2" i="11"/>
  <c r="CL3" i="11"/>
  <c r="CL2" i="11"/>
  <c r="GS3" i="11"/>
  <c r="GS2" i="11"/>
  <c r="AM2" i="11"/>
  <c r="AM3" i="11"/>
  <c r="DR2" i="11"/>
  <c r="DR3" i="11"/>
  <c r="AF3" i="11"/>
  <c r="AF2" i="11"/>
  <c r="DA3" i="11"/>
  <c r="DA2" i="11"/>
  <c r="FV2" i="11"/>
  <c r="FV3" i="11"/>
  <c r="AT3" i="11"/>
  <c r="AT2" i="11"/>
  <c r="FR2" i="11"/>
  <c r="FR3" i="11"/>
  <c r="BL3" i="11"/>
  <c r="BL2" i="11"/>
  <c r="BM3" i="11"/>
  <c r="BM2" i="11"/>
  <c r="BU3" i="11"/>
  <c r="BU2" i="11"/>
  <c r="GB3" i="11"/>
  <c r="GB2" i="11"/>
  <c r="CJ2" i="11"/>
  <c r="CJ3" i="11"/>
  <c r="GR3" i="11"/>
  <c r="GR2" i="11"/>
  <c r="CZ3" i="11"/>
  <c r="CZ2" i="11"/>
  <c r="H3" i="11"/>
  <c r="H2" i="11"/>
  <c r="CK2" i="11"/>
  <c r="CK3" i="11"/>
  <c r="FP2" i="11"/>
  <c r="FP3" i="11"/>
  <c r="AW3" i="11"/>
  <c r="AW2" i="11"/>
  <c r="EC3" i="11"/>
  <c r="EC2" i="11"/>
  <c r="AO3" i="11"/>
  <c r="AO2" i="11"/>
  <c r="DJ3" i="11"/>
  <c r="DJ2" i="11"/>
  <c r="GE2" i="11"/>
  <c r="GE3" i="11"/>
  <c r="BB2" i="11"/>
  <c r="BB3" i="11"/>
  <c r="DN3" i="11"/>
  <c r="DN2" i="11"/>
  <c r="FZ3" i="11"/>
  <c r="FZ2" i="11"/>
  <c r="AN2" i="11"/>
  <c r="AN3" i="11"/>
  <c r="DT3" i="11"/>
  <c r="DT2" i="11"/>
  <c r="GG2" i="11"/>
  <c r="GG3" i="11"/>
  <c r="L3" i="11"/>
  <c r="L2" i="11"/>
  <c r="FY2" i="11"/>
  <c r="FY3" i="11"/>
  <c r="K2" i="11"/>
  <c r="K3" i="11"/>
  <c r="AY2" i="11"/>
  <c r="AY3" i="11"/>
  <c r="EY2" i="10"/>
  <c r="EY3" i="10"/>
  <c r="EU3" i="11"/>
  <c r="EU2" i="11"/>
  <c r="AI3" i="11"/>
  <c r="AI2" i="11"/>
  <c r="FA3" i="10"/>
  <c r="FA2" i="10"/>
  <c r="CF3" i="10"/>
  <c r="CF2" i="10"/>
  <c r="K2" i="10"/>
  <c r="K3" i="10"/>
  <c r="BK3" i="10"/>
  <c r="BK2" i="10"/>
  <c r="DW3" i="10"/>
  <c r="DW2" i="10"/>
  <c r="GI3" i="10"/>
  <c r="GI2" i="10"/>
  <c r="DN2" i="10"/>
  <c r="DN3" i="10"/>
  <c r="AS3" i="10"/>
  <c r="AS2" i="10"/>
  <c r="ER3" i="10"/>
  <c r="ER2" i="10"/>
  <c r="BW2" i="10"/>
  <c r="BW3" i="10"/>
  <c r="G3" i="10"/>
  <c r="G2" i="10"/>
  <c r="BS3" i="10"/>
  <c r="BS2" i="10"/>
  <c r="EE3" i="10"/>
  <c r="EE2" i="10"/>
  <c r="FZ3" i="10"/>
  <c r="FZ2" i="10"/>
  <c r="DE3" i="10"/>
  <c r="DE2" i="10"/>
  <c r="AJ2" i="10"/>
  <c r="AJ3" i="10"/>
  <c r="P2" i="11"/>
  <c r="P3" i="11"/>
  <c r="CT2" i="11"/>
  <c r="CT3" i="11"/>
  <c r="FI2" i="11"/>
  <c r="FI3" i="11"/>
  <c r="FG3" i="11"/>
  <c r="FG2" i="11"/>
  <c r="Y2" i="11"/>
  <c r="Y3" i="11"/>
  <c r="EO3" i="11"/>
  <c r="EO2" i="11"/>
  <c r="CQ2" i="11"/>
  <c r="CQ3" i="11"/>
  <c r="AC3" i="10"/>
  <c r="AC2" i="10"/>
  <c r="BL3" i="10"/>
  <c r="BL2" i="10"/>
  <c r="BW3" i="11"/>
  <c r="BW2" i="11"/>
  <c r="GM2" i="11"/>
  <c r="GM3" i="11"/>
  <c r="FJ3" i="10"/>
  <c r="FJ2" i="10"/>
  <c r="CO3" i="10"/>
  <c r="CO2" i="10"/>
  <c r="T3" i="10"/>
  <c r="T2" i="10"/>
  <c r="BC2" i="10"/>
  <c r="BC3" i="10"/>
  <c r="DO3" i="10"/>
  <c r="DO2" i="10"/>
  <c r="GA3" i="10"/>
  <c r="GA2" i="10"/>
  <c r="BB3" i="10"/>
  <c r="BB2" i="10"/>
  <c r="CF3" i="11"/>
  <c r="CF2" i="11"/>
  <c r="BV3" i="11"/>
  <c r="BV2" i="11"/>
  <c r="CA2" i="11"/>
  <c r="CA3" i="11"/>
  <c r="DF2" i="11"/>
  <c r="DF3" i="11"/>
  <c r="AP3" i="11"/>
  <c r="AP2" i="11"/>
  <c r="CG2" i="11"/>
  <c r="CG3" i="11"/>
  <c r="GQ3" i="11"/>
  <c r="GQ2" i="11"/>
  <c r="CY3" i="11"/>
  <c r="CY2" i="11"/>
  <c r="I2" i="11"/>
  <c r="I3" i="11"/>
  <c r="DM2" i="11"/>
  <c r="DM3" i="11"/>
  <c r="Q3" i="11"/>
  <c r="Q2" i="11"/>
  <c r="CU2" i="11"/>
  <c r="CU3" i="11"/>
  <c r="GA2" i="11"/>
  <c r="GA3" i="11"/>
  <c r="BH3" i="11"/>
  <c r="BH2" i="11"/>
  <c r="EN3" i="11"/>
  <c r="EN2" i="11"/>
  <c r="AX3" i="11"/>
  <c r="AX2" i="11"/>
  <c r="DS3" i="11"/>
  <c r="DS2" i="11"/>
  <c r="GN3" i="11"/>
  <c r="GN2" i="11"/>
  <c r="BJ3" i="11"/>
  <c r="BJ2" i="11"/>
  <c r="DV3" i="11"/>
  <c r="DV2" i="11"/>
  <c r="GH2" i="11"/>
  <c r="GH3" i="11"/>
  <c r="EM2" i="10"/>
  <c r="EM3" i="10"/>
  <c r="W3" i="11"/>
  <c r="W2" i="11"/>
  <c r="EA3" i="11"/>
  <c r="EA2" i="11"/>
  <c r="EX2" i="11"/>
  <c r="EX3" i="11"/>
  <c r="BR2" i="11"/>
  <c r="BR3" i="11"/>
  <c r="GP3" i="11"/>
  <c r="GP2" i="11"/>
  <c r="FT3" i="11"/>
  <c r="FT2" i="11"/>
  <c r="CB2" i="11"/>
  <c r="CB3" i="11"/>
  <c r="EI2" i="11"/>
  <c r="EI3" i="11"/>
  <c r="EH3" i="11"/>
  <c r="EH2" i="11"/>
  <c r="FX2" i="11"/>
  <c r="FX3" i="11"/>
  <c r="D3" i="11"/>
  <c r="D2" i="11"/>
  <c r="E138" i="6"/>
  <c r="E146" i="6"/>
  <c r="E154" i="6"/>
  <c r="E162" i="6"/>
  <c r="E170" i="6"/>
  <c r="F55" i="6"/>
  <c r="E47" i="6"/>
  <c r="N48" i="6"/>
  <c r="E135" i="6"/>
  <c r="E143" i="6"/>
  <c r="E151" i="6"/>
  <c r="E159" i="6"/>
  <c r="E167" i="6"/>
  <c r="F50" i="6"/>
  <c r="F54" i="6"/>
  <c r="E148" i="6"/>
  <c r="E164" i="6"/>
  <c r="E137" i="6"/>
  <c r="E145" i="6"/>
  <c r="E153" i="6"/>
  <c r="E161" i="6"/>
  <c r="E169" i="6"/>
  <c r="E140" i="6"/>
  <c r="E156" i="6"/>
  <c r="E172" i="6"/>
  <c r="F51" i="6"/>
  <c r="E134" i="6"/>
  <c r="E142" i="6"/>
  <c r="E150" i="6"/>
  <c r="E158" i="6"/>
  <c r="E166" i="6"/>
  <c r="E174" i="6"/>
  <c r="E53" i="6"/>
  <c r="E139" i="6"/>
  <c r="E147" i="6"/>
  <c r="E155" i="6"/>
  <c r="E163" i="6"/>
  <c r="E171" i="6"/>
  <c r="N49" i="6"/>
  <c r="E136" i="6"/>
  <c r="E144" i="6"/>
  <c r="E152" i="6"/>
  <c r="E160" i="6"/>
  <c r="E168" i="6"/>
  <c r="E133" i="6"/>
  <c r="E141" i="6"/>
  <c r="E149" i="6"/>
  <c r="E157" i="6"/>
  <c r="E165" i="6"/>
  <c r="E173" i="6"/>
  <c r="F134" i="6"/>
  <c r="F137" i="6"/>
  <c r="F142" i="6"/>
  <c r="F147" i="6"/>
  <c r="F152" i="6"/>
  <c r="F157" i="6"/>
  <c r="F161" i="6"/>
  <c r="F165" i="6"/>
  <c r="F169" i="6"/>
  <c r="F174" i="6"/>
  <c r="F179" i="6"/>
  <c r="F182" i="6"/>
  <c r="F53" i="6"/>
  <c r="G134" i="6"/>
  <c r="G138" i="6"/>
  <c r="G142" i="6"/>
  <c r="G147" i="6"/>
  <c r="G152" i="6"/>
  <c r="G156" i="6"/>
  <c r="G161" i="6"/>
  <c r="G165" i="6"/>
  <c r="G169" i="6"/>
  <c r="G173" i="6"/>
  <c r="G176" i="6"/>
  <c r="G180" i="6"/>
  <c r="G183" i="6"/>
  <c r="G187" i="6"/>
  <c r="G189" i="6"/>
  <c r="G193" i="6"/>
  <c r="G195" i="6"/>
  <c r="G197" i="6"/>
  <c r="G199" i="6"/>
  <c r="G201" i="6"/>
  <c r="G203" i="6"/>
  <c r="G205" i="6"/>
  <c r="G207" i="6"/>
  <c r="G209" i="6"/>
  <c r="G211" i="6"/>
  <c r="G213" i="6"/>
  <c r="G214" i="6"/>
  <c r="G216" i="6"/>
  <c r="G218" i="6"/>
  <c r="G220" i="6"/>
  <c r="G222" i="6"/>
  <c r="G224" i="6"/>
  <c r="G226" i="6"/>
  <c r="G229" i="6"/>
  <c r="G231" i="6"/>
  <c r="G233" i="6"/>
  <c r="G235" i="6"/>
  <c r="G237" i="6"/>
  <c r="G239" i="6"/>
  <c r="G241" i="6"/>
  <c r="G244" i="6"/>
  <c r="F136" i="6"/>
  <c r="F141" i="6"/>
  <c r="F146" i="6"/>
  <c r="F151" i="6"/>
  <c r="F155" i="6"/>
  <c r="F159" i="6"/>
  <c r="F163" i="6"/>
  <c r="F168" i="6"/>
  <c r="F173" i="6"/>
  <c r="F178" i="6"/>
  <c r="F183" i="6"/>
  <c r="G133" i="6"/>
  <c r="G137" i="6"/>
  <c r="G141" i="6"/>
  <c r="G144" i="6"/>
  <c r="G148" i="6"/>
  <c r="G151" i="6"/>
  <c r="G155" i="6"/>
  <c r="G160" i="6"/>
  <c r="G164" i="6"/>
  <c r="G167" i="6"/>
  <c r="G171" i="6"/>
  <c r="G175" i="6"/>
  <c r="G179" i="6"/>
  <c r="G184" i="6"/>
  <c r="G188" i="6"/>
  <c r="G190" i="6"/>
  <c r="G194" i="6"/>
  <c r="G196" i="6"/>
  <c r="G198" i="6"/>
  <c r="G200" i="6"/>
  <c r="G202" i="6"/>
  <c r="G204" i="6"/>
  <c r="G206" i="6"/>
  <c r="G208" i="6"/>
  <c r="G210" i="6"/>
  <c r="G212" i="6"/>
  <c r="G215" i="6"/>
  <c r="G217" i="6"/>
  <c r="G219" i="6"/>
  <c r="G221" i="6"/>
  <c r="G223" i="6"/>
  <c r="G225" i="6"/>
  <c r="G227" i="6"/>
  <c r="G228" i="6"/>
  <c r="G230" i="6"/>
  <c r="G232" i="6"/>
  <c r="G234" i="6"/>
  <c r="G236" i="6"/>
  <c r="G238" i="6"/>
  <c r="G240" i="6"/>
  <c r="G242" i="6"/>
  <c r="G243" i="6"/>
  <c r="G245" i="6"/>
  <c r="E52" i="6"/>
  <c r="E56" i="6"/>
  <c r="F135" i="6"/>
  <c r="F140" i="6"/>
  <c r="F144" i="6"/>
  <c r="F148" i="6"/>
  <c r="F153" i="6"/>
  <c r="F158" i="6"/>
  <c r="F164" i="6"/>
  <c r="F170" i="6"/>
  <c r="F175" i="6"/>
  <c r="F181" i="6"/>
  <c r="N47" i="6"/>
  <c r="G135" i="6"/>
  <c r="G139" i="6"/>
  <c r="G143" i="6"/>
  <c r="G146" i="6"/>
  <c r="G150" i="6"/>
  <c r="G154" i="6"/>
  <c r="G158" i="6"/>
  <c r="G162" i="6"/>
  <c r="G166" i="6"/>
  <c r="G170" i="6"/>
  <c r="G174" i="6"/>
  <c r="G178" i="6"/>
  <c r="G182" i="6"/>
  <c r="G186" i="6"/>
  <c r="G192" i="6"/>
  <c r="E48" i="6"/>
  <c r="F52" i="6"/>
  <c r="F56" i="6"/>
  <c r="F133" i="6"/>
  <c r="F139" i="6"/>
  <c r="F145" i="6"/>
  <c r="F150" i="6"/>
  <c r="F156" i="6"/>
  <c r="F162" i="6"/>
  <c r="F167" i="6"/>
  <c r="F172" i="6"/>
  <c r="F177" i="6"/>
  <c r="F184" i="6"/>
  <c r="E49" i="6"/>
  <c r="G136" i="6"/>
  <c r="G140" i="6"/>
  <c r="G145" i="6"/>
  <c r="G149" i="6"/>
  <c r="G153" i="6"/>
  <c r="G157" i="6"/>
  <c r="G159" i="6"/>
  <c r="G163" i="6"/>
  <c r="G168" i="6"/>
  <c r="G172" i="6"/>
  <c r="G177" i="6"/>
  <c r="G181" i="6"/>
  <c r="G185" i="6"/>
  <c r="G191" i="6"/>
  <c r="E51" i="6"/>
  <c r="E55" i="6"/>
  <c r="N134" i="6"/>
  <c r="N136" i="6"/>
  <c r="N138" i="6"/>
  <c r="N140" i="6"/>
  <c r="N142" i="6"/>
  <c r="N144" i="6"/>
  <c r="N146" i="6"/>
  <c r="N148" i="6"/>
  <c r="N150" i="6"/>
  <c r="N152" i="6"/>
  <c r="N154" i="6"/>
  <c r="N156" i="6"/>
  <c r="N158" i="6"/>
  <c r="N160" i="6"/>
  <c r="N162" i="6"/>
  <c r="N164" i="6"/>
  <c r="N166" i="6"/>
  <c r="N168" i="6"/>
  <c r="N170" i="6"/>
  <c r="N172" i="6"/>
  <c r="N174" i="6"/>
  <c r="N176" i="6"/>
  <c r="N178" i="6"/>
  <c r="N180" i="6"/>
  <c r="N182" i="6"/>
  <c r="N184" i="6"/>
  <c r="N186" i="6"/>
  <c r="N188" i="6"/>
  <c r="N190" i="6"/>
  <c r="N192" i="6"/>
  <c r="N194" i="6"/>
  <c r="N196" i="6"/>
  <c r="N199" i="6"/>
  <c r="N201" i="6"/>
  <c r="N203" i="6"/>
  <c r="N205" i="6"/>
  <c r="N207" i="6"/>
  <c r="N209" i="6"/>
  <c r="N211" i="6"/>
  <c r="N213" i="6"/>
  <c r="N215" i="6"/>
  <c r="N217" i="6"/>
  <c r="N218" i="6"/>
  <c r="N220" i="6"/>
  <c r="N222" i="6"/>
  <c r="N224" i="6"/>
  <c r="N226" i="6"/>
  <c r="N228" i="6"/>
  <c r="N230" i="6"/>
  <c r="N232" i="6"/>
  <c r="N234" i="6"/>
  <c r="N236" i="6"/>
  <c r="N238" i="6"/>
  <c r="N240" i="6"/>
  <c r="N241" i="6"/>
  <c r="N243" i="6"/>
  <c r="N245" i="6"/>
  <c r="N133" i="6"/>
  <c r="N135" i="6"/>
  <c r="N137" i="6"/>
  <c r="N139" i="6"/>
  <c r="N141" i="6"/>
  <c r="N143" i="6"/>
  <c r="N145" i="6"/>
  <c r="N147" i="6"/>
  <c r="N149" i="6"/>
  <c r="N151" i="6"/>
  <c r="N153" i="6"/>
  <c r="N155" i="6"/>
  <c r="N157" i="6"/>
  <c r="N159" i="6"/>
  <c r="N161" i="6"/>
  <c r="N163" i="6"/>
  <c r="N165" i="6"/>
  <c r="N167" i="6"/>
  <c r="N169" i="6"/>
  <c r="N171" i="6"/>
  <c r="N173" i="6"/>
  <c r="N175" i="6"/>
  <c r="N177" i="6"/>
  <c r="N179" i="6"/>
  <c r="N181" i="6"/>
  <c r="N183" i="6"/>
  <c r="N185" i="6"/>
  <c r="N187" i="6"/>
  <c r="N189" i="6"/>
  <c r="N191" i="6"/>
  <c r="N193" i="6"/>
  <c r="N195" i="6"/>
  <c r="N197" i="6"/>
  <c r="N198" i="6"/>
  <c r="N200" i="6"/>
  <c r="N202" i="6"/>
  <c r="N204" i="6"/>
  <c r="N206" i="6"/>
  <c r="N208" i="6"/>
  <c r="N210" i="6"/>
  <c r="N212" i="6"/>
  <c r="N214" i="6"/>
  <c r="N216" i="6"/>
  <c r="N219" i="6"/>
  <c r="N221" i="6"/>
  <c r="N223" i="6"/>
  <c r="N225" i="6"/>
  <c r="N227" i="6"/>
  <c r="N229" i="6"/>
  <c r="N231" i="6"/>
  <c r="N233" i="6"/>
  <c r="N235" i="6"/>
  <c r="N237" i="6"/>
  <c r="N239" i="6"/>
  <c r="N242" i="6"/>
  <c r="N244" i="6"/>
  <c r="E50" i="6"/>
  <c r="E5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F138" i="6"/>
  <c r="F143" i="6"/>
  <c r="F149" i="6"/>
  <c r="F154" i="6"/>
  <c r="F160" i="6"/>
  <c r="F166" i="6"/>
  <c r="F171" i="6"/>
  <c r="F176" i="6"/>
  <c r="F180"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47" i="6"/>
  <c r="F48" i="6"/>
  <c r="F49" i="6"/>
  <c r="G50" i="6"/>
  <c r="G51" i="6"/>
  <c r="G52" i="6"/>
  <c r="G53" i="6"/>
  <c r="G54" i="6"/>
  <c r="G55" i="6"/>
  <c r="G56" i="6"/>
  <c r="N372" i="6"/>
  <c r="E374" i="6"/>
  <c r="E378" i="6"/>
  <c r="E382" i="6"/>
  <c r="E386" i="6"/>
  <c r="E390" i="6"/>
  <c r="E394" i="6"/>
  <c r="G47" i="6"/>
  <c r="G48" i="6"/>
  <c r="G49" i="6"/>
  <c r="N371" i="6"/>
  <c r="F374" i="6"/>
  <c r="F378" i="6"/>
  <c r="F382" i="6"/>
  <c r="F386" i="6"/>
  <c r="F390" i="6"/>
  <c r="F394" i="6"/>
  <c r="N370" i="6"/>
  <c r="E373" i="6"/>
  <c r="E377" i="6"/>
  <c r="E381" i="6"/>
  <c r="E385" i="6"/>
  <c r="E389" i="6"/>
  <c r="E393" i="6"/>
  <c r="N298"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E372" i="6"/>
  <c r="F373" i="6"/>
  <c r="F377" i="6"/>
  <c r="F381" i="6"/>
  <c r="F385" i="6"/>
  <c r="F389" i="6"/>
  <c r="F393" i="6"/>
  <c r="N299" i="6"/>
  <c r="N50" i="6"/>
  <c r="N51" i="6"/>
  <c r="N52" i="6"/>
  <c r="N53" i="6"/>
  <c r="N54" i="6"/>
  <c r="N55" i="6"/>
  <c r="N56" i="6"/>
  <c r="E371" i="6"/>
  <c r="F372" i="6"/>
  <c r="E376" i="6"/>
  <c r="E380" i="6"/>
  <c r="E384" i="6"/>
  <c r="E388" i="6"/>
  <c r="E392" i="6"/>
  <c r="E396"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F371" i="6"/>
  <c r="F376" i="6"/>
  <c r="F380" i="6"/>
  <c r="F384" i="6"/>
  <c r="F388" i="6"/>
  <c r="F392"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E375" i="6"/>
  <c r="E379" i="6"/>
  <c r="E383" i="6"/>
  <c r="E387" i="6"/>
  <c r="E391" i="6"/>
  <c r="E395"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F375" i="6"/>
  <c r="F379" i="6"/>
  <c r="F383" i="6"/>
  <c r="F387" i="6"/>
  <c r="F391" i="6"/>
  <c r="F395" i="6"/>
  <c r="E453" i="6"/>
  <c r="F454" i="6"/>
  <c r="G455" i="6"/>
  <c r="E461" i="6"/>
  <c r="F462" i="6"/>
  <c r="E466" i="6"/>
  <c r="E470" i="6"/>
  <c r="E474" i="6"/>
  <c r="F477" i="6"/>
  <c r="E452" i="6"/>
  <c r="F453" i="6"/>
  <c r="G454" i="6"/>
  <c r="E460" i="6"/>
  <c r="F461" i="6"/>
  <c r="G462" i="6"/>
  <c r="F466" i="6"/>
  <c r="F470" i="6"/>
  <c r="F474"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E451" i="6"/>
  <c r="F452" i="6"/>
  <c r="G453" i="6"/>
  <c r="E459" i="6"/>
  <c r="F460" i="6"/>
  <c r="G461" i="6"/>
  <c r="E465" i="6"/>
  <c r="E469" i="6"/>
  <c r="E473" i="6"/>
  <c r="E450" i="6"/>
  <c r="F451" i="6"/>
  <c r="G452" i="6"/>
  <c r="E458" i="6"/>
  <c r="F459" i="6"/>
  <c r="G460" i="6"/>
  <c r="F465" i="6"/>
  <c r="F469" i="6"/>
  <c r="F473" i="6"/>
  <c r="F47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F450" i="6"/>
  <c r="G451" i="6"/>
  <c r="E457" i="6"/>
  <c r="F458" i="6"/>
  <c r="G459" i="6"/>
  <c r="E464" i="6"/>
  <c r="E468" i="6"/>
  <c r="E472"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G450" i="6"/>
  <c r="E456" i="6"/>
  <c r="F457" i="6"/>
  <c r="G458" i="6"/>
  <c r="F464" i="6"/>
  <c r="F468" i="6"/>
  <c r="F472"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E455" i="6"/>
  <c r="F456" i="6"/>
  <c r="G457" i="6"/>
  <c r="E463" i="6"/>
  <c r="E467" i="6"/>
  <c r="E471" i="6"/>
  <c r="F475" i="6"/>
  <c r="E454" i="6"/>
  <c r="F455" i="6"/>
  <c r="G456" i="6"/>
  <c r="E462" i="6"/>
  <c r="F463" i="6"/>
  <c r="F467" i="6"/>
  <c r="F471" i="6"/>
  <c r="N539" i="6"/>
  <c r="E541" i="6"/>
  <c r="F542" i="6"/>
  <c r="G543" i="6"/>
  <c r="N547" i="6"/>
  <c r="E549" i="6"/>
  <c r="F550" i="6"/>
  <c r="G551" i="6"/>
  <c r="N553" i="6"/>
  <c r="F555" i="6"/>
  <c r="F559" i="6"/>
  <c r="E562" i="6"/>
  <c r="N564" i="6"/>
  <c r="F568" i="6"/>
  <c r="E575" i="6"/>
  <c r="E582" i="6"/>
  <c r="E591" i="6"/>
  <c r="N663" i="6"/>
  <c r="G666"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E540" i="6"/>
  <c r="F541" i="6"/>
  <c r="G542" i="6"/>
  <c r="N546" i="6"/>
  <c r="E548" i="6"/>
  <c r="F549" i="6"/>
  <c r="G550" i="6"/>
  <c r="E554" i="6"/>
  <c r="G555" i="6"/>
  <c r="N557" i="6"/>
  <c r="F565" i="6"/>
  <c r="G568" i="6"/>
  <c r="F575" i="6"/>
  <c r="F584" i="6"/>
  <c r="F591" i="6"/>
  <c r="E539" i="6"/>
  <c r="F540" i="6"/>
  <c r="G541" i="6"/>
  <c r="N545" i="6"/>
  <c r="E547" i="6"/>
  <c r="F548" i="6"/>
  <c r="G549" i="6"/>
  <c r="N552" i="6"/>
  <c r="F554" i="6"/>
  <c r="E558" i="6"/>
  <c r="N560" i="6"/>
  <c r="E564" i="6"/>
  <c r="E570" i="6"/>
  <c r="N576" i="6"/>
  <c r="G584" i="6"/>
  <c r="N592" i="6"/>
  <c r="F595" i="6"/>
  <c r="N596" i="6"/>
  <c r="F599" i="6"/>
  <c r="N600" i="6"/>
  <c r="F603" i="6"/>
  <c r="N604" i="6"/>
  <c r="F607" i="6"/>
  <c r="E614" i="6"/>
  <c r="G616" i="6"/>
  <c r="N620" i="6"/>
  <c r="F623" i="6"/>
  <c r="E630" i="6"/>
  <c r="G632" i="6"/>
  <c r="N636" i="6"/>
  <c r="F639" i="6"/>
  <c r="E646" i="6"/>
  <c r="G648" i="6"/>
  <c r="N652" i="6"/>
  <c r="G655" i="6"/>
  <c r="N668" i="6"/>
  <c r="G671"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F539" i="6"/>
  <c r="G540" i="6"/>
  <c r="N544" i="6"/>
  <c r="E546" i="6"/>
  <c r="F547" i="6"/>
  <c r="G548" i="6"/>
  <c r="E553" i="6"/>
  <c r="N556" i="6"/>
  <c r="G558" i="6"/>
  <c r="G561" i="6"/>
  <c r="F564" i="6"/>
  <c r="E567" i="6"/>
  <c r="G572" i="6"/>
  <c r="N573" i="6"/>
  <c r="G577" i="6"/>
  <c r="F579" i="6"/>
  <c r="N580" i="6"/>
  <c r="E586" i="6"/>
  <c r="G588" i="6"/>
  <c r="N589" i="6"/>
  <c r="G660"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G539" i="6"/>
  <c r="N543" i="6"/>
  <c r="E545" i="6"/>
  <c r="F546" i="6"/>
  <c r="G547" i="6"/>
  <c r="N551" i="6"/>
  <c r="G553" i="6"/>
  <c r="F557" i="6"/>
  <c r="N559" i="6"/>
  <c r="N562" i="6"/>
  <c r="G564" i="6"/>
  <c r="F567" i="6"/>
  <c r="E574" i="6"/>
  <c r="E583" i="6"/>
  <c r="E590" i="6"/>
  <c r="E665"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N542" i="6"/>
  <c r="E544" i="6"/>
  <c r="F545" i="6"/>
  <c r="G546" i="6"/>
  <c r="N550" i="6"/>
  <c r="F552" i="6"/>
  <c r="E556" i="6"/>
  <c r="G557" i="6"/>
  <c r="F560" i="6"/>
  <c r="E563" i="6"/>
  <c r="N565" i="6"/>
  <c r="N568" i="6"/>
  <c r="F576" i="6"/>
  <c r="F583" i="6"/>
  <c r="F592" i="6"/>
  <c r="N541" i="6"/>
  <c r="E543" i="6"/>
  <c r="F544" i="6"/>
  <c r="G545" i="6"/>
  <c r="N549" i="6"/>
  <c r="E551" i="6"/>
  <c r="G552" i="6"/>
  <c r="N554" i="6"/>
  <c r="F556" i="6"/>
  <c r="G560" i="6"/>
  <c r="F563" i="6"/>
  <c r="E566" i="6"/>
  <c r="G569" i="6"/>
  <c r="N570" i="6"/>
  <c r="G576" i="6"/>
  <c r="N584" i="6"/>
  <c r="G592" i="6"/>
  <c r="E594" i="6"/>
  <c r="G596" i="6"/>
  <c r="E598" i="6"/>
  <c r="G600" i="6"/>
  <c r="E602" i="6"/>
  <c r="G604" i="6"/>
  <c r="E606" i="6"/>
  <c r="G608" i="6"/>
  <c r="N612" i="6"/>
  <c r="F615" i="6"/>
  <c r="E622" i="6"/>
  <c r="G624" i="6"/>
  <c r="N628" i="6"/>
  <c r="F631" i="6"/>
  <c r="E638" i="6"/>
  <c r="G640" i="6"/>
  <c r="N644" i="6"/>
  <c r="F647" i="6"/>
  <c r="F654" i="6"/>
  <c r="F670" i="6"/>
  <c r="N540" i="6"/>
  <c r="E542" i="6"/>
  <c r="F543" i="6"/>
  <c r="G544" i="6"/>
  <c r="N548" i="6"/>
  <c r="E550" i="6"/>
  <c r="F551" i="6"/>
  <c r="E555" i="6"/>
  <c r="G556" i="6"/>
  <c r="E559" i="6"/>
  <c r="N561" i="6"/>
  <c r="G566" i="6"/>
  <c r="F571" i="6"/>
  <c r="N572" i="6"/>
  <c r="E578" i="6"/>
  <c r="G580" i="6"/>
  <c r="N581" i="6"/>
  <c r="G585" i="6"/>
  <c r="F587" i="6"/>
  <c r="N588" i="6"/>
  <c r="N658" i="6"/>
  <c r="N674" i="6"/>
  <c r="G676" i="6"/>
  <c r="N679" i="6"/>
  <c r="E681" i="6"/>
  <c r="G682" i="6"/>
  <c r="N684" i="6"/>
  <c r="F686" i="6"/>
  <c r="G687" i="6"/>
  <c r="N690" i="6"/>
  <c r="G692" i="6"/>
  <c r="N695" i="6"/>
  <c r="E697" i="6"/>
  <c r="G698" i="6"/>
  <c r="N700" i="6"/>
  <c r="F702" i="6"/>
  <c r="G703" i="6"/>
  <c r="F707" i="6"/>
  <c r="N709" i="6"/>
  <c r="E711" i="6"/>
  <c r="G712" i="6"/>
  <c r="F715" i="6"/>
  <c r="F718" i="6"/>
  <c r="N723" i="6"/>
  <c r="N725" i="6"/>
  <c r="N555" i="6"/>
  <c r="E557" i="6"/>
  <c r="F558" i="6"/>
  <c r="G559" i="6"/>
  <c r="N563" i="6"/>
  <c r="E565" i="6"/>
  <c r="F566" i="6"/>
  <c r="G567" i="6"/>
  <c r="N571" i="6"/>
  <c r="E573" i="6"/>
  <c r="F574" i="6"/>
  <c r="G575" i="6"/>
  <c r="N579" i="6"/>
  <c r="E581" i="6"/>
  <c r="F582" i="6"/>
  <c r="G583" i="6"/>
  <c r="N587" i="6"/>
  <c r="E589" i="6"/>
  <c r="F590" i="6"/>
  <c r="G591" i="6"/>
  <c r="N595" i="6"/>
  <c r="E597" i="6"/>
  <c r="F598" i="6"/>
  <c r="G599" i="6"/>
  <c r="N603" i="6"/>
  <c r="E605" i="6"/>
  <c r="F606" i="6"/>
  <c r="G607" i="6"/>
  <c r="N611" i="6"/>
  <c r="E613" i="6"/>
  <c r="F614" i="6"/>
  <c r="G615" i="6"/>
  <c r="N619" i="6"/>
  <c r="E621" i="6"/>
  <c r="F622" i="6"/>
  <c r="G623" i="6"/>
  <c r="N627" i="6"/>
  <c r="E629" i="6"/>
  <c r="F630" i="6"/>
  <c r="G631" i="6"/>
  <c r="N635" i="6"/>
  <c r="E637" i="6"/>
  <c r="F638" i="6"/>
  <c r="G639" i="6"/>
  <c r="N643" i="6"/>
  <c r="E645" i="6"/>
  <c r="F646" i="6"/>
  <c r="G647" i="6"/>
  <c r="N651" i="6"/>
  <c r="E653" i="6"/>
  <c r="G654" i="6"/>
  <c r="F659" i="6"/>
  <c r="N662" i="6"/>
  <c r="E664" i="6"/>
  <c r="F665" i="6"/>
  <c r="E669" i="6"/>
  <c r="G670" i="6"/>
  <c r="F675" i="6"/>
  <c r="N678" i="6"/>
  <c r="E680" i="6"/>
  <c r="F681" i="6"/>
  <c r="E685" i="6"/>
  <c r="G686" i="6"/>
  <c r="F691" i="6"/>
  <c r="N694" i="6"/>
  <c r="E696" i="6"/>
  <c r="F697" i="6"/>
  <c r="E701" i="6"/>
  <c r="G702" i="6"/>
  <c r="E710" i="6"/>
  <c r="F711" i="6"/>
  <c r="N716" i="6"/>
  <c r="E572" i="6"/>
  <c r="F573" i="6"/>
  <c r="G574" i="6"/>
  <c r="N578" i="6"/>
  <c r="E580" i="6"/>
  <c r="F581" i="6"/>
  <c r="G582" i="6"/>
  <c r="N586" i="6"/>
  <c r="E588" i="6"/>
  <c r="F589" i="6"/>
  <c r="G590" i="6"/>
  <c r="N594" i="6"/>
  <c r="E596" i="6"/>
  <c r="F597" i="6"/>
  <c r="G598" i="6"/>
  <c r="N602" i="6"/>
  <c r="E604" i="6"/>
  <c r="F605" i="6"/>
  <c r="G606" i="6"/>
  <c r="N610" i="6"/>
  <c r="E612" i="6"/>
  <c r="F613" i="6"/>
  <c r="G614" i="6"/>
  <c r="N618" i="6"/>
  <c r="E620" i="6"/>
  <c r="F621" i="6"/>
  <c r="G622" i="6"/>
  <c r="N626" i="6"/>
  <c r="E628" i="6"/>
  <c r="F629" i="6"/>
  <c r="G630" i="6"/>
  <c r="N634" i="6"/>
  <c r="E636" i="6"/>
  <c r="F637" i="6"/>
  <c r="G638" i="6"/>
  <c r="N642" i="6"/>
  <c r="E644" i="6"/>
  <c r="F645" i="6"/>
  <c r="G646" i="6"/>
  <c r="N650" i="6"/>
  <c r="E652" i="6"/>
  <c r="F653" i="6"/>
  <c r="E658" i="6"/>
  <c r="G659" i="6"/>
  <c r="N661" i="6"/>
  <c r="E663" i="6"/>
  <c r="F664" i="6"/>
  <c r="G665" i="6"/>
  <c r="N667" i="6"/>
  <c r="F669" i="6"/>
  <c r="E674" i="6"/>
  <c r="G675" i="6"/>
  <c r="N677" i="6"/>
  <c r="E679" i="6"/>
  <c r="F680" i="6"/>
  <c r="G681" i="6"/>
  <c r="N683" i="6"/>
  <c r="F685" i="6"/>
  <c r="E690" i="6"/>
  <c r="G691" i="6"/>
  <c r="N693" i="6"/>
  <c r="E695" i="6"/>
  <c r="F696" i="6"/>
  <c r="G697" i="6"/>
  <c r="N699" i="6"/>
  <c r="F701" i="6"/>
  <c r="E706" i="6"/>
  <c r="N708" i="6"/>
  <c r="F710" i="6"/>
  <c r="G711" i="6"/>
  <c r="E714" i="6"/>
  <c r="E717" i="6"/>
  <c r="F720" i="6"/>
  <c r="G565" i="6"/>
  <c r="N569" i="6"/>
  <c r="E571" i="6"/>
  <c r="F572" i="6"/>
  <c r="G573" i="6"/>
  <c r="N577" i="6"/>
  <c r="E579" i="6"/>
  <c r="F580" i="6"/>
  <c r="G581" i="6"/>
  <c r="N585" i="6"/>
  <c r="E587" i="6"/>
  <c r="F588" i="6"/>
  <c r="G589" i="6"/>
  <c r="N593" i="6"/>
  <c r="E595" i="6"/>
  <c r="F596" i="6"/>
  <c r="G597" i="6"/>
  <c r="N601" i="6"/>
  <c r="E603" i="6"/>
  <c r="F604" i="6"/>
  <c r="G605" i="6"/>
  <c r="N609" i="6"/>
  <c r="E611" i="6"/>
  <c r="F612" i="6"/>
  <c r="G613" i="6"/>
  <c r="N617" i="6"/>
  <c r="E619" i="6"/>
  <c r="F620" i="6"/>
  <c r="G621" i="6"/>
  <c r="N625" i="6"/>
  <c r="E627" i="6"/>
  <c r="F628" i="6"/>
  <c r="G629" i="6"/>
  <c r="N633" i="6"/>
  <c r="E635" i="6"/>
  <c r="F636" i="6"/>
  <c r="G637" i="6"/>
  <c r="N641" i="6"/>
  <c r="E643" i="6"/>
  <c r="F644" i="6"/>
  <c r="G645" i="6"/>
  <c r="N649" i="6"/>
  <c r="E651" i="6"/>
  <c r="F652" i="6"/>
  <c r="N656" i="6"/>
  <c r="F658" i="6"/>
  <c r="E662" i="6"/>
  <c r="F663" i="6"/>
  <c r="G664" i="6"/>
  <c r="E668" i="6"/>
  <c r="N672" i="6"/>
  <c r="F674" i="6"/>
  <c r="E678" i="6"/>
  <c r="F679" i="6"/>
  <c r="G680" i="6"/>
  <c r="E684" i="6"/>
  <c r="N688" i="6"/>
  <c r="F690" i="6"/>
  <c r="E694" i="6"/>
  <c r="F695" i="6"/>
  <c r="G696" i="6"/>
  <c r="E700" i="6"/>
  <c r="N704" i="6"/>
  <c r="G706" i="6"/>
  <c r="E709" i="6"/>
  <c r="G710" i="6"/>
  <c r="G714" i="6"/>
  <c r="N608" i="6"/>
  <c r="E610" i="6"/>
  <c r="F611" i="6"/>
  <c r="G612" i="6"/>
  <c r="N616" i="6"/>
  <c r="E618" i="6"/>
  <c r="F619" i="6"/>
  <c r="G620" i="6"/>
  <c r="N624" i="6"/>
  <c r="E626" i="6"/>
  <c r="F627" i="6"/>
  <c r="G628" i="6"/>
  <c r="N632" i="6"/>
  <c r="E634" i="6"/>
  <c r="F635" i="6"/>
  <c r="G636" i="6"/>
  <c r="N640" i="6"/>
  <c r="E642" i="6"/>
  <c r="F643" i="6"/>
  <c r="G644" i="6"/>
  <c r="N648" i="6"/>
  <c r="E650" i="6"/>
  <c r="F651" i="6"/>
  <c r="G652" i="6"/>
  <c r="N655" i="6"/>
  <c r="E657" i="6"/>
  <c r="G658" i="6"/>
  <c r="N660" i="6"/>
  <c r="F662" i="6"/>
  <c r="G663" i="6"/>
  <c r="N666" i="6"/>
  <c r="G668" i="6"/>
  <c r="N671" i="6"/>
  <c r="E673" i="6"/>
  <c r="G674" i="6"/>
  <c r="N676" i="6"/>
  <c r="F678" i="6"/>
  <c r="G679" i="6"/>
  <c r="N682" i="6"/>
  <c r="G684" i="6"/>
  <c r="N687" i="6"/>
  <c r="E689" i="6"/>
  <c r="G690" i="6"/>
  <c r="N692" i="6"/>
  <c r="F694" i="6"/>
  <c r="G695" i="6"/>
  <c r="N698" i="6"/>
  <c r="G700" i="6"/>
  <c r="N703" i="6"/>
  <c r="E705" i="6"/>
  <c r="N707" i="6"/>
  <c r="F709" i="6"/>
  <c r="N712" i="6"/>
  <c r="N715" i="6"/>
  <c r="E719" i="6"/>
  <c r="E725" i="6"/>
  <c r="E561" i="6"/>
  <c r="F562" i="6"/>
  <c r="G563" i="6"/>
  <c r="N567" i="6"/>
  <c r="E569" i="6"/>
  <c r="F570" i="6"/>
  <c r="G571" i="6"/>
  <c r="N575" i="6"/>
  <c r="E577" i="6"/>
  <c r="F578" i="6"/>
  <c r="G579" i="6"/>
  <c r="N583" i="6"/>
  <c r="E585" i="6"/>
  <c r="F586" i="6"/>
  <c r="G587" i="6"/>
  <c r="N591" i="6"/>
  <c r="E593" i="6"/>
  <c r="F594" i="6"/>
  <c r="G595" i="6"/>
  <c r="N599" i="6"/>
  <c r="E601" i="6"/>
  <c r="F602" i="6"/>
  <c r="G603" i="6"/>
  <c r="N607" i="6"/>
  <c r="E609" i="6"/>
  <c r="F610" i="6"/>
  <c r="G611" i="6"/>
  <c r="N615" i="6"/>
  <c r="E617" i="6"/>
  <c r="F618" i="6"/>
  <c r="G619" i="6"/>
  <c r="N623" i="6"/>
  <c r="E625" i="6"/>
  <c r="F626" i="6"/>
  <c r="G627" i="6"/>
  <c r="N631" i="6"/>
  <c r="E633" i="6"/>
  <c r="F634" i="6"/>
  <c r="G635" i="6"/>
  <c r="N639" i="6"/>
  <c r="E641" i="6"/>
  <c r="F642" i="6"/>
  <c r="G643" i="6"/>
  <c r="N647" i="6"/>
  <c r="E649" i="6"/>
  <c r="F650" i="6"/>
  <c r="G651" i="6"/>
  <c r="N654" i="6"/>
  <c r="E656" i="6"/>
  <c r="F657" i="6"/>
  <c r="E661" i="6"/>
  <c r="G662" i="6"/>
  <c r="F667" i="6"/>
  <c r="N670" i="6"/>
  <c r="E672" i="6"/>
  <c r="F673" i="6"/>
  <c r="E677" i="6"/>
  <c r="G678" i="6"/>
  <c r="F683" i="6"/>
  <c r="N686" i="6"/>
  <c r="E688" i="6"/>
  <c r="F689" i="6"/>
  <c r="E693" i="6"/>
  <c r="G694" i="6"/>
  <c r="F699" i="6"/>
  <c r="N702" i="6"/>
  <c r="E704" i="6"/>
  <c r="F705" i="6"/>
  <c r="E708" i="6"/>
  <c r="F713" i="6"/>
  <c r="E716" i="6"/>
  <c r="F719" i="6"/>
  <c r="E552" i="6"/>
  <c r="F553" i="6"/>
  <c r="G554" i="6"/>
  <c r="N558" i="6"/>
  <c r="E560" i="6"/>
  <c r="F561" i="6"/>
  <c r="G562" i="6"/>
  <c r="N566" i="6"/>
  <c r="E568" i="6"/>
  <c r="F569" i="6"/>
  <c r="G570" i="6"/>
  <c r="N574" i="6"/>
  <c r="E576" i="6"/>
  <c r="F577" i="6"/>
  <c r="G578" i="6"/>
  <c r="N582" i="6"/>
  <c r="E584" i="6"/>
  <c r="F585" i="6"/>
  <c r="G586" i="6"/>
  <c r="N590" i="6"/>
  <c r="E592" i="6"/>
  <c r="F593" i="6"/>
  <c r="G594" i="6"/>
  <c r="N598" i="6"/>
  <c r="E600" i="6"/>
  <c r="F601" i="6"/>
  <c r="G602" i="6"/>
  <c r="N606" i="6"/>
  <c r="E608" i="6"/>
  <c r="F609" i="6"/>
  <c r="G610" i="6"/>
  <c r="N614" i="6"/>
  <c r="E616" i="6"/>
  <c r="F617" i="6"/>
  <c r="G618" i="6"/>
  <c r="N622" i="6"/>
  <c r="E624" i="6"/>
  <c r="F625" i="6"/>
  <c r="G626" i="6"/>
  <c r="N630" i="6"/>
  <c r="E632" i="6"/>
  <c r="F633" i="6"/>
  <c r="G634" i="6"/>
  <c r="N638" i="6"/>
  <c r="E640" i="6"/>
  <c r="F641" i="6"/>
  <c r="G642" i="6"/>
  <c r="N646" i="6"/>
  <c r="E648" i="6"/>
  <c r="F649" i="6"/>
  <c r="G650" i="6"/>
  <c r="N653" i="6"/>
  <c r="E655" i="6"/>
  <c r="F656" i="6"/>
  <c r="G657" i="6"/>
  <c r="N659" i="6"/>
  <c r="F661" i="6"/>
  <c r="E666" i="6"/>
  <c r="G667" i="6"/>
  <c r="N669" i="6"/>
  <c r="E671" i="6"/>
  <c r="F672" i="6"/>
  <c r="G673" i="6"/>
  <c r="N675" i="6"/>
  <c r="F677" i="6"/>
  <c r="E682" i="6"/>
  <c r="G683" i="6"/>
  <c r="N685" i="6"/>
  <c r="E687" i="6"/>
  <c r="F688" i="6"/>
  <c r="G689" i="6"/>
  <c r="N691" i="6"/>
  <c r="F693" i="6"/>
  <c r="E698" i="6"/>
  <c r="G699" i="6"/>
  <c r="N701" i="6"/>
  <c r="E703" i="6"/>
  <c r="F704" i="6"/>
  <c r="G705" i="6"/>
  <c r="G708" i="6"/>
  <c r="E712" i="6"/>
  <c r="G713" i="6"/>
  <c r="N717" i="6"/>
  <c r="G719" i="6"/>
  <c r="G721" i="6"/>
  <c r="G593" i="6"/>
  <c r="N597" i="6"/>
  <c r="E599" i="6"/>
  <c r="F600" i="6"/>
  <c r="G601" i="6"/>
  <c r="N605" i="6"/>
  <c r="E607" i="6"/>
  <c r="F608" i="6"/>
  <c r="G609" i="6"/>
  <c r="N613" i="6"/>
  <c r="E615" i="6"/>
  <c r="F616" i="6"/>
  <c r="G617" i="6"/>
  <c r="N621" i="6"/>
  <c r="E623" i="6"/>
  <c r="F624" i="6"/>
  <c r="G625" i="6"/>
  <c r="N629" i="6"/>
  <c r="E631" i="6"/>
  <c r="F632" i="6"/>
  <c r="G633" i="6"/>
  <c r="N637" i="6"/>
  <c r="E639" i="6"/>
  <c r="F640" i="6"/>
  <c r="G641" i="6"/>
  <c r="N645" i="6"/>
  <c r="E647" i="6"/>
  <c r="F648" i="6"/>
  <c r="G649" i="6"/>
  <c r="E654" i="6"/>
  <c r="F655" i="6"/>
  <c r="G656" i="6"/>
  <c r="E660" i="6"/>
  <c r="N664" i="6"/>
  <c r="F666" i="6"/>
  <c r="E670" i="6"/>
  <c r="F671" i="6"/>
  <c r="G672" i="6"/>
  <c r="E676" i="6"/>
  <c r="N680" i="6"/>
  <c r="F682" i="6"/>
  <c r="E686" i="6"/>
  <c r="F687" i="6"/>
  <c r="G688" i="6"/>
  <c r="E692" i="6"/>
  <c r="N696" i="6"/>
  <c r="F698" i="6"/>
  <c r="E702" i="6"/>
  <c r="F703" i="6"/>
  <c r="G704" i="6"/>
  <c r="N706" i="6"/>
  <c r="N710" i="6"/>
  <c r="F712" i="6"/>
  <c r="N714" i="6"/>
  <c r="E718" i="6"/>
  <c r="E727" i="6"/>
  <c r="F728" i="6"/>
  <c r="G729" i="6"/>
  <c r="N733" i="6"/>
  <c r="E735" i="6"/>
  <c r="F736" i="6"/>
  <c r="G737" i="6"/>
  <c r="N741" i="6"/>
  <c r="E743" i="6"/>
  <c r="F744" i="6"/>
  <c r="G745" i="6"/>
  <c r="N749" i="6"/>
  <c r="E751" i="6"/>
  <c r="F752" i="6"/>
  <c r="G753" i="6"/>
  <c r="N757" i="6"/>
  <c r="E759" i="6"/>
  <c r="F760" i="6"/>
  <c r="G761" i="6"/>
  <c r="N765" i="6"/>
  <c r="E767" i="6"/>
  <c r="F768" i="6"/>
  <c r="G769" i="6"/>
  <c r="N773" i="6"/>
  <c r="E775" i="6"/>
  <c r="F776" i="6"/>
  <c r="G777" i="6"/>
  <c r="N781" i="6"/>
  <c r="E783" i="6"/>
  <c r="F784" i="6"/>
  <c r="G785" i="6"/>
  <c r="N789" i="6"/>
  <c r="E791" i="6"/>
  <c r="F792" i="6"/>
  <c r="G793" i="6"/>
  <c r="N797" i="6"/>
  <c r="E799" i="6"/>
  <c r="F800" i="6"/>
  <c r="E804" i="6"/>
  <c r="F805" i="6"/>
  <c r="G806" i="6"/>
  <c r="E810" i="6"/>
  <c r="N814" i="6"/>
  <c r="F816" i="6"/>
  <c r="E820" i="6"/>
  <c r="F821" i="6"/>
  <c r="G822" i="6"/>
  <c r="E826" i="6"/>
  <c r="E831" i="6"/>
  <c r="E835" i="6"/>
  <c r="E838" i="6"/>
  <c r="N842" i="6"/>
  <c r="N846" i="6"/>
  <c r="N848" i="6"/>
  <c r="G963" i="6"/>
  <c r="E989" i="6"/>
  <c r="G720" i="6"/>
  <c r="N724" i="6"/>
  <c r="E726" i="6"/>
  <c r="F727" i="6"/>
  <c r="G728" i="6"/>
  <c r="N732" i="6"/>
  <c r="E734" i="6"/>
  <c r="F735" i="6"/>
  <c r="G736" i="6"/>
  <c r="N740" i="6"/>
  <c r="E742" i="6"/>
  <c r="F743" i="6"/>
  <c r="G744" i="6"/>
  <c r="N748" i="6"/>
  <c r="E750" i="6"/>
  <c r="F751" i="6"/>
  <c r="G752" i="6"/>
  <c r="N756" i="6"/>
  <c r="E758" i="6"/>
  <c r="F759" i="6"/>
  <c r="G760" i="6"/>
  <c r="N764" i="6"/>
  <c r="E766" i="6"/>
  <c r="F767" i="6"/>
  <c r="G768" i="6"/>
  <c r="N772" i="6"/>
  <c r="E774" i="6"/>
  <c r="F775" i="6"/>
  <c r="G776" i="6"/>
  <c r="N780" i="6"/>
  <c r="E782" i="6"/>
  <c r="F783" i="6"/>
  <c r="G784" i="6"/>
  <c r="N788" i="6"/>
  <c r="E790" i="6"/>
  <c r="F791" i="6"/>
  <c r="G792" i="6"/>
  <c r="N796" i="6"/>
  <c r="E798" i="6"/>
  <c r="F799" i="6"/>
  <c r="G800" i="6"/>
  <c r="N802" i="6"/>
  <c r="F804" i="6"/>
  <c r="G805" i="6"/>
  <c r="N808" i="6"/>
  <c r="G810" i="6"/>
  <c r="N813" i="6"/>
  <c r="E815" i="6"/>
  <c r="G816" i="6"/>
  <c r="N818" i="6"/>
  <c r="F820" i="6"/>
  <c r="G821" i="6"/>
  <c r="N824" i="6"/>
  <c r="G826" i="6"/>
  <c r="N829" i="6"/>
  <c r="F831" i="6"/>
  <c r="N833" i="6"/>
  <c r="F835" i="6"/>
  <c r="G838" i="6"/>
  <c r="F843" i="6"/>
  <c r="F849" i="6"/>
  <c r="F851" i="6"/>
  <c r="E858" i="6"/>
  <c r="G860" i="6"/>
  <c r="N864" i="6"/>
  <c r="F867" i="6"/>
  <c r="E874" i="6"/>
  <c r="G876" i="6"/>
  <c r="N880" i="6"/>
  <c r="F883" i="6"/>
  <c r="E890" i="6"/>
  <c r="G892" i="6"/>
  <c r="N896" i="6"/>
  <c r="F899" i="6"/>
  <c r="E906" i="6"/>
  <c r="F917" i="6"/>
  <c r="E922" i="6"/>
  <c r="F933" i="6"/>
  <c r="E938" i="6"/>
  <c r="F949" i="6"/>
  <c r="N955" i="6"/>
  <c r="E968" i="6"/>
  <c r="G987" i="6"/>
  <c r="G1009" i="6"/>
  <c r="F726" i="6"/>
  <c r="G727" i="6"/>
  <c r="N731" i="6"/>
  <c r="E733" i="6"/>
  <c r="F734" i="6"/>
  <c r="G735" i="6"/>
  <c r="N739" i="6"/>
  <c r="E741" i="6"/>
  <c r="F742" i="6"/>
  <c r="G743" i="6"/>
  <c r="N747" i="6"/>
  <c r="E749" i="6"/>
  <c r="F750" i="6"/>
  <c r="G751" i="6"/>
  <c r="N755" i="6"/>
  <c r="E757" i="6"/>
  <c r="F758" i="6"/>
  <c r="G759" i="6"/>
  <c r="N763" i="6"/>
  <c r="E765" i="6"/>
  <c r="F766" i="6"/>
  <c r="G767" i="6"/>
  <c r="N771" i="6"/>
  <c r="E773" i="6"/>
  <c r="F774" i="6"/>
  <c r="G775" i="6"/>
  <c r="N779" i="6"/>
  <c r="E781" i="6"/>
  <c r="F782" i="6"/>
  <c r="G783" i="6"/>
  <c r="N787" i="6"/>
  <c r="E789" i="6"/>
  <c r="F790" i="6"/>
  <c r="G791" i="6"/>
  <c r="N795" i="6"/>
  <c r="E797" i="6"/>
  <c r="F798" i="6"/>
  <c r="G799" i="6"/>
  <c r="E803" i="6"/>
  <c r="G804" i="6"/>
  <c r="F809" i="6"/>
  <c r="N812" i="6"/>
  <c r="E814" i="6"/>
  <c r="F815" i="6"/>
  <c r="E819" i="6"/>
  <c r="G820" i="6"/>
  <c r="F825" i="6"/>
  <c r="N828" i="6"/>
  <c r="E830" i="6"/>
  <c r="E834" i="6"/>
  <c r="N836" i="6"/>
  <c r="E840" i="6"/>
  <c r="E973" i="6"/>
  <c r="E992" i="6"/>
  <c r="F717" i="6"/>
  <c r="G718" i="6"/>
  <c r="N722" i="6"/>
  <c r="E724" i="6"/>
  <c r="F725" i="6"/>
  <c r="G726" i="6"/>
  <c r="N730" i="6"/>
  <c r="E732" i="6"/>
  <c r="F733" i="6"/>
  <c r="G734" i="6"/>
  <c r="N738" i="6"/>
  <c r="E740" i="6"/>
  <c r="F741" i="6"/>
  <c r="G742" i="6"/>
  <c r="N746" i="6"/>
  <c r="E748" i="6"/>
  <c r="F749" i="6"/>
  <c r="G750" i="6"/>
  <c r="N754" i="6"/>
  <c r="E756" i="6"/>
  <c r="F757" i="6"/>
  <c r="G758" i="6"/>
  <c r="N762" i="6"/>
  <c r="E764" i="6"/>
  <c r="F765" i="6"/>
  <c r="G766" i="6"/>
  <c r="N770" i="6"/>
  <c r="E772" i="6"/>
  <c r="F773" i="6"/>
  <c r="G774" i="6"/>
  <c r="N778" i="6"/>
  <c r="E780" i="6"/>
  <c r="F781" i="6"/>
  <c r="G782" i="6"/>
  <c r="N786" i="6"/>
  <c r="E788" i="6"/>
  <c r="F789" i="6"/>
  <c r="G790" i="6"/>
  <c r="N794" i="6"/>
  <c r="E796" i="6"/>
  <c r="F797" i="6"/>
  <c r="G798" i="6"/>
  <c r="N801" i="6"/>
  <c r="F803" i="6"/>
  <c r="E808" i="6"/>
  <c r="G809" i="6"/>
  <c r="N811" i="6"/>
  <c r="E813" i="6"/>
  <c r="F814" i="6"/>
  <c r="G815" i="6"/>
  <c r="N817" i="6"/>
  <c r="F819" i="6"/>
  <c r="E824" i="6"/>
  <c r="G825" i="6"/>
  <c r="N827" i="6"/>
  <c r="E829" i="6"/>
  <c r="G830" i="6"/>
  <c r="N832" i="6"/>
  <c r="G834" i="6"/>
  <c r="F837" i="6"/>
  <c r="E842" i="6"/>
  <c r="E911" i="6"/>
  <c r="G913" i="6"/>
  <c r="E927" i="6"/>
  <c r="G929" i="6"/>
  <c r="E943" i="6"/>
  <c r="G945" i="6"/>
  <c r="N951" i="6"/>
  <c r="G959" i="6"/>
  <c r="G971" i="6"/>
  <c r="E997" i="6"/>
  <c r="G653" i="6"/>
  <c r="N657" i="6"/>
  <c r="E659" i="6"/>
  <c r="F660" i="6"/>
  <c r="G661" i="6"/>
  <c r="N665" i="6"/>
  <c r="E667" i="6"/>
  <c r="F668" i="6"/>
  <c r="G669" i="6"/>
  <c r="N673" i="6"/>
  <c r="E675" i="6"/>
  <c r="F676" i="6"/>
  <c r="G677" i="6"/>
  <c r="N681" i="6"/>
  <c r="E683" i="6"/>
  <c r="F684" i="6"/>
  <c r="G685" i="6"/>
  <c r="N689" i="6"/>
  <c r="E691" i="6"/>
  <c r="F692" i="6"/>
  <c r="G693" i="6"/>
  <c r="N697" i="6"/>
  <c r="E699" i="6"/>
  <c r="F700" i="6"/>
  <c r="G701" i="6"/>
  <c r="N705" i="6"/>
  <c r="E707" i="6"/>
  <c r="F708" i="6"/>
  <c r="G709" i="6"/>
  <c r="N713" i="6"/>
  <c r="E715" i="6"/>
  <c r="F716" i="6"/>
  <c r="G717" i="6"/>
  <c r="N721" i="6"/>
  <c r="E723" i="6"/>
  <c r="F724" i="6"/>
  <c r="G725" i="6"/>
  <c r="N729" i="6"/>
  <c r="E731" i="6"/>
  <c r="F732" i="6"/>
  <c r="G733" i="6"/>
  <c r="N737" i="6"/>
  <c r="E739" i="6"/>
  <c r="F740" i="6"/>
  <c r="G741" i="6"/>
  <c r="N745" i="6"/>
  <c r="E747" i="6"/>
  <c r="F748" i="6"/>
  <c r="G749" i="6"/>
  <c r="N753" i="6"/>
  <c r="E755" i="6"/>
  <c r="F756" i="6"/>
  <c r="G757" i="6"/>
  <c r="N761" i="6"/>
  <c r="E763" i="6"/>
  <c r="F764" i="6"/>
  <c r="G765" i="6"/>
  <c r="N769" i="6"/>
  <c r="E771" i="6"/>
  <c r="F772" i="6"/>
  <c r="G773" i="6"/>
  <c r="N777" i="6"/>
  <c r="E779" i="6"/>
  <c r="F780" i="6"/>
  <c r="G781" i="6"/>
  <c r="N785" i="6"/>
  <c r="E787" i="6"/>
  <c r="F788" i="6"/>
  <c r="G789" i="6"/>
  <c r="N793" i="6"/>
  <c r="E795" i="6"/>
  <c r="F796" i="6"/>
  <c r="G797" i="6"/>
  <c r="E802" i="6"/>
  <c r="N806" i="6"/>
  <c r="F808" i="6"/>
  <c r="E812" i="6"/>
  <c r="F813" i="6"/>
  <c r="G814" i="6"/>
  <c r="E818" i="6"/>
  <c r="N822" i="6"/>
  <c r="F824" i="6"/>
  <c r="E828" i="6"/>
  <c r="F829" i="6"/>
  <c r="F833" i="6"/>
  <c r="G842" i="6"/>
  <c r="E848" i="6"/>
  <c r="E976" i="6"/>
  <c r="G995" i="6"/>
  <c r="G716" i="6"/>
  <c r="N720" i="6"/>
  <c r="E722" i="6"/>
  <c r="F723" i="6"/>
  <c r="G724" i="6"/>
  <c r="N728" i="6"/>
  <c r="E730" i="6"/>
  <c r="F731" i="6"/>
  <c r="G732" i="6"/>
  <c r="N736" i="6"/>
  <c r="E738" i="6"/>
  <c r="F739" i="6"/>
  <c r="G740" i="6"/>
  <c r="N744" i="6"/>
  <c r="E746" i="6"/>
  <c r="F747" i="6"/>
  <c r="G748" i="6"/>
  <c r="N752" i="6"/>
  <c r="E754" i="6"/>
  <c r="F755" i="6"/>
  <c r="G756" i="6"/>
  <c r="N760" i="6"/>
  <c r="E762" i="6"/>
  <c r="F763" i="6"/>
  <c r="G764" i="6"/>
  <c r="N768" i="6"/>
  <c r="E770" i="6"/>
  <c r="F771" i="6"/>
  <c r="G772" i="6"/>
  <c r="N776" i="6"/>
  <c r="E778" i="6"/>
  <c r="F779" i="6"/>
  <c r="G780" i="6"/>
  <c r="N784" i="6"/>
  <c r="E786" i="6"/>
  <c r="F787" i="6"/>
  <c r="G788" i="6"/>
  <c r="N792" i="6"/>
  <c r="E794" i="6"/>
  <c r="F795" i="6"/>
  <c r="G796" i="6"/>
  <c r="N800" i="6"/>
  <c r="G802" i="6"/>
  <c r="N805" i="6"/>
  <c r="E807" i="6"/>
  <c r="G808" i="6"/>
  <c r="N810" i="6"/>
  <c r="F812" i="6"/>
  <c r="G813" i="6"/>
  <c r="N816" i="6"/>
  <c r="G818" i="6"/>
  <c r="N821" i="6"/>
  <c r="E823" i="6"/>
  <c r="G824" i="6"/>
  <c r="N826" i="6"/>
  <c r="F828" i="6"/>
  <c r="G829" i="6"/>
  <c r="E832" i="6"/>
  <c r="G833" i="6"/>
  <c r="E836" i="6"/>
  <c r="N838" i="6"/>
  <c r="E844" i="6"/>
  <c r="E850" i="6"/>
  <c r="G852" i="6"/>
  <c r="N856" i="6"/>
  <c r="F859" i="6"/>
  <c r="E866" i="6"/>
  <c r="G868" i="6"/>
  <c r="N872" i="6"/>
  <c r="F875" i="6"/>
  <c r="E882" i="6"/>
  <c r="G884" i="6"/>
  <c r="N888" i="6"/>
  <c r="F891" i="6"/>
  <c r="E898" i="6"/>
  <c r="G900" i="6"/>
  <c r="N904" i="6"/>
  <c r="G907" i="6"/>
  <c r="N915" i="6"/>
  <c r="G923" i="6"/>
  <c r="N931" i="6"/>
  <c r="G939" i="6"/>
  <c r="N947" i="6"/>
  <c r="E981" i="6"/>
  <c r="E1000" i="6"/>
  <c r="F706" i="6"/>
  <c r="G707" i="6"/>
  <c r="N711" i="6"/>
  <c r="E713" i="6"/>
  <c r="F714" i="6"/>
  <c r="G715" i="6"/>
  <c r="N719" i="6"/>
  <c r="E721" i="6"/>
  <c r="F722" i="6"/>
  <c r="G723" i="6"/>
  <c r="N727" i="6"/>
  <c r="E729" i="6"/>
  <c r="F730" i="6"/>
  <c r="G731" i="6"/>
  <c r="N735" i="6"/>
  <c r="E737" i="6"/>
  <c r="F738" i="6"/>
  <c r="G739" i="6"/>
  <c r="N743" i="6"/>
  <c r="E745" i="6"/>
  <c r="F746" i="6"/>
  <c r="G747" i="6"/>
  <c r="N751" i="6"/>
  <c r="E753" i="6"/>
  <c r="F754" i="6"/>
  <c r="G755" i="6"/>
  <c r="N759" i="6"/>
  <c r="E761" i="6"/>
  <c r="F762" i="6"/>
  <c r="G763" i="6"/>
  <c r="N767" i="6"/>
  <c r="E769" i="6"/>
  <c r="F770" i="6"/>
  <c r="G771" i="6"/>
  <c r="N775" i="6"/>
  <c r="E777" i="6"/>
  <c r="F778" i="6"/>
  <c r="G779" i="6"/>
  <c r="N783" i="6"/>
  <c r="E785" i="6"/>
  <c r="F786" i="6"/>
  <c r="G787" i="6"/>
  <c r="N791" i="6"/>
  <c r="E793" i="6"/>
  <c r="F794" i="6"/>
  <c r="G795" i="6"/>
  <c r="N799" i="6"/>
  <c r="F801" i="6"/>
  <c r="N804" i="6"/>
  <c r="E806" i="6"/>
  <c r="F807" i="6"/>
  <c r="E811" i="6"/>
  <c r="G812" i="6"/>
  <c r="F817" i="6"/>
  <c r="N820" i="6"/>
  <c r="E822" i="6"/>
  <c r="F823" i="6"/>
  <c r="E827" i="6"/>
  <c r="G828" i="6"/>
  <c r="F832" i="6"/>
  <c r="G836" i="6"/>
  <c r="F839" i="6"/>
  <c r="N840" i="6"/>
  <c r="G844" i="6"/>
  <c r="G979" i="6"/>
  <c r="N718" i="6"/>
  <c r="E720" i="6"/>
  <c r="F721" i="6"/>
  <c r="G722" i="6"/>
  <c r="N726" i="6"/>
  <c r="E728" i="6"/>
  <c r="F729" i="6"/>
  <c r="G730" i="6"/>
  <c r="N734" i="6"/>
  <c r="E736" i="6"/>
  <c r="F737" i="6"/>
  <c r="G738" i="6"/>
  <c r="N742" i="6"/>
  <c r="E744" i="6"/>
  <c r="F745" i="6"/>
  <c r="G746" i="6"/>
  <c r="N750" i="6"/>
  <c r="E752" i="6"/>
  <c r="F753" i="6"/>
  <c r="G754" i="6"/>
  <c r="N758" i="6"/>
  <c r="E760" i="6"/>
  <c r="F761" i="6"/>
  <c r="G762" i="6"/>
  <c r="N766" i="6"/>
  <c r="E768" i="6"/>
  <c r="F769" i="6"/>
  <c r="G770" i="6"/>
  <c r="N774" i="6"/>
  <c r="E776" i="6"/>
  <c r="F777" i="6"/>
  <c r="G778" i="6"/>
  <c r="N782" i="6"/>
  <c r="E784" i="6"/>
  <c r="F785" i="6"/>
  <c r="G786" i="6"/>
  <c r="N790" i="6"/>
  <c r="E792" i="6"/>
  <c r="F793" i="6"/>
  <c r="G794" i="6"/>
  <c r="N798" i="6"/>
  <c r="E800" i="6"/>
  <c r="G801" i="6"/>
  <c r="N803" i="6"/>
  <c r="E805" i="6"/>
  <c r="F806" i="6"/>
  <c r="G807" i="6"/>
  <c r="N809" i="6"/>
  <c r="F811" i="6"/>
  <c r="E816" i="6"/>
  <c r="G817" i="6"/>
  <c r="N819" i="6"/>
  <c r="E821" i="6"/>
  <c r="F822" i="6"/>
  <c r="G823" i="6"/>
  <c r="N825" i="6"/>
  <c r="F827" i="6"/>
  <c r="N830" i="6"/>
  <c r="G832" i="6"/>
  <c r="N834" i="6"/>
  <c r="N837" i="6"/>
  <c r="F841" i="6"/>
  <c r="N909" i="6"/>
  <c r="F912" i="6"/>
  <c r="N925" i="6"/>
  <c r="F928" i="6"/>
  <c r="N941" i="6"/>
  <c r="F944" i="6"/>
  <c r="F953" i="6"/>
  <c r="E965" i="6"/>
  <c r="E984" i="6"/>
  <c r="N1013" i="6"/>
  <c r="E801" i="6"/>
  <c r="F802" i="6"/>
  <c r="G803" i="6"/>
  <c r="N807" i="6"/>
  <c r="E809" i="6"/>
  <c r="F810" i="6"/>
  <c r="G811" i="6"/>
  <c r="N815" i="6"/>
  <c r="E817" i="6"/>
  <c r="F818" i="6"/>
  <c r="G819" i="6"/>
  <c r="N823" i="6"/>
  <c r="E825" i="6"/>
  <c r="F826" i="6"/>
  <c r="G827" i="6"/>
  <c r="N831" i="6"/>
  <c r="E833" i="6"/>
  <c r="F834" i="6"/>
  <c r="G835" i="6"/>
  <c r="N839" i="6"/>
  <c r="E841" i="6"/>
  <c r="F842" i="6"/>
  <c r="G843" i="6"/>
  <c r="N847" i="6"/>
  <c r="E849" i="6"/>
  <c r="F850" i="6"/>
  <c r="G851" i="6"/>
  <c r="N855" i="6"/>
  <c r="E857" i="6"/>
  <c r="F858" i="6"/>
  <c r="G859" i="6"/>
  <c r="N863" i="6"/>
  <c r="E865" i="6"/>
  <c r="F866" i="6"/>
  <c r="G867" i="6"/>
  <c r="N871" i="6"/>
  <c r="E873" i="6"/>
  <c r="F874" i="6"/>
  <c r="G875" i="6"/>
  <c r="N879" i="6"/>
  <c r="E881" i="6"/>
  <c r="F882" i="6"/>
  <c r="G883" i="6"/>
  <c r="N887" i="6"/>
  <c r="E889" i="6"/>
  <c r="F890" i="6"/>
  <c r="G891" i="6"/>
  <c r="N895" i="6"/>
  <c r="E897" i="6"/>
  <c r="F898" i="6"/>
  <c r="G899" i="6"/>
  <c r="N903" i="6"/>
  <c r="E905" i="6"/>
  <c r="F906" i="6"/>
  <c r="E910" i="6"/>
  <c r="F911" i="6"/>
  <c r="G912" i="6"/>
  <c r="E916" i="6"/>
  <c r="N920" i="6"/>
  <c r="F922" i="6"/>
  <c r="E926" i="6"/>
  <c r="F927" i="6"/>
  <c r="G928" i="6"/>
  <c r="E932" i="6"/>
  <c r="N936" i="6"/>
  <c r="F938" i="6"/>
  <c r="E942" i="6"/>
  <c r="F943" i="6"/>
  <c r="G944" i="6"/>
  <c r="E948" i="6"/>
  <c r="E952" i="6"/>
  <c r="G953" i="6"/>
  <c r="G956" i="6"/>
  <c r="N957" i="6"/>
  <c r="E962" i="6"/>
  <c r="N966" i="6"/>
  <c r="F968" i="6"/>
  <c r="N974" i="6"/>
  <c r="F976" i="6"/>
  <c r="N982" i="6"/>
  <c r="F984" i="6"/>
  <c r="N990" i="6"/>
  <c r="F992" i="6"/>
  <c r="N998" i="6"/>
  <c r="F1000" i="6"/>
  <c r="G850" i="6"/>
  <c r="N854" i="6"/>
  <c r="E856" i="6"/>
  <c r="F857" i="6"/>
  <c r="G858" i="6"/>
  <c r="N862" i="6"/>
  <c r="E864" i="6"/>
  <c r="F865" i="6"/>
  <c r="G866" i="6"/>
  <c r="N870" i="6"/>
  <c r="E872" i="6"/>
  <c r="F873" i="6"/>
  <c r="G874" i="6"/>
  <c r="N878" i="6"/>
  <c r="E880" i="6"/>
  <c r="F881" i="6"/>
  <c r="G882" i="6"/>
  <c r="N886" i="6"/>
  <c r="E888" i="6"/>
  <c r="F889" i="6"/>
  <c r="G890" i="6"/>
  <c r="N894" i="6"/>
  <c r="E896" i="6"/>
  <c r="F897" i="6"/>
  <c r="G898" i="6"/>
  <c r="N902" i="6"/>
  <c r="E904" i="6"/>
  <c r="F905" i="6"/>
  <c r="G906" i="6"/>
  <c r="N908" i="6"/>
  <c r="F910" i="6"/>
  <c r="G911" i="6"/>
  <c r="N914" i="6"/>
  <c r="G916" i="6"/>
  <c r="N919" i="6"/>
  <c r="E921" i="6"/>
  <c r="G922" i="6"/>
  <c r="N924" i="6"/>
  <c r="F926" i="6"/>
  <c r="G927" i="6"/>
  <c r="N930" i="6"/>
  <c r="G932" i="6"/>
  <c r="N935" i="6"/>
  <c r="E937" i="6"/>
  <c r="G938" i="6"/>
  <c r="N940" i="6"/>
  <c r="F942" i="6"/>
  <c r="G943" i="6"/>
  <c r="N946" i="6"/>
  <c r="G948" i="6"/>
  <c r="N950" i="6"/>
  <c r="F952" i="6"/>
  <c r="F958" i="6"/>
  <c r="N960" i="6"/>
  <c r="F962" i="6"/>
  <c r="E967" i="6"/>
  <c r="E975" i="6"/>
  <c r="E983" i="6"/>
  <c r="E991" i="6"/>
  <c r="E999" i="6"/>
  <c r="F1002" i="6"/>
  <c r="N1003" i="6"/>
  <c r="N1005" i="6"/>
  <c r="N1007" i="6"/>
  <c r="E839" i="6"/>
  <c r="F840" i="6"/>
  <c r="G841" i="6"/>
  <c r="N845" i="6"/>
  <c r="E847" i="6"/>
  <c r="F848" i="6"/>
  <c r="G849" i="6"/>
  <c r="N853" i="6"/>
  <c r="E855" i="6"/>
  <c r="F856" i="6"/>
  <c r="G857" i="6"/>
  <c r="N861" i="6"/>
  <c r="E863" i="6"/>
  <c r="F864" i="6"/>
  <c r="G865" i="6"/>
  <c r="N869" i="6"/>
  <c r="E871" i="6"/>
  <c r="F872" i="6"/>
  <c r="G873" i="6"/>
  <c r="N877" i="6"/>
  <c r="E879" i="6"/>
  <c r="F880" i="6"/>
  <c r="G881" i="6"/>
  <c r="N885" i="6"/>
  <c r="E887" i="6"/>
  <c r="F888" i="6"/>
  <c r="G889" i="6"/>
  <c r="N893" i="6"/>
  <c r="E895" i="6"/>
  <c r="F896" i="6"/>
  <c r="G897" i="6"/>
  <c r="N901" i="6"/>
  <c r="E903" i="6"/>
  <c r="F904" i="6"/>
  <c r="G905" i="6"/>
  <c r="E909" i="6"/>
  <c r="G910" i="6"/>
  <c r="F915" i="6"/>
  <c r="N918" i="6"/>
  <c r="E920" i="6"/>
  <c r="F921" i="6"/>
  <c r="E925" i="6"/>
  <c r="G926" i="6"/>
  <c r="F931" i="6"/>
  <c r="N934" i="6"/>
  <c r="E936" i="6"/>
  <c r="F937" i="6"/>
  <c r="E941" i="6"/>
  <c r="G942" i="6"/>
  <c r="F947" i="6"/>
  <c r="E951" i="6"/>
  <c r="F955" i="6"/>
  <c r="E961" i="6"/>
  <c r="G962" i="6"/>
  <c r="G967" i="6"/>
  <c r="F970" i="6"/>
  <c r="G975" i="6"/>
  <c r="F978" i="6"/>
  <c r="G983" i="6"/>
  <c r="F986" i="6"/>
  <c r="G991" i="6"/>
  <c r="F994" i="6"/>
  <c r="G999" i="6"/>
  <c r="F1008" i="6"/>
  <c r="G840" i="6"/>
  <c r="N844" i="6"/>
  <c r="E846" i="6"/>
  <c r="F847" i="6"/>
  <c r="G848" i="6"/>
  <c r="N852" i="6"/>
  <c r="E854" i="6"/>
  <c r="F855" i="6"/>
  <c r="G856" i="6"/>
  <c r="N860" i="6"/>
  <c r="E862" i="6"/>
  <c r="F863" i="6"/>
  <c r="G864" i="6"/>
  <c r="N868" i="6"/>
  <c r="E870" i="6"/>
  <c r="F871" i="6"/>
  <c r="G872" i="6"/>
  <c r="N876" i="6"/>
  <c r="E878" i="6"/>
  <c r="F879" i="6"/>
  <c r="G880" i="6"/>
  <c r="N884" i="6"/>
  <c r="E886" i="6"/>
  <c r="F887" i="6"/>
  <c r="G888" i="6"/>
  <c r="N892" i="6"/>
  <c r="E894" i="6"/>
  <c r="F895" i="6"/>
  <c r="G896" i="6"/>
  <c r="N900" i="6"/>
  <c r="E902" i="6"/>
  <c r="F903" i="6"/>
  <c r="G904" i="6"/>
  <c r="N907" i="6"/>
  <c r="F909" i="6"/>
  <c r="E914" i="6"/>
  <c r="G915" i="6"/>
  <c r="N917" i="6"/>
  <c r="E919" i="6"/>
  <c r="F920" i="6"/>
  <c r="G921" i="6"/>
  <c r="N923" i="6"/>
  <c r="F925" i="6"/>
  <c r="E930" i="6"/>
  <c r="G931" i="6"/>
  <c r="N933" i="6"/>
  <c r="E935" i="6"/>
  <c r="F936" i="6"/>
  <c r="G937" i="6"/>
  <c r="N939" i="6"/>
  <c r="F941" i="6"/>
  <c r="E946" i="6"/>
  <c r="G947" i="6"/>
  <c r="N949" i="6"/>
  <c r="G951" i="6"/>
  <c r="G955" i="6"/>
  <c r="N959" i="6"/>
  <c r="F961" i="6"/>
  <c r="N963" i="6"/>
  <c r="N965" i="6"/>
  <c r="G970" i="6"/>
  <c r="N971" i="6"/>
  <c r="N973" i="6"/>
  <c r="G978" i="6"/>
  <c r="N979" i="6"/>
  <c r="N981" i="6"/>
  <c r="G986" i="6"/>
  <c r="N987" i="6"/>
  <c r="N989" i="6"/>
  <c r="G994" i="6"/>
  <c r="N995" i="6"/>
  <c r="N997" i="6"/>
  <c r="F830" i="6"/>
  <c r="G831" i="6"/>
  <c r="N835" i="6"/>
  <c r="E837" i="6"/>
  <c r="F838" i="6"/>
  <c r="G839" i="6"/>
  <c r="N843" i="6"/>
  <c r="E845" i="6"/>
  <c r="F846" i="6"/>
  <c r="G847" i="6"/>
  <c r="N851" i="6"/>
  <c r="E853" i="6"/>
  <c r="F854" i="6"/>
  <c r="G855" i="6"/>
  <c r="N859" i="6"/>
  <c r="E861" i="6"/>
  <c r="F862" i="6"/>
  <c r="G863" i="6"/>
  <c r="N867" i="6"/>
  <c r="E869" i="6"/>
  <c r="F870" i="6"/>
  <c r="G871" i="6"/>
  <c r="N875" i="6"/>
  <c r="E877" i="6"/>
  <c r="F878" i="6"/>
  <c r="G879" i="6"/>
  <c r="N883" i="6"/>
  <c r="E885" i="6"/>
  <c r="F886" i="6"/>
  <c r="G887" i="6"/>
  <c r="N891" i="6"/>
  <c r="E893" i="6"/>
  <c r="F894" i="6"/>
  <c r="G895" i="6"/>
  <c r="N899" i="6"/>
  <c r="E901" i="6"/>
  <c r="F902" i="6"/>
  <c r="G903" i="6"/>
  <c r="E908" i="6"/>
  <c r="N912" i="6"/>
  <c r="F914" i="6"/>
  <c r="E918" i="6"/>
  <c r="F919" i="6"/>
  <c r="G920" i="6"/>
  <c r="E924" i="6"/>
  <c r="N928" i="6"/>
  <c r="F930" i="6"/>
  <c r="E934" i="6"/>
  <c r="F935" i="6"/>
  <c r="G936" i="6"/>
  <c r="E940" i="6"/>
  <c r="N944" i="6"/>
  <c r="F946" i="6"/>
  <c r="E950" i="6"/>
  <c r="E954" i="6"/>
  <c r="E957" i="6"/>
  <c r="E960" i="6"/>
  <c r="G961" i="6"/>
  <c r="F966" i="6"/>
  <c r="E969" i="6"/>
  <c r="F974" i="6"/>
  <c r="E977" i="6"/>
  <c r="F982" i="6"/>
  <c r="E985" i="6"/>
  <c r="F990" i="6"/>
  <c r="E993" i="6"/>
  <c r="F998" i="6"/>
  <c r="E1001" i="6"/>
  <c r="F845" i="6"/>
  <c r="G846" i="6"/>
  <c r="N850" i="6"/>
  <c r="E852" i="6"/>
  <c r="F853" i="6"/>
  <c r="G854" i="6"/>
  <c r="N858" i="6"/>
  <c r="E860" i="6"/>
  <c r="F861" i="6"/>
  <c r="G862" i="6"/>
  <c r="N866" i="6"/>
  <c r="E868" i="6"/>
  <c r="F869" i="6"/>
  <c r="G870" i="6"/>
  <c r="N874" i="6"/>
  <c r="E876" i="6"/>
  <c r="F877" i="6"/>
  <c r="G878" i="6"/>
  <c r="N882" i="6"/>
  <c r="E884" i="6"/>
  <c r="F885" i="6"/>
  <c r="G886" i="6"/>
  <c r="N890" i="6"/>
  <c r="E892" i="6"/>
  <c r="F893" i="6"/>
  <c r="G894" i="6"/>
  <c r="N898" i="6"/>
  <c r="E900" i="6"/>
  <c r="F901" i="6"/>
  <c r="G902" i="6"/>
  <c r="N906" i="6"/>
  <c r="G908" i="6"/>
  <c r="N911" i="6"/>
  <c r="E913" i="6"/>
  <c r="G914" i="6"/>
  <c r="N916" i="6"/>
  <c r="F918" i="6"/>
  <c r="G919" i="6"/>
  <c r="N922" i="6"/>
  <c r="G924" i="6"/>
  <c r="N927" i="6"/>
  <c r="E929" i="6"/>
  <c r="G930" i="6"/>
  <c r="N932" i="6"/>
  <c r="F934" i="6"/>
  <c r="G935" i="6"/>
  <c r="N938" i="6"/>
  <c r="G940" i="6"/>
  <c r="N943" i="6"/>
  <c r="E945" i="6"/>
  <c r="G946" i="6"/>
  <c r="N948" i="6"/>
  <c r="F950" i="6"/>
  <c r="N952" i="6"/>
  <c r="F954" i="6"/>
  <c r="N958" i="6"/>
  <c r="F960" i="6"/>
  <c r="F969" i="6"/>
  <c r="F977" i="6"/>
  <c r="F985" i="6"/>
  <c r="F993" i="6"/>
  <c r="G1001" i="6"/>
  <c r="G1003" i="6"/>
  <c r="E1005" i="6"/>
  <c r="E1007" i="6"/>
  <c r="F836" i="6"/>
  <c r="G837" i="6"/>
  <c r="N841" i="6"/>
  <c r="E843" i="6"/>
  <c r="F844" i="6"/>
  <c r="G845" i="6"/>
  <c r="N849" i="6"/>
  <c r="E851" i="6"/>
  <c r="F852" i="6"/>
  <c r="G853" i="6"/>
  <c r="N857" i="6"/>
  <c r="E859" i="6"/>
  <c r="F860" i="6"/>
  <c r="G861" i="6"/>
  <c r="N865" i="6"/>
  <c r="E867" i="6"/>
  <c r="F868" i="6"/>
  <c r="G869" i="6"/>
  <c r="N873" i="6"/>
  <c r="E875" i="6"/>
  <c r="F876" i="6"/>
  <c r="G877" i="6"/>
  <c r="N881" i="6"/>
  <c r="E883" i="6"/>
  <c r="F884" i="6"/>
  <c r="G885" i="6"/>
  <c r="N889" i="6"/>
  <c r="E891" i="6"/>
  <c r="F892" i="6"/>
  <c r="G893" i="6"/>
  <c r="N897" i="6"/>
  <c r="E899" i="6"/>
  <c r="F900" i="6"/>
  <c r="G901" i="6"/>
  <c r="N905" i="6"/>
  <c r="F907" i="6"/>
  <c r="N910" i="6"/>
  <c r="E912" i="6"/>
  <c r="F913" i="6"/>
  <c r="E917" i="6"/>
  <c r="G918" i="6"/>
  <c r="F923" i="6"/>
  <c r="N926" i="6"/>
  <c r="E928" i="6"/>
  <c r="F929" i="6"/>
  <c r="E933" i="6"/>
  <c r="G934" i="6"/>
  <c r="F939" i="6"/>
  <c r="N942" i="6"/>
  <c r="E944" i="6"/>
  <c r="F945" i="6"/>
  <c r="E949" i="6"/>
  <c r="E953" i="6"/>
  <c r="G954" i="6"/>
  <c r="E959" i="6"/>
  <c r="F963" i="6"/>
  <c r="N967" i="6"/>
  <c r="G969" i="6"/>
  <c r="N975" i="6"/>
  <c r="G977" i="6"/>
  <c r="N983" i="6"/>
  <c r="G985" i="6"/>
  <c r="N991" i="6"/>
  <c r="G993" i="6"/>
  <c r="N999" i="6"/>
  <c r="E1009" i="6"/>
  <c r="E1015" i="6"/>
  <c r="F1016" i="6"/>
  <c r="G1017" i="6"/>
  <c r="N1021" i="6"/>
  <c r="E1023" i="6"/>
  <c r="F1024" i="6"/>
  <c r="G1025" i="6"/>
  <c r="N1029" i="6"/>
  <c r="E1031" i="6"/>
  <c r="F1032" i="6"/>
  <c r="G1033" i="6"/>
  <c r="N1037" i="6"/>
  <c r="E1039" i="6"/>
  <c r="F1040" i="6"/>
  <c r="G1041" i="6"/>
  <c r="N1045" i="6"/>
  <c r="E1047" i="6"/>
  <c r="F1048" i="6"/>
  <c r="G1049" i="6"/>
  <c r="N1053" i="6"/>
  <c r="E1055" i="6"/>
  <c r="F1056" i="6"/>
  <c r="G1057" i="6"/>
  <c r="N1061" i="6"/>
  <c r="E1063" i="6"/>
  <c r="F1064" i="6"/>
  <c r="G1065" i="6"/>
  <c r="N1069" i="6"/>
  <c r="E1071" i="6"/>
  <c r="F1072" i="6"/>
  <c r="G1073" i="6"/>
  <c r="F951" i="6"/>
  <c r="G952" i="6"/>
  <c r="N956" i="6"/>
  <c r="E958" i="6"/>
  <c r="F959" i="6"/>
  <c r="G960" i="6"/>
  <c r="N964" i="6"/>
  <c r="E966" i="6"/>
  <c r="F967" i="6"/>
  <c r="G968" i="6"/>
  <c r="N972" i="6"/>
  <c r="E974" i="6"/>
  <c r="F975" i="6"/>
  <c r="G976" i="6"/>
  <c r="N980" i="6"/>
  <c r="E982" i="6"/>
  <c r="F983" i="6"/>
  <c r="G984" i="6"/>
  <c r="N988" i="6"/>
  <c r="E990" i="6"/>
  <c r="F991" i="6"/>
  <c r="G992" i="6"/>
  <c r="N996" i="6"/>
  <c r="E998" i="6"/>
  <c r="F999" i="6"/>
  <c r="G1000" i="6"/>
  <c r="N1004" i="6"/>
  <c r="E1006" i="6"/>
  <c r="F1007" i="6"/>
  <c r="G1008" i="6"/>
  <c r="N1012" i="6"/>
  <c r="E1014" i="6"/>
  <c r="F1015" i="6"/>
  <c r="G1016" i="6"/>
  <c r="N1020" i="6"/>
  <c r="E1022" i="6"/>
  <c r="F1023" i="6"/>
  <c r="G1024" i="6"/>
  <c r="N1028" i="6"/>
  <c r="E1030" i="6"/>
  <c r="F1031" i="6"/>
  <c r="G1032" i="6"/>
  <c r="N1036" i="6"/>
  <c r="E1038" i="6"/>
  <c r="F1039" i="6"/>
  <c r="G1040" i="6"/>
  <c r="N1044" i="6"/>
  <c r="E1046" i="6"/>
  <c r="F1047" i="6"/>
  <c r="G1048" i="6"/>
  <c r="N1052" i="6"/>
  <c r="E1054" i="6"/>
  <c r="F1055" i="6"/>
  <c r="G1056" i="6"/>
  <c r="N1060" i="6"/>
  <c r="E1062" i="6"/>
  <c r="F1063" i="6"/>
  <c r="G1064" i="6"/>
  <c r="N1068" i="6"/>
  <c r="E1070" i="6"/>
  <c r="F1071" i="6"/>
  <c r="G1072" i="6"/>
  <c r="F1006" i="6"/>
  <c r="G1007" i="6"/>
  <c r="N1011" i="6"/>
  <c r="E1013" i="6"/>
  <c r="F1014" i="6"/>
  <c r="G1015" i="6"/>
  <c r="N1019" i="6"/>
  <c r="E1021" i="6"/>
  <c r="F1022" i="6"/>
  <c r="G1023" i="6"/>
  <c r="N1027" i="6"/>
  <c r="E1029" i="6"/>
  <c r="F1030" i="6"/>
  <c r="G1031" i="6"/>
  <c r="N1035" i="6"/>
  <c r="E1037" i="6"/>
  <c r="F1038" i="6"/>
  <c r="G1039" i="6"/>
  <c r="N1043" i="6"/>
  <c r="E1045" i="6"/>
  <c r="F1046" i="6"/>
  <c r="G1047" i="6"/>
  <c r="N1051" i="6"/>
  <c r="E1053" i="6"/>
  <c r="F1054" i="6"/>
  <c r="G1055" i="6"/>
  <c r="N1059" i="6"/>
  <c r="E1061" i="6"/>
  <c r="F1062" i="6"/>
  <c r="G1063" i="6"/>
  <c r="N1067" i="6"/>
  <c r="E1069" i="6"/>
  <c r="F1070" i="6"/>
  <c r="G1071" i="6"/>
  <c r="N1075" i="6"/>
  <c r="G950" i="6"/>
  <c r="N954" i="6"/>
  <c r="E956" i="6"/>
  <c r="F957" i="6"/>
  <c r="G958" i="6"/>
  <c r="N962" i="6"/>
  <c r="E964" i="6"/>
  <c r="F965" i="6"/>
  <c r="G966" i="6"/>
  <c r="N970" i="6"/>
  <c r="E972" i="6"/>
  <c r="F973" i="6"/>
  <c r="G974" i="6"/>
  <c r="N978" i="6"/>
  <c r="E980" i="6"/>
  <c r="F981" i="6"/>
  <c r="G982" i="6"/>
  <c r="N986" i="6"/>
  <c r="E988" i="6"/>
  <c r="F989" i="6"/>
  <c r="G990" i="6"/>
  <c r="N994" i="6"/>
  <c r="E996" i="6"/>
  <c r="F997" i="6"/>
  <c r="G998" i="6"/>
  <c r="N1002" i="6"/>
  <c r="E1004" i="6"/>
  <c r="F1005" i="6"/>
  <c r="G1006" i="6"/>
  <c r="N1010" i="6"/>
  <c r="E1012" i="6"/>
  <c r="F1013" i="6"/>
  <c r="G1014" i="6"/>
  <c r="N1018" i="6"/>
  <c r="E1020" i="6"/>
  <c r="F1021" i="6"/>
  <c r="G1022" i="6"/>
  <c r="N1026" i="6"/>
  <c r="E1028" i="6"/>
  <c r="F1029" i="6"/>
  <c r="G1030" i="6"/>
  <c r="N1034" i="6"/>
  <c r="E1036" i="6"/>
  <c r="F1037" i="6"/>
  <c r="G1038" i="6"/>
  <c r="N1042" i="6"/>
  <c r="E1044" i="6"/>
  <c r="F1045" i="6"/>
  <c r="G1046" i="6"/>
  <c r="N1050" i="6"/>
  <c r="E1052" i="6"/>
  <c r="F1053" i="6"/>
  <c r="G1054" i="6"/>
  <c r="N1058" i="6"/>
  <c r="E1060" i="6"/>
  <c r="F1061" i="6"/>
  <c r="G1062" i="6"/>
  <c r="N1066" i="6"/>
  <c r="E1068" i="6"/>
  <c r="F1069" i="6"/>
  <c r="G1070" i="6"/>
  <c r="N1074" i="6"/>
  <c r="E907" i="6"/>
  <c r="F908" i="6"/>
  <c r="G909" i="6"/>
  <c r="N913" i="6"/>
  <c r="E915" i="6"/>
  <c r="F916" i="6"/>
  <c r="G917" i="6"/>
  <c r="N921" i="6"/>
  <c r="E923" i="6"/>
  <c r="F924" i="6"/>
  <c r="G925" i="6"/>
  <c r="N929" i="6"/>
  <c r="E931" i="6"/>
  <c r="F932" i="6"/>
  <c r="G933" i="6"/>
  <c r="N937" i="6"/>
  <c r="E939" i="6"/>
  <c r="F940" i="6"/>
  <c r="G941" i="6"/>
  <c r="N945" i="6"/>
  <c r="E947" i="6"/>
  <c r="F948" i="6"/>
  <c r="G949" i="6"/>
  <c r="N953" i="6"/>
  <c r="E955" i="6"/>
  <c r="F956" i="6"/>
  <c r="G957" i="6"/>
  <c r="N961" i="6"/>
  <c r="E963" i="6"/>
  <c r="F964" i="6"/>
  <c r="G965" i="6"/>
  <c r="N969" i="6"/>
  <c r="E971" i="6"/>
  <c r="F972" i="6"/>
  <c r="G973" i="6"/>
  <c r="N977" i="6"/>
  <c r="E979" i="6"/>
  <c r="F980" i="6"/>
  <c r="G981" i="6"/>
  <c r="N985" i="6"/>
  <c r="E987" i="6"/>
  <c r="F988" i="6"/>
  <c r="G989" i="6"/>
  <c r="N993" i="6"/>
  <c r="E995" i="6"/>
  <c r="F996" i="6"/>
  <c r="G997" i="6"/>
  <c r="N1001" i="6"/>
  <c r="E1003" i="6"/>
  <c r="F1004" i="6"/>
  <c r="G1005" i="6"/>
  <c r="N1009" i="6"/>
  <c r="E1011" i="6"/>
  <c r="F1012" i="6"/>
  <c r="G1013" i="6"/>
  <c r="N1017" i="6"/>
  <c r="E1019" i="6"/>
  <c r="F1020" i="6"/>
  <c r="G1021" i="6"/>
  <c r="N1025" i="6"/>
  <c r="E1027" i="6"/>
  <c r="F1028" i="6"/>
  <c r="G1029" i="6"/>
  <c r="N1033" i="6"/>
  <c r="E1035" i="6"/>
  <c r="F1036" i="6"/>
  <c r="G1037" i="6"/>
  <c r="N1041" i="6"/>
  <c r="E1043" i="6"/>
  <c r="F1044" i="6"/>
  <c r="G1045" i="6"/>
  <c r="N1049" i="6"/>
  <c r="E1051" i="6"/>
  <c r="F1052" i="6"/>
  <c r="G1053" i="6"/>
  <c r="N1057" i="6"/>
  <c r="E1059" i="6"/>
  <c r="F1060" i="6"/>
  <c r="G1061" i="6"/>
  <c r="N1065" i="6"/>
  <c r="E1067" i="6"/>
  <c r="F1068" i="6"/>
  <c r="G1069" i="6"/>
  <c r="N1073" i="6"/>
  <c r="E1075" i="6"/>
  <c r="G964" i="6"/>
  <c r="N968" i="6"/>
  <c r="E970" i="6"/>
  <c r="F971" i="6"/>
  <c r="G972" i="6"/>
  <c r="N976" i="6"/>
  <c r="E978" i="6"/>
  <c r="F979" i="6"/>
  <c r="G980" i="6"/>
  <c r="N984" i="6"/>
  <c r="E986" i="6"/>
  <c r="F987" i="6"/>
  <c r="G988" i="6"/>
  <c r="N992" i="6"/>
  <c r="E994" i="6"/>
  <c r="F995" i="6"/>
  <c r="G996" i="6"/>
  <c r="N1000" i="6"/>
  <c r="E1002" i="6"/>
  <c r="F1003" i="6"/>
  <c r="G1004" i="6"/>
  <c r="N1008" i="6"/>
  <c r="E1010" i="6"/>
  <c r="F1011" i="6"/>
  <c r="G1012" i="6"/>
  <c r="N1016" i="6"/>
  <c r="E1018" i="6"/>
  <c r="F1019" i="6"/>
  <c r="G1020" i="6"/>
  <c r="N1024" i="6"/>
  <c r="E1026" i="6"/>
  <c r="F1027" i="6"/>
  <c r="G1028" i="6"/>
  <c r="N1032" i="6"/>
  <c r="E1034" i="6"/>
  <c r="F1035" i="6"/>
  <c r="G1036" i="6"/>
  <c r="N1040" i="6"/>
  <c r="E1042" i="6"/>
  <c r="F1043" i="6"/>
  <c r="G1044" i="6"/>
  <c r="N1048" i="6"/>
  <c r="E1050" i="6"/>
  <c r="F1051" i="6"/>
  <c r="G1052" i="6"/>
  <c r="N1056" i="6"/>
  <c r="E1058" i="6"/>
  <c r="F1059" i="6"/>
  <c r="G1060" i="6"/>
  <c r="N1064" i="6"/>
  <c r="E1066" i="6"/>
  <c r="F1067" i="6"/>
  <c r="G1068" i="6"/>
  <c r="N1072" i="6"/>
  <c r="E1074" i="6"/>
  <c r="F1075" i="6"/>
  <c r="F1010" i="6"/>
  <c r="G1011" i="6"/>
  <c r="N1015" i="6"/>
  <c r="E1017" i="6"/>
  <c r="F1018" i="6"/>
  <c r="G1019" i="6"/>
  <c r="N1023" i="6"/>
  <c r="E1025" i="6"/>
  <c r="F1026" i="6"/>
  <c r="G1027" i="6"/>
  <c r="N1031" i="6"/>
  <c r="E1033" i="6"/>
  <c r="F1034" i="6"/>
  <c r="G1035" i="6"/>
  <c r="N1039" i="6"/>
  <c r="E1041" i="6"/>
  <c r="F1042" i="6"/>
  <c r="G1043" i="6"/>
  <c r="N1047" i="6"/>
  <c r="E1049" i="6"/>
  <c r="F1050" i="6"/>
  <c r="G1051" i="6"/>
  <c r="N1055" i="6"/>
  <c r="E1057" i="6"/>
  <c r="F1058" i="6"/>
  <c r="G1059" i="6"/>
  <c r="N1063" i="6"/>
  <c r="E1065" i="6"/>
  <c r="F1066" i="6"/>
  <c r="G1067" i="6"/>
  <c r="N1071" i="6"/>
  <c r="E1073" i="6"/>
  <c r="F1074" i="6"/>
  <c r="G1075" i="6"/>
  <c r="F1001" i="6"/>
  <c r="G1002" i="6"/>
  <c r="N1006" i="6"/>
  <c r="E1008" i="6"/>
  <c r="F1009" i="6"/>
  <c r="G1010" i="6"/>
  <c r="N1014" i="6"/>
  <c r="E1016" i="6"/>
  <c r="F1017" i="6"/>
  <c r="G1018" i="6"/>
  <c r="N1022" i="6"/>
  <c r="E1024" i="6"/>
  <c r="F1025" i="6"/>
  <c r="G1026" i="6"/>
  <c r="N1030" i="6"/>
  <c r="E1032" i="6"/>
  <c r="F1033" i="6"/>
  <c r="G1034" i="6"/>
  <c r="N1038" i="6"/>
  <c r="E1040" i="6"/>
  <c r="F1041" i="6"/>
  <c r="G1042" i="6"/>
  <c r="N1046" i="6"/>
  <c r="E1048" i="6"/>
  <c r="F1049" i="6"/>
  <c r="G1050" i="6"/>
  <c r="N1054" i="6"/>
  <c r="E1056" i="6"/>
  <c r="F1057" i="6"/>
  <c r="G1058" i="6"/>
  <c r="N1062" i="6"/>
  <c r="E1064" i="6"/>
  <c r="F1065" i="6"/>
  <c r="G1066" i="6"/>
  <c r="N1070" i="6"/>
  <c r="E1072" i="6"/>
  <c r="F1073" i="6"/>
  <c r="G1074" i="6"/>
  <c r="E58" i="6"/>
  <c r="F57" i="6"/>
  <c r="G58" i="6"/>
  <c r="G57" i="6"/>
  <c r="N58" i="6"/>
  <c r="F58" i="6"/>
  <c r="E57" i="6"/>
  <c r="N5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A4" authorId="0" shapeId="0" xr:uid="{A2CC2F16-3343-46CA-A945-FCB47A258197}">
      <text>
        <r>
          <rPr>
            <b/>
            <sz val="9"/>
            <color indexed="81"/>
            <rFont val="Tahoma"/>
            <family val="2"/>
          </rPr>
          <t>Arianne:</t>
        </r>
        <r>
          <rPr>
            <sz val="9"/>
            <color indexed="81"/>
            <rFont val="Tahoma"/>
            <family val="2"/>
          </rPr>
          <t xml:space="preserve">
Hypothèses:
- Pas de modification au procédé de recyclage du carton d'Ecoinvent
- Pas de transport pris en compte 
- Le carton entrant est entièrement remplacé par du sludge
- Substitution du carton recyclé considérée comme nulle?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E14" authorId="0" shapeId="0" xr:uid="{664E578F-7C11-482A-BA51-02EC003AC6E8}">
      <text>
        <r>
          <rPr>
            <b/>
            <sz val="9"/>
            <color indexed="81"/>
            <rFont val="Tahoma"/>
            <family val="2"/>
          </rPr>
          <t>Arianne:</t>
        </r>
        <r>
          <rPr>
            <sz val="9"/>
            <color indexed="81"/>
            <rFont val="Tahoma"/>
            <family val="2"/>
          </rPr>
          <t xml:space="preserve">
Tous les additifs qui ne vont pas dans le sludge vont dans la fibre recyclée.</t>
        </r>
      </text>
    </comment>
    <comment ref="F14" authorId="0" shapeId="0" xr:uid="{E39BD7A7-0C07-4F80-BA9A-B6817FB2894B}">
      <text>
        <r>
          <rPr>
            <b/>
            <sz val="9"/>
            <color indexed="81"/>
            <rFont val="Tahoma"/>
            <family val="2"/>
          </rPr>
          <t>Arianne:</t>
        </r>
        <r>
          <rPr>
            <sz val="9"/>
            <color indexed="81"/>
            <rFont val="Tahoma"/>
            <family val="2"/>
          </rPr>
          <t xml:space="preserve">
On suppose que ce qui n'est pas de l'eau ou des fibres est des additifs dans le sludge.</t>
        </r>
      </text>
    </comment>
    <comment ref="F15" authorId="0" shapeId="0" xr:uid="{1BFE5BD0-0829-44C4-99E5-BA5D48EE4D7C}">
      <text>
        <r>
          <rPr>
            <b/>
            <sz val="9"/>
            <color indexed="81"/>
            <rFont val="Tahoma"/>
            <family val="2"/>
          </rPr>
          <t>Arianne:</t>
        </r>
        <r>
          <rPr>
            <sz val="9"/>
            <color indexed="81"/>
            <rFont val="Tahoma"/>
            <family val="2"/>
          </rPr>
          <t xml:space="preserve">
Plus haut contenu en haut dans la littérature</t>
        </r>
      </text>
    </comment>
    <comment ref="B16" authorId="0" shapeId="0" xr:uid="{D6F6DEAB-8F7A-40CC-BB55-9104AA801CD7}">
      <text>
        <r>
          <rPr>
            <b/>
            <sz val="9"/>
            <color indexed="81"/>
            <rFont val="Tahoma"/>
            <family val="2"/>
          </rPr>
          <t>Arianne:</t>
        </r>
        <r>
          <rPr>
            <sz val="9"/>
            <color indexed="81"/>
            <rFont val="Tahoma"/>
            <family val="2"/>
          </rPr>
          <t xml:space="preserve">
On suppose que tous les rejets d'Ecoinvent sont des fibres dans le ballot.</t>
        </r>
      </text>
    </comment>
    <comment ref="F16" authorId="0" shapeId="0" xr:uid="{ACBB46F4-1CAA-4DA9-AF8C-6DBA7B8FBC12}">
      <text>
        <r>
          <rPr>
            <b/>
            <sz val="9"/>
            <color indexed="81"/>
            <rFont val="Tahoma"/>
            <family val="2"/>
          </rPr>
          <t>Arianne:</t>
        </r>
        <r>
          <rPr>
            <sz val="9"/>
            <color indexed="81"/>
            <rFont val="Tahoma"/>
            <family val="2"/>
          </rPr>
          <t xml:space="preserve">
Selon Ochoa de Alda</t>
        </r>
      </text>
    </comment>
    <comment ref="E21" authorId="0" shapeId="0" xr:uid="{84E1ABDE-19D7-46DD-9EF7-7B7222C2CDC8}">
      <text>
        <r>
          <rPr>
            <b/>
            <sz val="9"/>
            <color indexed="81"/>
            <rFont val="Tahoma"/>
            <family val="2"/>
          </rPr>
          <t>Arianne:</t>
        </r>
        <r>
          <rPr>
            <sz val="9"/>
            <color indexed="81"/>
            <rFont val="Tahoma"/>
            <family val="2"/>
          </rPr>
          <t xml:space="preserve">
Tous les additifs qui ne vont pas dans le sludge vont dans la fibre recyclée</t>
        </r>
      </text>
    </comment>
    <comment ref="F21" authorId="0" shapeId="0" xr:uid="{DE85EA11-4C9D-4429-948F-1148DB241A1A}">
      <text>
        <r>
          <rPr>
            <b/>
            <sz val="9"/>
            <color indexed="81"/>
            <rFont val="Tahoma"/>
            <family val="2"/>
          </rPr>
          <t>Arianne:</t>
        </r>
        <r>
          <rPr>
            <sz val="9"/>
            <color indexed="81"/>
            <rFont val="Tahoma"/>
            <family val="2"/>
          </rPr>
          <t xml:space="preserve">
On suppose que ce qui n'est pas de l'eau ou des fibres est des additifs dans le sludge.</t>
        </r>
      </text>
    </comment>
    <comment ref="F22" authorId="0" shapeId="0" xr:uid="{568DE688-F745-408E-9D40-1191C93E9602}">
      <text>
        <r>
          <rPr>
            <b/>
            <sz val="9"/>
            <color indexed="81"/>
            <rFont val="Tahoma"/>
            <family val="2"/>
          </rPr>
          <t>Arianne:</t>
        </r>
        <r>
          <rPr>
            <sz val="9"/>
            <color indexed="81"/>
            <rFont val="Tahoma"/>
            <family val="2"/>
          </rPr>
          <t xml:space="preserve">
Plus haut contenu en eau dans la littérature.</t>
        </r>
      </text>
    </comment>
    <comment ref="B23" authorId="0" shapeId="0" xr:uid="{FC0BD7BF-45D6-4B66-8295-9BD158E75AA8}">
      <text>
        <r>
          <rPr>
            <b/>
            <sz val="9"/>
            <color indexed="81"/>
            <rFont val="Tahoma"/>
            <family val="2"/>
          </rPr>
          <t>Arianne:</t>
        </r>
        <r>
          <rPr>
            <sz val="9"/>
            <color indexed="81"/>
            <rFont val="Tahoma"/>
            <family val="2"/>
          </rPr>
          <t xml:space="preserve">
Correspond au ''wood ash''</t>
        </r>
      </text>
    </comment>
    <comment ref="E29" authorId="0" shapeId="0" xr:uid="{423275AD-C2F4-4DB8-9E7A-FE60B8EACF1F}">
      <text>
        <r>
          <rPr>
            <b/>
            <sz val="9"/>
            <color indexed="81"/>
            <rFont val="Tahoma"/>
            <family val="2"/>
          </rPr>
          <t>Arianne:</t>
        </r>
        <r>
          <rPr>
            <sz val="9"/>
            <color indexed="81"/>
            <rFont val="Tahoma"/>
            <family val="2"/>
          </rPr>
          <t xml:space="preserve">
Tous les additifs qui ne vont pas dans le sludge vont dans la fibre recyclée</t>
        </r>
      </text>
    </comment>
    <comment ref="F29" authorId="0" shapeId="0" xr:uid="{19F19ED8-ED31-49B2-8006-F39B81D0D895}">
      <text>
        <r>
          <rPr>
            <b/>
            <sz val="9"/>
            <color indexed="81"/>
            <rFont val="Tahoma"/>
            <family val="2"/>
          </rPr>
          <t>Arianne:</t>
        </r>
        <r>
          <rPr>
            <sz val="9"/>
            <color indexed="81"/>
            <rFont val="Tahoma"/>
            <family val="2"/>
          </rPr>
          <t xml:space="preserve">
On suppose que ce qui n'est pas de l'eau ou des fibres est des additifs dans le sludge.</t>
        </r>
      </text>
    </comment>
    <comment ref="F30" authorId="0" shapeId="0" xr:uid="{E6C2E78F-5A3D-4890-AEBA-BF9E3DAF0CF0}">
      <text>
        <r>
          <rPr>
            <b/>
            <sz val="9"/>
            <color indexed="81"/>
            <rFont val="Tahoma"/>
            <family val="2"/>
          </rPr>
          <t>Arianne:</t>
        </r>
        <r>
          <rPr>
            <sz val="9"/>
            <color indexed="81"/>
            <rFont val="Tahoma"/>
            <family val="2"/>
          </rPr>
          <t xml:space="preserve">
Plus haut contenu en haut dans la littérature</t>
        </r>
      </text>
    </comment>
    <comment ref="B31" authorId="0" shapeId="0" xr:uid="{D8C35A40-F905-456E-80EE-B0D0A1A40EEE}">
      <text>
        <r>
          <rPr>
            <b/>
            <sz val="9"/>
            <color indexed="81"/>
            <rFont val="Tahoma"/>
            <family val="2"/>
          </rPr>
          <t>Arianne:</t>
        </r>
        <r>
          <rPr>
            <sz val="9"/>
            <color indexed="81"/>
            <rFont val="Tahoma"/>
            <family val="2"/>
          </rPr>
          <t xml:space="preserve">
On suppose que tous les rejets de Ecoinvent sont des fibres dans le ballot.</t>
        </r>
      </text>
    </comment>
    <comment ref="F31" authorId="0" shapeId="0" xr:uid="{E9A51BF9-F87A-494D-B55D-264C1E780AF1}">
      <text>
        <r>
          <rPr>
            <b/>
            <sz val="9"/>
            <color indexed="81"/>
            <rFont val="Tahoma"/>
            <family val="2"/>
          </rPr>
          <t>Arianne:</t>
        </r>
        <r>
          <rPr>
            <sz val="9"/>
            <color indexed="81"/>
            <rFont val="Tahoma"/>
            <family val="2"/>
          </rPr>
          <t xml:space="preserve">
Selon Ochoa de Alda</t>
        </r>
      </text>
    </comment>
    <comment ref="B33" authorId="0" shapeId="0" xr:uid="{91704AF9-36E7-4C1A-8594-42CDA2995D56}">
      <text>
        <r>
          <rPr>
            <b/>
            <sz val="9"/>
            <color indexed="81"/>
            <rFont val="Tahoma"/>
            <family val="2"/>
          </rPr>
          <t>Arianne:</t>
        </r>
        <r>
          <rPr>
            <sz val="9"/>
            <color indexed="81"/>
            <rFont val="Tahoma"/>
            <family val="2"/>
          </rPr>
          <t xml:space="preserve">
Pas inclus le ''hard coal ash'' ni le ''lignite ash'', car le hard coal et les lignite briquettes n'ont pas été pris en compte dans le bilan.</t>
        </r>
      </text>
    </comment>
    <comment ref="C33" authorId="0" shapeId="0" xr:uid="{BBDE3A44-6C21-407E-B688-BA1CCE00BB65}">
      <text>
        <r>
          <rPr>
            <b/>
            <sz val="9"/>
            <color indexed="81"/>
            <rFont val="Tahoma"/>
            <family val="2"/>
          </rPr>
          <t>Arianne:</t>
        </r>
        <r>
          <rPr>
            <sz val="9"/>
            <color indexed="81"/>
            <rFont val="Tahoma"/>
            <family val="2"/>
          </rPr>
          <t xml:space="preserve">
J'ai l'impression qu'il n'y a pas assez d'eau...</t>
        </r>
      </text>
    </comment>
    <comment ref="F33" authorId="0" shapeId="0" xr:uid="{AE7EE598-1195-4EE3-A161-BF0116B6BC72}">
      <text>
        <r>
          <rPr>
            <b/>
            <sz val="9"/>
            <color indexed="81"/>
            <rFont val="Tahoma"/>
            <family val="2"/>
          </rPr>
          <t>Arianne:</t>
        </r>
        <r>
          <rPr>
            <sz val="9"/>
            <color indexed="81"/>
            <rFont val="Tahoma"/>
            <family val="2"/>
          </rPr>
          <t xml:space="preserve">
En supposant que tous les rejets de la source:  https://onlinelibrary.wiley.com/doi/pdf/10.1002/9780470666883.ch15 pour la production de fluting liner sont du sludge.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Q5" authorId="0" shapeId="0" xr:uid="{B9BFBACE-4CB9-4EB8-AAD5-997565E6200D}">
      <text>
        <r>
          <rPr>
            <b/>
            <sz val="9"/>
            <color indexed="81"/>
            <rFont val="Tahoma"/>
            <family val="2"/>
          </rPr>
          <t>Arianne:</t>
        </r>
        <r>
          <rPr>
            <sz val="9"/>
            <color indexed="81"/>
            <rFont val="Tahoma"/>
            <family val="2"/>
          </rPr>
          <t xml:space="preserve">
incertitude en kg selon la plage de valeurs donnée dans la source.</t>
        </r>
      </text>
    </comment>
    <comment ref="Q11" authorId="0" shapeId="0" xr:uid="{FE17DBF7-2D38-48F7-A09E-A7FFE2AD8141}">
      <text>
        <r>
          <rPr>
            <b/>
            <sz val="9"/>
            <color indexed="81"/>
            <rFont val="Tahoma"/>
            <family val="2"/>
          </rPr>
          <t>Arianne:</t>
        </r>
        <r>
          <rPr>
            <sz val="9"/>
            <color indexed="81"/>
            <rFont val="Tahoma"/>
            <family val="2"/>
          </rPr>
          <t xml:space="preserve">
Incertitude en kg</t>
        </r>
      </text>
    </comment>
    <comment ref="Q13" authorId="0" shapeId="0" xr:uid="{49AED482-63ED-492C-B70E-0A1943ECB121}">
      <text>
        <r>
          <rPr>
            <b/>
            <sz val="9"/>
            <color indexed="81"/>
            <rFont val="Tahoma"/>
            <family val="2"/>
          </rPr>
          <t>Arianne:</t>
        </r>
        <r>
          <rPr>
            <sz val="9"/>
            <color indexed="81"/>
            <rFont val="Tahoma"/>
            <family val="2"/>
          </rPr>
          <t xml:space="preserve">
Incertitude en kg</t>
        </r>
      </text>
    </comment>
    <comment ref="I31" authorId="0" shapeId="0" xr:uid="{20D9BC1C-091C-4975-9621-444C9780601A}">
      <text>
        <r>
          <rPr>
            <b/>
            <sz val="9"/>
            <color indexed="81"/>
            <rFont val="Tahoma"/>
            <family val="2"/>
          </rPr>
          <t>Arianne:</t>
        </r>
        <r>
          <rPr>
            <sz val="9"/>
            <color indexed="81"/>
            <rFont val="Tahoma"/>
            <family val="2"/>
          </rPr>
          <t xml:space="preserve">
On suppose que tout le ballot de fibres, y compris les impuretés, constituent du waste paper, unsorted.</t>
        </r>
      </text>
    </comment>
    <comment ref="H45" authorId="0" shapeId="0" xr:uid="{E5029878-F83A-49D6-966B-A7F70D43FAD9}">
      <text>
        <r>
          <rPr>
            <b/>
            <sz val="9"/>
            <color indexed="81"/>
            <rFont val="Tahoma"/>
            <family val="2"/>
          </rPr>
          <t>Arianne:</t>
        </r>
        <r>
          <rPr>
            <sz val="9"/>
            <color indexed="81"/>
            <rFont val="Tahoma"/>
            <family val="2"/>
          </rPr>
          <t xml:space="preserve">
Sludge réellement produit.</t>
        </r>
      </text>
    </comment>
    <comment ref="I45" authorId="0" shapeId="0" xr:uid="{F7DD0574-8170-494F-909A-DC452DEE1B32}">
      <text>
        <r>
          <rPr>
            <b/>
            <sz val="9"/>
            <color indexed="81"/>
            <rFont val="Tahoma"/>
            <family val="2"/>
          </rPr>
          <t>Arianne:</t>
        </r>
        <r>
          <rPr>
            <sz val="9"/>
            <color indexed="81"/>
            <rFont val="Tahoma"/>
            <family val="2"/>
          </rPr>
          <t xml:space="preserve">
Carton produit à l'aide du sludge.</t>
        </r>
      </text>
    </comment>
    <comment ref="A59" authorId="0" shapeId="0" xr:uid="{11A634B6-679F-4E24-A760-856D66E10254}">
      <text>
        <r>
          <rPr>
            <b/>
            <sz val="9"/>
            <color indexed="81"/>
            <rFont val="Tahoma"/>
            <family val="2"/>
          </rPr>
          <t>Arianne:</t>
        </r>
        <r>
          <rPr>
            <sz val="9"/>
            <color indexed="81"/>
            <rFont val="Tahoma"/>
            <family val="2"/>
          </rPr>
          <t xml:space="preserve">
On suppose qu'il n'y a pas de séchage préalable:  Dans Feasibility of recycling pulp and paper mill sludge in the paper and board industries, on dit que le contenu en eau est un avantage.</t>
        </r>
      </text>
    </comment>
    <comment ref="G292" authorId="0" shapeId="0" xr:uid="{DFFE70B1-9F1E-4ADA-90D6-DD99F63FD5F4}">
      <text>
        <r>
          <rPr>
            <b/>
            <sz val="9"/>
            <color indexed="81"/>
            <rFont val="Tahoma"/>
            <family val="2"/>
          </rPr>
          <t>Arianne:</t>
        </r>
        <r>
          <rPr>
            <sz val="9"/>
            <color indexed="81"/>
            <rFont val="Tahoma"/>
            <family val="2"/>
          </rPr>
          <t xml:space="preserve">
Correspond aux plastiques mixtes.</t>
        </r>
      </text>
    </comment>
    <comment ref="N305" authorId="0" shapeId="0" xr:uid="{B311D712-5F1C-4378-9928-7D8FFF76DF61}">
      <text>
        <r>
          <rPr>
            <b/>
            <sz val="9"/>
            <color indexed="81"/>
            <rFont val="Tahoma"/>
            <family val="2"/>
          </rPr>
          <t>Arianne:</t>
        </r>
        <r>
          <rPr>
            <sz val="9"/>
            <color indexed="81"/>
            <rFont val="Tahoma"/>
            <family val="2"/>
          </rPr>
          <t xml:space="preserve">
On suppose 1000 kg d'eau par m^3.</t>
        </r>
      </text>
    </comment>
    <comment ref="I306" authorId="0" shapeId="0" xr:uid="{4FD13EE0-0F55-41EB-A3CE-31575BB72D4A}">
      <text>
        <r>
          <rPr>
            <b/>
            <sz val="9"/>
            <color indexed="81"/>
            <rFont val="Tahoma"/>
            <family val="2"/>
          </rPr>
          <t>Arianne:</t>
        </r>
        <r>
          <rPr>
            <sz val="9"/>
            <color indexed="81"/>
            <rFont val="Tahoma"/>
            <family val="2"/>
          </rPr>
          <t xml:space="preserve">
Pas certaine du signe mais je pense que puisque le landfill est un traitement de matières résiduelles, il faut l'inverser?</t>
        </r>
      </text>
    </comment>
    <comment ref="N309" authorId="0" shapeId="0" xr:uid="{76CEEE71-D64C-42EC-A6D8-61E77A4A1343}">
      <text>
        <r>
          <rPr>
            <b/>
            <sz val="9"/>
            <color indexed="81"/>
            <rFont val="Tahoma"/>
            <family val="2"/>
          </rPr>
          <t>Arianne:</t>
        </r>
        <r>
          <rPr>
            <sz val="9"/>
            <color indexed="81"/>
            <rFont val="Tahoma"/>
            <family val="2"/>
          </rPr>
          <t xml:space="preserve">
On suppose 1000 kg/m^3.</t>
        </r>
      </text>
    </comment>
  </commentList>
</comments>
</file>

<file path=xl/sharedStrings.xml><?xml version="1.0" encoding="utf-8"?>
<sst xmlns="http://schemas.openxmlformats.org/spreadsheetml/2006/main" count="23628" uniqueCount="6062">
  <si>
    <t>consId</t>
  </si>
  <si>
    <t>name</t>
  </si>
  <si>
    <t>unit</t>
  </si>
  <si>
    <t>mass</t>
  </si>
  <si>
    <t>kg</t>
  </si>
  <si>
    <t>H</t>
  </si>
  <si>
    <t>C</t>
  </si>
  <si>
    <t>N</t>
  </si>
  <si>
    <t>O</t>
  </si>
  <si>
    <t>P</t>
  </si>
  <si>
    <t>S</t>
  </si>
  <si>
    <t>id</t>
  </si>
  <si>
    <t>reference_property</t>
  </si>
  <si>
    <t>Distinction</t>
  </si>
  <si>
    <t>n.e.s.</t>
  </si>
  <si>
    <t>mol</t>
  </si>
  <si>
    <t>activityId</t>
  </si>
  <si>
    <t>geography</t>
  </si>
  <si>
    <t>emissionId</t>
  </si>
  <si>
    <t>comp</t>
  </si>
  <si>
    <t>subcomp</t>
  </si>
  <si>
    <t>air</t>
  </si>
  <si>
    <t>productId</t>
  </si>
  <si>
    <t>Background Product Id</t>
  </si>
  <si>
    <t>Background Source Id</t>
  </si>
  <si>
    <t>ProxyComment</t>
  </si>
  <si>
    <t>Name</t>
  </si>
  <si>
    <t>Destination activity ID</t>
  </si>
  <si>
    <t>index</t>
  </si>
  <si>
    <t>Emission ID</t>
  </si>
  <si>
    <t>Description activity</t>
  </si>
  <si>
    <t>activity geography</t>
  </si>
  <si>
    <t>Description product</t>
  </si>
  <si>
    <t>Description emission</t>
  </si>
  <si>
    <t>Use (U)</t>
  </si>
  <si>
    <t>Supply (V)</t>
  </si>
  <si>
    <t>Emission (F)</t>
  </si>
  <si>
    <t>Unit</t>
  </si>
  <si>
    <t>Comments</t>
  </si>
  <si>
    <t>Source</t>
  </si>
  <si>
    <t>Uncertainty</t>
  </si>
  <si>
    <t>activityNameId</t>
  </si>
  <si>
    <t>activityName</t>
  </si>
  <si>
    <t>productName</t>
  </si>
  <si>
    <t>unitName</t>
  </si>
  <si>
    <t>price</t>
  </si>
  <si>
    <t>priceUnit</t>
  </si>
  <si>
    <t>emissionName</t>
  </si>
  <si>
    <t>d21da01e-f96f-4db5-9746-7b70db8a1f2c</t>
  </si>
  <si>
    <t>1,4-Butanediol</t>
  </si>
  <si>
    <t>low population density, long-term</t>
  </si>
  <si>
    <t>90653a29-2f53-4b1b-88bd-9ae2fe64a8d6</t>
  </si>
  <si>
    <t>lower stratosphere + upper troposphere</t>
  </si>
  <si>
    <t>83bafcf1-2f2e-4a32-89a0-f1f16ca10626</t>
  </si>
  <si>
    <t>non-urban air or from high stacks</t>
  </si>
  <si>
    <t>09db39be-d9a6-4fc3-8d25-1f80b23e9131</t>
  </si>
  <si>
    <t>unspecified</t>
  </si>
  <si>
    <t>38a622c6-f086-4763-a952-7c6b3b1c42ba</t>
  </si>
  <si>
    <t>urban air close to ground</t>
  </si>
  <si>
    <t>9dd01d5b-3677-4822-9cd4-36d21b0e23d1</t>
  </si>
  <si>
    <t>1-Pentanol</t>
  </si>
  <si>
    <t>b78e77cb-7636-4420-855e-17239984f8b3</t>
  </si>
  <si>
    <t>cc9a442f-c96a-4bdc-990d-8b58f72b4e07</t>
  </si>
  <si>
    <t>048baf1e-6cdc-44a5-92e2-32d15ff54885</t>
  </si>
  <si>
    <t>541a823c-0aad-4dc4-9123-d4af4647d942</t>
  </si>
  <si>
    <t>47a8dfb8-f1e5-4460-b7ca-eeea1ca44596</t>
  </si>
  <si>
    <t>1-Pentene</t>
  </si>
  <si>
    <t>87eed31b-5a6b-43ae-9a02-778a8c6e4ff8</t>
  </si>
  <si>
    <t>ccfea48e-0aec-4573-8ed1-fb7c0f1b14ae</t>
  </si>
  <si>
    <t>651cbfbb-3027-4e20-a5b0-4a67e86e837a</t>
  </si>
  <si>
    <t>8cbaa905-41b0-4327-8403-bf1c8eb25429</t>
  </si>
  <si>
    <t>5e98fd60-8da0-4006-9729-4d2797f96302</t>
  </si>
  <si>
    <t>2,2,4-Trimethyl pentane</t>
  </si>
  <si>
    <t>e6137e6e-84a6-4fa1-a5bf-47c8153d7c05</t>
  </si>
  <si>
    <t>2,4-D</t>
  </si>
  <si>
    <t>4f777e05-70f9-4a18-a406-d8232325073f</t>
  </si>
  <si>
    <t>2,4-D amines</t>
  </si>
  <si>
    <t>99e1284e-58fc-4652-bc24-b796b858b24e</t>
  </si>
  <si>
    <t>2,4-D ester</t>
  </si>
  <si>
    <t>0b2a8601-aa6e-42e9-8091-21cba87c0f0c</t>
  </si>
  <si>
    <t>2,4-DB</t>
  </si>
  <si>
    <t>cdce48e7-8c92-4214-b948-cc46a4700fe6</t>
  </si>
  <si>
    <t>2-Aminopropanol</t>
  </si>
  <si>
    <t>c43cede7-18e7-49a4-aaf1-574975584a1b</t>
  </si>
  <si>
    <t>b1fa0fe9-49d4-4e1d-9502-3b2d10a313c9</t>
  </si>
  <si>
    <t>3e07d825-a98e-4cdc-afa3-610fa7739261</t>
  </si>
  <si>
    <t>a0fec60d-3f74-48bf-a2d2-58c30fc13e53</t>
  </si>
  <si>
    <t>1b4da243-3412-4425-b44e-dea22e7ebd43</t>
  </si>
  <si>
    <t>2-Methyl pentane</t>
  </si>
  <si>
    <t>a9afc2a9-9479-44b6-afcf-23f305bb261c</t>
  </si>
  <si>
    <t>d25a3860-4be0-4fb3-ae03-2a4f04d2aa6f</t>
  </si>
  <si>
    <t>059e6a26-7035-4621-a360-c71c5778eec8</t>
  </si>
  <si>
    <t>d5649872-502b-4d23-b882-26d74a9fc4b4</t>
  </si>
  <si>
    <t>88be8e1b-1bdc-46e1-9856-187a95b3d872</t>
  </si>
  <si>
    <t>2-Methyl-1-propanol</t>
  </si>
  <si>
    <t>17f06f74-feea-4b7c-a125-a67ae6e1dcfb</t>
  </si>
  <si>
    <t>76e532b3-25c7-487e-894c-5bf306cdd012</t>
  </si>
  <si>
    <t>47bee45d-6d2b-48a6-a0c8-fcb8debc7f5d</t>
  </si>
  <si>
    <t>e2d860e3-1038-4386-a5f1-25ad75d18bbd</t>
  </si>
  <si>
    <t>394c876b-9b10-4f7f-b2b7-4e61b691d7c6</t>
  </si>
  <si>
    <t>2-Methyl-2-butene</t>
  </si>
  <si>
    <t>f9501098-4a8e-4cd1-98b7-00afbac477a4</t>
  </si>
  <si>
    <t>ef762eea-a8a2-49e1-8ed6-a12d325856f4</t>
  </si>
  <si>
    <t>4e44630f-4197-4f05-809f-0fef07fba7d3</t>
  </si>
  <si>
    <t>79a87f98-0b00-4e7e-86f8-70667307f696</t>
  </si>
  <si>
    <t>409f0e6f-f0a5-4011-8f85-938e9a078f92</t>
  </si>
  <si>
    <t>2-Nitrobenzoic acid</t>
  </si>
  <si>
    <t>878099e4-3f82-4ec6-88c5-1acd745bf01a</t>
  </si>
  <si>
    <t>5884b91e-d758-4fb4-9bf0-6cf87093cdb2</t>
  </si>
  <si>
    <t>98d3f159-b420-4e43-aab5-4fd093b82429</t>
  </si>
  <si>
    <t>90d374f1-b739-45b2-a734-d6bdd8c8dc9c</t>
  </si>
  <si>
    <t>326b94e8-aea0-4bd4-8a50-63bf283882a8</t>
  </si>
  <si>
    <t>2-Propanol</t>
  </si>
  <si>
    <t>1cd24bc8-53b9-43e8-ad58-4438c9244a10</t>
  </si>
  <si>
    <t>ed1aff41-0bfc-48b8-8250-840c0a2f6961</t>
  </si>
  <si>
    <t>479edec6-763c-49fc-83f8-49780f08cf29</t>
  </si>
  <si>
    <t>cbf58f64-9286-406f-8dcb-ef1d81eec980</t>
  </si>
  <si>
    <t>dc50265c-a1ea-49b3-97a9-fad6f1da0bd7</t>
  </si>
  <si>
    <t>3-Methyl-1-butanol</t>
  </si>
  <si>
    <t>f792a1df-81cb-4c95-8c4a-e0626701e619</t>
  </si>
  <si>
    <t>8d50d9ce-3284-4a1e-ab89-2a7a931b110d</t>
  </si>
  <si>
    <t>1eefb686-03de-4dc8-933a-e3b7459438da</t>
  </si>
  <si>
    <t>c6310f81-3859-4c5c-990a-4662ba179693</t>
  </si>
  <si>
    <t>497e2e7c-0e1a-4b9f-a94e-d63d5e49dcf8</t>
  </si>
  <si>
    <t>4-Methyl-2-pentanone</t>
  </si>
  <si>
    <t>a6dd536a-5443-4c23-bb5e-60f0fa68af13</t>
  </si>
  <si>
    <t>6ed53433-96ff-402c-87d0-52b8271aadac</t>
  </si>
  <si>
    <t>53214ef0-3cc1-4166-920b-08ca46f7c457</t>
  </si>
  <si>
    <t>9fbec2f4-6b42-4e63-9573-14e04befe20f</t>
  </si>
  <si>
    <t>0555dc8e-d8b3-4da1-afaa-a2144758d590</t>
  </si>
  <si>
    <t>Acenaphthene</t>
  </si>
  <si>
    <t>f6432a5a-eb35-4395-9909-5d0e17296681</t>
  </si>
  <si>
    <t>922a7ccf-3338-43ad-bd7e-77d51df051ab</t>
  </si>
  <si>
    <t>1f4afa32-a9a2-40da-8396-104452cb637f</t>
  </si>
  <si>
    <t>99c07b66-c039-4896-866d-06abdaa9d46a</t>
  </si>
  <si>
    <t>e0346157-1f0e-4bf9-b234-78fead761e18</t>
  </si>
  <si>
    <t>Acenaphthylene</t>
  </si>
  <si>
    <t>73a06727-fec3-4d8d-8de5-ef1a0cc2c280</t>
  </si>
  <si>
    <t>Acephate</t>
  </si>
  <si>
    <t>55b0bc94-7f43-4930-ad57-25af3f892757</t>
  </si>
  <si>
    <t>Acetaldehyde</t>
  </si>
  <si>
    <t>43a7e8ef-634e-401b-92f1-32cb42f226ac</t>
  </si>
  <si>
    <t>fc9f9a81-c4b9-4dce-bc20-9f04e05ca2f1</t>
  </si>
  <si>
    <t>e3e8f6a2-c45e-4685-9859-698b2eadaf5b</t>
  </si>
  <si>
    <t>5ad58fcc-e9ba-4155-a3c9-e4ffb3065a6f</t>
  </si>
  <si>
    <t>c3de45a3-e6fd-494e-aa85-d352b478e87b</t>
  </si>
  <si>
    <t>Acetamide</t>
  </si>
  <si>
    <t>e9acbffd-7211-42e2-9f3a-cd9556e21132</t>
  </si>
  <si>
    <t>Acetic acid</t>
  </si>
  <si>
    <t>f53378fe-3e04-4f74-9a08-bea2a6332b67</t>
  </si>
  <si>
    <t>c5cc0625-6e01-4639-b053-5d1d9d22a53c</t>
  </si>
  <si>
    <t>d157416d-db9b-4f88-a7f3-a9a5f1ea88f2</t>
  </si>
  <si>
    <t>b9b68c0c-053e-41de-ab72-8dfe1c3f5755</t>
  </si>
  <si>
    <t>79e99a7d-9cda-407e-9503-da5419f604b4</t>
  </si>
  <si>
    <t>Acetic acid, trifluoro-</t>
  </si>
  <si>
    <t>66d62655-2b96-4e07-84f6-721f4a3e3ec7</t>
  </si>
  <si>
    <t>1511586a-8f52-4e6b-bb46-78a0c083155f</t>
  </si>
  <si>
    <t>d4f209e8-335f-4a2f-9384-77a23fbc7dee</t>
  </si>
  <si>
    <t>f38210d0-4566-4497-b270-662028efc0c6</t>
  </si>
  <si>
    <t>e91093c9-20df-49c5-8960-eabf05af6832</t>
  </si>
  <si>
    <t>Acetone</t>
  </si>
  <si>
    <t>a765d3a1-65c6-4544-8487-b3104b937568</t>
  </si>
  <si>
    <t>7a2d7097-20c4-4b5f-b2ee-bcfc2ba1378f</t>
  </si>
  <si>
    <t>f3d5fd96-8805-4d3d-867a-5df27975b07f</t>
  </si>
  <si>
    <t>1f130425-11f9-4ec2-8d2f-d282acaacf5c</t>
  </si>
  <si>
    <t>3f49a574-0d24-47ba-a669-c4f2f5be5f13</t>
  </si>
  <si>
    <t>Acetonitrile</t>
  </si>
  <si>
    <t>590475cc-79c7-4398-8fc7-d2bcb396d9ee</t>
  </si>
  <si>
    <t>f7553ef8-e4f3-4b9c-98be-81fa36315648</t>
  </si>
  <si>
    <t>ff45a199-18e0-4777-886b-e2d0422d2f82</t>
  </si>
  <si>
    <t>56dea244-390c-4f56-8b11-c8de2902816e</t>
  </si>
  <si>
    <t>1dcae348-9373-4ff6-96f0-1a444fa96587</t>
  </si>
  <si>
    <t>Acifluorfen</t>
  </si>
  <si>
    <t>086f6b04-002c-49a0-9be8-2bad29a9c17a</t>
  </si>
  <si>
    <t>Acrolein</t>
  </si>
  <si>
    <t>1ccc25c5-f5c0-4deb-b34a-965ccbaa4caa</t>
  </si>
  <si>
    <t>12840cef-c3b8-4ef2-b7d4-3a73dbd6a280</t>
  </si>
  <si>
    <t>d896ced7-a107-4017-b284-d95a8ef3e735</t>
  </si>
  <si>
    <t>7ed6dc0d-9c2e-4046-a44b-e8a708c2081e</t>
  </si>
  <si>
    <t>10bb4bbd-818f-4dd1-a5bd-5105c43bc32f</t>
  </si>
  <si>
    <t>Acrylic acid</t>
  </si>
  <si>
    <t>f6b4242e-ea42-4d2e-b7c1-ba8e9ed2fbb0</t>
  </si>
  <si>
    <t>4bc5da16-8b02-4a10-acfd-4a696a7a45af</t>
  </si>
  <si>
    <t>faca26d7-b953-4dd6-94a9-7b8975452e1c</t>
  </si>
  <si>
    <t>42f51ad5-6190-4641-b961-f411310554e9</t>
  </si>
  <si>
    <t>4a28ea6f-3e26-4a84-a8f5-6a9596651d1c</t>
  </si>
  <si>
    <t>Acrylonitrile</t>
  </si>
  <si>
    <t>9808cb2d-f1d8-41c2-9a8d-74d5092b27ec</t>
  </si>
  <si>
    <t>5b5879b0-6fbf-48ce-bff3-4292bda15526</t>
  </si>
  <si>
    <t>981ea86a-b527-4e29-b092-f16d2cd57e45</t>
  </si>
  <si>
    <t>7480ea64-2bb7-4e80-9062-fd24a84335c1</t>
  </si>
  <si>
    <t>f06815cb-65ca-4446-8ea9-329ae0252c29</t>
  </si>
  <si>
    <t>Actinides, radioactive, unspecified</t>
  </si>
  <si>
    <t>kBq</t>
  </si>
  <si>
    <t>c56df4f7-c9e9-4892-a045-4b2fb93ff297</t>
  </si>
  <si>
    <t>02703daf-fde4-489a-b7e5-523e46151312</t>
  </si>
  <si>
    <t>d3805249-4c8b-48fb-8843-a7765b8d1322</t>
  </si>
  <si>
    <t>e73fc455-cc04-4328-b961-1e388410e6c5</t>
  </si>
  <si>
    <t>285188e4-9b50-4916-a2bd-e7ce44354a88</t>
  </si>
  <si>
    <t>Aerosols, radioactive, unspecified</t>
  </si>
  <si>
    <t>e0a9f6c3-eee7-4a77-82fd-6a64af73a790</t>
  </si>
  <si>
    <t>72958cbe-6609-46c2-bbfa-ee4ab826ca12</t>
  </si>
  <si>
    <t>cec0687d-7d44-4e80-ae2f-428c2664d66d</t>
  </si>
  <si>
    <t>2e18b480-7449-4800-85bd-c8ad0e649c03</t>
  </si>
  <si>
    <t>de9e0841-d02a-4af0-993a-39e32e69e7d3</t>
  </si>
  <si>
    <t>Alachlor</t>
  </si>
  <si>
    <t>5f1878da-0442-40c8-8c89-7173d67697cf</t>
  </si>
  <si>
    <t>Aldehydes, unspecified</t>
  </si>
  <si>
    <t>ac07bb4a-a492-45b3-9a07-4ab9b8959374</t>
  </si>
  <si>
    <t>ba1a3dcb-d53a-42fd-80f0-d09f3a12ffe2</t>
  </si>
  <si>
    <t>06f0a67c-ec68-435d-8c32-0decd79a4a1a</t>
  </si>
  <si>
    <t>d961f86b-e36b-4ac6-8cd4-b253e496de79</t>
  </si>
  <si>
    <t>46e63323-cffd-4c46-829b-5f006b50fa9b</t>
  </si>
  <si>
    <t>Aluminium</t>
  </si>
  <si>
    <t>d96403bf-902e-4b7a-8ffd-32fe09e4017f</t>
  </si>
  <si>
    <t>9c3bd678-1b2f-4b95-a245-d5c8a3fe326b</t>
  </si>
  <si>
    <t>ff65658c-2d39-44a2-b23e-7ec3c644f064</t>
  </si>
  <si>
    <t>6f0b8b7c-3888-4174-b7e3-916d42d678ee</t>
  </si>
  <si>
    <t>fe7cb994-f3bb-41aa-84ad-5c59290af14a</t>
  </si>
  <si>
    <t>Americium-241</t>
  </si>
  <si>
    <t>ce11d77b-c85a-4f03-816e-714dcda260ea</t>
  </si>
  <si>
    <t>16d7b9bd-003a-493b-8b98-b6986d3cae24</t>
  </si>
  <si>
    <t>a0e98cdc-79cd-4073-9713-c1a48238883a</t>
  </si>
  <si>
    <t>b8efaa9d-2335-4a90-be50-9e6169133e80</t>
  </si>
  <si>
    <t>b157329c-4179-5491-97c4-649900954ffa</t>
  </si>
  <si>
    <t>Amine oxide</t>
  </si>
  <si>
    <t>2b50f643-216a-412b-a0e5-5946867aa2ed</t>
  </si>
  <si>
    <t>Ammonia</t>
  </si>
  <si>
    <t>8494ed3c-0416-4aa5-b100-51a2b2bcadbd</t>
  </si>
  <si>
    <t>0f440cc0-0f74-446d-99d6-8ff0e97a2444</t>
  </si>
  <si>
    <t>87883a4e-1e3e-4c9d-90c0-f1bea36f8014</t>
  </si>
  <si>
    <t>9990b51b-7023-4700-bca0-1a32ef921f74</t>
  </si>
  <si>
    <t>15c4a3e0-bd82-4acd-a8fd-58aba60dd9fc</t>
  </si>
  <si>
    <t>Ammonium carbonate</t>
  </si>
  <si>
    <t>73ec59d7-a227-407f-963a-fd9c61b4d172</t>
  </si>
  <si>
    <t>d40b90a8-c469-41ec-b5ea-f80386859a82</t>
  </si>
  <si>
    <t>c36f35d1-e815-4c85-8686-1a2d21264a2c</t>
  </si>
  <si>
    <t>11f41c41-7733-49bc-b1b1-1f00fbade521</t>
  </si>
  <si>
    <t>cbad8aa1-0cfe-47c0-b7d5-7b58c433e601</t>
  </si>
  <si>
    <t>Aniline</t>
  </si>
  <si>
    <t>62e75c30-0933-4b72-a2ec-6251b7ab8e67</t>
  </si>
  <si>
    <t>857e2a6a-7072-4d9d-8c0b-707fdc2bcbc0</t>
  </si>
  <si>
    <t>ffcd4d88-aeb9-491c-ae8c-98838ed38b4d</t>
  </si>
  <si>
    <t>79def65c-bd77-4fb2-a1df-f4dba98ada8f</t>
  </si>
  <si>
    <t>fc840c3f-dbcd-4175-9bc2-7fba64501e39</t>
  </si>
  <si>
    <t>Anthracene</t>
  </si>
  <si>
    <t>412022a7-3c01-4e3c-92c8-d710927ed17a</t>
  </si>
  <si>
    <t>Anthranilic acid</t>
  </si>
  <si>
    <t>cb03e520-4102-4fdf-a904-300f60e88151</t>
  </si>
  <si>
    <t>2cfb7e90-7484-48e3-9885-a7f097965ec3</t>
  </si>
  <si>
    <t>9495989d-ca0f-4c30-a301-9aa8ae006676</t>
  </si>
  <si>
    <t>48adac6a-94d3-4a65-901b-e60824c01a65</t>
  </si>
  <si>
    <t>fa39136e-1ef6-43c1-af68-104da104568d</t>
  </si>
  <si>
    <t>Antimony</t>
  </si>
  <si>
    <t>49803ad0-9ca2-4507-a5ea-f152d16c929d</t>
  </si>
  <si>
    <t>43b29ad9-26dd-4838-b931-6216e55a0120</t>
  </si>
  <si>
    <t>77927dac-dea3-429d-a434-d5a71d92c4f7</t>
  </si>
  <si>
    <t>3ea5684a-6d64-4f96-8c09-1d90f997c9d4</t>
  </si>
  <si>
    <t>6cf5c7e9-f3c2-4185-82bb-b5a1278651da</t>
  </si>
  <si>
    <t>Antimony-124</t>
  </si>
  <si>
    <t>f7236656-9c75-47c1-8435-26283fd5d58b</t>
  </si>
  <si>
    <t>7567e592-ecfa-467b-9f11-19f11786505b</t>
  </si>
  <si>
    <t>8cd82962-d90f-409a-b3c1-961d5365d338</t>
  </si>
  <si>
    <t>42c74b9e-fa00-4612-a3bf-4951237cba04</t>
  </si>
  <si>
    <t>ffe3e89e-e0c1-4665-a6e5-2404c131fe32</t>
  </si>
  <si>
    <t>Antimony-125</t>
  </si>
  <si>
    <t>b2466957-a3f8-4b31-8b95-3f5e6f99b594</t>
  </si>
  <si>
    <t>51f80fcc-8eb0-4912-afbd-e9b9861e45a4</t>
  </si>
  <si>
    <t>9314fbdb-a2c7-466b-bb6c-61c89f09df51</t>
  </si>
  <si>
    <t>33d0fe96-541c-4ac2-9dd6-51b44dc39676</t>
  </si>
  <si>
    <t>38321e66-f6ab-4908-b26f-c17267559bc5</t>
  </si>
  <si>
    <t>Argon-40</t>
  </si>
  <si>
    <t>3ebed407-1756-4880-8d8e-3b4da32bff8d</t>
  </si>
  <si>
    <t>Argon-41</t>
  </si>
  <si>
    <t>4af1e88c-f848-4b3e-8a58-20c14de505d9</t>
  </si>
  <si>
    <t>091d8157-f865-4858-8ceb-0a49ac84614b</t>
  </si>
  <si>
    <t>e7edd471-6c72-42b0-8c2b-8dc9f1959c63</t>
  </si>
  <si>
    <t>6006f0fd-a887-4969-8604-85f31be0b420</t>
  </si>
  <si>
    <t>ed751c30-a896-44f3-9a83-2a5328dde94d</t>
  </si>
  <si>
    <t>Arsenic</t>
  </si>
  <si>
    <t>cfce0b1a-2873-46fa-8e12-afb5a4213886</t>
  </si>
  <si>
    <t>7348af7c-e102-4a03-a0df-efce16469eed</t>
  </si>
  <si>
    <t>dc6dbdaa-9f13-43a8-8af5-6603688c6ad0</t>
  </si>
  <si>
    <t>f4d0a2c8-efef-4188-85da-5801097389a2</t>
  </si>
  <si>
    <t>a592250d-c73f-4c22-8a20-7f3383f996f0</t>
  </si>
  <si>
    <t>Arsine</t>
  </si>
  <si>
    <t>652c8dd0-bc61-4ac0-b15f-fa9be858645d</t>
  </si>
  <si>
    <t>c03dae87-d4f6-4521-b15a-18ef2cbe9ed0</t>
  </si>
  <si>
    <t>aeae7594-af69-46d2-9965-8c235b5c3fe3</t>
  </si>
  <si>
    <t>fd9a5a38-992d-4c53-9b0f-16a69d37fb54</t>
  </si>
  <si>
    <t>c63b5ff6-0ca1-44a0-92ba-f634fb8373ad</t>
  </si>
  <si>
    <t>Atrazine</t>
  </si>
  <si>
    <t>0b5b83a4-ef85-4db6-a739-79f8e00d5dac</t>
  </si>
  <si>
    <t>Azoxystrobin</t>
  </si>
  <si>
    <t>cd5898ca-96ad-4038-b7ac-edf544d2800a</t>
  </si>
  <si>
    <t>Barium</t>
  </si>
  <si>
    <t>98267bbc-0591-4eb8-8581-2231208c548d</t>
  </si>
  <si>
    <t>24cf82f8-c517-4fef-8f93-17519adb855e</t>
  </si>
  <si>
    <t>7e246e3a-5cff-43fc-a8e6-02d191424559</t>
  </si>
  <si>
    <t>5ffb3576-740f-41ba-814f-8538d83a4b3b</t>
  </si>
  <si>
    <t>cb7d14ab-f2f3-4dff-83a6-8803f7018301</t>
  </si>
  <si>
    <t>Barium-140</t>
  </si>
  <si>
    <t>e00fd1b8-6eb9-43c2-b6b1-2f6a7d37f981</t>
  </si>
  <si>
    <t>3f206533-f017-4d74-8a2d-e563af85d417</t>
  </si>
  <si>
    <t>634463b6-08b4-487a-b0af-4e19fbe8bca2</t>
  </si>
  <si>
    <t>971a80fe-44e3-4b15-8d17-412c1e55acb6</t>
  </si>
  <si>
    <t>29bb09a9-cfef-419e-8322-88e2f6bc0558</t>
  </si>
  <si>
    <t>Bentazone</t>
  </si>
  <si>
    <t>4db9bb53-4bdd-4f32-a6a8-521f58c5825c</t>
  </si>
  <si>
    <t>Benz(a)anthracene</t>
  </si>
  <si>
    <t>42d936bf-348c-47f9-8812-fdea739d9060</t>
  </si>
  <si>
    <t>Benzal chloride</t>
  </si>
  <si>
    <t>525f6850-5f34-447c-9132-cde666d12b52</t>
  </si>
  <si>
    <t>1b4810ed-4537-4cca-83ef-5af8a04668a7</t>
  </si>
  <si>
    <t>a65f4744-f555-44cb-8534-aa5adc72d7a7</t>
  </si>
  <si>
    <t>36b918a7-5b52-4853-812a-1f49c2366d89</t>
  </si>
  <si>
    <t>a61637db-d0a5-40c3-8969-e0b03509b667</t>
  </si>
  <si>
    <t>Benzaldehyde</t>
  </si>
  <si>
    <t>4c08620f-1001-43b2-a42c-e02163ac41a3</t>
  </si>
  <si>
    <t>2813518d-c4a8-4a8d-9542-f1882ec27c1c</t>
  </si>
  <si>
    <t>10d26189-a688-4859-8aa9-525e058a07f0</t>
  </si>
  <si>
    <t>fe65f7e4-ee5b-4a6f-9d60-6c2f829dca3f</t>
  </si>
  <si>
    <t>8476d82a-4a17-4c08-8339-efd46c6518e7</t>
  </si>
  <si>
    <t>Benzene</t>
  </si>
  <si>
    <t>eb15dd66-43ee-4161-ac90-2cd6d19ca72d</t>
  </si>
  <si>
    <t>5e883a00-04e6-4d96-8dce-12d7117c6635</t>
  </si>
  <si>
    <t>28999907-a8a7-45b3-857e-836495ca2aa0</t>
  </si>
  <si>
    <t>1bb6a502-3ff9-4a79-835c-5588b855f1f5</t>
  </si>
  <si>
    <t>584ffb1c-036d-417b-a9d1-1ec694dc2cdc</t>
  </si>
  <si>
    <t>Benzene, dichloro</t>
  </si>
  <si>
    <t>77db8bd1-5a69-465c-b51f-7b27fbb574a5</t>
  </si>
  <si>
    <t>06a42317-47bd-481d-b5ce-e091843497c6</t>
  </si>
  <si>
    <t>b1c36287-329c-49f0-93c2-68246d34007c</t>
  </si>
  <si>
    <t>9645e02f-855a-4b9f-8baf-f34a08fa80c4</t>
  </si>
  <si>
    <t>e4ef0139-8f7a-4541-a2fb-8316558eb296</t>
  </si>
  <si>
    <t>Benzene, ethyl-</t>
  </si>
  <si>
    <t>9b60f739-1e89-4e4f-a786-a8086058e656</t>
  </si>
  <si>
    <t>e0e605c8-370b-4b5a-b6d4-2e7a5a1a6709</t>
  </si>
  <si>
    <t>88ef28f1-cfd5-44a0-ac34-01acf2db84a0</t>
  </si>
  <si>
    <t>7c09916a-b6b5-47f5-bdf6-30d2511beb82</t>
  </si>
  <si>
    <t>964acc40-2da6-45f1-938b-da109b81d27f</t>
  </si>
  <si>
    <t>Benzene, hexachloro-</t>
  </si>
  <si>
    <t>fcd292e0-69dd-4093-9cd4-ff2e0b8c9b69</t>
  </si>
  <si>
    <t>a028cff8-e405-4d44-8322-f46e9e51bcdc</t>
  </si>
  <si>
    <t>04f42988-6207-4d09-a91f-155be8d27eb0</t>
  </si>
  <si>
    <t>1af44724-172c-462b-b277-bb4b2fd32c33</t>
  </si>
  <si>
    <t>2dfff11a-db89-40be-a64c-83db726cc1be</t>
  </si>
  <si>
    <t>Benzene, pentachloro-</t>
  </si>
  <si>
    <t>0cc9c42e-7ebf-4f34-b90f-cc3f6b5aa9a6</t>
  </si>
  <si>
    <t>7aba10bb-f9e0-4537-a3df-00bd5216e31a</t>
  </si>
  <si>
    <t>6a9ef0ac-2a82-492b-90f7-7f8d09995bbc</t>
  </si>
  <si>
    <t>c75dd699-08a5-4215-acf5-e618995e768f</t>
  </si>
  <si>
    <t>32d98afc-e42b-46f6-b53e-9c949875ab20</t>
  </si>
  <si>
    <t>Benzo(a)pyrene</t>
  </si>
  <si>
    <t>4e054ec3-6e16-4544-8ef8-69b22414adf6</t>
  </si>
  <si>
    <t>81c4ba39-8a3f-4a43-97b4-401605bbebf5</t>
  </si>
  <si>
    <t>5e13c2ab-5466-4ff5-816d-702dfdf25f76</t>
  </si>
  <si>
    <t>2cbb504a-ce2f-40e9-9d38-e130e95a1242</t>
  </si>
  <si>
    <t>35357464-0d86-4bbd-940f-7d0dd8e5df57</t>
  </si>
  <si>
    <t>Benzo(b)fluoranthene</t>
  </si>
  <si>
    <t>0605e241-ce98-4c10-8c61-d0a1775cdcb0</t>
  </si>
  <si>
    <t>Benzo(ghi)perylene</t>
  </si>
  <si>
    <t>cc5f1637-8aa5-442f-a8c6-43c8739944a0</t>
  </si>
  <si>
    <t>Benzo(k)fluoranthene</t>
  </si>
  <si>
    <t>5457df7d-0461-407c-9f09-0338dbff77ef</t>
  </si>
  <si>
    <t>Beryllium</t>
  </si>
  <si>
    <t>a2b3bbb7-53ec-44e5-a184-9689f356235b</t>
  </si>
  <si>
    <t>5d4b497b-d265-42d1-a41a-113785a6d694</t>
  </si>
  <si>
    <t>20557d93-2b1c-49b5-b6c0-3528a8bbc307</t>
  </si>
  <si>
    <t>19e97bd6-d0ae-4208-bd77-d58e5d46d827</t>
  </si>
  <si>
    <t>02a7b111-6538-4496-a7cc-e03ea5b649bf</t>
  </si>
  <si>
    <t>Boric acid</t>
  </si>
  <si>
    <t>3d07d5f0-4ee5-4803-a5a3-6ad8f89bf4b1</t>
  </si>
  <si>
    <t>a89fab33-8e9b-4683-9da5-8ebd9c293f49</t>
  </si>
  <si>
    <t>f19d8e53-09ab-45fa-a7c1-f7da101dab3e</t>
  </si>
  <si>
    <t>d03809fd-dae9-4771-aec0-934a40bbb7e5</t>
  </si>
  <si>
    <t>0fbca534-f355-4477-b29f-7b5fc2fbce64</t>
  </si>
  <si>
    <t>Boron</t>
  </si>
  <si>
    <t>2ffd26c6-0d3d-4379-9da2-2b578807a14b</t>
  </si>
  <si>
    <t>512364ac-5bba-4b77-8712-981247617519</t>
  </si>
  <si>
    <t>b8fc2875-a1ce-4a7c-a73d-6ba5b26319d3</t>
  </si>
  <si>
    <t>3e419ebc-c0f1-4f85-a544-cf3460a680b6</t>
  </si>
  <si>
    <t>454e32e4-09f5-4155-ae4c-7deab810a4b2</t>
  </si>
  <si>
    <t>Boron carbide</t>
  </si>
  <si>
    <t>5128d076-e7a6-4bba-9a3a-432b2bce31fd</t>
  </si>
  <si>
    <t>8a2ab025-c85d-49f0-9229-45f211ea6890</t>
  </si>
  <si>
    <t>4c0d236e-e50f-409e-b84b-b053da3394fa</t>
  </si>
  <si>
    <t>8aaf5a8b-b753-4d4b-8fe7-2f4969147738</t>
  </si>
  <si>
    <t>67a368ef-a4b8-4759-8128-93d080ccd21a</t>
  </si>
  <si>
    <t>Boron trifluoride</t>
  </si>
  <si>
    <t>0bb03c13-6035-4e0c-88a7-2c7d0bcd4125</t>
  </si>
  <si>
    <t>be248928-14cd-4478-978c-13c040c1c4a9</t>
  </si>
  <si>
    <t>8e7d8523-2761-4eb1-a55a-958be4b0d23b</t>
  </si>
  <si>
    <t>0367c22a-f1f5-48bc-8dea-95e784d19df2</t>
  </si>
  <si>
    <t>e52f678d-50c0-4154-b271-5e3b5402e21a</t>
  </si>
  <si>
    <t>Bromine</t>
  </si>
  <si>
    <t>4cb5fe3d-123b-4ae3-8ead-e3825fddf58e</t>
  </si>
  <si>
    <t>d32f9dd8-9514-4c22-8c99-2e108609731f</t>
  </si>
  <si>
    <t>c24f5894-f95e-4661-ba76-130397348894</t>
  </si>
  <si>
    <t>77c46f0e-c8c0-4bc3-992c-2a9725d49f70</t>
  </si>
  <si>
    <t>f2e4394f-61bb-5493-983d-d3d5b7b96a41</t>
  </si>
  <si>
    <t>Bromopropane</t>
  </si>
  <si>
    <t>8c690557-25ce-48f2-91b9-58126e82aaf6</t>
  </si>
  <si>
    <t>Bromoxynil</t>
  </si>
  <si>
    <t>0315d855-dff2-44af-bb37-1b855df53d69</t>
  </si>
  <si>
    <t>Butadiene</t>
  </si>
  <si>
    <t>91c76c8e-d725-475d-9be6-a90b99747075</t>
  </si>
  <si>
    <t>8a970585-5ce2-4226-b60d-df1c34649a56</t>
  </si>
  <si>
    <t>5064da53-d4ec-44ee-ba23-b20a4f8c4964</t>
  </si>
  <si>
    <t>e7140812-ce3d-49f5-97b0-2fef538217a5</t>
  </si>
  <si>
    <t>f4a1e10b-ed51-433e-a2f5-2a99f231a5e5</t>
  </si>
  <si>
    <t>Butane</t>
  </si>
  <si>
    <t>66ff5d22-17e2-4112-b486-3ea4e0191fba</t>
  </si>
  <si>
    <t>fa5512cf-04a2-4014-8e96-d3e2d137f0df</t>
  </si>
  <si>
    <t>982b0510-96ac-4bcb-a758-e98006b95f4d</t>
  </si>
  <si>
    <t>892f10da-7bf2-42b3-b171-221989661a05</t>
  </si>
  <si>
    <t>f202452b-5aff-45e6-9001-5fb0a2de7992</t>
  </si>
  <si>
    <t>Butanol</t>
  </si>
  <si>
    <t>b83f893c-f4b4-473f-bd13-a23fd300c5d1</t>
  </si>
  <si>
    <t>cb299863-b63a-45ae-a3fc-b5cc900aaeea</t>
  </si>
  <si>
    <t>b9a9b2ad-5db3-47aa-81de-3a48ae9ad4ec</t>
  </si>
  <si>
    <t>efc4290c-1404-4e01-8b5e-e75c6d90615c</t>
  </si>
  <si>
    <t>767a703f-842a-4b30-87f5-ca62b338a51d</t>
  </si>
  <si>
    <t>Butene</t>
  </si>
  <si>
    <t>f2663c0c-3618-4095-b8d8-9c3b5c7097fb</t>
  </si>
  <si>
    <t>deec5cec-4d8d-492a-9b0c-eab92dd55af8</t>
  </si>
  <si>
    <t>91f6386a-af2e-4bbb-a05c-62e4483b1bcf</t>
  </si>
  <si>
    <t>53fc7ec9-1b3f-4d89-ade6-8ca2934c1695</t>
  </si>
  <si>
    <t>1fee3bdb-480b-4194-b3d7-0e4bd2814c33</t>
  </si>
  <si>
    <t>Butyl acetate</t>
  </si>
  <si>
    <t>9f7e577d-509b-4bbd-805f-3293a44fdc89</t>
  </si>
  <si>
    <t>5c91a905-8d1d-4b84-b207-9b6332b4425e</t>
  </si>
  <si>
    <t>da3d541f-0063-4ddf-9b0d-7ba7b8cb6ec7</t>
  </si>
  <si>
    <t>108e9780-646b-448d-903b-609b3f65950b</t>
  </si>
  <si>
    <t>a5a9c364-1591-4247-8a42-60cfd33696ab</t>
  </si>
  <si>
    <t>Butylcarbamate, iodopropynyl</t>
  </si>
  <si>
    <t>f40d6828-f6de-43cd-9b93-e78813bdd140</t>
  </si>
  <si>
    <t>Butyrolactone</t>
  </si>
  <si>
    <t>ac7e2a8c-bf1a-42c7-b033-179a039dd437</t>
  </si>
  <si>
    <t>e8ee3fc4-2890-4d6a-a1df-40c4b48d698b</t>
  </si>
  <si>
    <t>17ae628d-e769-4aa3-a20e-9f9bad222bf2</t>
  </si>
  <si>
    <t>9036f1b8-4be6-4d97-96d8-c504acdfa2f0</t>
  </si>
  <si>
    <t>23eaa36d-add4-4219-961e-ca7104dc0de9</t>
  </si>
  <si>
    <t>Cadmium</t>
  </si>
  <si>
    <t>dd1bbaa1-d1f1-4584-aeb2-6f02bfb04e87</t>
  </si>
  <si>
    <t>e2d58f90-9aac-4ac4-87f7-bbd6cfc358e3</t>
  </si>
  <si>
    <t>1c5a7322-9261-4d59-a692-adde6c12de92</t>
  </si>
  <si>
    <t>36e53653-1338-42c7-816c-f6667809e0b1</t>
  </si>
  <si>
    <t>cac53ea3-b11c-47a6-adfd-678672a088e6</t>
  </si>
  <si>
    <t>Calcium</t>
  </si>
  <si>
    <t>b24b66e6-633c-49bf-a6ce-1e81da0715ce</t>
  </si>
  <si>
    <t>15fd8f0f-c3c2-4f63-b8d0-86793a22aacd</t>
  </si>
  <si>
    <t>b87016c6-ac91-4414-98ce-fb665e0a6d2e</t>
  </si>
  <si>
    <t>a912f450-5233-489b-a2e9-8c029fab480f</t>
  </si>
  <si>
    <t>d01e19ca-a74b-4c54-88b8-8effdade14c9</t>
  </si>
  <si>
    <t>Calcium hydroxide</t>
  </si>
  <si>
    <t>411d78df-01f8-4a5f-8d13-92670620b934</t>
  </si>
  <si>
    <t>b605b6eb-8760-4142-b741-2844b00ccbb1</t>
  </si>
  <si>
    <t>5c2957fe-5790-4bbe-a7f1-06be8e6fb89a</t>
  </si>
  <si>
    <t>03c9b5ac-a8f1-4a10-a0a5-b01f699545d1</t>
  </si>
  <si>
    <t>02eb30a8-ed7c-456b-a1fe-2cdffea4fb8d</t>
  </si>
  <si>
    <t>Carbaryl</t>
  </si>
  <si>
    <t>e259263c-d1f1-449f-bb9b-73c6d0a32a00</t>
  </si>
  <si>
    <t>Carbon dioxide, fossil</t>
  </si>
  <si>
    <t>16eeda8a-1ea2-408e-ab37-2648495058dd</t>
  </si>
  <si>
    <t>aa7cac3a-3625-41d4-bc54-33e2cf11ec46</t>
  </si>
  <si>
    <t>349b29d1-3e58-4c66-98b9-9d1a076efd2e</t>
  </si>
  <si>
    <t>f9749677-9c9f-4678-ab55-c607dfdc2cb9</t>
  </si>
  <si>
    <t>5188df39-2bb8-4826-b469-fa9f86bacc09</t>
  </si>
  <si>
    <t>Carbon dioxide, from soil or biomass stock</t>
  </si>
  <si>
    <t>indoor</t>
  </si>
  <si>
    <t>e1c597cc-14cb-4ebb-af07-7a93a5b77d34</t>
  </si>
  <si>
    <t>6d89125e-e9b7-4d7e-a1fc-ada45dbd8815</t>
  </si>
  <si>
    <t>78eb1859-abd9-44c6-9ce3-f3b5b33d619c</t>
  </si>
  <si>
    <t>e4e9febc-07c1-403d-8d3a-6707bb4d96e6</t>
  </si>
  <si>
    <t>e8787b5e-d927-446d-81a9-f56977bbfeb4</t>
  </si>
  <si>
    <t>28e1e2d6-97ad-4dfd-932a-9edad36dcab9</t>
  </si>
  <si>
    <t>Carbon dioxide, non-fossil</t>
  </si>
  <si>
    <t>4e1f0bb0-2703-4303-bf86-972d810612cf</t>
  </si>
  <si>
    <t>d6235194-e4e6-4548-bfa3-ac095131aef4</t>
  </si>
  <si>
    <t>eba59fd6-f37e-41dc-9ca3-c7ea22d602c7</t>
  </si>
  <si>
    <t>73ed05cc-9727-4abf-9516-4b5c0fe54a16</t>
  </si>
  <si>
    <t>bb6ef77c-b33e-48b2-b24d-1a5724ed5083</t>
  </si>
  <si>
    <t>Carbon disulfide</t>
  </si>
  <si>
    <t>a0399529-bdc0-49bc-a09b-9aea421fbd34</t>
  </si>
  <si>
    <t>15f9ebbb-b1b5-4bf7-88c6-d99424f5eced</t>
  </si>
  <si>
    <t>d94a5a1a-bc06-48fd-b6d9-7477ea65cacd</t>
  </si>
  <si>
    <t>14b6726a-44bf-4ad4-b933-02470d84c22a</t>
  </si>
  <si>
    <t>49c594c6-b6a8-42a3-95c5-cca812fda80b</t>
  </si>
  <si>
    <t>Carbon monoxide, fossil</t>
  </si>
  <si>
    <t>a3beb5ac-5149-47f6-a035-53fc5030f10a</t>
  </si>
  <si>
    <t>099b36ab-4c03-4587-87f4-2f81e337afb8</t>
  </si>
  <si>
    <t>ba2f3f82-c93a-47a5-822a-37ec97495275</t>
  </si>
  <si>
    <t>6edcc2df-88a3-48e1-83d8-ffc38d31c35b</t>
  </si>
  <si>
    <t>05f6e226-0593-46f5-a788-01fa306e66ad</t>
  </si>
  <si>
    <t>Carbon monoxide, from soil or biomass stock</t>
  </si>
  <si>
    <t>bd086aa3-312a-47af-a7b2-04fddbf8f01e</t>
  </si>
  <si>
    <t>e1da7e11-cc2c-4ea2-a42a-bf558150014b</t>
  </si>
  <si>
    <t>68b9b577-90cf-49e4-88bb-a55d80f3ac5d</t>
  </si>
  <si>
    <t>69a6c884-39be-444f-a67c-7436a5e66de2</t>
  </si>
  <si>
    <t>51c58d09-0699-4d51-80b3-a1bb2b9313e4</t>
  </si>
  <si>
    <t>588356df-f3b4-43a7-a76e-c47175a7eae0</t>
  </si>
  <si>
    <t>Carbon monoxide, non-fossil</t>
  </si>
  <si>
    <t>968495ec-1000-438a-9e11-467776ebb54e</t>
  </si>
  <si>
    <t>b821ad93-ba6a-4d74-b6ae-ca12cd9563d7</t>
  </si>
  <si>
    <t>2cb2333c-1599-46cf-8435-3dffce627524</t>
  </si>
  <si>
    <t>9afa0173-ecbd-4f2c-9c5c-b3128a032812</t>
  </si>
  <si>
    <t>284a896f-2aca-496e-9ab2-845525fbbc53</t>
  </si>
  <si>
    <t>Carbon-14</t>
  </si>
  <si>
    <t>6e7276bb-64f5-4421-8696-b0103b687ddd</t>
  </si>
  <si>
    <t>19256c0f-bea8-4e61-9499-8cc2f84953f8</t>
  </si>
  <si>
    <t>bfc66f26-0b11-4e6e-9e8c-2bfde24dc23c</t>
  </si>
  <si>
    <t>93add24b-0bbf-4903-b3c1-3c695f597c63</t>
  </si>
  <si>
    <t>476ff60f-c2a2-43d6-bbe7-b4c4eea6960a</t>
  </si>
  <si>
    <t>Carbonyl sulfide</t>
  </si>
  <si>
    <t>9f1f46bb-5629-4fd5-bed0-06f58800017a</t>
  </si>
  <si>
    <t>Carfentrazone-ethyl</t>
  </si>
  <si>
    <t>0ee028c3-80c7-4377-97b1-81f1a732be2c</t>
  </si>
  <si>
    <t>Cerium-141</t>
  </si>
  <si>
    <t>54ec40c4-c612-43f2-b6bb-222f93fe0771</t>
  </si>
  <si>
    <t>7d65e225-0ca3-4467-82f8-a8c09d66eac0</t>
  </si>
  <si>
    <t>c9e7bf95-483c-469c-8d21-9012f926b3b0</t>
  </si>
  <si>
    <t>d287d8b2-c666-47c1-9f06-70859a070120</t>
  </si>
  <si>
    <t>a69a8754-58be-4460-9363-60bc3c84894e</t>
  </si>
  <si>
    <t>Cerium-144</t>
  </si>
  <si>
    <t>e9935076-7617-4f7d-82dc-e0b842f4a78e</t>
  </si>
  <si>
    <t>7828852d-7a75-45ce-9e3b-4c443e3a1a63</t>
  </si>
  <si>
    <t>8aed2c21-f23c-4b4b-877e-69c2aa519a47</t>
  </si>
  <si>
    <t>a3d2b663-84af-4885-88d9-765624269efa</t>
  </si>
  <si>
    <t>8f2b8012-eda6-4f3f-9ae2-8ad10b5866f7</t>
  </si>
  <si>
    <t>Cesium-134</t>
  </si>
  <si>
    <t>7e4fad26-2081-4b55-8acc-974dafafeed8</t>
  </si>
  <si>
    <t>39b3200d-f95a-413a-9c96-6d90345d9dca</t>
  </si>
  <si>
    <t>4f2051b8-22e6-4592-8803-1e984f8fa61b</t>
  </si>
  <si>
    <t>4233a269-e2a4-4029-b8d5-60be44815587</t>
  </si>
  <si>
    <t>62b1a76d-22be-4076-ab47-58597e621ea3</t>
  </si>
  <si>
    <t>Cesium-137</t>
  </si>
  <si>
    <t>3a08acee-6c03-4335-b14f-4b51a2945a6f</t>
  </si>
  <si>
    <t>a9e65945-a4dd-42c2-89cf-81ad2eb6b0fd</t>
  </si>
  <si>
    <t>7b87ce50-ede0-40fa-a3ee-5f72553af0e7</t>
  </si>
  <si>
    <t>e62cf4c6-73a6-42b8-b0da-88aeac40e6ae</t>
  </si>
  <si>
    <t>bf0b5a1e-d1ca-4353-be1e-abc4cc99dec9</t>
  </si>
  <si>
    <t>Chloramine</t>
  </si>
  <si>
    <t>339edacb-b552-4ac4-b5ed-db6192e1925a</t>
  </si>
  <si>
    <t>de8ff400-b20e-4f36-a2c4-ec848b07c84f</t>
  </si>
  <si>
    <t>643e2fb1-a875-40a8-aaf5-ea4bde9a4872</t>
  </si>
  <si>
    <t>b34d0551-cb9a-4d3f-95ad-2cdb380d5cd1</t>
  </si>
  <si>
    <t>85807a72-053a-48bf-8604-47b242211d1f</t>
  </si>
  <si>
    <t>Chlorimuron-ethyl</t>
  </si>
  <si>
    <t>240ca121-d614-45f7-98fb-e6891559a4d0</t>
  </si>
  <si>
    <t>Chlorinated solvents, unspecified</t>
  </si>
  <si>
    <t>5370addb-668e-4223-9a58-8ae947807c27</t>
  </si>
  <si>
    <t>Chlorine</t>
  </si>
  <si>
    <t>fb598112-aae8-4185-b71e-0a8f2c631aac</t>
  </si>
  <si>
    <t>c76ddd9e-fd9c-47c5-9b95-ad924146f0bb</t>
  </si>
  <si>
    <t>39d1390a-ded6-41cb-a536-d47510bf2fbc</t>
  </si>
  <si>
    <t>247ac273-60fa-4e21-9408-793f75fa1d37</t>
  </si>
  <si>
    <t>f3254744-2459-4052-92cc-e6284c9c883b</t>
  </si>
  <si>
    <t>Chloroacetic acid</t>
  </si>
  <si>
    <t>666ba6f3-014c-4e96-b660-bcb5daa18798</t>
  </si>
  <si>
    <t>3ca7403e-c960-4a4e-a649-ab68b42b65b8</t>
  </si>
  <si>
    <t>9eb7a71d-0e15-4cf3-b8db-4b2ccf87380a</t>
  </si>
  <si>
    <t>ed38a7d2-ffa5-4c28-9aea-dd9df0d1898b</t>
  </si>
  <si>
    <t>78259cf2-1bb2-41ec-941c-9d70909df094</t>
  </si>
  <si>
    <t>Chloroform</t>
  </si>
  <si>
    <t>98af3079-fb76-488d-8afe-713814e14d36</t>
  </si>
  <si>
    <t>fa9b9736-6de8-4bd6-ba22-1bd78c798373</t>
  </si>
  <si>
    <t>fbf6ab3a-74e3-4cbe-b61d-959728bdce46</t>
  </si>
  <si>
    <t>4cadbc9f-0472-4bb9-a942-df5b90e37878</t>
  </si>
  <si>
    <t>b66104c3-8096-4c8d-abbc-cae04770d8d1</t>
  </si>
  <si>
    <t>Chlorosilane, trimethyl-</t>
  </si>
  <si>
    <t>b0cfe7ff-d676-440b-a113-414b733daaf8</t>
  </si>
  <si>
    <t>5ca10fd5-fb77-43ad-969f-c47808244801</t>
  </si>
  <si>
    <t>fa442f6a-4fc6-4c57-942b-c84c6c41c8b4</t>
  </si>
  <si>
    <t>0131a35d-1d37-46ee-aed2-5ca12ac07ad4</t>
  </si>
  <si>
    <t>b8ba284a-9560-40a1-bde9-75943d8c923a</t>
  </si>
  <si>
    <t>Chlorosulfonic acid</t>
  </si>
  <si>
    <t>514de41e-c977-4ae7-8fe8-86a29791fee4</t>
  </si>
  <si>
    <t>db7fd21a-9bfc-4a23-992a-4efefeee99b7</t>
  </si>
  <si>
    <t>19e10755-75cf-4518-98c3-624201ac089f</t>
  </si>
  <si>
    <t>d46ae140-6502-4335-ab1c-9d6eab19ce78</t>
  </si>
  <si>
    <t>0822b867-9dca-4d5a-93c3-319d39b592cd</t>
  </si>
  <si>
    <t>Chlorpyrifos</t>
  </si>
  <si>
    <t>6b29d83a-c43c-484c-8e73-474a8a22d71e</t>
  </si>
  <si>
    <t>Chromium</t>
  </si>
  <si>
    <t>2a5ed451-12a2-47db-b4dc-fa0bfbc01d79</t>
  </si>
  <si>
    <t>4d40d8e3-9bc7-4ab1-ac5c-4f4a76fda8e5</t>
  </si>
  <si>
    <t>e142b577-e934-4085-9a07-3983d4d92afb</t>
  </si>
  <si>
    <t>7705f0e1-5b14-44f4-b330-1245b5c7fc08</t>
  </si>
  <si>
    <t>af60ad28-ce2b-4ea0-9277-983538e1a739</t>
  </si>
  <si>
    <t>Chromium IV</t>
  </si>
  <si>
    <t>c2e854f9-fe22-4fe7-9083-cf6d0a8c7254</t>
  </si>
  <si>
    <t>Chromium VI</t>
  </si>
  <si>
    <t>abbd3b09-a7ec-435a-9d01-34cf8581739e</t>
  </si>
  <si>
    <t>03b279a7-4626-4703-a451-d0650599dbd9</t>
  </si>
  <si>
    <t>81e17d9a-3e0b-414e-9b2e-eca7e5b3bd4a</t>
  </si>
  <si>
    <t>7a59e8d5-cd11-4ee7-b1ca-30979d2b0b3a</t>
  </si>
  <si>
    <t>4379a45a-092e-4c8f-8124-6841e920b807</t>
  </si>
  <si>
    <t>Chromium-51</t>
  </si>
  <si>
    <t>0a4d49cc-8a90-4ca2-8417-468951ae232b</t>
  </si>
  <si>
    <t>caffa231-9312-46b9-bbdf-c2782d225ef0</t>
  </si>
  <si>
    <t>b7802a4d-3a51-4449-9e1f-39fc663cc646</t>
  </si>
  <si>
    <t>8d467324-fa7b-42d5-bee1-6cc260e71693</t>
  </si>
  <si>
    <t>c492ac36-a5e1-446c-92c5-110a55654a80</t>
  </si>
  <si>
    <t>Chrysene</t>
  </si>
  <si>
    <t>b52924d8-e53f-4bd4-bb9e-1902db1784b2</t>
  </si>
  <si>
    <t>Clethodim</t>
  </si>
  <si>
    <t>5041394a-2d8f-4f9c-b399-a9f3a54ff235</t>
  </si>
  <si>
    <t>Cloransulam-methyl</t>
  </si>
  <si>
    <t>74eb3f02-09ec-46ce-8ee8-d67d0900136b</t>
  </si>
  <si>
    <t>Cobalt</t>
  </si>
  <si>
    <t>9ce88274-57b6-42ed-a78b-4abef2301865</t>
  </si>
  <si>
    <t>b10faa87-2c1d-4f6e-aa65-9f80b376939a</t>
  </si>
  <si>
    <t>f0e28a62-ddf9-4c93-af81-676a58c3f2d4</t>
  </si>
  <si>
    <t>ca04300a-8338-4601-ba7c-66c10a4f6322</t>
  </si>
  <si>
    <t>1f37ae35-463b-476c-9cde-d3e049fa7680</t>
  </si>
  <si>
    <t>Cobalt-57</t>
  </si>
  <si>
    <t>1070d47d-3834-423e-9603-3626ecc162d8</t>
  </si>
  <si>
    <t>2b4a3249-b67a-4858-abf7-24aa1468f298</t>
  </si>
  <si>
    <t>1d013cac-a0ec-4c02-936c-053afe24f47f</t>
  </si>
  <si>
    <t>4e4a98f5-1db6-4314-a3bd-c098bf410e7e</t>
  </si>
  <si>
    <t>2e969e9b-f2e9-4fcc-8962-13a755dc8302</t>
  </si>
  <si>
    <t>Cobalt-58</t>
  </si>
  <si>
    <t>40526886-fcc3-4059-b025-58e254c03233</t>
  </si>
  <si>
    <t>033fb239-a6c7-4486-9f92-f5a80b346778</t>
  </si>
  <si>
    <t>70d0e8c8-8c46-4eee-ad05-92f05e8f129e</t>
  </si>
  <si>
    <t>7ab5611b-c200-464f-8edf-b7b59ca1889d</t>
  </si>
  <si>
    <t>4f9a12c7-74b1-4221-a1e5-5a8235379166</t>
  </si>
  <si>
    <t>Cobalt-60</t>
  </si>
  <si>
    <t>b4024357-ed17-4b19-9382-91815e67f62b</t>
  </si>
  <si>
    <t>441ef9b3-0df0-461b-bd84-358973e0c2ca</t>
  </si>
  <si>
    <t>ab4a11c8-14f8-40f1-8c4e-888347bb2546</t>
  </si>
  <si>
    <t>16e15fb4-aee8-42b8-a303-70d61a9b723a</t>
  </si>
  <si>
    <t>fd153f15-1d16-410a-91fa-04d205e36c43</t>
  </si>
  <si>
    <t>Copper</t>
  </si>
  <si>
    <t>3573a5af-88f8-4f74-ade7-cd269cbc4e66</t>
  </si>
  <si>
    <t>e336eee7-148a-4d1c-8027-780cbfafa12b</t>
  </si>
  <si>
    <t>ec8144d6-d123-43b1-9c17-a295422a0498</t>
  </si>
  <si>
    <t>88cde01c-df69-40bb-9b14-6eac71bea5b8</t>
  </si>
  <si>
    <t>3b6e56fc-e148-44f1-b489-8c2ff91ebe81</t>
  </si>
  <si>
    <t>Cumene</t>
  </si>
  <si>
    <t>137f2ebc-8f8b-41fc-9ff6-d32f42565d56</t>
  </si>
  <si>
    <t>1a796dc4-5dcb-40da-a609-3a5a40655fad</t>
  </si>
  <si>
    <t>a192f5ac-fb5d-4e14-ac11-3c38283da9d0</t>
  </si>
  <si>
    <t>35c746fb-2d4a-4d06-9955-1973ce67b74e</t>
  </si>
  <si>
    <t>66da73e8-49bd-4171-9fcd-b5e85854aeda</t>
  </si>
  <si>
    <t>Curium alpha</t>
  </si>
  <si>
    <t>90c20168-5796-42f8-a305-c181b38ec1d4</t>
  </si>
  <si>
    <t>f59ba4cd-0354-404c-94c3-905de50980f3</t>
  </si>
  <si>
    <t>7545531d-dfc2-446d-9d9b-a0a3dfaa25df</t>
  </si>
  <si>
    <t>26328cc0-eaef-49b4-9c42-2396313bbb5e</t>
  </si>
  <si>
    <t>fce7f1a7-7b02-4e95-9cee-d95275fbb916</t>
  </si>
  <si>
    <t>Curium-242</t>
  </si>
  <si>
    <t>e0072fbb-8008-45b7-af36-834606d58cfe</t>
  </si>
  <si>
    <t>672719d0-6686-4b8e-891c-0f90e5fd8667</t>
  </si>
  <si>
    <t>9dc200b0-6faa-4518-9787-be7db7a9e29a</t>
  </si>
  <si>
    <t>32aaf6ef-c3e7-4c81-8e37-4c3c8768454f</t>
  </si>
  <si>
    <t>8e11a840-d41d-46eb-8e53-a5b3009c1910</t>
  </si>
  <si>
    <t>Curium-244</t>
  </si>
  <si>
    <t>f78de285-5fdc-4d33-92bb-d2ecea2b8641</t>
  </si>
  <si>
    <t>8a1ce588-d2b5-4fd6-a6db-16378c8f6d06</t>
  </si>
  <si>
    <t>8c64a7e7-0f81-410f-a0df-cbea124dd203</t>
  </si>
  <si>
    <t>8c7101c8-0542-4e61-b847-c97237b86022</t>
  </si>
  <si>
    <t>dd2177a3-a3ae-4b66-98f2-a85153cd9416</t>
  </si>
  <si>
    <t>Cyanide</t>
  </si>
  <si>
    <t>27c1a9a6-c45e-431f-830b-7061a100fed7</t>
  </si>
  <si>
    <t>9e8d685c-9948-4dc0-9c0b-d5c511e14d05</t>
  </si>
  <si>
    <t>d3e038e1-728c-4dea-ac30-c9abbbfcbc84</t>
  </si>
  <si>
    <t>921df5eb-cde6-40ea-8744-c02746db0a3c</t>
  </si>
  <si>
    <t>00df61ec-de0a-4f06-8736-839c6d225859</t>
  </si>
  <si>
    <t>Cyanoacetic acid</t>
  </si>
  <si>
    <t>b3ebd051-6ad4-4741-abf3-b55cad059e2c</t>
  </si>
  <si>
    <t>74ed605a-a4b7-4574-8a36-4638928b092d</t>
  </si>
  <si>
    <t>8af6a281-8879-4945-b476-550612e50527</t>
  </si>
  <si>
    <t>932d7913-eb64-484c-b2ec-7aae36e29017</t>
  </si>
  <si>
    <t>9ada9c2e-9817-42fe-88ba-3c18aba85585</t>
  </si>
  <si>
    <t>Cyclohexane</t>
  </si>
  <si>
    <t>f9727bf8-d8e3-432c-8feb-2dc43da4c37d</t>
  </si>
  <si>
    <t>22ff429e-4506-428d-9bba-4f9595ed3b99</t>
  </si>
  <si>
    <t>165aaeac-93d1-4afd-adf2-e3d6c0eaf629</t>
  </si>
  <si>
    <t>5512f026-b3a9-419a-b787-c0be0b39be1c</t>
  </si>
  <si>
    <t>2a042136-80fd-4c1c-8996-65a7985497d3</t>
  </si>
  <si>
    <t>Cyclohexane (for all cycloalkanes)</t>
  </si>
  <si>
    <t>87a6d2cc-251c-4a98-9bac-255e97637ccf</t>
  </si>
  <si>
    <t>Cyclopentane</t>
  </si>
  <si>
    <t>ffaaffd3-5deb-4508-9e5f-e47f551ac2b8</t>
  </si>
  <si>
    <t>Cyfluthrin</t>
  </si>
  <si>
    <t>54287273-55f8-4e8f-a115-8ff1aa5025d3</t>
  </si>
  <si>
    <t>Cyhalothrin, gamma-</t>
  </si>
  <si>
    <t>620d3423-2376-4fcc-bb89-2d468f8b2df8</t>
  </si>
  <si>
    <t>Cypermethrin</t>
  </si>
  <si>
    <t>23a4dfc7-c82e-4425-abf6-0195f78f3363</t>
  </si>
  <si>
    <t>Dibenz(a,h)anthracene</t>
  </si>
  <si>
    <t>35087164-f31a-49b4-9518-c559e483fbe6</t>
  </si>
  <si>
    <t>Diborane</t>
  </si>
  <si>
    <t>e3a77fe9-4fa1-4977-93cf-3495b355817f</t>
  </si>
  <si>
    <t>34ce575e-a338-432a-ab49-f0ac660ff365</t>
  </si>
  <si>
    <t>57655806-a54e-47ca-a8d2-9881813b7afa</t>
  </si>
  <si>
    <t>febe9ac2-ab48-4351-97cb-afcea765d411</t>
  </si>
  <si>
    <t>bc878fc6-d8a0-462f-91e1-11fb93b7928d</t>
  </si>
  <si>
    <t>Dicamba</t>
  </si>
  <si>
    <t>9547aff9-e1fc-5fad-a674-9b9a9fdb1c9c</t>
  </si>
  <si>
    <t>Dichlorodimethylsilane</t>
  </si>
  <si>
    <t>834ffc71-e8a1-4b2d-b960-8a924c708954</t>
  </si>
  <si>
    <t>Dichlorprop</t>
  </si>
  <si>
    <t>7ae0a943-090b-4da6-899f-8c53a33a1db2</t>
  </si>
  <si>
    <t>Diethyl ether</t>
  </si>
  <si>
    <t>67dd6e98-c44a-491d-97b1-8961777538a5</t>
  </si>
  <si>
    <t>98f28ebe-22c0-4d0b-a2a2-2fcf910a91dd</t>
  </si>
  <si>
    <t>22524a35-32c0-482a-82f7-49724ad1c595</t>
  </si>
  <si>
    <t>89951b1a-9b6b-4bc7-82fc-6fc263e91936</t>
  </si>
  <si>
    <t>85d539e7-6193-4f24-90b1-a2c83820df66</t>
  </si>
  <si>
    <t>Diethylamine</t>
  </si>
  <si>
    <t>98adfbf6-2ab7-45fd-85cc-73318da5427d</t>
  </si>
  <si>
    <t>b2b7c56b-a484-48a3-98d9-f0dce443409f</t>
  </si>
  <si>
    <t>34698efa-71c8-4fec-9a43-6529f45887ac</t>
  </si>
  <si>
    <t>7e7039a1-6186-4ef6-a7e6-d135b7fe5601</t>
  </si>
  <si>
    <t>51fb4920-7f49-47ba-b02f-9574accf731d</t>
  </si>
  <si>
    <t>Diethylene glycol</t>
  </si>
  <si>
    <t>dbdaa334-3101-418d-bc52-8ddb066864d6</t>
  </si>
  <si>
    <t>e1cc645c-9d74-40ff-a4b0-b0591d8717e5</t>
  </si>
  <si>
    <t>af7f6412-a55f-4799-b7bc-a3f69d0cc8cb</t>
  </si>
  <si>
    <t>d439867e-7ef9-41aa-91e2-de8a922f9158</t>
  </si>
  <si>
    <t>bedc1f3e-71d2-4bb9-9699-c77603031f81</t>
  </si>
  <si>
    <t>Diflubenzuron</t>
  </si>
  <si>
    <t>206b98e7-9df1-4aa1-896e-dc5aa93e9844</t>
  </si>
  <si>
    <t>Dimethenamid</t>
  </si>
  <si>
    <t>d18838bc-54cd-5d6f-a8f3-9b94cfc8472d</t>
  </si>
  <si>
    <t>Dimethyl carbonate</t>
  </si>
  <si>
    <t>6abf9e1a-c33e-49ae-aeae-ab84cee7d2ab</t>
  </si>
  <si>
    <t>Dimethyl ether</t>
  </si>
  <si>
    <t>f2d8ab10-7974-4038-9339-b8a204d26331</t>
  </si>
  <si>
    <t>4f061396-da10-49b3-a7ac-ac1d2eb49fa1</t>
  </si>
  <si>
    <t>50cbb355-9a33-4e15-986a-c95c40931638</t>
  </si>
  <si>
    <t>acfeda73-2eee-4ca2-ad41-e8c564e75cec</t>
  </si>
  <si>
    <t>7c76ca96-5e7e-43be-aa71-a64627cdca23</t>
  </si>
  <si>
    <t>be910644-7322-4873-8fd2-b97b1bebe149</t>
  </si>
  <si>
    <t>Dimethyl malonate</t>
  </si>
  <si>
    <t>07798b07-13be-41f9-b754-5b389695cf78</t>
  </si>
  <si>
    <t>32bd196f-401c-4ece-bc45-a3b5ab7fd6fc</t>
  </si>
  <si>
    <t>f5ce0b83-d178-4f50-b1cb-844091b7f0bc</t>
  </si>
  <si>
    <t>7ee1a767-185e-444b-913d-6acbfdbab3bd</t>
  </si>
  <si>
    <t>16bb633b-6a05-4f1a-8bab-9f4c121df099</t>
  </si>
  <si>
    <t>Dimethylamine</t>
  </si>
  <si>
    <t>4aecbaff-32ae-4655-9587-db9337d0d350</t>
  </si>
  <si>
    <t>ca793a60-fdf5-4e53-9d75-b279d4a7e7c4</t>
  </si>
  <si>
    <t>56d00bcd-9da1-4486-bfe6-10dc0f1d4575</t>
  </si>
  <si>
    <t>edf9fe90-37ee-4d8b-af9b-2e959422abfd</t>
  </si>
  <si>
    <t>d0cde0b1-afcc-5179-8895-0aacba2e15a1</t>
  </si>
  <si>
    <t>Dimethyldichlorosilane</t>
  </si>
  <si>
    <t>81305cda-63f1-4c1a-99c6-2c2568550ec4</t>
  </si>
  <si>
    <t>Dinitrogen monoxide</t>
  </si>
  <si>
    <t>473826ae-125a-4b02-8c8e-c84322491d80</t>
  </si>
  <si>
    <t>afd6d670-bbb0-4625-9730-04088a5b035e</t>
  </si>
  <si>
    <t>20185046-64bb-4c09-a8e7-e8a9e144ca98</t>
  </si>
  <si>
    <t>6dc1b46f-ee89-4495-95c4-b8a637bcd6cb</t>
  </si>
  <si>
    <t>4cd94f47-0da2-5c4a-bfae-013bacbcf648</t>
  </si>
  <si>
    <t>Dinitrogen tetroxide</t>
  </si>
  <si>
    <t>e69dfe04-4b45-4e87-a6ce-08b1af61ca22</t>
  </si>
  <si>
    <t>Dioxins, measured as 2,3,7,8-tetrachlorodibenzo-p-dioxin</t>
  </si>
  <si>
    <t>e385da6d-8c5a-42ff-a8fe-d18943079774</t>
  </si>
  <si>
    <t>f77c5e36-ee47-4437-b757-03139bb1d6d6</t>
  </si>
  <si>
    <t>082903e4-45d8-4078-94cb-736b15279277</t>
  </si>
  <si>
    <t>237a5f15-8119-472a-8988-88b7ecb42405</t>
  </si>
  <si>
    <t>4e64908e-9098-40e2-b7f5-f314c49c3d66</t>
  </si>
  <si>
    <t>Dipropylamine</t>
  </si>
  <si>
    <t>9102514a-4cd5-4560-a1bf-b8fe57d8c303</t>
  </si>
  <si>
    <t>ec897705-c8d6-44da-b973-57d60e68a289</t>
  </si>
  <si>
    <t>ad273394-b76d-4c19-a140-3112bdec8524</t>
  </si>
  <si>
    <t>9a1e90d7-af5d-41ab-bf7b-d4d4248d9e24</t>
  </si>
  <si>
    <t>57af157e-2054-407d-949b-8cc9c2aa4655</t>
  </si>
  <si>
    <t>Elemental carbon</t>
  </si>
  <si>
    <t>fe2f33dc-75a6-4f18-852d-45da3b54f983</t>
  </si>
  <si>
    <t>Epichlorohydrin</t>
  </si>
  <si>
    <t>6e604e6b-d023-47d6-aedc-9d99d6296918</t>
  </si>
  <si>
    <t>f5a032de-aaca-4fa1-a7f4-920b6c2ed7ae</t>
  </si>
  <si>
    <t>d547f43d-63e3-4928-ae85-28e6fd7aabc5</t>
  </si>
  <si>
    <t>ebbb166e-83da-4a83-b8d2-678f871ffce7</t>
  </si>
  <si>
    <t>4f446a20-f1a5-4bde-a7a0-441315db1833</t>
  </si>
  <si>
    <t>Esfenvalerate</t>
  </si>
  <si>
    <t>823106de-a29a-481f-8647-728a19b9294d</t>
  </si>
  <si>
    <t>Ethane</t>
  </si>
  <si>
    <t>6cfec9aa-691b-4be2-940d-56e73fda16de</t>
  </si>
  <si>
    <t>e7e0031e-791d-42f4-b26c-ec322db637bc</t>
  </si>
  <si>
    <t>8e30c990-5ed4-4f94-9d0e-2f5e4ff1a1f9</t>
  </si>
  <si>
    <t>9ea11aea-7cb7-4b38-b936-a42c2a4bac97</t>
  </si>
  <si>
    <t>aecf5a99-a578-4321-884b-0a198a531507</t>
  </si>
  <si>
    <t>Ethane thiol</t>
  </si>
  <si>
    <t>421bac85-d0d7-4ace-84d1-14865baabd3c</t>
  </si>
  <si>
    <t>019ad37a-2728-455e-aa8d-c921d26c3cc7</t>
  </si>
  <si>
    <t>468111da-3988-4c54-b6a0-b8feb1b5e5da</t>
  </si>
  <si>
    <t>b3d98733-ae64-474b-b68d-ba681c24c32d</t>
  </si>
  <si>
    <t>647ae26f-f2fe-44cb-ac81-39bb7736f28e</t>
  </si>
  <si>
    <t>Ethane, 1,1,1,2-tetrafluoro-, HFC-134a</t>
  </si>
  <si>
    <t>75fe1a2c-49fa-49e4-90f1-8f102508a96d</t>
  </si>
  <si>
    <t>16fcd4f9-0bb8-4b84-8334-3ffb1a17aa74</t>
  </si>
  <si>
    <t>e87f039d-d9ce-4242-ac18-c9284cc80f3d</t>
  </si>
  <si>
    <t>fa0c2bee-8dd9-4f8a-8489-b1f3b43de958</t>
  </si>
  <si>
    <t>f8ee4881-a003-4e18-aa2a-d9daf97d76f7</t>
  </si>
  <si>
    <t>Ethane, 1,1,1-trichloro-, HCFC-140</t>
  </si>
  <si>
    <t>9e7d019f-c8c0-4631-9bbb-ced3e081c90d</t>
  </si>
  <si>
    <t>99585564-bfce-4845-9aaa-2f24b8f26a41</t>
  </si>
  <si>
    <t>ce6294f5-2ed7-46ee-a967-33e265e34455</t>
  </si>
  <si>
    <t>818cee9e-231c-4b53-8ed2-47a0001802d5</t>
  </si>
  <si>
    <t>bf580c6b-1b4d-429d-bed7-1e335920941f</t>
  </si>
  <si>
    <t>Ethane, 1,1,1-trifluoro-, HFC-143a</t>
  </si>
  <si>
    <t>5eb2d548-1694-496d-b3bd-a439984fca7d</t>
  </si>
  <si>
    <t>5253e322-7de5-42aa-9167-daf22ff44031</t>
  </si>
  <si>
    <t>e86bfec2-1025-4fa2-90b1-81e35e621e91</t>
  </si>
  <si>
    <t>f43b2b80-f5a6-4d31-9980-0754305a978d</t>
  </si>
  <si>
    <t>e75faf77-8341-4223-8b46-72391fd0f312</t>
  </si>
  <si>
    <t>Ethane, 1,1,2-trichloro-</t>
  </si>
  <si>
    <t>22317c8a-3b60-4479-8798-eec0bdfada2f</t>
  </si>
  <si>
    <t>b4d5edf7-0584-4e43-8ee7-f78511443b0d</t>
  </si>
  <si>
    <t>b32061b1-8d24-4663-b10d-0a1c705f2937</t>
  </si>
  <si>
    <t>eb53bdf4-5b02-40fa-a1cb-318e207e7eec</t>
  </si>
  <si>
    <t>d2025041-20ee-41bb-b2c8-47631e839ff0</t>
  </si>
  <si>
    <t>Ethane, 1,1,2-trichloro-1,2,2-trifluoro-, CFC-113</t>
  </si>
  <si>
    <t>53b87932-00c8-4bf4-b519-ecd3c401ed4d</t>
  </si>
  <si>
    <t>47c12d99-c2dc-41cf-bad1-cd31c2fe0421</t>
  </si>
  <si>
    <t>cacfd448-6c2d-4061-9363-fd506b979f25</t>
  </si>
  <si>
    <t>9b132374-dce2-4ce0-86aa-53201b30f617</t>
  </si>
  <si>
    <t>b018c97d-8fea-4258-b4d3-6a65669c77f4</t>
  </si>
  <si>
    <t>Ethane, 1,1-dichloro-1-fluoro-, HCFC-141b</t>
  </si>
  <si>
    <t>8c193650-c4ae-4e9a-b25b-eaa7b2b9ea2d</t>
  </si>
  <si>
    <t>416eedbd-a7b4-4693-8031-9bfaa2f20ebc</t>
  </si>
  <si>
    <t>843fd145-61ac-4fa7-a608-ce4ac4d88d49</t>
  </si>
  <si>
    <t>033d3a16-e1a2-4ce8-8769-f4ea867801ca</t>
  </si>
  <si>
    <t>94ca9e00-5268-4663-a0cd-25026c7c6b53</t>
  </si>
  <si>
    <t>Ethane, 1,1-difluoro-, HFC-152a</t>
  </si>
  <si>
    <t>fff3d2db-2784-4044-a6a2-2bc7242456ee</t>
  </si>
  <si>
    <t>1c4a106a-53bc-40f5-bcae-d30ab191dbfe</t>
  </si>
  <si>
    <t>9cf9bf0e-86fe-42c0-90cc-bfed96fbdc8f</t>
  </si>
  <si>
    <t>393d0862-04cc-45ae-8d08-9dc2a4461b35</t>
  </si>
  <si>
    <t>ba3120e9-7412-4517-812c-752edeac5472</t>
  </si>
  <si>
    <t>Ethane, 1,2-dichloro-</t>
  </si>
  <si>
    <t>cab70244-9e25-42d3-b31e-ddabfd3eeb67</t>
  </si>
  <si>
    <t>89324b2f-1e73-4eb1-9716-96b9be0349ac</t>
  </si>
  <si>
    <t>03758df7-503a-400e-bc7b-ec05825761a5</t>
  </si>
  <si>
    <t>468bebea-17ee-49d3-b11d-c603d91c67c8</t>
  </si>
  <si>
    <t>1e060d5a-cd41-4f30-9c93-272403b7e004</t>
  </si>
  <si>
    <t>Ethane, 1,2-dichloro-1,1,2,2-tetrafluoro-, CFC-114</t>
  </si>
  <si>
    <t>7d05319a-1260-45e0-8872-d5ff1712ea7e</t>
  </si>
  <si>
    <t>1584734d-c5c8-42a5-aa51-0f6a92a9cc0d</t>
  </si>
  <si>
    <t>8a3a44e4-e2f1-476d-9e9e-a90fda263fe3</t>
  </si>
  <si>
    <t>3b30d058-02ef-4ed2-b357-5fc1a45c63e7</t>
  </si>
  <si>
    <t>50432644-8568-444e-b7e7-8e37a7e1f3e3</t>
  </si>
  <si>
    <t>Ethane, 1-chloro-1,1-difluoro-, HCFC-142b</t>
  </si>
  <si>
    <t>1652c2e3-c6c5-49e1-9ad1-34c188087ca6</t>
  </si>
  <si>
    <t>95b6f6da-49f9-413d-8ff5-5342d6cff588</t>
  </si>
  <si>
    <t>ba781ac6-cdf1-4a09-86b5-76b19ed3438b</t>
  </si>
  <si>
    <t>400be66e-4383-482a-93e3-c005e96de261</t>
  </si>
  <si>
    <t>f322122f-3059-4cfb-8754-efc82548e7f0</t>
  </si>
  <si>
    <t>Ethane, 2,2-dichloro-1,1,1-trifluoro-, HCFC-123</t>
  </si>
  <si>
    <t>2fff3bda-1eec-4166-9969-bc9e757c8e8e</t>
  </si>
  <si>
    <t>2cbc6042-2cee-4668-8017-d7f805d9029e</t>
  </si>
  <si>
    <t>050da0cd-2957-45a9-ae7a-ace372083fe5</t>
  </si>
  <si>
    <t>db907ff7-6cf0-4f88-9376-116262dfad6d</t>
  </si>
  <si>
    <t>0bf92802-8b5e-43f5-a261-95c06bd5c551</t>
  </si>
  <si>
    <t>Ethane, 2-chloro-1,1,1,2-tetrafluoro-, HCFC-124</t>
  </si>
  <si>
    <t>9b7e5cbf-e1eb-420d-ad43-248df23457ee</t>
  </si>
  <si>
    <t>71a6ea76-6642-4573-bed2-c1884e6792fd</t>
  </si>
  <si>
    <t>60268f3d-468b-487e-acb1-24d7250cb6b3</t>
  </si>
  <si>
    <t>27f61651-96a5-45c7-9873-832626cf6905</t>
  </si>
  <si>
    <t>4925cde1-9f43-43d3-bcf1-4865b8de6634</t>
  </si>
  <si>
    <t>Ethane, chloropentafluoro-, CFC-115</t>
  </si>
  <si>
    <t>30533fd3-b19c-44fc-9a88-fb6b12409b47</t>
  </si>
  <si>
    <t>6f8ce7a4-d66a-4593-9314-51778aa09d4b</t>
  </si>
  <si>
    <t>ec8789e5-d140-4ca8-b7ef-b3abfd044414</t>
  </si>
  <si>
    <t>15e54d5b-aba2-40a6-9aa8-aa2b8c432129</t>
  </si>
  <si>
    <t>b7e0bddf-7b8a-43f4-9319-6f4b3d9fa65a</t>
  </si>
  <si>
    <t>Ethane, hexafluoro-, HFC-116</t>
  </si>
  <si>
    <t>7f62f535-e81a-476c-9c39-4d59f289db1a</t>
  </si>
  <si>
    <t>8f3e0579-d07d-48c9-b41a-fb559728f9c0</t>
  </si>
  <si>
    <t>acc39720-dda7-4b3a-80c7-c6394cad4191</t>
  </si>
  <si>
    <t>df5dd437-2e12-4af6-8f7a-9c8224857dc5</t>
  </si>
  <si>
    <t>dc9520c7-6e4a-42fb-b1f6-9fa8f34667a4</t>
  </si>
  <si>
    <t>Ethane, pentafluoro-, HFC-125</t>
  </si>
  <si>
    <t>40022b1f-8906-4c54-a074-bf1a3fc9b13f</t>
  </si>
  <si>
    <t>84386543-b148-465b-9265-ad638c12e263</t>
  </si>
  <si>
    <t>281e1011-f121-4d5b-ad4d-22d562b2c2cd</t>
  </si>
  <si>
    <t>5d1701c5-c4ef-49c7-8a68-ce7c255eee9f</t>
  </si>
  <si>
    <t>dbafa5bd-48d1-455a-8042-7d631d913745</t>
  </si>
  <si>
    <t>Ethanol</t>
  </si>
  <si>
    <t>e47fcb9f-ef2f-4047-b902-37363ea5345c</t>
  </si>
  <si>
    <t>0d3ccb17-b3fe-4c08-b7cb-458ed3ababf1</t>
  </si>
  <si>
    <t>d3f5d0b9-0155-4800-9dbb-b0583948c8c6</t>
  </si>
  <si>
    <t>379a827c-3290-4810-9689-b9e892945836</t>
  </si>
  <si>
    <t>13fb54aa-a54a-48de-b2ec-b9165dea111d</t>
  </si>
  <si>
    <t>Ethene</t>
  </si>
  <si>
    <t>b02991d4-c180-4b16-8035-ac38f4a64b87</t>
  </si>
  <si>
    <t>87f683ed-44ae-41a6-b4bc-230622f8cfef</t>
  </si>
  <si>
    <t>9c2a7dc9-8b1f-46ba-bc16-0d761a4f6016</t>
  </si>
  <si>
    <t>36270548-9316-424b-9aeb-e0de134b0be1</t>
  </si>
  <si>
    <t>68b769b3-46f3-4b8e-a4f3-45a0fd85bf1b</t>
  </si>
  <si>
    <t>Ethene, chloro-</t>
  </si>
  <si>
    <t>20750a37-320b-48cb-9fd4-366a86fcd6d6</t>
  </si>
  <si>
    <t>2256cd1c-760f-43b0-aa1c-5229ba199150</t>
  </si>
  <si>
    <t>2a51889e-9264-45df-9753-64c25a755d9e</t>
  </si>
  <si>
    <t>127ff74d-018b-43b9-8a4e-fb5577d5ee5a</t>
  </si>
  <si>
    <t>d88b5aeb-d589-4847-b2d4-80ba6a227ab7</t>
  </si>
  <si>
    <t>Ethene, tetrachloro-</t>
  </si>
  <si>
    <t>a8a2f53b-c6d2-4302-a59f-502bd7e242fc</t>
  </si>
  <si>
    <t>754028fd-e650-4804-922e-694a764ba578</t>
  </si>
  <si>
    <t>9bc66656-9f37-44bc-ae0b-5d5243b8137e</t>
  </si>
  <si>
    <t>d2d4b344-3c58-4b0c-868a-ac0bdb2027dc</t>
  </si>
  <si>
    <t>d56ddb2e-5087-4118-8359-64fb6cb513f9</t>
  </si>
  <si>
    <t>Ethene, trichloro-</t>
  </si>
  <si>
    <t>2e1396a2-b8e0-4f4a-89c7-11c4ee4733c1</t>
  </si>
  <si>
    <t>22698b26-ab11-43eb-a48f-3e46863555cc</t>
  </si>
  <si>
    <t>3fa03c96-b976-4f0f-8089-220968515ee1</t>
  </si>
  <si>
    <t>0e7c1a7b-cd98-4f8d-a619-a687d3e2cb48</t>
  </si>
  <si>
    <t>876d4bb6-badc-4d04-a193-71b68e908737</t>
  </si>
  <si>
    <t>Ethephon</t>
  </si>
  <si>
    <t>227f85d8-5156-461f-9d03-03960287debf</t>
  </si>
  <si>
    <t>Ethyl acetate</t>
  </si>
  <si>
    <t>bb656df7-0d8a-427c-b58c-02962e50df57</t>
  </si>
  <si>
    <t>5933e933-9eaf-4f97-ae63-5eb1eea95e53</t>
  </si>
  <si>
    <t>8077467e-8d30-46cc-ab55-5759286eebd3</t>
  </si>
  <si>
    <t>41cce80a-82c1-4caa-b6ef-718ec4b83fd6</t>
  </si>
  <si>
    <t>c8fc7ae6-3d48-4b1e-94a2-3b74dcd1dd2f</t>
  </si>
  <si>
    <t>Ethyl cellulose</t>
  </si>
  <si>
    <t>0061b12a-9084-499b-9fc0-bf66025198eb</t>
  </si>
  <si>
    <t>25f52995-fc88-44ab-b11c-f93e35020d01</t>
  </si>
  <si>
    <t>779f93e2-bbb4-4a06-a46a-ce636fe59a62</t>
  </si>
  <si>
    <t>6bd1ea0d-0fbb-46cd-a6b4-e699febbf4e8</t>
  </si>
  <si>
    <t>68d2ae4b-ab2c-4aab-a0b0-96231ea03a91</t>
  </si>
  <si>
    <t>Ethylamine</t>
  </si>
  <si>
    <t>99dfc9b6-7e98-4751-9a50-39d19cbe6d5a</t>
  </si>
  <si>
    <t>715d35c1-548c-43e2-a023-b31eba3a2849</t>
  </si>
  <si>
    <t>b1dc1428-e198-464d-a434-a7e6d880f041</t>
  </si>
  <si>
    <t>4569028c-d2d9-4937-bd92-44a6c72e2b1b</t>
  </si>
  <si>
    <t>90f722bf-cb9b-571a-88fc-34286632bdc4</t>
  </si>
  <si>
    <t>Ethylene</t>
  </si>
  <si>
    <t>9dfa8601-c11b-4d60-b906-ee5d7b57d639</t>
  </si>
  <si>
    <t>Ethylene diamine</t>
  </si>
  <si>
    <t>c75bec2e-3599-4279-bae3-f8bef3ad2a29</t>
  </si>
  <si>
    <t>d3a1c5ec-009f-475d-8db5-9d619ba2f62f</t>
  </si>
  <si>
    <t>397c6564-d1c4-41f5-a4ff-4832874f397f</t>
  </si>
  <si>
    <t>c6d0e9b0-aadb-407b-9f39-8fbab93ffa55</t>
  </si>
  <si>
    <t>5403d20f-0a41-44c0-8c17-9f13a99888f9</t>
  </si>
  <si>
    <t>Ethylene glycol monoethyl ether</t>
  </si>
  <si>
    <t>fe976683-7080-4a79-8538-810793d21c53</t>
  </si>
  <si>
    <t>2d17bb2f-2072-4a7a-a672-9550a97c14f5</t>
  </si>
  <si>
    <t>45e23e23-d952-4721-a514-2acfa5bfcab5</t>
  </si>
  <si>
    <t>ffa34df1-d949-48e3-b602-183eee5df605</t>
  </si>
  <si>
    <t>d800a996-a9ef-488f-900d-28a5b6ede9eb</t>
  </si>
  <si>
    <t>Ethylene oxide</t>
  </si>
  <si>
    <t>0bb66845-6ccf-4648-b565-2e704989d7c0</t>
  </si>
  <si>
    <t>43a411aa-8f29-4744-bc56-1deaa8105338</t>
  </si>
  <si>
    <t>4407dc37-09ec-4d52-b65a-9c3f0a88306d</t>
  </si>
  <si>
    <t>4446c2d0-1bc1-422f-9b97-0867d5602dbb</t>
  </si>
  <si>
    <t>8a515488-6475-42d0-bdf3-00a89ac06d0d</t>
  </si>
  <si>
    <t>Ethyne</t>
  </si>
  <si>
    <t>6c95c917-d232-4c5b-9721-8b2841e6671c</t>
  </si>
  <si>
    <t>e64254e3-07d3-4330-b6de-6a858f108124</t>
  </si>
  <si>
    <t>42a2f3e7-5393-4a69-9b0b-f70a9139ee24</t>
  </si>
  <si>
    <t>1a13d6e7-45c9-427a-a3c9-38887ce7b86a</t>
  </si>
  <si>
    <t>f28d5dfb-632d-469b-b0c2-a55ce78155ff</t>
  </si>
  <si>
    <t>Fenoxaprop</t>
  </si>
  <si>
    <t>3563bb9d-4020-4635-890b-6de95036911f</t>
  </si>
  <si>
    <t>Fluazifop-p-butyl</t>
  </si>
  <si>
    <t>17b87359-36f1-4ad3-a019-73e40fc2efc7</t>
  </si>
  <si>
    <t>Flufenacet</t>
  </si>
  <si>
    <t>421d36f5-2678-4c1b-ba10-6b43521f0859</t>
  </si>
  <si>
    <t>Flumetsulam</t>
  </si>
  <si>
    <t>361176bc-ebe3-4f2b-8905-c87feec17d74</t>
  </si>
  <si>
    <t>Flumiclorac-pentyl</t>
  </si>
  <si>
    <t>c1bcea7e-26d9-4714-950b-c425d78179fa</t>
  </si>
  <si>
    <t>Flumioxazin</t>
  </si>
  <si>
    <t>d57ab983-120a-448b-a681-b876e1addecf</t>
  </si>
  <si>
    <t>Fluoranthene</t>
  </si>
  <si>
    <t>dbe2c062-5692-4282-aa6c-e75f4d718077</t>
  </si>
  <si>
    <t>Fluorene</t>
  </si>
  <si>
    <t>d976062e-565d-4d61-933e-545c9d020f0a</t>
  </si>
  <si>
    <t>Fluorine</t>
  </si>
  <si>
    <t>fe58044a-f54b-4c93-8c79-9cbdea3dfc6a</t>
  </si>
  <si>
    <t>b8d738ce-98cd-4487-88f9-686209bd1376</t>
  </si>
  <si>
    <t>1c389e81-9f9d-4e52-a6e9-11cc6b73d90d</t>
  </si>
  <si>
    <t>aa567547-9821-456a-8412-e726735eeb29</t>
  </si>
  <si>
    <t>08c96ec9-3284-4871-8d79-7a43a164e96a</t>
  </si>
  <si>
    <t>Fluosilicic acid</t>
  </si>
  <si>
    <t>cc0815ac-dd64-48f1-adc4-2c798b2a437c</t>
  </si>
  <si>
    <t>2566a811-5c71-4cef-9c90-cd3840cd707b</t>
  </si>
  <si>
    <t>ee71f42f-de6b-46ef-a1dc-7e5d2f33a3ed</t>
  </si>
  <si>
    <t>521f6650-daec-4724-b40b-bf7fea17ceb2</t>
  </si>
  <si>
    <t>9c54d6d2-16c9-40c1-86e4-57246f1e5820</t>
  </si>
  <si>
    <t>Fomesafen</t>
  </si>
  <si>
    <t>1258b87f-6a94-4c0f-a51a-cef98a3bf534</t>
  </si>
  <si>
    <t>Formaldehyde</t>
  </si>
  <si>
    <t>22b0b296-d066-4159-a44b-69fdb17dc802</t>
  </si>
  <si>
    <t>9167dca7-615e-435c-8ba6-dbbf50e50e34</t>
  </si>
  <si>
    <t>a861cfae-a310-4e9d-b9eb-5d555c9a684c</t>
  </si>
  <si>
    <t>20664d0e-24e3-4daa-8c5c-2ade6e0c2723</t>
  </si>
  <si>
    <t>717f38a4-02d7-4af5-b1a8-24931ad12275</t>
  </si>
  <si>
    <t>Formamide</t>
  </si>
  <si>
    <t>313cdf6d-ac44-4583-87a1-5f2ba3413a88</t>
  </si>
  <si>
    <t>43a00521-4880-4891-8a5d-f8e0a64f5bce</t>
  </si>
  <si>
    <t>1d8ba55c-e60b-45ef-8e66-d947d8e7a01f</t>
  </si>
  <si>
    <t>2becddd1-aa5a-4c35-be0e-aefb9bd469f8</t>
  </si>
  <si>
    <t>c8da1004-26dc-493a-a568-72f4c3820fc8</t>
  </si>
  <si>
    <t>Formic acid</t>
  </si>
  <si>
    <t>da3057af-dca7-4b7d-b36e-8b241586cc0c</t>
  </si>
  <si>
    <t>e7f7fd97-a1c8-4be9-8a21-68ef06437d20</t>
  </si>
  <si>
    <t>27804c78-5eee-47f9-9a91-1f6126ccfe45</t>
  </si>
  <si>
    <t>2cbe35d9-052c-4fe8-8eb2-08769f10b2c7</t>
  </si>
  <si>
    <t>a5856dc0-2980-41cc-a93f-a1699fcf4890</t>
  </si>
  <si>
    <t>Furan</t>
  </si>
  <si>
    <t>3d20d2fc-2e7e-4c8c-a77d-91bd822a1dfe</t>
  </si>
  <si>
    <t>142ce3b0-4bd6-47a3-9991-7c657c947ffe</t>
  </si>
  <si>
    <t>284d6491-de2c-4124-95db-7732cbb5136c</t>
  </si>
  <si>
    <t>585da516-b59a-43b4-83c1-6ccf4d28c83b</t>
  </si>
  <si>
    <t>a86c6e85-0545-5f37-bed8-354f2ba0dde4</t>
  </si>
  <si>
    <t>Furfural</t>
  </si>
  <si>
    <t>bd02a7ec-dcb5-4609-bc96-cc7a96601ce2</t>
  </si>
  <si>
    <t>Glyphosate</t>
  </si>
  <si>
    <t>c377b25d-c52c-4b0f-aa2a-8c51ff1dab31</t>
  </si>
  <si>
    <t>Heat, waste</t>
  </si>
  <si>
    <t>MJ</t>
  </si>
  <si>
    <t>ef7b0b7e-16e2-4e14-af28-94d9dd3c675d</t>
  </si>
  <si>
    <t>07f704a2-2746-4364-bcfd-606cefc30715</t>
  </si>
  <si>
    <t>f2d84834-d0b3-42e5-b41a-f04cc80337a4</t>
  </si>
  <si>
    <t>b411ec8b-c60a-4235-a3b2-8bf8443cbc55</t>
  </si>
  <si>
    <t>c54e6fd5-a896-4b6c-9247-7f599c851bf1</t>
  </si>
  <si>
    <t>Helium</t>
  </si>
  <si>
    <t>f7882aae-499b-42ab-8fa0-b4e20b609cc0</t>
  </si>
  <si>
    <t>76c79f4e-3cda-428e-b8f0-0ba8bbf272b6</t>
  </si>
  <si>
    <t>f2e74872-f56d-4e49-8dfd-1428c6fbd59c</t>
  </si>
  <si>
    <t>a91c4052-de24-456d-a1d5-4e2d9db201e3</t>
  </si>
  <si>
    <t>248223f5-4e00-4b0d-9652-76a9c39ce414</t>
  </si>
  <si>
    <t>Heptane</t>
  </si>
  <si>
    <t>745503c2-768d-4f2c-b63c-bb75c1c5419c</t>
  </si>
  <si>
    <t>025fcb20-0591-4bae-80fc-7c34e9af2e7b</t>
  </si>
  <si>
    <t>1ec6c4b4-ee5f-4788-8683-c95a84d6d63c</t>
  </si>
  <si>
    <t>f4bb66f1-c78c-409f-8368-85c1205a3573</t>
  </si>
  <si>
    <t>0c906b13-a938-4e0d-9722-ae52ffa41ecd</t>
  </si>
  <si>
    <t>Hexamethyldisilizane</t>
  </si>
  <si>
    <t>082c37bb-a9f2-46e7-97de-5a023050ab7a</t>
  </si>
  <si>
    <t>0d30fcbb-9262-4026-8e0d-119fb12a04b0</t>
  </si>
  <si>
    <t>5bd325f2-8c4b-4e1f-bb84-2f58900f4d51</t>
  </si>
  <si>
    <t>b7a3b260-ac8d-43e2-b549-34bb5b82b533</t>
  </si>
  <si>
    <t>77ff1fec-e163-4377-acac-b00c8aa94391</t>
  </si>
  <si>
    <t>Hexane</t>
  </si>
  <si>
    <t>5f29e18d-ace2-466c-831e-be1aee84323a</t>
  </si>
  <si>
    <t>41067ac7-bf36-47ef-a19f-683d9b758a28</t>
  </si>
  <si>
    <t>6b248529-b754-4be7-8b1a-91b9756fc2bc</t>
  </si>
  <si>
    <t>3bbc78d0-08c4-48ef-a863-704e32fddcb3</t>
  </si>
  <si>
    <t>a97ba30e-898d-4e73-bd62-ec8f636659c2</t>
  </si>
  <si>
    <t>Hydrocarbons, aliphatic, alkanes, cyclic</t>
  </si>
  <si>
    <t>fea16062-6c4b-4d59-be9e-e9b0b56ca9f0</t>
  </si>
  <si>
    <t>5f4baaf6-055e-491e-9852-258897ab5194</t>
  </si>
  <si>
    <t>5c9ec415-12f1-4390-bcff-3ff0fcd7ba73</t>
  </si>
  <si>
    <t>18282ab8-5b46-4c56-9038-588ed28a4a95</t>
  </si>
  <si>
    <t>81801aa8-01a0-41ac-8c3e-4bbda8dd1381</t>
  </si>
  <si>
    <t>Hydrocarbons, aliphatic, alkanes, unspecified</t>
  </si>
  <si>
    <t>84cd61aa-92a0-40d1-aad5-e9e5c0d4c93e</t>
  </si>
  <si>
    <t>17a98e7f-a8fd-431d-9bb6-6c4bf3fc5517</t>
  </si>
  <si>
    <t>2451f9df-0596-49ec-8380-08e4ad75a153</t>
  </si>
  <si>
    <t>bfa26b15-5340-441e-acb4-0bb19a4028d3</t>
  </si>
  <si>
    <t>9fd8c8e6-4159-4553-88f3-9c557626508e</t>
  </si>
  <si>
    <t>Hydrocarbons, aliphatic, unsaturated</t>
  </si>
  <si>
    <t>f228fcae-8e19-4a73-9d8c-60ec8adaea50</t>
  </si>
  <si>
    <t>2d50f4c8-a917-4496-a7d9-470b080faf68</t>
  </si>
  <si>
    <t>4cff006f-c6df-42a8-9dee-cc064f14326e</t>
  </si>
  <si>
    <t>34837fe3-4332-493c-86bb-95a207d9c234</t>
  </si>
  <si>
    <t>596712ce-d415-4636-a3cf-acc767b36857</t>
  </si>
  <si>
    <t>Hydrocarbons, aromatic</t>
  </si>
  <si>
    <t>34cbdeb9-6462-4938-a048-881a9f7e6978</t>
  </si>
  <si>
    <t>c67be924-e68d-4bc1-9dd9-25f33a6cad34</t>
  </si>
  <si>
    <t>3cca7f02-58b0-4b49-9938-e0f8bea03064</t>
  </si>
  <si>
    <t>8b5d5c1d-c786-4367-94f0-fae42cd3ac0a</t>
  </si>
  <si>
    <t>21f7d520-f329-4592-8880-949a08773371</t>
  </si>
  <si>
    <t>Hydrocarbons, chlorinated</t>
  </si>
  <si>
    <t>15a335be-9a71-431f-a0b0-56585fbafe5e</t>
  </si>
  <si>
    <t>d6626dfb-3ac8-4169-9e75-54c41ef2a582</t>
  </si>
  <si>
    <t>d14eb0da-95fd-46c3-90db-55ca33d78701</t>
  </si>
  <si>
    <t>626dd1d8-5355-40cb-8569-9c87c2c6ab18</t>
  </si>
  <si>
    <t>f9abb851-8731-4c5b-b057-863996a1f94a</t>
  </si>
  <si>
    <t>Hydrocarbons, unspecified</t>
  </si>
  <si>
    <t>c9a8073a-8a19-5b9b-a120-7d549563b67b</t>
  </si>
  <si>
    <t>Hydrochloric acid</t>
  </si>
  <si>
    <t>938b8b4d-9401-40de-901a-6e545a6f8d2a</t>
  </si>
  <si>
    <t>Hydrogen</t>
  </si>
  <si>
    <t>5b8f9dca-cb63-4332-8fd9-92a10aed2232</t>
  </si>
  <si>
    <t>1c84549b-9317-44b8-ad79-29c587e43bd3</t>
  </si>
  <si>
    <t>b301fa9a-ba60-4eac-8ccc-6ccbdf099b35</t>
  </si>
  <si>
    <t>8e906def-6bd5-4248-ac2b-94e6eedde3c9</t>
  </si>
  <si>
    <t>97178ead-47ba-406f-bd68-27d5fc6aa6f8</t>
  </si>
  <si>
    <t>Hydrogen chloride</t>
  </si>
  <si>
    <t>50f3bc1e-fafc-44a2-9800-4468d8c3b643</t>
  </si>
  <si>
    <t>68e32537-beae-41c2-be72-74df4d273c11</t>
  </si>
  <si>
    <t>c941d6d0-a56c-4e6c-95de-ac685635218d</t>
  </si>
  <si>
    <t>afcbd980-14c2-4e1d-a0aa-5f6464e5c76b</t>
  </si>
  <si>
    <t>ac15536a-92f5-48d7-9560-cba0ca43b526</t>
  </si>
  <si>
    <t>Hydrogen fluoride</t>
  </si>
  <si>
    <t>b1689d22-7f6d-432c-8948-13d8f6df8a27</t>
  </si>
  <si>
    <t>8b7dc667-f04e-492c-a161-80b1482126b0</t>
  </si>
  <si>
    <t>24541c8c-9f11-49ae-9de5-456f238a3f5e</t>
  </si>
  <si>
    <t>257eacb9-96fe-4a3d-961a-f5e6c7823ff0</t>
  </si>
  <si>
    <t>b39670dc-16e3-485e-b477-c54c996d7516</t>
  </si>
  <si>
    <t>Hydrogen peroxide</t>
  </si>
  <si>
    <t>2fd1f829-b1c3-4464-bc13-315d40387228</t>
  </si>
  <si>
    <t>922d8e44-3fcc-4663-be51-0892915596a0</t>
  </si>
  <si>
    <t>1dcf6b74-c474-420b-81ca-0b8d3d4f28d7</t>
  </si>
  <si>
    <t>8d179ea0-7b52-441e-954b-b5349d66340f</t>
  </si>
  <si>
    <t>a2d4ebed-c96c-47c9-b469-018dd1ae58ce</t>
  </si>
  <si>
    <t>Hydrogen sulfide</t>
  </si>
  <si>
    <t>59281544-7c5a-4101-a972-10118e8df6aa</t>
  </si>
  <si>
    <t>0b0ea9d1-9c54-4e23-bcfc-1b8fc2cf0358</t>
  </si>
  <si>
    <t>20d4d821-f4f7-4017-8810-f822fcdf619e</t>
  </si>
  <si>
    <t>e3cfaa07-9b68-4461-a06f-a0e4e59d41d3</t>
  </si>
  <si>
    <t>b082e84d-001a-4154-be49-5851cfa68ddf</t>
  </si>
  <si>
    <t>Hydrogen-3, Tritium</t>
  </si>
  <si>
    <t>bf75c125-b39c-49d3-b06e-83153db03bd8</t>
  </si>
  <si>
    <t>0cdaaa7e-3c23-419d-8ad5-12dc93c2e1e3</t>
  </si>
  <si>
    <t>22043b06-1981-45a5-bfbb-20ae6f253191</t>
  </si>
  <si>
    <t>b772118d-cb3e-4330-aa01-317b04703cb2</t>
  </si>
  <si>
    <t>334548b2-e05c-4e7b-9746-c27dd2aaa58c</t>
  </si>
  <si>
    <t>Imazamox</t>
  </si>
  <si>
    <t>51dfb4b5-5422-40b7-8692-1ca3559c0a8b</t>
  </si>
  <si>
    <t>Imazaquin</t>
  </si>
  <si>
    <t>66288ede-0d82-4069-886a-d8b2f38f0128</t>
  </si>
  <si>
    <t>Imazethapyr</t>
  </si>
  <si>
    <t>76608f33-7127-47f2-9718-383b3efe3b43</t>
  </si>
  <si>
    <t>Indeno(1,2,3-cd)pyrene</t>
  </si>
  <si>
    <t>5cf8884f-62a7-4cc0-8d5a-efe89beac559</t>
  </si>
  <si>
    <t>Iodine</t>
  </si>
  <si>
    <t>4e2078f2-3ac3-46d1-8ee8-a23c8d1909ed</t>
  </si>
  <si>
    <t>1471acca-34ab-4e04-9bd6-e3825b20580f</t>
  </si>
  <si>
    <t>446d8fe4-fde6-4640-bc23-f04a663bbc04</t>
  </si>
  <si>
    <t>f9923ae7-bdab-44d8-897c-44310aea76b7</t>
  </si>
  <si>
    <t>4809b1f7-9973-476f-90cc-465067d834f3</t>
  </si>
  <si>
    <t>Iodine-129</t>
  </si>
  <si>
    <t>0bd4b5ea-feb6-47d4-a657-c5b33b26fded</t>
  </si>
  <si>
    <t>4649902d-edc5-4d34-ae55-59993fe732d9</t>
  </si>
  <si>
    <t>106689fa-52d8-4f7d-aa5b-920122aaf1aa</t>
  </si>
  <si>
    <t>05bd7a83-0c53-4e95-b1eb-1140742f4176</t>
  </si>
  <si>
    <t>551ee803-cf94-4b0a-8a99-e19378207281</t>
  </si>
  <si>
    <t>Iodine-131</t>
  </si>
  <si>
    <t>19ff96c2-6796-44e3-ab85-3635e8cb7e89</t>
  </si>
  <si>
    <t>03e91172-fca0-47f3-9014-22ae3136251b</t>
  </si>
  <si>
    <t>c317b216-2668-40f8-9e24-1ce183d53697</t>
  </si>
  <si>
    <t>ddb14297-53e4-44c2-907c-47b27074ecaf</t>
  </si>
  <si>
    <t>6d7ac032-ed65-49b2-b621-d3922038cf27</t>
  </si>
  <si>
    <t>Iodine-133</t>
  </si>
  <si>
    <t>55ff8efa-cc35-407c-b5b4-b63781da2183</t>
  </si>
  <si>
    <t>eadea134-34d3-4581-9b0b-a59533dfd526</t>
  </si>
  <si>
    <t>29f7aad7-40e1-44db-af21-b3604c10b3f0</t>
  </si>
  <si>
    <t>0eca2efa-6bc8-40c9-9721-84f53d3ca94b</t>
  </si>
  <si>
    <t>8f0a7bf7-3fc0-4947-bc83-3cdfe112d9c5</t>
  </si>
  <si>
    <t>Iodine-135</t>
  </si>
  <si>
    <t>51ad3110-da7a-4625-b445-df74e83ae832</t>
  </si>
  <si>
    <t>46c4bd1f-30da-448c-897e-6aca882d78a4</t>
  </si>
  <si>
    <t>a18a3afb-9456-4b80-bafb-78be060c90dc</t>
  </si>
  <si>
    <t>c70af2bf-48c5-45d2-ba0a-53e576a36223</t>
  </si>
  <si>
    <t>e8bd2edd-f937-49f6-9e8b-9f445278775e</t>
  </si>
  <si>
    <t>Iron</t>
  </si>
  <si>
    <t>0dc0bbb0-1141-4dff-b6a2-8bd5368e14af</t>
  </si>
  <si>
    <t>76152de4-9499-48f7-af98-a5d41842484a</t>
  </si>
  <si>
    <t>8dba66e2-0f2e-4038-84ef-1e40b4f573a6</t>
  </si>
  <si>
    <t>32cd0492-c0cb-4898-a2b1-675eedc5b688</t>
  </si>
  <si>
    <t>128e3b2b-08f7-4777-a984-0e3685e745ef</t>
  </si>
  <si>
    <t>Iron-59</t>
  </si>
  <si>
    <t>400330af-871b-4e34-b5cd-4a34eda6fc40</t>
  </si>
  <si>
    <t>953f7c14-1ad1-47bd-b907-c4d359f2c599</t>
  </si>
  <si>
    <t>b5bc86de-20f6-4791-8f67-e9ba7930f76c</t>
  </si>
  <si>
    <t>05573d40-39f4-4b4e-98be-2afa50a3b533</t>
  </si>
  <si>
    <t>3dba0484-8e84-4a42-ad11-665d589b56bc</t>
  </si>
  <si>
    <t>Isobutane</t>
  </si>
  <si>
    <t>81fc5084-ab42-4f82-b376-43942d23295d</t>
  </si>
  <si>
    <t>Isocyanic acid</t>
  </si>
  <si>
    <t>349a76e2-a467-439f-a179-76d16b656ed1</t>
  </si>
  <si>
    <t>31a4ca5f-abb9-4dc8-a16f-116c584d4f96</t>
  </si>
  <si>
    <t>ca6e057b-6b74-4ec2-83b0-0e82b98d97f2</t>
  </si>
  <si>
    <t>b465eb7f-dfe9-4057-ad17-c451d58fd753</t>
  </si>
  <si>
    <t>f0cc0453-32c0-48f5-b8d4-fc87d100b8d9</t>
  </si>
  <si>
    <t>Isoprene</t>
  </si>
  <si>
    <t>a31cd36e-e3ca-42ac-8d71-de1b6b12f523</t>
  </si>
  <si>
    <t>bf633941-aa40-4c37-b361-b5cbfb1089f5</t>
  </si>
  <si>
    <t>0c209634-80bb-4909-8442-3189b7cb01d7</t>
  </si>
  <si>
    <t>e5e50f39-ab65-4ed0-84c3-93707e85f4d4</t>
  </si>
  <si>
    <t>79507960-3ff9-473b-9343-2dad237426e1</t>
  </si>
  <si>
    <t>Isopropylamine</t>
  </si>
  <si>
    <t>e2ce19fb-c975-4002-ac3d-719f10990871</t>
  </si>
  <si>
    <t>ccc38b36-b24f-4630-a8b1-27eccb0b2dfc</t>
  </si>
  <si>
    <t>3bdac115-edd6-463f-8ad7-84552b81393c</t>
  </si>
  <si>
    <t>f72fe27e-d3bf-45f7-8950-542c72cb4502</t>
  </si>
  <si>
    <t>93a5cd9d-5cb4-4f3a-9d72-8d3216160cd6</t>
  </si>
  <si>
    <t>Krypton-85</t>
  </si>
  <si>
    <t>3616e7c0-d323-4dc7-96aa-e06ac7fd808b</t>
  </si>
  <si>
    <t>28be1d65-6b09-4ebd-8599-4366c3c2abab</t>
  </si>
  <si>
    <t>8653eab9-c010-4d0b-ae9f-71694cb5291f</t>
  </si>
  <si>
    <t>aa50ed3e-1b1d-46ac-b882-c0a69a764735</t>
  </si>
  <si>
    <t>168746ee-b79e-47d6-951e-b085e7e7130b</t>
  </si>
  <si>
    <t>Krypton-85m</t>
  </si>
  <si>
    <t>3a426398-ce2c-4803-aabf-d00b8bc1c277</t>
  </si>
  <si>
    <t>8aa45af3-ff38-4330-9870-81fd360db53b</t>
  </si>
  <si>
    <t>421a7f1b-01a5-4160-bb7e-32fa8967d9b9</t>
  </si>
  <si>
    <t>b96a93dd-c34a-4c2c-bbab-a012e5c1e19a</t>
  </si>
  <si>
    <t>959d46ab-6a28-48da-9584-7aa4909230f7</t>
  </si>
  <si>
    <t>Krypton-87</t>
  </si>
  <si>
    <t>68bdd315-335b-406b-ab7d-beefca01768a</t>
  </si>
  <si>
    <t>c5cd9e97-8986-4cb5-b3a5-adac2cc40d1a</t>
  </si>
  <si>
    <t>e49fc1ed-4bf5-4ec2-88b1-29ff979b37b8</t>
  </si>
  <si>
    <t>20604bc5-214d-4883-97e3-9b43078c634b</t>
  </si>
  <si>
    <t>b91e05b3-7c4b-469f-aa01-73eaf7c0720d</t>
  </si>
  <si>
    <t>Krypton-88</t>
  </si>
  <si>
    <t>7b836e07-985e-4962-8835-dc378299b12f</t>
  </si>
  <si>
    <t>56ce80e5-9a77-4a80-ad65-6208db560be5</t>
  </si>
  <si>
    <t>d350156f-e614-4206-9949-02de6f45f5ab</t>
  </si>
  <si>
    <t>0a250f4c-2bca-437d-8775-45e18e427e4a</t>
  </si>
  <si>
    <t>8d04e67c-b6a6-45dc-bce8-5deeb20720f3</t>
  </si>
  <si>
    <t>Krypton-89</t>
  </si>
  <si>
    <t>65a50013-0303-4ff2-a880-696dc23c2738</t>
  </si>
  <si>
    <t>24594cef-c50b-4e02-a5e3-c40cb06fea18</t>
  </si>
  <si>
    <t>e9633b45-9a6e-4d43-8c5e-4d59377bfe32</t>
  </si>
  <si>
    <t>db90e15b-d9d2-40ac-8b48-a409fe37f494</t>
  </si>
  <si>
    <t>ecc93a94-3bd5-4ecc-a6cc-d526e417c6fb</t>
  </si>
  <si>
    <t>Lactic acid</t>
  </si>
  <si>
    <t>538fe63d-1b39-4aab-b50c-427dd4c0552b</t>
  </si>
  <si>
    <t>d7000952-5775-43af-a422-ef7645f260d5</t>
  </si>
  <si>
    <t>35a27f5c-487b-48c6-bfd5-0a2dbacf2045</t>
  </si>
  <si>
    <t>7ad7644f-8796-438e-a15b-86345622886b</t>
  </si>
  <si>
    <t>470558a5-494c-4298-8cf8-9a64900b8d65</t>
  </si>
  <si>
    <t>Lactofen</t>
  </si>
  <si>
    <t>6bc58b2a-8d1c-4ebf-a0e7-76bb59ff462a</t>
  </si>
  <si>
    <t>Lambda-cyhalothrin</t>
  </si>
  <si>
    <t>ab70786f-a013-43ce-a081-991aeae14545</t>
  </si>
  <si>
    <t>Lanthanum</t>
  </si>
  <si>
    <t>cf733396-30c8-4525-a4d9-a2d7b13b6fa1</t>
  </si>
  <si>
    <t>c4028889-1082-4e18-a563-df3fa555828a</t>
  </si>
  <si>
    <t>b6e43995-389d-4353-a5ad-6957ab1ae048</t>
  </si>
  <si>
    <t>d9a421af-6952-4cae-82c3-26db427db3c4</t>
  </si>
  <si>
    <t>0898b1e9-b747-4589-86b3-ff20fd74ce64</t>
  </si>
  <si>
    <t>Lanthanum-140</t>
  </si>
  <si>
    <t>e744dc0a-de91-43db-b95e-76d72ba16678</t>
  </si>
  <si>
    <t>201afd00-a74f-4ede-bbf7-770e39ed6471</t>
  </si>
  <si>
    <t>b03fcc8f-b010-459d-b021-e832cff01700</t>
  </si>
  <si>
    <t>522e7ef4-82f0-4c8c-be63-ec23415f39ce</t>
  </si>
  <si>
    <t>b0d2b7b9-c76d-50d4-b776-b9419ae83abe</t>
  </si>
  <si>
    <t>Lauric acid</t>
  </si>
  <si>
    <t>9ee7f4ab-b826-47ae-8623-e138f944b42e</t>
  </si>
  <si>
    <t>Lead</t>
  </si>
  <si>
    <t>fe4613d7-1ed8-427d-9b06-c8e8f4f5e1b1</t>
  </si>
  <si>
    <t>2718482b-8399-442e-b89a-52fbcc22d2e6</t>
  </si>
  <si>
    <t>8e123669-94d3-41d8-9480-a79211fe7c43</t>
  </si>
  <si>
    <t>6a903634-c97f-4c49-a7c0-88f0e6ac7a23</t>
  </si>
  <si>
    <t>141ec03e-9ec3-4cfe-853d-37cc66e1c333</t>
  </si>
  <si>
    <t>Lead-210</t>
  </si>
  <si>
    <t>f707adbb-1784-42ec-8970-6efa10cd790e</t>
  </si>
  <si>
    <t>e8783a01-d3f5-4c08-b7b0-12af0f33c20d</t>
  </si>
  <si>
    <t>00e73fdb-98df-4a03-8290-79931cddfd12</t>
  </si>
  <si>
    <t>356c6086-4835-4a0d-b1f2-10f8b6656d23</t>
  </si>
  <si>
    <t>85466e0f-e5b5-4084-9338-59e317f7cb09</t>
  </si>
  <si>
    <t>Lithium</t>
  </si>
  <si>
    <t>5d631176-844b-4533-9282-92d5561e5518</t>
  </si>
  <si>
    <t>Lithium carbonate</t>
  </si>
  <si>
    <t>e023deca-8929-4972-9528-e421a42e8bfd</t>
  </si>
  <si>
    <t>b905c8b8-a681-4c0b-8f38-baa5999e2da6</t>
  </si>
  <si>
    <t>800ec8a5-e0f2-4f47-8c43-dd93962cc0da</t>
  </si>
  <si>
    <t>4f97ccad-d991-448d-9517-58b67529d8f6</t>
  </si>
  <si>
    <t>41c97929-4fc4-4c35-bdf8-f999e4b492fd</t>
  </si>
  <si>
    <t>MCPA</t>
  </si>
  <si>
    <t>0e20b8fa-3f9a-41f2-b9aa-2b4e32c62264</t>
  </si>
  <si>
    <t>MCPB</t>
  </si>
  <si>
    <t>59542265-cf1b-4ad9-8477-699179fe2b2b</t>
  </si>
  <si>
    <t>Magnesium</t>
  </si>
  <si>
    <t>24da5f03-1b1e-4a60-a925-248122c9d2a0</t>
  </si>
  <si>
    <t>0437e787-ef47-4a50-b11f-df7c743e860c</t>
  </si>
  <si>
    <t>aeefa758-5f4f-4bb4-a28a-4075e81f2fde</t>
  </si>
  <si>
    <t>ebfe261d-ab0d-4ade-8743-183c8c6bdcc6</t>
  </si>
  <si>
    <t>0af26a55-d357-469f-abad-8ced785cb4fb</t>
  </si>
  <si>
    <t>Manganese</t>
  </si>
  <si>
    <t>42053ffb-9284-49cb-88f9-33ac5c77be4a</t>
  </si>
  <si>
    <t>2460f868-54a9-404c-bec8-c809a44ae72c</t>
  </si>
  <si>
    <t>295060ba-3c3d-45e4-99ca-e17b1204b553</t>
  </si>
  <si>
    <t>b0546417-3064-4878-bd6f-2da75cefdf63</t>
  </si>
  <si>
    <t>9143372d-1042-4422-ac51-c197a4955292</t>
  </si>
  <si>
    <t>Manganese-54</t>
  </si>
  <si>
    <t>fdd3a558-5d4d-4ca0-b0a5-950051dc92da</t>
  </si>
  <si>
    <t>46a9723a-aca5-4b66-9367-47412ec9e3a0</t>
  </si>
  <si>
    <t>28955c40-9925-47d2-9770-dc18a4bba82a</t>
  </si>
  <si>
    <t>d2643677-b96c-4aec-a687-b5b2d4ba9368</t>
  </si>
  <si>
    <t>dc90db73-6f27-403d-baf1-cb7e0b6cae31</t>
  </si>
  <si>
    <t>Mercury</t>
  </si>
  <si>
    <t>48aa661d-be05-4c24-94fe-8d6feb3dcb31</t>
  </si>
  <si>
    <t>5ec9c16a-959d-44cd-be7d-a935727d2151</t>
  </si>
  <si>
    <t>71234253-b3a7-4dfe-b166-a484ad15bee7</t>
  </si>
  <si>
    <t>a850e6de-a007-432f-be7f-ce6e2cf1f2ae</t>
  </si>
  <si>
    <t>b53d3744-3629-4219-be20-980865e54031</t>
  </si>
  <si>
    <t>Methane</t>
  </si>
  <si>
    <t>09e231fa-b1c2-4d63-9c57-7ea0e2210858</t>
  </si>
  <si>
    <t>Methane, bromo-, Halon 1001</t>
  </si>
  <si>
    <t>6bdb666d-e227-4f57-9b1d-d25009d3c44b</t>
  </si>
  <si>
    <t>701cda28-4722-431c-b52f-05a735ef5ed3</t>
  </si>
  <si>
    <t>8c283de2-50d3-40c8-8bff-1e172c3398f8</t>
  </si>
  <si>
    <t>4bf1c333-419b-4278-ac14-247c8bf563d6</t>
  </si>
  <si>
    <t>06a4fedf-dab4-4ef1-90df-1d0ce8fe6477</t>
  </si>
  <si>
    <t>Methane, bromochlorodifluoro-, Halon 1211</t>
  </si>
  <si>
    <t>50f528ca-45e7-42d0-b399-998ea63ddabf</t>
  </si>
  <si>
    <t>494eb62d-3e16-4a81-b344-6d6dfd9fd4e2</t>
  </si>
  <si>
    <t>ee31ac2a-9336-4ed6-8077-9663003bc2f9</t>
  </si>
  <si>
    <t>816c43d1-bc30-4a72-81db-08cb6be4da4f</t>
  </si>
  <si>
    <t>96b52062-5e2f-40de-921a-f443c08862e4</t>
  </si>
  <si>
    <t>Methane, bromotrifluoro-, Halon 1301</t>
  </si>
  <si>
    <t>cf719b78-9834-4649-a1dd-8554c366c83f</t>
  </si>
  <si>
    <t>82957257-07f3-4536-ac8b-175cb2353c75</t>
  </si>
  <si>
    <t>4ac2ffc3-312e-4e2d-88c4-2630d4a73d8c</t>
  </si>
  <si>
    <t>18ddd879-5496-4419-8ab7-e0d3864d977d</t>
  </si>
  <si>
    <t>8b1912e7-fa62-4fa7-9d33-46da503ad788</t>
  </si>
  <si>
    <t>Methane, chloro-fluoro-, HCFC-31</t>
  </si>
  <si>
    <t>41f45128-cebe-4ece-aafa-7406a5c98775</t>
  </si>
  <si>
    <t>46ecffe9-d6c6-4763-b575-dd73d5bdd727</t>
  </si>
  <si>
    <t>5eafb840-6f50-418d-98bd-27b86f75613c</t>
  </si>
  <si>
    <t>5fa05c4f-8766-41ff-9dd1-fa47c0b7ea48</t>
  </si>
  <si>
    <t>9b505d7c-4239-40e0-9dbe-55d38f3b85b3</t>
  </si>
  <si>
    <t>Methane, chlorodifluoro-, HCFC-22</t>
  </si>
  <si>
    <t>26991da1-c263-4707-9f85-78685acc94dc</t>
  </si>
  <si>
    <t>56b7d3b6-83d7-42b0-a65b-5ad23e29db47</t>
  </si>
  <si>
    <t>18c582fe-7336-4138-8797-2db8b7a754c7</t>
  </si>
  <si>
    <t>8ca6c84b-7f56-47e6-8d17-4f2dbc49a943</t>
  </si>
  <si>
    <t>5dfb74d2-fa15-4f2d-bf7c-5aa45a41ec7f</t>
  </si>
  <si>
    <t>Methane, chlorotrifluoro-, CFC-13</t>
  </si>
  <si>
    <t>b9c1ac70-e2eb-4fcd-bc63-befa92866af5</t>
  </si>
  <si>
    <t>23a9f33d-dbab-4fcc-8f49-1df731b0b827</t>
  </si>
  <si>
    <t>e06e2e1e-ad87-49e2-a184-f2d1c48b7b46</t>
  </si>
  <si>
    <t>43bc4fc0-bfeb-46d6-b3de-f69c3ccd622a</t>
  </si>
  <si>
    <t>f903c2fb-71bf-4568-99fc-6aa7ed7bc922</t>
  </si>
  <si>
    <t>Methane, dichloro-, HCC-30</t>
  </si>
  <si>
    <t>b328d33e-9a9f-407d-a767-5c64ccdc163f</t>
  </si>
  <si>
    <t>d4b61c6c-a620-4a91-afc6-ca87ef97b55a</t>
  </si>
  <si>
    <t>432a3326-73f8-4752-bc4d-06b7b4b1243c</t>
  </si>
  <si>
    <t>2716807d-0266-48ff-bb7a-6e6c5fbfd5c5</t>
  </si>
  <si>
    <t>31f8976a-6f7d-487e-a850-eb495dbf0351</t>
  </si>
  <si>
    <t>Methane, dichlorodifluoro-, CFC-12</t>
  </si>
  <si>
    <t>1013b9ec-a7b5-459c-be3d-74f61b9ce06e</t>
  </si>
  <si>
    <t>e93ba406-3df8-4e34-be54-0d556b2bb629</t>
  </si>
  <si>
    <t>c0e8ec60-a5ae-432e-97a5-cf76b6247a00</t>
  </si>
  <si>
    <t>31a3e44c-4098-461e-aba2-f79540e05087</t>
  </si>
  <si>
    <t>34de4196-871a-4db8-a182-589ab780a935</t>
  </si>
  <si>
    <t>Methane, dichlorofluoro-, HCFC-21</t>
  </si>
  <si>
    <t>de8d76cb-7216-4e6f-8bf2-8cdf76e99902</t>
  </si>
  <si>
    <t>727835b8-c650-4d46-882f-35b2a366b559</t>
  </si>
  <si>
    <t>04a6edb8-624a-484e-8f85-d771657adae7</t>
  </si>
  <si>
    <t>3c8af80d-7ff8-43f4-b1a7-cef73b1b4682</t>
  </si>
  <si>
    <t>33a791a2-a1e7-446b-b25a-b3be6159bae4</t>
  </si>
  <si>
    <t>Methane, difluoro-, HFC-32</t>
  </si>
  <si>
    <t>20d0fc73-b9ce-4001-ac15-893b30ed10a3</t>
  </si>
  <si>
    <t>8fbe2c56-c213-4501-b95e-ff57a76fbd6f</t>
  </si>
  <si>
    <t>151212b4-079b-43a2-96d5-a6eef59166ac</t>
  </si>
  <si>
    <t>c9028b09-c12d-421b-9944-7d145e196ebc</t>
  </si>
  <si>
    <t>f3bd723a-5276-4ae8-9860-b89537351a90</t>
  </si>
  <si>
    <t>Methane, fossil</t>
  </si>
  <si>
    <t>6b1b495b-70ee-4be6-b1c2-3031aa4d6add</t>
  </si>
  <si>
    <t>70ef743b-3ed5-4a6d-b192-fb6d62378555</t>
  </si>
  <si>
    <t>0795345f-c7ae-410c-ad25-1845784c75f5</t>
  </si>
  <si>
    <t>5f7aad3d-566c-4d0d-ad59-e765f971aa0f</t>
  </si>
  <si>
    <t>288c4e8a-d371-4bc1-b45b-c4b0cefd400e</t>
  </si>
  <si>
    <t>Methane, from soil or biomass stock</t>
  </si>
  <si>
    <t>f757365c-c6fd-41fe-ad32-3594ccd97ef0</t>
  </si>
  <si>
    <t>ef4566f0-60d5-4bbe-a2cb-7268a81fecd4</t>
  </si>
  <si>
    <t>9541a975-800f-4fed-9edf-28f6e411a015</t>
  </si>
  <si>
    <t>7f0ba7c9-341e-413d-80f6-8753727d65d1</t>
  </si>
  <si>
    <t>299c6564-426e-48c3-b516-fdf301d12127</t>
  </si>
  <si>
    <t>246c87af-4495-4977-8d39-eae397c1c8f1</t>
  </si>
  <si>
    <t>Methane, monochloro-, R-40</t>
  </si>
  <si>
    <t>0f70e720-127e-44dc-bb85-438158235ab6</t>
  </si>
  <si>
    <t>ed63abd0-7cc6-4825-8759-b367e560fe95</t>
  </si>
  <si>
    <t>18ea247b-edc2-43fe-89bd-cedd04102bcc</t>
  </si>
  <si>
    <t>370447a7-70d1-47bd-8577-0a32c4f53570</t>
  </si>
  <si>
    <t>6c977009-5c4e-4901-a4c1-ab20389cb972</t>
  </si>
  <si>
    <t>Methane, non-fossil</t>
  </si>
  <si>
    <t>258263a0-6be3-4439-bd84-efee0498b849</t>
  </si>
  <si>
    <t>57bdb443-d4a6-423d-8024-959b8261d02e</t>
  </si>
  <si>
    <t>da1157e2-7593-4dfd-80dd-a3449b37a4d8</t>
  </si>
  <si>
    <t>baf58fc9-573c-419c-8c16-831ac03203b9</t>
  </si>
  <si>
    <t>ba5c9458-44df-4d93-a7c3-9389f65166d8</t>
  </si>
  <si>
    <t>Methane, tetrachloro-, R-10</t>
  </si>
  <si>
    <t>6c833956-6302-47c3-8abc-7ecae92266fb</t>
  </si>
  <si>
    <t>0f9f3e17-eb81-4adb-8170-049bc6b66728</t>
  </si>
  <si>
    <t>86d12e70-0c64-4ecf-ba52-114fa0c5d402</t>
  </si>
  <si>
    <t>5c97dd6c-aaa5-4477-aaf8-dbd0674499c4</t>
  </si>
  <si>
    <t>e59a199f-d4ed-4d43-82b1-71c4a8fae867</t>
  </si>
  <si>
    <t>Methane, tetrafluoro-, R-14</t>
  </si>
  <si>
    <t>6d023c39-c04e-4305-b2e4-adc89b53e708</t>
  </si>
  <si>
    <t>b353e7d2-5b94-4b6e-a3e5-de0a10bef851</t>
  </si>
  <si>
    <t>33681770-a0e1-4ce8-93c3-941fd607fa5f</t>
  </si>
  <si>
    <t>dfe1da1e-7756-4f7e-a393-6d5e2342a962</t>
  </si>
  <si>
    <t>3feb6415-ae50-4bb7-b9d1-c18d99f8a87f</t>
  </si>
  <si>
    <t>Methane, trichlorofluoro-, CFC-11</t>
  </si>
  <si>
    <t>6e61b542-5681-44f4-afcb-e30368bca420</t>
  </si>
  <si>
    <t>a916ca1b-4ece-4630-a563-ae3253efc04f</t>
  </si>
  <si>
    <t>51e99a55-bcdb-4d18-9484-6de4b142e09d</t>
  </si>
  <si>
    <t>33a69662-583b-45b8-8cb9-94f59fca9133</t>
  </si>
  <si>
    <t>dc78690a-2b0a-49fc-8272-b811fb25ff6c</t>
  </si>
  <si>
    <t>Methane, trifluoro-, HFC-23</t>
  </si>
  <si>
    <t>a3724600-89c1-4f35-97c9-0de3adbadc8b</t>
  </si>
  <si>
    <t>5e2e1740-1bb9-4157-b816-6cb5aa006437</t>
  </si>
  <si>
    <t>e5ba3517-a93f-422e-9ce2-f1007fcf6c06</t>
  </si>
  <si>
    <t>8f87dcf1-0177-4d62-bea0-a5dd8647ef8c</t>
  </si>
  <si>
    <t>b04daef0-4ca6-43e4-8841-4eb95a8a0e6f</t>
  </si>
  <si>
    <t>Methanesulfonic acid</t>
  </si>
  <si>
    <t>4b470546-8110-49f5-af13-1bf7eb11b78e</t>
  </si>
  <si>
    <t>1e2636dd-752e-4148-bdeb-d3e9abb4775e</t>
  </si>
  <si>
    <t>4ddc40ac-2b6a-4f7f-8f8a-db439b443263</t>
  </si>
  <si>
    <t>6f3fd3ca-1340-421a-9149-98a21c102041</t>
  </si>
  <si>
    <t>d482b568-0604-4433-87b2-1340f7a17512</t>
  </si>
  <si>
    <t>Methanol</t>
  </si>
  <si>
    <t>adf4ac5e-7edd-4ca3-9adb-0b50903a71c1</t>
  </si>
  <si>
    <t>1d2439de-751b-469a-ba3e-fda8fe9802b2</t>
  </si>
  <si>
    <t>0ebdb68a-f50d-4b0c-ad4b-3a1104d8b454</t>
  </si>
  <si>
    <t>f873299d-0675-4fdc-ad01-c5a4b951b583</t>
  </si>
  <si>
    <t>6a45c705-855a-416d-8459-5fb6521b9b73</t>
  </si>
  <si>
    <t>Methomyl</t>
  </si>
  <si>
    <t>0d4989fd-00e3-4522-905f-2ab6a1bd5677</t>
  </si>
  <si>
    <t>Methyl acetate</t>
  </si>
  <si>
    <t>435b0dec-6a6a-4f44-8fa4-0988332459f5</t>
  </si>
  <si>
    <t>ba38866f-4480-48a7-9e22-92a16fc3e9c5</t>
  </si>
  <si>
    <t>bd70c699-1ea1-4bb1-b23d-bc771d7d6311</t>
  </si>
  <si>
    <t>ef06f2a4-4b8c-4740-9e06-0c2126d1839a</t>
  </si>
  <si>
    <t>17d135a5-2367-40d1-864b-fe817cd2284e</t>
  </si>
  <si>
    <t>Methyl acrylate</t>
  </si>
  <si>
    <t>4909973f-d10f-41aa-bf17-68f1d9dd21bc</t>
  </si>
  <si>
    <t>d73b06f1-4a08-445b-919a-e8f3e98d4ad1</t>
  </si>
  <si>
    <t>39c49db2-409a-4d5d-93f5-454535398965</t>
  </si>
  <si>
    <t>6994b171-4ce1-4877-9c17-c206180fcea3</t>
  </si>
  <si>
    <t>b42ad523-227d-4774-bcc6-a5f4f7ba2bb2</t>
  </si>
  <si>
    <t>Methyl amine</t>
  </si>
  <si>
    <t>78457869-af20-404f-a3bf-bad384fc177b</t>
  </si>
  <si>
    <t>a7284b4f-39ea-40a8-8207-91e77c455a08</t>
  </si>
  <si>
    <t>ec420d84-577b-402e-bd90-f8a4b2310135</t>
  </si>
  <si>
    <t>7238734e-18ef-4759-914d-61e9ed11bd4e</t>
  </si>
  <si>
    <t>512a4c49-ad90-44b3-815b-59c4b9988f8a</t>
  </si>
  <si>
    <t>Methyl borate</t>
  </si>
  <si>
    <t>419bd741-384e-41ba-a432-5ad25e006a45</t>
  </si>
  <si>
    <t>921f6b09-e1c7-434d-80f6-9d26542f09a6</t>
  </si>
  <si>
    <t>971246f7-14d9-4ad5-98da-fc147dd8800f</t>
  </si>
  <si>
    <t>055bf521-b162-4172-b7db-da4df197d671</t>
  </si>
  <si>
    <t>a93012b9-5223-4716-842b-23d4bb53119f</t>
  </si>
  <si>
    <t>Methyl ethyl ketone</t>
  </si>
  <si>
    <t>903e0cf9-6ef2-42a1-b3a8-364dfe6d04d3</t>
  </si>
  <si>
    <t>54b35742-21ff-4454-8a3d-f31577e308b3</t>
  </si>
  <si>
    <t>d3709c7e-7c61-45a4-92e4-f7cf95ebe3a2</t>
  </si>
  <si>
    <t>26b5c174-e20e-430a-a4b1-44de4af8b40f</t>
  </si>
  <si>
    <t>2563243b-9991-4fb4-bfe7-4239c25de7db</t>
  </si>
  <si>
    <t>Methyl formate</t>
  </si>
  <si>
    <t>f4ce8a13-0159-48e3-a773-669d75e9fd78</t>
  </si>
  <si>
    <t>a6386bef-e154-4862-967c-f3767d7f9a2a</t>
  </si>
  <si>
    <t>4877b7b5-0ac1-47f7-96bd-677179544c9f</t>
  </si>
  <si>
    <t>a71b27f2-3bcb-4bcc-a0c6-b6a123f0b42e</t>
  </si>
  <si>
    <t>aeb30261-e0d7-4c02-9f00-3c5df948a553</t>
  </si>
  <si>
    <t>Methyl lactate</t>
  </si>
  <si>
    <t>7c2a4d8b-a21a-4688-93b2-1fe41ce9e5d9</t>
  </si>
  <si>
    <t>0485e80e-e793-4ec8-b50b-5ac6c2e6206f</t>
  </si>
  <si>
    <t>a3b906e7-7466-4500-8636-f1a4c2950eb8</t>
  </si>
  <si>
    <t>80ef64e4-312c-485a-be3d-30856adc0c11</t>
  </si>
  <si>
    <t>23b6a72b-f926-40e3-b88a-0fb565d36de1</t>
  </si>
  <si>
    <t>Methyl parathion</t>
  </si>
  <si>
    <t>be13179a-7e8b-57f8-9852-137ce88a1525</t>
  </si>
  <si>
    <t>Methylamine</t>
  </si>
  <si>
    <t>b90c9726-20b9-4d44-b169-368273e9a3d4</t>
  </si>
  <si>
    <t>Metolachlor</t>
  </si>
  <si>
    <t>a1201fc1-a799-4832-940b-a0b247f2cf42</t>
  </si>
  <si>
    <t>Metribuzin</t>
  </si>
  <si>
    <t>35b4d818-1019-413b-b99d-d351d8a67ac4</t>
  </si>
  <si>
    <t>Molybdenum</t>
  </si>
  <si>
    <t>697e8ecf-bdbe-4857-92c9-e01960c91db7</t>
  </si>
  <si>
    <t>5fa36ce3-aed0-443b-a09d-4cdf25b41995</t>
  </si>
  <si>
    <t>640e30d2-3158-4a1a-82ef-fd0c72922c9a</t>
  </si>
  <si>
    <t>c26d4716-ce1e-43da-a662-cd9498b1e8bc</t>
  </si>
  <si>
    <t>10e38581-58c8-4b27-85a4-6db6a83286ba</t>
  </si>
  <si>
    <t>Monochloroethane</t>
  </si>
  <si>
    <t>4394c871-7245-4bfc-8e9d-9a875e81b7ee</t>
  </si>
  <si>
    <t>1dfddbaf-11aa-4001-89e7-1303b3a95e02</t>
  </si>
  <si>
    <t>bce77a75-c399-4fa6-94ab-90d0e704ebde</t>
  </si>
  <si>
    <t>f3f34697-7231-4575-aaf5-e35b972d329a</t>
  </si>
  <si>
    <t>7d0a70b2-a645-49a1-baa2-26b1c782f17c</t>
  </si>
  <si>
    <t>Monoethanolamine</t>
  </si>
  <si>
    <t>e4ff4151-febe-4c3f-bfaf-924d6f7bf101</t>
  </si>
  <si>
    <t>54fbc219-056c-4156-ae4f-f3a5d598665f</t>
  </si>
  <si>
    <t>9f550c00-0f0f-45e7-a29c-a450752d4c7a</t>
  </si>
  <si>
    <t>b9f74a13-1d9c-444e-ba61-1ea1abac70b7</t>
  </si>
  <si>
    <t>040b40e8-bc9f-4219-ba9f-b648cb4c7a98</t>
  </si>
  <si>
    <t>N-Bromoacetamide</t>
  </si>
  <si>
    <t>bbff44a2-cd6d-4200-98c7-e4f772fd24c5</t>
  </si>
  <si>
    <t>fa47e330-a448-485c-8f5e-294a0c740711</t>
  </si>
  <si>
    <t>c37ff1f2-c2de-4d31-a875-8b6265ab97bf</t>
  </si>
  <si>
    <t>e9a52ea8-864d-4ed7-94dd-64bef4cae2cd</t>
  </si>
  <si>
    <t>3f5339ef-1939-4f44-8cd6-98ac7584d456</t>
  </si>
  <si>
    <t>NMVOC, non-methane volatile organic compounds, unspecified origin</t>
  </si>
  <si>
    <t>36c96aed-9335-4564-8cdd-46f01a13700c</t>
  </si>
  <si>
    <t>33b38ccb-593b-4b11-b965-10d747ba3556</t>
  </si>
  <si>
    <t>d3260d0e-8203-4cbb-a45a-6a13131a5108</t>
  </si>
  <si>
    <t>175baa64-d985-4c5e-84ef-67cc3a1cf952</t>
  </si>
  <si>
    <t>7346ba9f-476c-4343-9f37-d1bb174eed6d</t>
  </si>
  <si>
    <t>Naphtalene</t>
  </si>
  <si>
    <t>3df4c2f4-c854-4493-b514-f2f3accdc307</t>
  </si>
  <si>
    <t>Naphthalene</t>
  </si>
  <si>
    <t>6827e89e-d0ed-46d3-9337-7deb9f8848bc</t>
  </si>
  <si>
    <t>Neptunium-237</t>
  </si>
  <si>
    <t>f78331c1-2f23-4661-b37e-c51c9eea5384</t>
  </si>
  <si>
    <t>37c36adc-7728-4081-81f3-6cc2da7c9f9f</t>
  </si>
  <si>
    <t>9fb84b6b-8396-4190-80f0-fc8cbc97b107</t>
  </si>
  <si>
    <t>d36067a2-bf88-4726-8a32-ce13d3056103</t>
  </si>
  <si>
    <t>c89873de-cd23-4323-a948-f5cfeebd2fc9</t>
  </si>
  <si>
    <t>Nickel</t>
  </si>
  <si>
    <t>0545c382-2312-43b6-9ec3-63dbb1438565</t>
  </si>
  <si>
    <t>e8fc62ba-678e-4706-97d2-b79d83e227d5</t>
  </si>
  <si>
    <t>a5506f4b-113f-4713-95c3-c819dde6e48b</t>
  </si>
  <si>
    <t>e43a270f-4f88-4789-a0b8-7aba56677743</t>
  </si>
  <si>
    <t>8e98345c-5524-473d-9b23-437ac336f21a</t>
  </si>
  <si>
    <t>Niobium-95</t>
  </si>
  <si>
    <t>8e70c356-ceaa-4f83-8a06-55ec5eadd14a</t>
  </si>
  <si>
    <t>6f1e995b-5915-4363-bd2c-d1e76ee446e0</t>
  </si>
  <si>
    <t>70896cfa-fd83-4a5d-b663-74f7e4670217</t>
  </si>
  <si>
    <t>8a049876-3082-49ab-af0a-511ef7d331a9</t>
  </si>
  <si>
    <t>205617ae-ebc5-4245-8df6-8710d5d40615</t>
  </si>
  <si>
    <t>Nitrate</t>
  </si>
  <si>
    <t>0e9e6b81-0a68-4350-8368-566c083bd3e0</t>
  </si>
  <si>
    <t>cbd70647-6237-462a-9d01-d197a8b08506</t>
  </si>
  <si>
    <t>5e7cf95c-9cc3-4479-89af-55377b3db99c</t>
  </si>
  <si>
    <t>15ca802b-f541-44aa-bd33-35560a053193</t>
  </si>
  <si>
    <t>17f7e776-7934-54af-8c3c-ed0247cb697b</t>
  </si>
  <si>
    <t>Nitric oxide</t>
  </si>
  <si>
    <t>c4db66cb-0449-4c8c-ab90-efc3329e62df</t>
  </si>
  <si>
    <t>Nitrobenzene</t>
  </si>
  <si>
    <t>2fdf4d27-d787-4a48-9e8e-8cbd79246c74</t>
  </si>
  <si>
    <t>7f4b72f2-fcd8-481f-9931-eb2cde502add</t>
  </si>
  <si>
    <t>3be7ab07-a4fd-4d32-a31f-134d2c5b5143</t>
  </si>
  <si>
    <t>1753af55-cfa1-4fb2-a059-33594a759982</t>
  </si>
  <si>
    <t>e5ea66ee-28e2-4e9b-9a25-4414551d821c</t>
  </si>
  <si>
    <t>Nitrogen</t>
  </si>
  <si>
    <t>4c097625-506e-4dfc-a170-75fda90cf7cb</t>
  </si>
  <si>
    <t>Nitrogen fluoride</t>
  </si>
  <si>
    <t>fdf090d7-ee05-4f33-8b7f-5504c718c3cd</t>
  </si>
  <si>
    <t>f8cf5fd7-9f94-4870-9e6a-768deae9b766</t>
  </si>
  <si>
    <t>e79e03c3-5b19-45f6-b3f3-bf710c6663d2</t>
  </si>
  <si>
    <t>1fdc280a-34d3-4513-b110-3f526b17c443</t>
  </si>
  <si>
    <t>9115356e-a534-4329-9ec6-d9208720241b</t>
  </si>
  <si>
    <t>Nitrogen oxides</t>
  </si>
  <si>
    <t>4841a0fe-c250-4a39-94a1-1bc31426c0f1</t>
  </si>
  <si>
    <t>77357947-ccc5-438e-9996-95e65e1e1bce</t>
  </si>
  <si>
    <t>c1b91234-6f24-417b-8309-46111d09c457</t>
  </si>
  <si>
    <t>d068f3e2-b033-417b-a359-ca4f25da9731</t>
  </si>
  <si>
    <t>dd2727df-3508-4dc1-bc82-9654d92ed04c</t>
  </si>
  <si>
    <t>Noble gases, radioactive, unspecified</t>
  </si>
  <si>
    <t>a385870b-a14e-4fc1-a8e9-4d37257bf970</t>
  </si>
  <si>
    <t>bd64a010-0115-47ca-942f-cbdac1d26b87</t>
  </si>
  <si>
    <t>fef20853-5b12-4b7f-8228-0dcbe0baba1c</t>
  </si>
  <si>
    <t>6a5c3836-68f2-4258-8424-eeade996a16a</t>
  </si>
  <si>
    <t>3135755c-1082-5c68-9290-55b858fd7ff2</t>
  </si>
  <si>
    <t>Octaethylene glycol monododecyl ether</t>
  </si>
  <si>
    <t>d7a10d03-8f76-4b5f-8dd5-5b0f827568fc</t>
  </si>
  <si>
    <t>Organic carbon</t>
  </si>
  <si>
    <t>fa8dc41a-ffc4-4665-af39-7c813795183a</t>
  </si>
  <si>
    <t>Ozone</t>
  </si>
  <si>
    <t>085bfe35-58e0-4a33-850c-4cb87ce32352</t>
  </si>
  <si>
    <t>404a34e3-251d-4d4f-9f53-9c27f99bfc0e</t>
  </si>
  <si>
    <t>2058d91e-bb9f-4fce-8e53-131825b14a23</t>
  </si>
  <si>
    <t>d4f71fc2-2fb6-4d80-b3cd-6e4f197a114f</t>
  </si>
  <si>
    <t>641ba62d-63a4-451c-bff0-aa5c08965393</t>
  </si>
  <si>
    <t>PAH, polycyclic aromatic hydrocarbons</t>
  </si>
  <si>
    <t>1f5330ac-e81c-45f2-8c9c-335b531faab0</t>
  </si>
  <si>
    <t>13d898ac-b9be-4723-a153-565e2a9144ac</t>
  </si>
  <si>
    <t>3e5d7d91-67d7-4afb-91dd-36fab58e4685</t>
  </si>
  <si>
    <t>9d1efa17-070a-4602-a65f-daf5056b0647</t>
  </si>
  <si>
    <t>51377cff-3c04-5717-8961-6819901a3e90</t>
  </si>
  <si>
    <t>Palladium</t>
  </si>
  <si>
    <t>e94f4bf3-3e8a-4aa1-a9c9-799218337fc6</t>
  </si>
  <si>
    <t>Paraffins</t>
  </si>
  <si>
    <t>1ce92120-8acb-4e30-a97c-0b1ffd369b89</t>
  </si>
  <si>
    <t>16410099-57c2-4ad8-928a-d8ec91f1684f</t>
  </si>
  <si>
    <t>c955fc32-da91-468e-8f65-5aca2c8aa4cc</t>
  </si>
  <si>
    <t>428e384f-5146-4023-9e62-cca1db3ed321</t>
  </si>
  <si>
    <t>a794b444-2b77-4449-8592-0efda101b0c2</t>
  </si>
  <si>
    <t>Paraquat</t>
  </si>
  <si>
    <t>051aaf7a-6c1a-4e86-999f-85d5f0830df6</t>
  </si>
  <si>
    <t>Particulates, &lt; 2.5 um</t>
  </si>
  <si>
    <t>ddd99a3a-be86-423d-b36a-a9dc8af1b1f8</t>
  </si>
  <si>
    <t>66f50b33-fd62-4fdd-a373-c5b0de7de00d</t>
  </si>
  <si>
    <t>21e46cb8-6233-4c99-bac3-c41d2ab99498</t>
  </si>
  <si>
    <t>230d8a0a-517c-43fe-8357-1818dd12997a</t>
  </si>
  <si>
    <t>b001715e-60e4-4f1d-949d-1acfab65bd8f</t>
  </si>
  <si>
    <t>Particulates, &gt; 10 um</t>
  </si>
  <si>
    <t>e22e8f39-d8f2-4702-bed3-0b95babb7788</t>
  </si>
  <si>
    <t>7678cec7-b8e1-439d-8242-99cd452834b1</t>
  </si>
  <si>
    <t>66020d27-7ae4-4e59-83a3-89214b72c40a</t>
  </si>
  <si>
    <t>1eb1b94c-e9d8-47ab-969b-9cca920157d8</t>
  </si>
  <si>
    <t>5716c728-bd33-414d-8691-16e5534f5d37</t>
  </si>
  <si>
    <t>Particulates, &gt; 2.5 um, and &lt; 10um</t>
  </si>
  <si>
    <t>604f9273-f26b-46be-83a7-3a65280011d1</t>
  </si>
  <si>
    <t>295c9740-6fdb-4676-9eb8-15e3786f713d</t>
  </si>
  <si>
    <t>b967e1bf-f09b-4c89-8740-ace21db47bba</t>
  </si>
  <si>
    <t>ccb169c3-8aae-4727-89bb-a7dd122946f3</t>
  </si>
  <si>
    <t>e4e17609-7a80-455d-a4e3-88af8695f987</t>
  </si>
  <si>
    <t>Pendimethalin</t>
  </si>
  <si>
    <t>eee7f4df-d621-439a-a89a-edf2d761d848</t>
  </si>
  <si>
    <t>Pentane</t>
  </si>
  <si>
    <t>d9da59f1-695d-465b-959d-1cff9d86d923</t>
  </si>
  <si>
    <t>2f052025-4072-4d8e-b22d-68d50bfb260c</t>
  </si>
  <si>
    <t>516606eb-99f6-4e8c-b99a-6b439aaed48c</t>
  </si>
  <si>
    <t>0b9698ec-8b52-4986-8f9f-ad30915aa00c</t>
  </si>
  <si>
    <t>e2ccc98a-6d4e-443b-b11f-d16f32782833</t>
  </si>
  <si>
    <t>Perfluoropentane</t>
  </si>
  <si>
    <t>77fc7d6f-d243-428d-a4f1-19e08364e9da</t>
  </si>
  <si>
    <t>Permethrin</t>
  </si>
  <si>
    <t>895fa803-ad56-4b1d-a37b-23a9135ce26a</t>
  </si>
  <si>
    <t>Phenanthrene</t>
  </si>
  <si>
    <t>ce8a4102-a9fe-4823-a6c0-7cc35b6ce07e</t>
  </si>
  <si>
    <t>Phenol</t>
  </si>
  <si>
    <t>d8b6c259-4e1a-4482-8eed-237cde14f346</t>
  </si>
  <si>
    <t>63974d2c-11f3-45eb-be9c-726261b04d85</t>
  </si>
  <si>
    <t>5896c761-4e02-4573-8747-c4bbf73162c0</t>
  </si>
  <si>
    <t>d761d96f-d236-4131-89c8-ad3269d02a6b</t>
  </si>
  <si>
    <t>d5d3eed9-6834-4038-af2d-40e737574062</t>
  </si>
  <si>
    <t>Phenol, 2,4-dichloro</t>
  </si>
  <si>
    <t>919aa517-c05d-4bcc-9070-422b8e16d9a9</t>
  </si>
  <si>
    <t>5b951316-f3b3-4dfc-81e9-d3cc155ec831</t>
  </si>
  <si>
    <t>d45eed0a-e60a-46bb-a769-494f037c71bc</t>
  </si>
  <si>
    <t>e4f501bb-02e2-4562-be3c-5a047b6d2581</t>
  </si>
  <si>
    <t>4b1709c7-df14-45be-a233-621c76d0b57f</t>
  </si>
  <si>
    <t>Phenol, pentachloro-</t>
  </si>
  <si>
    <t>db14d898-11e8-4fcc-9880-91537c4af283</t>
  </si>
  <si>
    <t>dc46afa7-0142-49e8-a353-ab6a1327bbc8</t>
  </si>
  <si>
    <t>cec6e39b-700c-432f-8c80-4840b0ddc92e</t>
  </si>
  <si>
    <t>08b928d8-1812-4e0b-b057-4bcaaba24865</t>
  </si>
  <si>
    <t>53b9f77b-7336-5c15-9e01-62a25d3e3d75</t>
  </si>
  <si>
    <t>Phosgene</t>
  </si>
  <si>
    <t>5d22e791-8399-414a-8adb-35615026d06c</t>
  </si>
  <si>
    <t>Phosphine</t>
  </si>
  <si>
    <t>88453d4e-0fc0-4a5a-999d-14abe3a389b7</t>
  </si>
  <si>
    <t>ed975027-d31b-429b-ae6b-70b70df7bf5b</t>
  </si>
  <si>
    <t>097cecfb-bed2-43a0-81b7-c153d0bb14b9</t>
  </si>
  <si>
    <t>fba3ef86-de65-4079-868d-8b6438d46092</t>
  </si>
  <si>
    <t>bcac684a-8868-4cd3-9063-3275dc831f91</t>
  </si>
  <si>
    <t>Phosphoric acid</t>
  </si>
  <si>
    <t>13d2fabe-9282-4905-9dfc-5c859022835c</t>
  </si>
  <si>
    <t>b0c3054b-6d71-42b1-8575-704c4d049180</t>
  </si>
  <si>
    <t>2257e9f9-f38c-494b-b99f-f49b4768b4b9</t>
  </si>
  <si>
    <t>5d0058e0-ad1b-4c15-b0ff-a665bb04154f</t>
  </si>
  <si>
    <t>e2d35af7-9806-46ff-9b75-b124a48fa5a1</t>
  </si>
  <si>
    <t>Phosphorus</t>
  </si>
  <si>
    <t>f5e7e615-4160-4df9-b39b-7463eaed77c7</t>
  </si>
  <si>
    <t>ea4e9316-5080-4b3b-bbf3-1949f6d7577a</t>
  </si>
  <si>
    <t>d761f94e-517d-41cf-89fa-17dc72f7a69b</t>
  </si>
  <si>
    <t>198ce8e3-f05a-4bec-9f7f-325347453326</t>
  </si>
  <si>
    <t>95886a55-63a7-4e2e-8120-6cd2e6afbbfc</t>
  </si>
  <si>
    <t>Phosphorus trichloride</t>
  </si>
  <si>
    <t>c5344661-1f7c-46c1-ae59-2da67d710d63</t>
  </si>
  <si>
    <t>3ba36854-15b2-415a-aa71-c99257aa7204</t>
  </si>
  <si>
    <t>dcedc211-8daa-49ac-82a9-ce60a22d9b43</t>
  </si>
  <si>
    <t>16addd86-288b-419a-8217-75e4197c5f9d</t>
  </si>
  <si>
    <t>e13ce12b-b03a-48bd-b928-185000edf7bb</t>
  </si>
  <si>
    <t>Platinum</t>
  </si>
  <si>
    <t>28677a43-a849-4e4b-9504-58b7c07b25ed</t>
  </si>
  <si>
    <t>d4238781-b3da-4efc-b20f-a5ec1d9d85b6</t>
  </si>
  <si>
    <t>f29a1f6e-0c76-4074-ba64-dcb724b2de9c</t>
  </si>
  <si>
    <t>e4ad89a2-c1d3-4d0b-ad44-2a7ff00b1f39</t>
  </si>
  <si>
    <t>3ae6e5bb-fdd6-424a-be6f-80e7240ad8b7</t>
  </si>
  <si>
    <t>Plutonium-238</t>
  </si>
  <si>
    <t>be1642be-ad24-46e2-8539-a74fc11d637d</t>
  </si>
  <si>
    <t>59c2b461-3992-4b18-8f27-699f4880cc4e</t>
  </si>
  <si>
    <t>336fca6f-2dc9-4514-96ae-2a2af154c74e</t>
  </si>
  <si>
    <t>31cda69b-c54e-4f82-a88d-e01c1c7fff2b</t>
  </si>
  <si>
    <t>3681c873-199a-45ec-9521-81e430bed4df</t>
  </si>
  <si>
    <t>Plutonium-241</t>
  </si>
  <si>
    <t>97596ee2-074c-4d93-84b3-9eeae7e0475e</t>
  </si>
  <si>
    <t>ff84efc6-1bd8-4eda-a7e6-1531be49bf89</t>
  </si>
  <si>
    <t>da5c6969-8f16-4d53-a424-d87ff6ab1470</t>
  </si>
  <si>
    <t>fbd2b356-9016-441d-ac95-3cb51495ea26</t>
  </si>
  <si>
    <t>8c3fc7b6-79df-4283-bd47-4b07eab60e75</t>
  </si>
  <si>
    <t>Plutonium-alpha</t>
  </si>
  <si>
    <t>14ee3991-b63b-47bc-989f-0f4db81f7c72</t>
  </si>
  <si>
    <t>4f3ee6dc-f092-429b-82bc-b9538bdb751b</t>
  </si>
  <si>
    <t>3ef6e30a-9742-48c8-adcd-48e38148004c</t>
  </si>
  <si>
    <t>56bfa732-8223-4091-9bbf-1dc47185a785</t>
  </si>
  <si>
    <t>6d8bddf2-fb89-466b-bbb5-0a3b4ee5df81</t>
  </si>
  <si>
    <t>Polonium-210</t>
  </si>
  <si>
    <t>a511d493-3360-4de9-9d43-e9a52e586579</t>
  </si>
  <si>
    <t>44dd80c7-9960-4881-8431-939509b81f53</t>
  </si>
  <si>
    <t>13738d15-2256-40f6-99da-d802e5f4c747</t>
  </si>
  <si>
    <t>ab046420-da89-48e5-9e05-2a2b703eb2fe</t>
  </si>
  <si>
    <t>5d691e58-2074-4661-8525-d98a173e1c99</t>
  </si>
  <si>
    <t>Polychlorinated biphenyls</t>
  </si>
  <si>
    <t>64f98ce3-c7b4-4bfc-b398-c191824f26db</t>
  </si>
  <si>
    <t>07279b73-709f-4ac2-a9e1-82fbd01ce301</t>
  </si>
  <si>
    <t>c9b97088-efc6-43c1-8d26-f78d6cdbb50b</t>
  </si>
  <si>
    <t>456b8003-1508-4000-a53c-752e02023445</t>
  </si>
  <si>
    <t>926fdcf3-6c44-44e2-acb6-159060ac65cf</t>
  </si>
  <si>
    <t>Potassium</t>
  </si>
  <si>
    <t>6910bf7d-d956-41bf-bb93-db5d565f0ef0</t>
  </si>
  <si>
    <t>9597c1a2-ecda-4a89-97c5-efcdc679058d</t>
  </si>
  <si>
    <t>756b1234-887b-406e-88ed-b50ba4694f09</t>
  </si>
  <si>
    <t>aac39edf-68c5-4f38-9aa9-17e3ca265109</t>
  </si>
  <si>
    <t>9ab5099c-e419-4999-a604-1f1c1f361092</t>
  </si>
  <si>
    <t>Potassium chloride</t>
  </si>
  <si>
    <t>5f16e477-6c5d-4c10-98df-97d47e584351</t>
  </si>
  <si>
    <t>989fb36e-b530-46b4-88c2-a28d9f1efa7b</t>
  </si>
  <si>
    <t>c6e057e1-c344-455c-a613-e1d222e58048</t>
  </si>
  <si>
    <t>46b2ddbc-a5b9-451b-842f-3d89d0614d2e</t>
  </si>
  <si>
    <t>bda0ac8a-4254-42e5-8265-6b469df4c2c8</t>
  </si>
  <si>
    <t>Potassium hydroxide</t>
  </si>
  <si>
    <t>0a17349d-b0d6-4dae-b3e6-c363df32148c</t>
  </si>
  <si>
    <t>38d8a2a4-1334-4488-9282-271cd532c39a</t>
  </si>
  <si>
    <t>a817ad04-5b8f-48cd-a2e7-2c798a65f0a7</t>
  </si>
  <si>
    <t>38d7e9ef-5bea-4233-aa48-760785d060ed</t>
  </si>
  <si>
    <t>dfffbe78-8173-4059-b3d8-a34b602d3eaa</t>
  </si>
  <si>
    <t>Potassium-40</t>
  </si>
  <si>
    <t>4dc5b605-36cc-435f-a6de-83781b1f7779</t>
  </si>
  <si>
    <t>7069a2cd-257a-4a29-b10f-1e21ed853709</t>
  </si>
  <si>
    <t>4bc2ecf7-fbc3-4c74-81f6-30f9f4425d30</t>
  </si>
  <si>
    <t>e47a779e-8fcb-4d0e-bcff-b9b14a5be827</t>
  </si>
  <si>
    <t>704d73fd-3d82-4e91-969f-5be16ed71d6e</t>
  </si>
  <si>
    <t>Promethium-147</t>
  </si>
  <si>
    <t>21ada84c-f5c9-49cc-9df1-0ca996091370</t>
  </si>
  <si>
    <t>d8828724-dd1e-451e-ba90-47a4abe63d45</t>
  </si>
  <si>
    <t>1784e16f-e070-4e2e-b567-182f8f6b9cbd</t>
  </si>
  <si>
    <t>08e8878b-4069-4b49-8bca-0dd7c9b44b71</t>
  </si>
  <si>
    <t>58f84a38-ca67-490c-8ed7-219c42dcc52d</t>
  </si>
  <si>
    <t>Propanal</t>
  </si>
  <si>
    <t>737857df-4504-4068-9a5f-67e9ff53ec30</t>
  </si>
  <si>
    <t>963be8ca-e43d-4f8d-a97b-d8982035ffbc</t>
  </si>
  <si>
    <t>555aed47-6c62-4cbe-b9b8-d01229284c8a</t>
  </si>
  <si>
    <t>eeaeefc1-0af9-45e5-99a8-2333a387f0ae</t>
  </si>
  <si>
    <t>abb87cf5-9e30-4d02-987c-7643510b7013</t>
  </si>
  <si>
    <t>Propane</t>
  </si>
  <si>
    <t>aec794cd-e559-46f6-a2a0-7f4ef195144c</t>
  </si>
  <si>
    <t>9beb60a3-3a8c-4345-9a0e-107eec2f709f</t>
  </si>
  <si>
    <t>3a6c936c-0276-4f11-9d98-1bd011387a6e</t>
  </si>
  <si>
    <t>98c66fdb-091d-46e9-a533-686f821e8f6a</t>
  </si>
  <si>
    <t>ad3e6f24-22b0-4ca4-9f2c-f0f5f180f633</t>
  </si>
  <si>
    <t>Propanol</t>
  </si>
  <si>
    <t>f6979c44-2a8a-4730-a4b4-376d5539dcd0</t>
  </si>
  <si>
    <t>29bfab29-0ad0-47da-b5b9-a76328ba5a64</t>
  </si>
  <si>
    <t>ff5d0fa9-6ca8-4e61-b99b-14981620c0d7</t>
  </si>
  <si>
    <t>4a6af581-af93-4d79-9f45-a5c43f463bbb</t>
  </si>
  <si>
    <t>e9d5a946-70ac-4610-a95b-cc659b48f29e</t>
  </si>
  <si>
    <t>Propene</t>
  </si>
  <si>
    <t>b45082cf-2816-46b9-816c-c4036d727804</t>
  </si>
  <si>
    <t>23856318-9583-426b-ab04-12e4506b60a8</t>
  </si>
  <si>
    <t>64165202-4870-47d0-8602-b85e5d672865</t>
  </si>
  <si>
    <t>ada09403-d5f2-4496-9201-a6dcca0b1717</t>
  </si>
  <si>
    <t>06699be8-f522-427e-89b5-8ad948a39ecb</t>
  </si>
  <si>
    <t>Propiconazole</t>
  </si>
  <si>
    <t>4009a3f4-1995-4318-9056-92825bc532c3</t>
  </si>
  <si>
    <t>Propionic acid</t>
  </si>
  <si>
    <t>e4a9cefa-7a99-406f-8b32-3e001ca82d31</t>
  </si>
  <si>
    <t>0f907765-2a94-48a8-8978-55a2757d3e24</t>
  </si>
  <si>
    <t>a1ecc854-a399-4b01-bae2-3a88b12ed44f</t>
  </si>
  <si>
    <t>f1c0cd31-8d5e-4bc9-91f6-79e76329234e</t>
  </si>
  <si>
    <t>1510adf1-ba02-42af-bca5-f1e0afc58092</t>
  </si>
  <si>
    <t>Propylamine</t>
  </si>
  <si>
    <t>f4acd7b6-e3a1-44d9-b3ce-4abcf440f6fc</t>
  </si>
  <si>
    <t>3d5a4fbf-e44b-4b0d-885d-534fc6968867</t>
  </si>
  <si>
    <t>3b25024e-0347-411b-9315-c85f74e3b3ed</t>
  </si>
  <si>
    <t>8c6412f6-e293-499a-897a-e33e3774b665</t>
  </si>
  <si>
    <t>6c34456e-59ca-465a-90a5-4583dba1a5e7</t>
  </si>
  <si>
    <t>Propylene oxide</t>
  </si>
  <si>
    <t>5e02df40-53f4-42c4-b809-84a474fa08e8</t>
  </si>
  <si>
    <t>be3f7ad0-40e8-4a72-ba7a-8b5c69e42bd9</t>
  </si>
  <si>
    <t>c4503380-1045-4670-a7da-fe5dcce56699</t>
  </si>
  <si>
    <t>f276d4ca-b1ad-4575-9442-e35b5e3b618b</t>
  </si>
  <si>
    <t>97f81042-ff3a-43b2-902d-67bc35765465</t>
  </si>
  <si>
    <t>Protactinium-234</t>
  </si>
  <si>
    <t>f3620d5c-e025-4d7c-8af5-47d257694dbe</t>
  </si>
  <si>
    <t>fb13070e-06f1-4964-832f-a23945b880cc</t>
  </si>
  <si>
    <t>0267272f-ea07-498a-9723-43583f115b46</t>
  </si>
  <si>
    <t>f339e347-22f1-4ef5-9f25-647e3a9be91c</t>
  </si>
  <si>
    <t>9253e661-e076-4a84-9ea0-192ee3aea47c</t>
  </si>
  <si>
    <t>Prothioconazol</t>
  </si>
  <si>
    <t>99c0e2e2-6433-44f9-84f8-8cfa35c9099e</t>
  </si>
  <si>
    <t>Pyraclostrobin</t>
  </si>
  <si>
    <t>8b48b5cf-853c-4970-840d-5d9c5fb3caac</t>
  </si>
  <si>
    <t>Pyrene</t>
  </si>
  <si>
    <t>7c034422-6b7a-49c8-afcf-d02cadce9cd5</t>
  </si>
  <si>
    <t>Quizalofop-ethyl</t>
  </si>
  <si>
    <t>e784ef7a-2a62-4636-97bc-f0be8ca2b969</t>
  </si>
  <si>
    <t>Radiation, electromagnetic</t>
  </si>
  <si>
    <t>26997b2a-7acf-445b-b07e-d6736fd4ac81</t>
  </si>
  <si>
    <t>10f2525f-b35b-4d8a-ad99-03acf1afce6b</t>
  </si>
  <si>
    <t>1ff59fcb-f634-422c-bbbf-63dae44d9485</t>
  </si>
  <si>
    <t>4f9a751e-5992-40a9-bbd6-18f337ac66c8</t>
  </si>
  <si>
    <t>6204e5df-ef93-40e4-9c83-0c4ed4f3870d</t>
  </si>
  <si>
    <t>Radioactive species, other beta emitters</t>
  </si>
  <si>
    <t>a5f7045e-4f1f-4cdb-88ac-1a8e8e0232dd</t>
  </si>
  <si>
    <t>ca828b6a-5c31-4cce-941e-cc7c1900e6fe</t>
  </si>
  <si>
    <t>630a48ab-c9f7-4bf0-9efd-9f865934c2c8</t>
  </si>
  <si>
    <t>bc13f992-b93e-4ef3-921a-2898e7674a7c</t>
  </si>
  <si>
    <t>dfcd04d5-e7d9-4965-b62a-f272f40831f1</t>
  </si>
  <si>
    <t>Radium-226</t>
  </si>
  <si>
    <t>2eb231c3-447f-42e3-bcb6-fdcbdb8ee915</t>
  </si>
  <si>
    <t>d1679eda-eac2-4be4-876f-3be480c53dc4</t>
  </si>
  <si>
    <t>b912f4b4-34ac-4ec1-aba1-01b9c83683e5</t>
  </si>
  <si>
    <t>1c02cff4-e852-489b-893c-d3ed30eb8ca5</t>
  </si>
  <si>
    <t>3d73d6c8-145c-48c5-aabe-17b4279c66e0</t>
  </si>
  <si>
    <t>Radium-228</t>
  </si>
  <si>
    <t>e9041c16-9cae-4fc0-ac93-f9a486ef53db</t>
  </si>
  <si>
    <t>793f8194-88c0-4315-b59e-58de48ba6ce4</t>
  </si>
  <si>
    <t>d5ca33b3-f101-4371-b684-c720463ae2ab</t>
  </si>
  <si>
    <t>deafd761-4499-40e3-8667-06c91f204f6f</t>
  </si>
  <si>
    <t>878a36ab-9fb6-4d14-a1a7-163b24777eeb</t>
  </si>
  <si>
    <t>Radon-220</t>
  </si>
  <si>
    <t>7a2d5b3a-aac7-4a82-a990-0f4e1501db0b</t>
  </si>
  <si>
    <t>e70d3563-78c4-42cf-8cf3-5ac42c499589</t>
  </si>
  <si>
    <t>b613b3b0-a98d-4b7a-a908-999ccfe1452d</t>
  </si>
  <si>
    <t>98bd0642-19d0-4c76-930e-03136c21cc20</t>
  </si>
  <si>
    <t>4ac6979b-55f2-42ae-8d7e-37846e92506c</t>
  </si>
  <si>
    <t>Radon-222</t>
  </si>
  <si>
    <t>18bcb736-db8a-445c-ba28-ca648838a1a0</t>
  </si>
  <si>
    <t>1551f1cd-7cb7-4f68-a628-cb9301323c7b</t>
  </si>
  <si>
    <t>cb3265f8-49a0-4b09-9bd9-c374370c4cc4</t>
  </si>
  <si>
    <t>6fd55524-c309-4eb8-bff6-9c606e3a82d7</t>
  </si>
  <si>
    <t>7c651713-83f5-56e1-a67f-37b828684f3d</t>
  </si>
  <si>
    <t>Rhodium</t>
  </si>
  <si>
    <t>08a570d6-99a9-477b-8099-77fc2a8afafa</t>
  </si>
  <si>
    <t>Ruthenium-103</t>
  </si>
  <si>
    <t>12544a15-e0ef-48cb-a0e1-ee9cc0ec7592</t>
  </si>
  <si>
    <t>22798ed2-c8bb-42d5-8d7c-8e3b14d3bc3e</t>
  </si>
  <si>
    <t>d61e8791-f091-457a-8cb9-8d000d35e132</t>
  </si>
  <si>
    <t>7bf443c4-fb77-459f-ba07-63283e4559ba</t>
  </si>
  <si>
    <t>918bd76b-ab1e-406c-b7c5-fb248b89b5b8</t>
  </si>
  <si>
    <t>Ruthenium-106</t>
  </si>
  <si>
    <t>60152e95-1e70-4a32-907e-34c13cc3c616</t>
  </si>
  <si>
    <t>490108ce-351c-4540-b988-e7022f4eeec9</t>
  </si>
  <si>
    <t>46a7d92e-523c-430c-a5ec-ee9e8a34c09c</t>
  </si>
  <si>
    <t>6d431d93-486c-4582-a7e8-54dc653c4378</t>
  </si>
  <si>
    <t>3a3489d9-0d1f-4fb1-910a-1fdc7f1e4f71</t>
  </si>
  <si>
    <t>Scandium</t>
  </si>
  <si>
    <t>2853753b-084a-4962-bc19-c32d3a52ac2d</t>
  </si>
  <si>
    <t>17505bf8-40af-4580-8608-5841ff063d23</t>
  </si>
  <si>
    <t>8000fc7d-edfe-4970-9224-a4c05281d46b</t>
  </si>
  <si>
    <t>bba88093-bd9b-4b95-b869-74e718b796dc</t>
  </si>
  <si>
    <t>93e71b71-05d4-4a44-a85a-592a6f21cf0c</t>
  </si>
  <si>
    <t>Selenium</t>
  </si>
  <si>
    <t>fbfabc26-84d9-46cd-9d1b-1a0060325b64</t>
  </si>
  <si>
    <t>e6551223-73b6-4289-b841-c5cdeb25abd9</t>
  </si>
  <si>
    <t>454c61fd-c52b-4a04-9731-f141bb7b5264</t>
  </si>
  <si>
    <t>a79be2ee-ac83-4328-a136-a34ba1f99089</t>
  </si>
  <si>
    <t>88f99b72-03aa-4ed5-a3b7-33791ef70932</t>
  </si>
  <si>
    <t>Sethoxydim</t>
  </si>
  <si>
    <t>2cea4705-5460-4f03-80ca-1aaf90f17c3a</t>
  </si>
  <si>
    <t>Silicon</t>
  </si>
  <si>
    <t>0d7ef054-35e2-4d02-9113-574d7f022631</t>
  </si>
  <si>
    <t>479daf8f-657e-46a6-bdea-3cb2c61c44b1</t>
  </si>
  <si>
    <t>e98b9661-2844-49dc-9ae4-855b9912c700</t>
  </si>
  <si>
    <t>997dccfb-6574-46b8-ad93-7f31074abf9a</t>
  </si>
  <si>
    <t>55f0f584-45ca-4bc3-af11-098164f471e6</t>
  </si>
  <si>
    <t>Silicon tetrachloride</t>
  </si>
  <si>
    <t>220257a9-c1c8-428d-8c35-db8b849d3db0</t>
  </si>
  <si>
    <t>Silicon tetrafluoride</t>
  </si>
  <si>
    <t>80c83d84-1aad-489a-9c7f-1d65b7f84f45</t>
  </si>
  <si>
    <t>ee7b9d2a-a8d7-4df3-ad61-7dd51a39480d</t>
  </si>
  <si>
    <t>10555050-586c-46b7-848e-9d90324d104b</t>
  </si>
  <si>
    <t>1088a788-1a99-4127-834e-d29c1fe47c74</t>
  </si>
  <si>
    <t>0ed1b1a1-e56d-4860-bac7-d76a39bde930</t>
  </si>
  <si>
    <t>Silver</t>
  </si>
  <si>
    <t>6e8a87bf-baea-4cd9-a967-932e750968d1</t>
  </si>
  <si>
    <t>35df5fe0-c90d-43b4-a35a-3d97022114d2</t>
  </si>
  <si>
    <t>ebb88ef4-50ab-4e3b-9251-c5fcdf6b4768</t>
  </si>
  <si>
    <t>c6462d84-caa9-425a-a923-45238690c6f3</t>
  </si>
  <si>
    <t>87e68018-eac4-4935-9d0b-a61d4be6f147</t>
  </si>
  <si>
    <t>Silver-110</t>
  </si>
  <si>
    <t>1329e7f0-ff40-45e2-8e46-a2192b87e407</t>
  </si>
  <si>
    <t>2c9e7fba-dd57-4294-8a5e-2aa489930f69</t>
  </si>
  <si>
    <t>e51e73a4-bc86-40a4-bdf7-83192b3618a3</t>
  </si>
  <si>
    <t>c8dd5128-8a14-41c8-abab-7112ce115f94</t>
  </si>
  <si>
    <t>01248058-8a0f-40f6-8555-13ec37c7931d</t>
  </si>
  <si>
    <t>Sodium</t>
  </si>
  <si>
    <t>460716f9-f5b8-4ee0-8198-545b24822124</t>
  </si>
  <si>
    <t>3d719c07-ec27-4971-b7cc-4bcf17d77dd3</t>
  </si>
  <si>
    <t>235b2f02-ff98-4da9-82e2-e4246c7b7990</t>
  </si>
  <si>
    <t>98eb1d16-9d7a-4716-9be4-1449341a832f</t>
  </si>
  <si>
    <t>fc86ce94-df2b-4156-a61d-65fc66a2a9a1</t>
  </si>
  <si>
    <t>Sodium chlorate</t>
  </si>
  <si>
    <t>b54ed595-69b7-478b-88d9-a6bd574d46b8</t>
  </si>
  <si>
    <t>614313e2-984e-4b34-9221-093fcf07db92</t>
  </si>
  <si>
    <t>d380bac0-e4c5-430a-b75f-ace6b50a3e30</t>
  </si>
  <si>
    <t>21b46c65-491e-40a9-ac74-5877af997d7c</t>
  </si>
  <si>
    <t>64a408f9-a93b-47c8-863e-3e239fb1b118</t>
  </si>
  <si>
    <t>Sodium dichromate</t>
  </si>
  <si>
    <t>4c0af94e-e0d5-4409-9ec4-ac501a99aabd</t>
  </si>
  <si>
    <t>f714e13b-86ef-4cd2-8248-2495f1a2d2e4</t>
  </si>
  <si>
    <t>a57bf693-7ffa-409d-919c-c806e34a4c67</t>
  </si>
  <si>
    <t>7a63162b-4ffe-447f-ba52-782d5548b774</t>
  </si>
  <si>
    <t>e7909b88-81ef-49d8-8ed0-382ce148ef26</t>
  </si>
  <si>
    <t>Sodium formate</t>
  </si>
  <si>
    <t>ed1e2680-f3f7-4f86-bbd3-78819f6c2f1c</t>
  </si>
  <si>
    <t>6f88b081-6292-43b8-a944-bf5968666707</t>
  </si>
  <si>
    <t>19696f8c-c5e9-4444-a0e8-3e8782748237</t>
  </si>
  <si>
    <t>4764f5f1-69bc-4ebb-b7c6-6b54c251056e</t>
  </si>
  <si>
    <t>569d6913-cb05-4f39-8543-9f7c5cc845f8</t>
  </si>
  <si>
    <t>Sodium hydroxide</t>
  </si>
  <si>
    <t>131565d8-5d8d-466f-be1d-3615fb77da86</t>
  </si>
  <si>
    <t>4bb72252-3059-4ce8-889e-eccba21664ff</t>
  </si>
  <si>
    <t>7dd10f03-00ef-483e-88c7-ba23e5330316</t>
  </si>
  <si>
    <t>834e7547-a8ea-4765-a76e-357612ba65c4</t>
  </si>
  <si>
    <t>2bb2d63d-ad12-442f-af58-009b08ce2df4</t>
  </si>
  <si>
    <t>Sodium hypochlorite</t>
  </si>
  <si>
    <t>aa416529-bb87-40a1-bbbc-3772a7ff7848</t>
  </si>
  <si>
    <t>d01548e0-7a82-4e53-b958-ee630c6bca72</t>
  </si>
  <si>
    <t>f237cc62-40b2-4a40-a5fa-d46681d39cf2</t>
  </si>
  <si>
    <t>2cc8dc8a-e6fb-4486-a840-4bdc1bc71e9b</t>
  </si>
  <si>
    <t>fd776e0f-85db-4940-9b9f-5c42dd16af12</t>
  </si>
  <si>
    <t>Sodium perchlorate</t>
  </si>
  <si>
    <t>021b8f30-26ac-4012-880a-69bfd65bfed4</t>
  </si>
  <si>
    <t>df748e50-40b4-4574-a055-c06ff2d60373</t>
  </si>
  <si>
    <t>5298c766-a7f8-4bff-8409-369818561b7c</t>
  </si>
  <si>
    <t>c8e91ad0-a019-492d-87d6-5885a8d1258d</t>
  </si>
  <si>
    <t>f91cec3b-a79f-41f3-bc74-cdda6f91964f</t>
  </si>
  <si>
    <t>Sodium tetrahydridoborate</t>
  </si>
  <si>
    <t>f1a587cf-0335-4410-b7d3-ea90497a07a6</t>
  </si>
  <si>
    <t>71725af2-93f4-4746-a117-7108be9b4d27</t>
  </si>
  <si>
    <t>d471d4f2-5a9b-4ecb-93e8-6b2c364ae143</t>
  </si>
  <si>
    <t>ba317646-ea99-4060-838f-7933b10f0033</t>
  </si>
  <si>
    <t>ae2c3adf-7f7d-4973-a8e8-3fe1300f8183</t>
  </si>
  <si>
    <t>Strontium</t>
  </si>
  <si>
    <t>d6fba50b-3691-4101-9dae-6b7935cd1cd0</t>
  </si>
  <si>
    <t>890c2697-3463-4466-bebb-aecc1e1e730b</t>
  </si>
  <si>
    <t>0d9f52b2-f2d5-46a3-90a3-e22ef252cc37</t>
  </si>
  <si>
    <t>abb7f444-e74a-46b5-a6a5-080a847cbbc5</t>
  </si>
  <si>
    <t>91bafb36-540f-4ef2-803f-c0f2be2119e1</t>
  </si>
  <si>
    <t>Strontium-89</t>
  </si>
  <si>
    <t>8395bd8d-9893-41f8-9d91-1ef0ca962aa6</t>
  </si>
  <si>
    <t>c6e880ea-daa3-4001-9210-3211d974d0f1</t>
  </si>
  <si>
    <t>416ebc48-7199-43a0-bc57-f7f6c951fff0</t>
  </si>
  <si>
    <t>495ff166-ce60-44d8-88d2-60d5c891e643</t>
  </si>
  <si>
    <t>0628ac74-2a0d-4a13-aaef-14486431dc35</t>
  </si>
  <si>
    <t>Strontium-90</t>
  </si>
  <si>
    <t>5b44c026-dd45-45c6-95c5-2d451b9a0d20</t>
  </si>
  <si>
    <t>5dd25f86-58c2-49e9-8401-54e1750b85ad</t>
  </si>
  <si>
    <t>1f8e9158-d59b-4991-872f-5a3f622979a7</t>
  </si>
  <si>
    <t>76c531f2-f8bd-412a-a38e-dee955cce8f2</t>
  </si>
  <si>
    <t>f7bdeabf-a11d-4ddb-ad19-501485f39f07</t>
  </si>
  <si>
    <t>Styrene</t>
  </si>
  <si>
    <t>2b676e9e-1e3b-45d6-b209-6ed3af61fc42</t>
  </si>
  <si>
    <t>2d456fb8-592b-46a7-97f0-81fc2a18e587</t>
  </si>
  <si>
    <t>9cec94a2-e7fe-43f4-82f4-293c477f86dc</t>
  </si>
  <si>
    <t>d85a44cb-8407-4997-a146-581e4f35f39d</t>
  </si>
  <si>
    <t>a259eb99-e741-49e6-8b3f-8985c018be28</t>
  </si>
  <si>
    <t>Sulfate</t>
  </si>
  <si>
    <t>d64c693d-aa5a-40de-a250-ed9d24b90542</t>
  </si>
  <si>
    <t>006aa3f7-59ba-450f-aa45-a2b2d1752647</t>
  </si>
  <si>
    <t>9b00c244-fcce-4d38-922b-601a81f2ba34</t>
  </si>
  <si>
    <t>826677aa-8347-4494-85da-a26fe3e1e824</t>
  </si>
  <si>
    <t>27d03876-622e-4951-8547-ce331b7d3521</t>
  </si>
  <si>
    <t>Sulfentrazone</t>
  </si>
  <si>
    <t>6ce44f77-d181-4396-8fa2-2276eeeb4c08</t>
  </si>
  <si>
    <t>Sulfur dioxide</t>
  </si>
  <si>
    <t>16521d00-4b6f-464f-b5dd-8da4a27b15ca</t>
  </si>
  <si>
    <t>78c3efe4-421c-4d30-82e4-b97ac5124993</t>
  </si>
  <si>
    <t>fd7aa71c-508c-480d-81a6-8052aad92646</t>
  </si>
  <si>
    <t>8c52f40c-69b7-4538-8923-b371523c71f5</t>
  </si>
  <si>
    <t>acbae70a-5450-448f-9038-c403cb496e1a</t>
  </si>
  <si>
    <t>Sulfur hexafluoride</t>
  </si>
  <si>
    <t>44e4d1ce-fa79-4ed5-93f9-445c4ff8df2e</t>
  </si>
  <si>
    <t>c7c769bb-89b9-4459-afed-e3acecd39339</t>
  </si>
  <si>
    <t>35d1dff5-b535-4628-9826-4a8fce08a1f2</t>
  </si>
  <si>
    <t>856c9aa2-c20c-49a8-9417-c71bdb5f17b0</t>
  </si>
  <si>
    <t>ba5fc0b6-770b-4da1-9b3f-e3b5087f07cd</t>
  </si>
  <si>
    <t>Sulfur oxides</t>
  </si>
  <si>
    <t>13825fb9-6e24-409a-bfcd-5dc4fd61ef98</t>
  </si>
  <si>
    <t>Sulfur trioxide</t>
  </si>
  <si>
    <t>aeb3e625-906a-4993-9f02-785f8cfd1ea5</t>
  </si>
  <si>
    <t>48430c70-95e0-4036-9854-72cc772ac8b2</t>
  </si>
  <si>
    <t>3268d8df-59cc-4740-a89f-dee8355ad7c3</t>
  </si>
  <si>
    <t>b00950bc-99cb-4ee2-bbc0-5f878ea170c3</t>
  </si>
  <si>
    <t>51f0e6bf-5824-4247-a0f0-7766035da159</t>
  </si>
  <si>
    <t>Sulfuric acid</t>
  </si>
  <si>
    <t>3caec0e2-2d07-4463-abae-bef6a0d4bbdb</t>
  </si>
  <si>
    <t>5c9d8310-f7e1-4e98-8e73-7eece0435676</t>
  </si>
  <si>
    <t>99c65c6a-6871-40ba-af79-5bd6851688e4</t>
  </si>
  <si>
    <t>7ecc2b66-8dde-4266-8832-f492f564377b</t>
  </si>
  <si>
    <t>65a6b1d7-ced3-4ae3-9789-c82060af6b2f</t>
  </si>
  <si>
    <t>Tebuconazole</t>
  </si>
  <si>
    <t>4452894a-65a4-4419-b15f-efa90b6a02c4</t>
  </si>
  <si>
    <t>Technetium-99</t>
  </si>
  <si>
    <t>06a2e2b7-0c98-4a77-8cc9-84349e2f3fcf</t>
  </si>
  <si>
    <t>7ec1239e-bb13-4c0c-8a88-3badcdb1ff6d</t>
  </si>
  <si>
    <t>2e972b23-f14e-477d-9360-7a88a35f0501</t>
  </si>
  <si>
    <t>953542ee-3bba-451b-b071-385e699f2f74</t>
  </si>
  <si>
    <t>7722209c-9953-4e3d-9854-5eaf36e147f8</t>
  </si>
  <si>
    <t>Tefluthrin</t>
  </si>
  <si>
    <t>c6379349-6cf0-54c9-8bfe-2ec812501fda</t>
  </si>
  <si>
    <t>Tellurium</t>
  </si>
  <si>
    <t>67e221a4-9177-44a6-86a7-e4d652cda4bf</t>
  </si>
  <si>
    <t>Tellurium-123m</t>
  </si>
  <si>
    <t>6402a177-ff01-4112-8c54-9061b756c8c9</t>
  </si>
  <si>
    <t>83e7f0f5-6cf8-4a66-bbd6-def720e8a01b</t>
  </si>
  <si>
    <t>43efdef0-6157-4436-8a23-2f50ac3c6fc2</t>
  </si>
  <si>
    <t>dd05bdcf-c6e9-4027-9282-24ed986c4b80</t>
  </si>
  <si>
    <t>9b7f06e5-0dc7-4c58-8300-034426d069b5</t>
  </si>
  <si>
    <t>Terpenes</t>
  </si>
  <si>
    <t>9cda96ce-e1cf-4192-8614-52be32d200f4</t>
  </si>
  <si>
    <t>10b69d7a-018d-44c6-9a5e-e67fc9475b86</t>
  </si>
  <si>
    <t>96bec6ea-fd71-48a1-ae8b-87a7b818eb77</t>
  </si>
  <si>
    <t>f9952327-7cac-4b05-84cb-e96a3f0f239b</t>
  </si>
  <si>
    <t>664cfb50-d657-4c95-8778-f4fb7a6fe361</t>
  </si>
  <si>
    <t>Tetramethyl ammonium hydroxide</t>
  </si>
  <si>
    <t>1fa8ca7c-c285-49c5-a96d-60a3dc467310</t>
  </si>
  <si>
    <t>fa334460-698e-4000-a579-468fdf8a96e0</t>
  </si>
  <si>
    <t>5186b1e9-506c-4846-994d-789c5204b38a</t>
  </si>
  <si>
    <t>2a1c80de-a083-470b-80dd-ba11a5aeea8c</t>
  </si>
  <si>
    <t>f2f1a5eb-de1e-42fe-ad80-60a255185ba9</t>
  </si>
  <si>
    <t>Thallium</t>
  </si>
  <si>
    <t>9182d01f-27f3-4b65-a183-07508dfc5981</t>
  </si>
  <si>
    <t>9540d6dc-b589-4fbb-8260-1b6a88b8bf11</t>
  </si>
  <si>
    <t>18aa2daa-0188-4328-b24b-1ad1398ecf81</t>
  </si>
  <si>
    <t>50deb561-3de9-4b25-9b61-1695ad2dd136</t>
  </si>
  <si>
    <t>98fc8cad-e186-4353-8ffb-92ddae8cc685</t>
  </si>
  <si>
    <t>Thifensulfuron</t>
  </si>
  <si>
    <t>d90a3903-d98e-4750-9dc4-647f2c6af3ec</t>
  </si>
  <si>
    <t>Thiodicarb</t>
  </si>
  <si>
    <t>7ddfe455-20e9-4aea-b903-79a35289ca45</t>
  </si>
  <si>
    <t>Thorium</t>
  </si>
  <si>
    <t>aae8ad45-5cea-4b59-b3eb-3a58dd8fc8e9</t>
  </si>
  <si>
    <t>d28f10c4-a8d0-4891-b7a4-362e12360079</t>
  </si>
  <si>
    <t>c93b5919-6b01-46c9-8510-cc94d1712168</t>
  </si>
  <si>
    <t>cb16ed3f-19b5-45c6-b504-b2be562d0002</t>
  </si>
  <si>
    <t>ea8559cd-e5b3-4e24-8c9e-acb4ef1e7e99</t>
  </si>
  <si>
    <t>Thorium-228</t>
  </si>
  <si>
    <t>de0478a0-377a-46dc-89ac-0e1705bb9e7f</t>
  </si>
  <si>
    <t>bae57811-0343-41be-97cf-2c74279dd638</t>
  </si>
  <si>
    <t>ecc877ac-3c34-4838-b1f8-6ae0ff2cd2fc</t>
  </si>
  <si>
    <t>6e769b2f-11ce-4ec1-ad99-a27c93361e72</t>
  </si>
  <si>
    <t>046887e9-5de9-44c0-8461-3c6da8e9e4b1</t>
  </si>
  <si>
    <t>Thorium-230</t>
  </si>
  <si>
    <t>7bc25bb7-caa5-45cf-bbf0-889879173590</t>
  </si>
  <si>
    <t>4eb24f81-0468-4b92-bae3-8b12dfc90438</t>
  </si>
  <si>
    <t>22d1736f-baa9-481e-9583-42654a6a7c26</t>
  </si>
  <si>
    <t>c314e244-baef-48fb-b4f6-ca5e5a0de545</t>
  </si>
  <si>
    <t>751d9236-ee45-4d21-addd-fd1747f0b74f</t>
  </si>
  <si>
    <t>Thorium-232</t>
  </si>
  <si>
    <t>532d8b1e-14aa-45df-8f89-dd749c83635f</t>
  </si>
  <si>
    <t>4c54be62-05f1-4201-940d-f161537be704</t>
  </si>
  <si>
    <t>08ebf986-d40a-4538-8aa7-21da2f99edf7</t>
  </si>
  <si>
    <t>e17ab5b1-0e70-409c-b7fd-0a01e6a26de3</t>
  </si>
  <si>
    <t>b6667f21-da3c-41f1-afad-9277cdd4e08e</t>
  </si>
  <si>
    <t>Thorium-234</t>
  </si>
  <si>
    <t>80d316d2-631d-4642-8100-28aa63ec7a79</t>
  </si>
  <si>
    <t>8e2a5517-13ff-4423-b1ec-3632b0a72bf5</t>
  </si>
  <si>
    <t>898c1c27-5cc0-4713-89f6-1ab864aadc44</t>
  </si>
  <si>
    <t>f27bfe65-f053-4d7b-8af3-aed2548dc8c1</t>
  </si>
  <si>
    <t>8a422b03-1055-4bc8-b439-27bf8d7eef57</t>
  </si>
  <si>
    <t>Tin</t>
  </si>
  <si>
    <t>6366d4ec-5ffc-4488-be51-0c239cdf535d</t>
  </si>
  <si>
    <t>f563b90e-a300-4403-b278-d2fdcd73e5a7</t>
  </si>
  <si>
    <t>2a7b68ff-f12a-44c6-8b31-71ec91d29889</t>
  </si>
  <si>
    <t>19b6e569-85a4-4ea9-a590-d61a21e3c846</t>
  </si>
  <si>
    <t>b3701449-fe4b-4513-b4a4-065e62f03e5c</t>
  </si>
  <si>
    <t>Titanium</t>
  </si>
  <si>
    <t>a5b82cff-6334-45a8-aef7-1761f2b83722</t>
  </si>
  <si>
    <t>4a156a66-eb3e-4f87-90a2-ccd13bf942ff</t>
  </si>
  <si>
    <t>b15d845f-810e-4614-8633-af8bab2014ee</t>
  </si>
  <si>
    <t>f8f772bc-7204-4fda-aa97-080fd0f1b34c</t>
  </si>
  <si>
    <t>b98c02c6-89bb-4dd2-8d68-6af6758db3d9</t>
  </si>
  <si>
    <t>Toluene</t>
  </si>
  <si>
    <t>0b0d8098-ecbf-4020-afd6-4bcf9db686ce</t>
  </si>
  <si>
    <t>77f17646-cede-4a49-99dd-55950098b077</t>
  </si>
  <si>
    <t>3b1ecf8e-1d2c-4330-81da-a79f9068976d</t>
  </si>
  <si>
    <t>39946c56-cdf6-4a22-9ac9-1cd333b65533</t>
  </si>
  <si>
    <t>3400c608-5098-4f36-8d72-e5a20e0a5c39</t>
  </si>
  <si>
    <t>Toluene, 2-chloro</t>
  </si>
  <si>
    <t>2df9d4e0-f095-4089-be46-1c1acbcf3a09</t>
  </si>
  <si>
    <t>14b5c954-056b-4d06-8e2c-2848d85619b1</t>
  </si>
  <si>
    <t>53578c58-7cd6-4623-9dd5-2c275bdc9f38</t>
  </si>
  <si>
    <t>a3833724-a816-4c9e-b6fd-ac43e8aeedc2</t>
  </si>
  <si>
    <t>a0950325-06dc-5ca0-84b6-983c9e6ccf74</t>
  </si>
  <si>
    <t>Trichloroethylene</t>
  </si>
  <si>
    <t>4a44767e-63a3-4ba3-8f9e-a193f5b39a61</t>
  </si>
  <si>
    <t>Trichlorosilane</t>
  </si>
  <si>
    <t>e4020f30-9370-4f8d-854b-a342d4d6419c</t>
  </si>
  <si>
    <t>489cdf1b-997d-4425-a56e-491c24b89e29</t>
  </si>
  <si>
    <t>0e6489b3-cfcf-4563-9064-67637fc455de</t>
  </si>
  <si>
    <t>68824a06-2815-4202-9f12-efec86f8df89</t>
  </si>
  <si>
    <t>d1a0b5a7-beb7-47e6-83b7-99560324008f</t>
  </si>
  <si>
    <t>Trifloxystrobin</t>
  </si>
  <si>
    <t>8a2c92a3-7210-4560-bfd9-d3cc7d09ad72</t>
  </si>
  <si>
    <t>Trifluralin</t>
  </si>
  <si>
    <t>fb2ba179-3590-4444-92e3-ba71344b50c3</t>
  </si>
  <si>
    <t>Trimethylamine</t>
  </si>
  <si>
    <t>0e938bce-f780-4e2e-9de0-a8efd8c0804b</t>
  </si>
  <si>
    <t>0e2e2f54-225f-4782-bfda-99bedacebee5</t>
  </si>
  <si>
    <t>8e0afcd9-9955-41d4-8ad0-397a38f82dca</t>
  </si>
  <si>
    <t>37d7d60d-3682-4da4-aa64-99c51b5d524b</t>
  </si>
  <si>
    <t>094310bb-49db-5b2d-ae1b-e7b4ffca1d03</t>
  </si>
  <si>
    <t>Trisodium phosphate</t>
  </si>
  <si>
    <t>714958de-a211-4a3c-8dce-848ccb79b094</t>
  </si>
  <si>
    <t>Tungsten</t>
  </si>
  <si>
    <t>d68bd053-2f8c-4890-a0fd-771f4be30c14</t>
  </si>
  <si>
    <t>89ca077d-583d-4293-8d32-248f12bd3e5b</t>
  </si>
  <si>
    <t>da5e6be3-ed71-48ac-9397-25bac666c7b7</t>
  </si>
  <si>
    <t>b0aacabb-9b90-419d-844b-a2ed64ead80e</t>
  </si>
  <si>
    <t>55fb6174-72e0-4a5e-9eb5-8d5780acffd1</t>
  </si>
  <si>
    <t>Uranium</t>
  </si>
  <si>
    <t>347de5bf-3551-4022-8371-258e830b5a09</t>
  </si>
  <si>
    <t>2e518059-747c-4ff1-8da3-17134c547ac2</t>
  </si>
  <si>
    <t>595f08d9-6304-497e-bb7d-48b6d2d8bff3</t>
  </si>
  <si>
    <t>52317c31-7bdc-47de-9c23-ecf55127de75</t>
  </si>
  <si>
    <t>debeac52-61cf-429d-8d20-d7e690f9fee4</t>
  </si>
  <si>
    <t>Uranium alpha</t>
  </si>
  <si>
    <t>4e6641cc-7ec3-45a7-bd20-ccff1acb4cc4</t>
  </si>
  <si>
    <t>16916dd2-a145-4cb2-9769-19c551b2ff5e</t>
  </si>
  <si>
    <t>e8e0b8c1-ad10-4d32-8167-10dc8c67f59c</t>
  </si>
  <si>
    <t>87af2811-8d7f-490b-81b4-312ef7662604</t>
  </si>
  <si>
    <t>92b83fcf-1eef-43b8-b1bb-168a0f6896bf</t>
  </si>
  <si>
    <t>Uranium-234</t>
  </si>
  <si>
    <t>521cd1c6-03bb-4608-8f6f-8bc289a11306</t>
  </si>
  <si>
    <t>ac98d2a4-4985-49f9-b4e2-fc896ef145b6</t>
  </si>
  <si>
    <t>bf112355-f868-42b8-8f39-6f2901cc38b9</t>
  </si>
  <si>
    <t>2f38ead0-f60f-4a9b-a7ca-31219c1a2f65</t>
  </si>
  <si>
    <t>e61a0e03-2c01-4895-89af-4702b1f53480</t>
  </si>
  <si>
    <t>Uranium-235</t>
  </si>
  <si>
    <t>d58263d0-1a0e-43d0-ad91-6ed0dd55d737</t>
  </si>
  <si>
    <t>6b44284d-6941-4ae6-815e-ce87f5b603bb</t>
  </si>
  <si>
    <t>698d08b4-fee6-40d4-93dd-24a28d48df45</t>
  </si>
  <si>
    <t>0d6def86-f116-4da2-9f2f-c3d9dab2248d</t>
  </si>
  <si>
    <t>3c5a2d44-0206-427c-b34e-3b871077bd40</t>
  </si>
  <si>
    <t>Uranium-238</t>
  </si>
  <si>
    <t>4e079e10-cee0-4afe-bf91-e7d8b23f6a94</t>
  </si>
  <si>
    <t>e6aafd63-a6d5-41f7-9b82-45f791c7037c</t>
  </si>
  <si>
    <t>c36056d2-5101-4198-b13b-fdc0a8cf27ee</t>
  </si>
  <si>
    <t>543421e8-f0b3-45a2-b0ed-03489e878138</t>
  </si>
  <si>
    <t>4ec70203-13b0-58cc-b4dd-2fcce8a96732</t>
  </si>
  <si>
    <t>VOC, volatile organic compounds, unspecified origin</t>
  </si>
  <si>
    <t>b8de5961-4e83-4731-bac1-77a4d01234a4</t>
  </si>
  <si>
    <t>Vanadium</t>
  </si>
  <si>
    <t>9841f5a4-027e-4dbf-87fe-f0bcf56b91ab</t>
  </si>
  <si>
    <t>481c0dd4-3ab2-47b5-94c4-b990e8a9dde5</t>
  </si>
  <si>
    <t>591b0a62-8064-4697-86ed-47bfa1f8b5e6</t>
  </si>
  <si>
    <t>2cba713d-ab0b-44cb-babb-f8cac262554f</t>
  </si>
  <si>
    <t>f977a02e-3564-4798-843c-9fb9a18bc18b</t>
  </si>
  <si>
    <t>Water</t>
  </si>
  <si>
    <t>m3</t>
  </si>
  <si>
    <t>f14b59ff-d438-442d-8bad-b53694b8263a</t>
  </si>
  <si>
    <t>09872080-d143-4fb1-a3a5-647b077107ff</t>
  </si>
  <si>
    <t>075e433b-4be4-448e-9510-9a5029c1ce94</t>
  </si>
  <si>
    <t>5d368100-b1bc-4456-8420-e469edccf349</t>
  </si>
  <si>
    <t>b6349d15-124b-473b-86b5-da63e0060c1a</t>
  </si>
  <si>
    <t>Xenon-131m</t>
  </si>
  <si>
    <t>bac00b68-32e7-4f0b-8319-fc36fe9dcd1c</t>
  </si>
  <si>
    <t>b13777bb-a8b6-4be4-8f6b-675ac75f31b2</t>
  </si>
  <si>
    <t>e6183e67-e45e-4d8d-a9ec-85ba8d7d1600</t>
  </si>
  <si>
    <t>d7e80dce-7d72-4e93-88c0-57fb67fc9ab9</t>
  </si>
  <si>
    <t>7c31a919-91bf-4617-993c-bd980a3cfc3b</t>
  </si>
  <si>
    <t>Xenon-133</t>
  </si>
  <si>
    <t>85b391ed-7db5-4f95-ba22-1305940ccd3d</t>
  </si>
  <si>
    <t>f5f7c4c3-ce9d-47ec-8c97-62d70b286203</t>
  </si>
  <si>
    <t>fe85df5c-5587-4a5f-a33b-c6e2b240e238</t>
  </si>
  <si>
    <t>8cebaf1d-94b3-4770-9b76-5b35ee06ed9a</t>
  </si>
  <si>
    <t>103c41ab-69e6-4af9-9b4a-cbd3e2858c0d</t>
  </si>
  <si>
    <t>Xenon-133m</t>
  </si>
  <si>
    <t>d91700b6-1760-4e8c-8501-fa5f12559ba0</t>
  </si>
  <si>
    <t>9d95796e-84c7-4a73-aaba-8ad4f664e58f</t>
  </si>
  <si>
    <t>e61544d9-cf2f-4001-a855-9a014c2972ac</t>
  </si>
  <si>
    <t>28b7568a-4238-47ff-8b95-2b97ba55c6f3</t>
  </si>
  <si>
    <t>d5e8cbd5-5b1f-4289-bdee-41f5b48b8732</t>
  </si>
  <si>
    <t>Xenon-135</t>
  </si>
  <si>
    <t>91a6d437-29ac-4b52-829c-094543c025c1</t>
  </si>
  <si>
    <t>14ca107c-315a-410b-af1b-35a886faebce</t>
  </si>
  <si>
    <t>f5e7f3b4-6423-4914-bb36-d6f52b8e5dbb</t>
  </si>
  <si>
    <t>983e6e13-30a3-4771-b207-51d39ca7cd5a</t>
  </si>
  <si>
    <t>41f8e37d-b842-4d30-a23c-c938e70a4659</t>
  </si>
  <si>
    <t>Xenon-135m</t>
  </si>
  <si>
    <t>d369cba2-e0a7-4d98-8227-05657cf1479f</t>
  </si>
  <si>
    <t>b3fd01ce-4eb3-461f-8639-4c7aa166f40e</t>
  </si>
  <si>
    <t>94eb7305-be1e-416f-b9de-9865d5395bff</t>
  </si>
  <si>
    <t>5aa8cb32-2784-46a4-8383-9cf89ce6bac1</t>
  </si>
  <si>
    <t>dd5947e9-128a-4c51-85eb-c4eb70aaa6a8</t>
  </si>
  <si>
    <t>Xenon-137</t>
  </si>
  <si>
    <t>88af0a76-5bd7-4e99-a14e-9cf2608abef0</t>
  </si>
  <si>
    <t>001790f3-fd86-4a0d-a2a1-06c7099d90c8</t>
  </si>
  <si>
    <t>47859760-4329-4dde-9c61-2e7a2401d3c5</t>
  </si>
  <si>
    <t>2e51caef-d635-4d0d-bcee-fb0c58fa5435</t>
  </si>
  <si>
    <t>b3246e33-004e-4eb8-98fa-0729b62b6aca</t>
  </si>
  <si>
    <t>Xenon-138</t>
  </si>
  <si>
    <t>cf12e6aa-1e5a-40d0-90d6-1ca8e58e9b89</t>
  </si>
  <si>
    <t>7c44db6f-bf0e-4a63-bd94-d376ec941786</t>
  </si>
  <si>
    <t>2cbfe861-7436-4a43-8892-f057320dc57d</t>
  </si>
  <si>
    <t>f7d0e49d-e9b5-414e-8d22-6a167cb9078c</t>
  </si>
  <si>
    <t>c8214570-8e2d-4ccf-b9d7-aabc17068d4e</t>
  </si>
  <si>
    <t>Xylene</t>
  </si>
  <si>
    <t>6da40876-a6ab-459e-ba17-9a5e3d4da146</t>
  </si>
  <si>
    <t>a1d277aa-7aea-4b5e-8aa9-2789ba8ff333</t>
  </si>
  <si>
    <t>5c234628-ab1e-4284-ae2b-f1c2f6883f71</t>
  </si>
  <si>
    <t>ed8da356-ed40-4a35-8de4-57aee1d3c279</t>
  </si>
  <si>
    <t>781bfb14-d34f-4f99-9d15-d67171d6fc24</t>
  </si>
  <si>
    <t>Zeta-cypermethrin</t>
  </si>
  <si>
    <t>8f871bab-96dc-49d9-bf08-12cdd0715901</t>
  </si>
  <si>
    <t>Zinc</t>
  </si>
  <si>
    <t>87a69874-34f9-4070-a525-aa301ab2634b</t>
  </si>
  <si>
    <t>ada3ecfe-8244-4389-bcce-e83ca4f66e09</t>
  </si>
  <si>
    <t>5ce378a0-b48d-471c-977d-79681521efde</t>
  </si>
  <si>
    <t>748f22a9-eba4-4726-bef5-92c7442ce189</t>
  </si>
  <si>
    <t>2cf249bc-1557-41e1-81e8-866d06e3413c</t>
  </si>
  <si>
    <t>Zinc-65</t>
  </si>
  <si>
    <t>994de784-726c-4c75-87d5-1c9c8499943a</t>
  </si>
  <si>
    <t>cf5e52c1-b1fc-46c8-b6f9-8e085657632e</t>
  </si>
  <si>
    <t>4aed2261-0461-4014-be23-cf83de76a3b4</t>
  </si>
  <si>
    <t>59c08606-1466-4f8d-bec6-b0e135355f15</t>
  </si>
  <si>
    <t>b5d896e4-5035-4cf9-b06a-353a95ca2623</t>
  </si>
  <si>
    <t>Zirconium</t>
  </si>
  <si>
    <t>75af210f-0455-487e-ba2c-e9dd317af77c</t>
  </si>
  <si>
    <t>eebb4011-af1d-4a45-8bc5-a20b6c06fbf4</t>
  </si>
  <si>
    <t>c13fc7a0-f240-468b-aaf6-e781743a46d5</t>
  </si>
  <si>
    <t>914b6c95-c6c3-4dab-b75f-9ac6a6f78bfd</t>
  </si>
  <si>
    <t>7e59174a-d66b-4304-81dc-e0aeb3c58ae2</t>
  </si>
  <si>
    <t>Zirconium-95</t>
  </si>
  <si>
    <t>ae941326-4981-44fa-8be1-8757aab10d00</t>
  </si>
  <si>
    <t>fa260f53-4850-4585-9b67-5cdbc603c5ef</t>
  </si>
  <si>
    <t>88a02d30-d9fe-4dc1-b1e5-e95745df0956</t>
  </si>
  <si>
    <t>498c8296-8f0c-4aa9-869b-78bb6c299c3a</t>
  </si>
  <si>
    <t>62bd2ced-16de-43c2-88e1-adfae242654e</t>
  </si>
  <si>
    <t>m-Xylene</t>
  </si>
  <si>
    <t>50e083ba-5784-4801-8011-164a14c61b5a</t>
  </si>
  <si>
    <t>d24f41d7-279e-4f5a-9ac9-00f726dc3bcc</t>
  </si>
  <si>
    <t>cfdbc576-e8dc-44ef-bdf2-ddd7009ce57e</t>
  </si>
  <si>
    <t>10571d92-ea97-4ac6-adb6-b25893a631cb</t>
  </si>
  <si>
    <t>51f57752-1155-4835-9cbe-95c73f06f2a9</t>
  </si>
  <si>
    <t>o-Nitrotoluene</t>
  </si>
  <si>
    <t>4278f8fe-d3ac-4744-8386-7c8030f7386c</t>
  </si>
  <si>
    <t>61adbbe0-009c-4820-b38b-a2c3c42b918e</t>
  </si>
  <si>
    <t>f9f12076-1cdf-4a3d-a70d-eab640038144</t>
  </si>
  <si>
    <t>a4420691-4666-4855-9124-3030ed233407</t>
  </si>
  <si>
    <t>8a4e7925-a486-467c-a255-f8a1ec5040de</t>
  </si>
  <si>
    <t>o-Xylene</t>
  </si>
  <si>
    <t>4b841af5-7061-4e59-89d4-cace8bc364e1</t>
  </si>
  <si>
    <t>92259b90-6f92-42ec-b3f2-30775167aff7</t>
  </si>
  <si>
    <t>527d6cb5-bbd7-403d-8dcc-b6678fb123f5</t>
  </si>
  <si>
    <t>5a6eb27d-9157-46d5-be32-92bbd543ada9</t>
  </si>
  <si>
    <t>34f18170-9aca-4025-a4ab-d9aaf261b391</t>
  </si>
  <si>
    <t>t-Butyl methyl ether</t>
  </si>
  <si>
    <t>454f5552-15ca-412d-821d-ab79cc0c989b</t>
  </si>
  <si>
    <t>edd62398-8916-4183-9615-65afce26518a</t>
  </si>
  <si>
    <t>beb69352-568e-4a33-b9d4-3b5bfafc85bd</t>
  </si>
  <si>
    <t>a793710a-1990-4e65-a95e-cfbbc5332355</t>
  </si>
  <si>
    <t>4e1c58e6-4eb7-4ca6-8db9-6c4a6932bc1f</t>
  </si>
  <si>
    <t>t-Butylamine</t>
  </si>
  <si>
    <t>bfcc7ab0-a9a7-41b6-895f-25450e8c0d40</t>
  </si>
  <si>
    <t>62641c03-c0b7-4e16-ba51-41d4b731c291</t>
  </si>
  <si>
    <t>7bbe624a-3626-46d4-abf4-86bda793bdd7</t>
  </si>
  <si>
    <t>cdf99498-1489-4226-97ad-94fa85b0528b</t>
  </si>
  <si>
    <t>a6e4fb65-8dcf-4126-9561-0b51a16fae77</t>
  </si>
  <si>
    <t>Expenditures on primary production factors</t>
  </si>
  <si>
    <t>economic</t>
  </si>
  <si>
    <t>primary production factor</t>
  </si>
  <si>
    <t>EUR2005</t>
  </si>
  <si>
    <t>df1b2a34-1788-4555-b991-f8ff67c66998</t>
  </si>
  <si>
    <t>Labour cost</t>
  </si>
  <si>
    <t>acb9b748-3464-4c0d-9055-639c420e4dc3</t>
  </si>
  <si>
    <t>Net operating surplus</t>
  </si>
  <si>
    <t>9ca5a400-6313-491f-a72a-8f36d8230944</t>
  </si>
  <si>
    <t>Net tax</t>
  </si>
  <si>
    <t>21dcb31a-fddb-464d-8d0d-4ce2738b2cb7</t>
  </si>
  <si>
    <t>Rent</t>
  </si>
  <si>
    <t>8bc65fca-548d-4831-b102-391bbdd6bc8c</t>
  </si>
  <si>
    <t>Aluminium, 24% in bauxite, 11% in crude ore, in ground</t>
  </si>
  <si>
    <t>natural resource</t>
  </si>
  <si>
    <t>in ground</t>
  </si>
  <si>
    <t>a45cd247-3532-4e27-bddc-b519fdb5e08f</t>
  </si>
  <si>
    <t>Aluminium, in ground</t>
  </si>
  <si>
    <t>6df9ea09-115a-4678-9f30-d92c877a46ec</t>
  </si>
  <si>
    <t>Anhydrite, in ground</t>
  </si>
  <si>
    <t>8b46f615-69c9-4ca3-815e-a7bde116d202</t>
  </si>
  <si>
    <t>in air</t>
  </si>
  <si>
    <t>c13beafb-2aed-4a52-b09a-78d28913b6ce</t>
  </si>
  <si>
    <t>Barite, 15% in crude ore, in ground</t>
  </si>
  <si>
    <t>ac3a8914-35f0-4c34-a956-f26b3a053e4a</t>
  </si>
  <si>
    <t>Basalt, in ground</t>
  </si>
  <si>
    <t>eead2933-c2be-4a53-a0bd-bd33b67e4145</t>
  </si>
  <si>
    <t>Borax, in ground</t>
  </si>
  <si>
    <t>61341186-aac8-4088-a2b7-ba50093bab6c</t>
  </si>
  <si>
    <t>Bromine, 0.23% in water</t>
  </si>
  <si>
    <t>in water</t>
  </si>
  <si>
    <t>621b1cf1-9b47-4c44-b71e-ebeb9afd9bbc</t>
  </si>
  <si>
    <t>Cadmium, 0.30% in sulfide, Cd 0.18%, Pb, Zn, Ag, In, in ground</t>
  </si>
  <si>
    <t>99ee393d-4bd1-4cc8-b0a0-d956865fb7bf</t>
  </si>
  <si>
    <t>Calcite, in ground</t>
  </si>
  <si>
    <t>cc6a1abb-b123-4ca6-8f16-38209df609be</t>
  </si>
  <si>
    <t>Carbon dioxide, in air</t>
  </si>
  <si>
    <t>8c2fe757-6866-4ed2-9f89-81012ad774a0</t>
  </si>
  <si>
    <t>Carbon, organic, in soil or biomass stock</t>
  </si>
  <si>
    <t>d16c8806-7701-4fbb-b68d-9b2d5d083d7a</t>
  </si>
  <si>
    <t>Carnallite</t>
  </si>
  <si>
    <t>7a636bea-94c0-4774-a791-2512b7fbda94</t>
  </si>
  <si>
    <t>Cerium, 24% in bastnasite, 2.4% in crude ore, in ground</t>
  </si>
  <si>
    <t>ef6dd09f-bddc-49b4-a207-dbaec2f07bb5</t>
  </si>
  <si>
    <t>Chromium, 25.5% in chromite, 11.6% in crude ore, in ground</t>
  </si>
  <si>
    <t>e189e2d4-3d3f-4ada-b302-91611784311f</t>
  </si>
  <si>
    <t>Chromium, in ground</t>
  </si>
  <si>
    <t>c5f5aeb8-7558-4a0c-9594-27621b9cfbc5</t>
  </si>
  <si>
    <t>Chrysotile, in ground</t>
  </si>
  <si>
    <t>15545dca-018d-4f7f-aa1f-796b707180af</t>
  </si>
  <si>
    <t>Cinnabar, in ground</t>
  </si>
  <si>
    <t>93806a54-46f5-409c-99c5-4144a1e73b5d</t>
  </si>
  <si>
    <t>Clay, bentonite, in ground</t>
  </si>
  <si>
    <t>f7519ca9-5ffc-41c3-a33e-806da82cfc0e</t>
  </si>
  <si>
    <t>Clay, unspecified, in ground</t>
  </si>
  <si>
    <t>024c9722-1e88-412b-8c4b-10c532be8dca</t>
  </si>
  <si>
    <t>Coal, brown, in ground</t>
  </si>
  <si>
    <t>b6d0042d-0ef8-49ed-9162-a07ff1ccf750</t>
  </si>
  <si>
    <t>Coal, hard, unspecified, in ground</t>
  </si>
  <si>
    <t>02e8658e-3c88-404c-865d-4d4934661ea6</t>
  </si>
  <si>
    <t>Cobalt, Co 5.0E-2%, in mixed ore, in ground</t>
  </si>
  <si>
    <t>d0779a5e-6969-4144-954e-ceb81fb83f15</t>
  </si>
  <si>
    <t>Cobalt, in ground</t>
  </si>
  <si>
    <t>ec72c523-9e1a-466a-98c3-e4098e90fd27</t>
  </si>
  <si>
    <t>Colemanite, in ground</t>
  </si>
  <si>
    <t>1aee4aa7-32e0-48e7-a6b5-73d8acf672d3</t>
  </si>
  <si>
    <t>Copper, 0.52% in sulfide, Cu 0.27% and Mo 8.2E-3% in crude ore, in ground</t>
  </si>
  <si>
    <t>1b35070a-eb57-4f0f-a27f-5ba181ff0d4d</t>
  </si>
  <si>
    <t>Copper, 0.59% in sulfide, Cu 0.22% and Mo 8.2E-3% in crude ore, in ground</t>
  </si>
  <si>
    <t>19988f5b-a9a6-48f3-9e8e-150b66a1bf12</t>
  </si>
  <si>
    <t>Copper, 0.97% in sulfide, Cu 0.36% and Mo 4.1E-2% in crude ore, in ground</t>
  </si>
  <si>
    <t>79df5650-160a-4ab7-a14f-cc8162877f4a</t>
  </si>
  <si>
    <t>Copper, 0.99% in sulfide, Cu 0.36% and Mo 8.2E-3% in crude ore, in ground</t>
  </si>
  <si>
    <t>ed5ace5c-a203-4816-b33b-9fe0c5f0f519</t>
  </si>
  <si>
    <t>Copper, 1.13% in sulfide, Cu 0.76% and Ni 0.76% in crude ore, in ground</t>
  </si>
  <si>
    <t>31998285-fb5c-411d-b853-ce78be2a0b49</t>
  </si>
  <si>
    <t>Copper, 1.18% in sulfide, Cu 0.39% and Mo 8.2E-3% in crude ore, in ground</t>
  </si>
  <si>
    <t>01b9f1e8-4423-5393-ba63-2067935bdb13</t>
  </si>
  <si>
    <t>Copper, 1.25% in sulfide, Cu 0.24% and Zn 0,1% in crude ore, in ground</t>
  </si>
  <si>
    <t>c8f18160-6937-4bb9-ad0c-dffa942ca41e</t>
  </si>
  <si>
    <t>Copper, 1.42% in sulfide, Cu 0.81% and Mo 8.2E-3% in crude ore, in ground</t>
  </si>
  <si>
    <t>b569dc97-52fe-4e39-9627-183b1002c287</t>
  </si>
  <si>
    <t>Copper, 2.19% in sulfide, Cu 1.83% and Mo 8.2E-3% in crude ore, in ground</t>
  </si>
  <si>
    <t>704399e3-cf6b-483d-84f5-466e91a9d17c</t>
  </si>
  <si>
    <t>Copper, Cu 0.2%, in mixed ore, in ground</t>
  </si>
  <si>
    <t>5afa470c-ab8c-4ec3-8a18-5c0bed973571</t>
  </si>
  <si>
    <t>Copper, Cu 0.38%, in mixed ore, in ground</t>
  </si>
  <si>
    <t>4f684798-3870-45a1-b5f2-aa3444c0b8d6</t>
  </si>
  <si>
    <t>Copper, Cu 6.8E-1%, in mixed ore, in ground</t>
  </si>
  <si>
    <t>a9ac40a0-9bea-4c48-afa7-66aa6eb90624</t>
  </si>
  <si>
    <t>Copper, in ground</t>
  </si>
  <si>
    <t>73b7f080-b7ae-417c-b740-b4c9eabfb35a</t>
  </si>
  <si>
    <t>Cu, Cu 3.2E+0%, Pt 2.5E-4%, Pd 7.3E-4%, Rh 2.0E-5%, Ni 2.3E+0% in ore, in ground</t>
  </si>
  <si>
    <t>8508a83c-6a37-4159-93cc-21a2645390ab</t>
  </si>
  <si>
    <t>Cu, Cu 5.2E-2%, Pt 4.8E-4%, Pd 2.0E-4%, Rh 2.4E-5%, Ni 3.7E-2% in ore, in ground</t>
  </si>
  <si>
    <t>9877ce00-65f8-4c0c-9fcf-92aa53a2c9c0</t>
  </si>
  <si>
    <t>Diatomite, in ground</t>
  </si>
  <si>
    <t>c7aee986-b7d8-4ad9-ad45-1ac0d68e6b78</t>
  </si>
  <si>
    <t>Dolomite, in ground</t>
  </si>
  <si>
    <t>8bc09c04-2190-4ee2-9ee2-ae988ccd4e0c</t>
  </si>
  <si>
    <t>Energy, geothermal, converted</t>
  </si>
  <si>
    <t>01c12fca-ad8b-4902-8b48-2d5afe3d3a0f</t>
  </si>
  <si>
    <t>Energy, gross calorific value, in biomass</t>
  </si>
  <si>
    <t>biotic</t>
  </si>
  <si>
    <t>8842042d-7f07-45f8-bf43-fa83833d75de</t>
  </si>
  <si>
    <t>Energy, gross calorific value, in biomass, primary forest</t>
  </si>
  <si>
    <t>57c71b25-4663-4fad-9167-7ce5be3e8268</t>
  </si>
  <si>
    <t>Energy, kinetic (in wind), converted</t>
  </si>
  <si>
    <t>c0dd7ccd-9e7a-42b3-b899-dfd18c2150ca</t>
  </si>
  <si>
    <t>Energy, potential (in hydropower reservoir), converted</t>
  </si>
  <si>
    <t>a7ff17d4-d3fe-4a70-9f2e-392b34630772</t>
  </si>
  <si>
    <t>Energy, solar, converted</t>
  </si>
  <si>
    <t>7c954971-4bce-41db-9e8b-2b2f049539d7</t>
  </si>
  <si>
    <t>Europium, 0.06% in bastnasite, 0.006% in crude ore, in ground</t>
  </si>
  <si>
    <t>26296ec9-ff93-41e6-bbbf-6175af04284d</t>
  </si>
  <si>
    <t>Feldspar, in ground</t>
  </si>
  <si>
    <t>55219a64-a6ed-4675-9210-7ed14c82a05f</t>
  </si>
  <si>
    <t>Fish, demersal, in ocean</t>
  </si>
  <si>
    <t>d22719d0-8afd-45d3-b9eb-222112f84cc7</t>
  </si>
  <si>
    <t>Fish, pelagic, in ocean</t>
  </si>
  <si>
    <t>e5fadc0b-1d79-4604-ac32-fd3321f27933</t>
  </si>
  <si>
    <t>Fluorine, 4.5% in apatite, 1% in crude ore, in ground</t>
  </si>
  <si>
    <t>355785ee-56e0-455b-aaa6-bee43c82b49c</t>
  </si>
  <si>
    <t>Fluorine, 4.5% in apatite, 3% in crude ore, in ground</t>
  </si>
  <si>
    <t>de2d220b-9fe8-4c39-bef7-a76c00d6ff33</t>
  </si>
  <si>
    <t>Fluorspar, 92%, in ground</t>
  </si>
  <si>
    <t>b878ca93-d699-421e-a4b6-f694dc627062</t>
  </si>
  <si>
    <t>Gadolinium, 0.15% in bastnasite, 0.015% in crude ore, in ground</t>
  </si>
  <si>
    <t>e2c5109f-9a68-4828-b824-eb2193864803</t>
  </si>
  <si>
    <t>Gallium, 0.014% in bauxite, in ground</t>
  </si>
  <si>
    <t>0878c1c6-4c1d-4f90-a2de-a9383855d5c6</t>
  </si>
  <si>
    <t>Gallium, in ground</t>
  </si>
  <si>
    <t>43b2649e-26f8-400d-bc0a-a0667e850915</t>
  </si>
  <si>
    <t>Gangue, bauxite, in ground</t>
  </si>
  <si>
    <t>0d218f74-181d-49b6-978c-8af836611102</t>
  </si>
  <si>
    <t>Gangue, in ground</t>
  </si>
  <si>
    <t>3ed5f377-344f-423a-b5ec-9a9a1162b944</t>
  </si>
  <si>
    <t>Gas, mine, off-gas, process, coal mining</t>
  </si>
  <si>
    <t>7c337428-fb1b-45c7-bbb2-2ee4d29e17ba</t>
  </si>
  <si>
    <t>Gas, natural, in ground</t>
  </si>
  <si>
    <t>60b67dea-a332-4d8d-968b-df8f3df6088a</t>
  </si>
  <si>
    <t>Gold, Au 1.0E-7%, in mixed ore, in ground</t>
  </si>
  <si>
    <t>ff741136-d6ee-444a-a15b-3b308e376db8</t>
  </si>
  <si>
    <t>Gold, Au 1.1E-4%, Ag 4.2E-3%, in ore, in ground</t>
  </si>
  <si>
    <t>7cd1d217-70a7-4452-abc4-3b1100763d6d</t>
  </si>
  <si>
    <t>Gold, Au 1.3E-4%, Ag 4.6E-5%, in ore, in ground</t>
  </si>
  <si>
    <t>a8896ed6-4c9d-4b06-a356-49d8cdd9e9d7</t>
  </si>
  <si>
    <t>Gold, Au 1.4E-4%, in ore, in ground</t>
  </si>
  <si>
    <t>16ddda12-daf4-460c-83fb-c361bdbbc9e9</t>
  </si>
  <si>
    <t>Gold, Au 1.8E-4%, in mixed ore, in ground</t>
  </si>
  <si>
    <t>2d65a3f7-2a10-4a10-ac9e-a0cc7cd57979</t>
  </si>
  <si>
    <t>Gold, Au 2.1E-4%, Ag 2.1E-4%, in ore, in ground</t>
  </si>
  <si>
    <t>95268685-7bea-4883-a412-119d7e88372c</t>
  </si>
  <si>
    <t>Gold, Au 4.3E-4%, in ore, in ground</t>
  </si>
  <si>
    <t>8c888d2b-d608-4dac-bad5-1c2a17050838</t>
  </si>
  <si>
    <t>Gold, Au 4.9E-5%, in ore, in ground</t>
  </si>
  <si>
    <t>d6c7644f-0d7c-4bb3-b8bb-686ebede951e</t>
  </si>
  <si>
    <t>Gold, Au 5.4E-4%, Ag 1.5E-5%, in ore, in ground</t>
  </si>
  <si>
    <t>3eece329-cf79-4167-93c2-b8d7d7eb5058</t>
  </si>
  <si>
    <t>Gold, Au 6.7E-4%, in ore, in ground</t>
  </si>
  <si>
    <t>4f5aad55-54d2-4628-a509-b28ef1929bb4</t>
  </si>
  <si>
    <t>Gold, Au 6.8E-4%, Ag 1.5E-4%, in ore, in ground</t>
  </si>
  <si>
    <t>d28f9d42-5df5-41c3-be59-fdfa7ff57112</t>
  </si>
  <si>
    <t>Gold, Au 7.1E-4%, in ore, in ground</t>
  </si>
  <si>
    <t>cf3d3dbc-0e4b-402d-92a1-8ea6b4869ed5</t>
  </si>
  <si>
    <t>Gold, Au 9.7E-4%, in mixed ore, in ground</t>
  </si>
  <si>
    <t>c7d38707-3b22-4fb1-b001-0c8cad496a60</t>
  </si>
  <si>
    <t>Gold, Au 9.7E-5%, Ag 7.6E-5%, in ore, in ground</t>
  </si>
  <si>
    <t>d080e6a4-42c6-484e-b5d7-d74693aec7d9</t>
  </si>
  <si>
    <t>Gold, in ground</t>
  </si>
  <si>
    <t>a4375a18-172c-4f82-90b7-bca972f75548</t>
  </si>
  <si>
    <t>Granite, in ground</t>
  </si>
  <si>
    <t>238f8ea9-98df-41dc-ab93-ea5b549a0b96</t>
  </si>
  <si>
    <t>Gravel, in ground</t>
  </si>
  <si>
    <t>11a2a7b1-ab2f-47b8-9e29-6f33d5207fa6</t>
  </si>
  <si>
    <t>Gypsum, in ground</t>
  </si>
  <si>
    <t>4c276350-de3d-4bba-90a9-0d0a9ad097c0</t>
  </si>
  <si>
    <t>Helium, 0.08% in natural gas, in ground</t>
  </si>
  <si>
    <t>e5cbe371-d33e-46ef-a832-a176f5e28520</t>
  </si>
  <si>
    <t>Indium, 0.005% in sulfide, In 0.003%, Pb, Zn, Ag, Cd, in ground</t>
  </si>
  <si>
    <t>7de77239-7074-4443-9dc9-4492c5e2ef35</t>
  </si>
  <si>
    <t>Iodine, 0.03% in water</t>
  </si>
  <si>
    <t>f77aacc3-2c22-4bda-99ab-fe1110a1b891</t>
  </si>
  <si>
    <t>Iron, 46% in ore, 25% in crude ore, in ground</t>
  </si>
  <si>
    <t>99c56f25-9ebb-4e6a-a3e2-e4dc61e9d697</t>
  </si>
  <si>
    <t>Iron, 72% in magnetite, 14% in crude ore, in ground</t>
  </si>
  <si>
    <t>8ce3ff02-7a1e-48e3-881e-3248b944f28a</t>
  </si>
  <si>
    <t>Iron, in ground</t>
  </si>
  <si>
    <t>ee540366-b970-46af-94d8-4c253ded5577</t>
  </si>
  <si>
    <t>Kaolinite, 24% in crude ore, in ground</t>
  </si>
  <si>
    <t>38eff837-5465-47a9-a1c9-e1edd70922ef</t>
  </si>
  <si>
    <t>Kieserite, 25% in crude ore, in ground</t>
  </si>
  <si>
    <t>4602b501-1c9b-4af7-bb1c-864c70c3e855</t>
  </si>
  <si>
    <t>Krypton, in air</t>
  </si>
  <si>
    <t>d61418f3-c1a4-4b95-807c-06b7e1fa2915</t>
  </si>
  <si>
    <t>Lanthanum, 7.2% in bastnasite, 0.72% in crude ore, in ground</t>
  </si>
  <si>
    <t>86fb18d4-a425-407a-94bc-194254e4d7d7</t>
  </si>
  <si>
    <t>Laterite, in ground</t>
  </si>
  <si>
    <t>4f701354-38fd-40b0-8c90-4c1df36ec45a</t>
  </si>
  <si>
    <t>Lead, 5.0% in sulfide, Pb 3.0%, Zn, Ag, Cd, In, in ground</t>
  </si>
  <si>
    <t>2d9f9c6b-8dca-4641-8ff9-53cb8beabd13</t>
  </si>
  <si>
    <t>Lead, Pb 0.014%, in mixed ore, in ground</t>
  </si>
  <si>
    <t>4df0eac4-44bb-46b6-b588-e3513a1ead2f</t>
  </si>
  <si>
    <t>Lead, Pb 3.6E-1%, in mixed ore, in ground</t>
  </si>
  <si>
    <t>fbcb9c7a-eea7-4694-ba6c-568e01d28883</t>
  </si>
  <si>
    <t>Lead, in ground</t>
  </si>
  <si>
    <t>a9ad523f-b721-4f07-ad9f-584053f3454d</t>
  </si>
  <si>
    <t>Lithium, 0.15% in brine, in ground</t>
  </si>
  <si>
    <t>d2bf022d-9cbf-4f19-a8ec-7f507746942b</t>
  </si>
  <si>
    <t>Magnesite, 60% in crude ore, in ground</t>
  </si>
  <si>
    <t>752d138f-3723-42c1-bf5c-ca5316809c4c</t>
  </si>
  <si>
    <t>Magnesium, 0.13% in water</t>
  </si>
  <si>
    <t>9e5823ad-9d9b-4b98-b627-e39611b6a8bd</t>
  </si>
  <si>
    <t>Magnesium, in ground</t>
  </si>
  <si>
    <t>9f9f1f14-6eee-4067-b4a5-80e75fc7b295</t>
  </si>
  <si>
    <t>Manganese, 35.7% in sedimentary deposit, 14.2% in crude ore, in ground</t>
  </si>
  <si>
    <t>5666353e-2db2-41d3-8414-404709151422</t>
  </si>
  <si>
    <t>Metamorphous rock, graphite containing, in ground</t>
  </si>
  <si>
    <t>06874cbb-2daf-4981-a55e-2c38be5b7277</t>
  </si>
  <si>
    <t>Molybdenum, 0.010% in sulfide, Mo 8.2E-3% and Cu 1.83% in crude ore, in ground</t>
  </si>
  <si>
    <t>5514ccd2-469f-4074-9905-529154e7f742</t>
  </si>
  <si>
    <t>Molybdenum, 0.014% in sulfide, Mo 8.2E-3% and Cu 0.81% in crude ore, in ground</t>
  </si>
  <si>
    <t>ac8571b8-b00b-479d-93cf-b9374feaee05</t>
  </si>
  <si>
    <t>Molybdenum, 0.016% in sulfide, Mo 8.2E-3% and Cu 0.27% in crude ore, in ground</t>
  </si>
  <si>
    <t>a76cf135-2be1-4e53-9423-9211acd100f1</t>
  </si>
  <si>
    <t>Molybdenum, 0.022% in sulfide, Mo 8.2E-3% and Cu 0.22% in crude ore, in ground</t>
  </si>
  <si>
    <t>30fed59d-d722-482f-be4f-f3d93bdd2527</t>
  </si>
  <si>
    <t>Molybdenum, 0.022% in sulfide, Mo 8.2E-3% and Cu 0.36% in crude ore, in ground</t>
  </si>
  <si>
    <t>719def62-0941-4264-bc54-97093d847d7a</t>
  </si>
  <si>
    <t>Molybdenum, 0.025% in sulfide, Mo 8.2E-3% and Cu 0.39% in crude ore, in ground</t>
  </si>
  <si>
    <t>eda28c96-8899-4d84-bf18-35c3f1de518e</t>
  </si>
  <si>
    <t>Molybdenum, 0.11% in sulfide, Mo 4.1E-2% and Cu 0.36% in crude ore, in ground</t>
  </si>
  <si>
    <t>c970e81e-1c4e-4f21-814c-0c25444f41d2</t>
  </si>
  <si>
    <t>Neodymium, 4% in bastnasite, 0.4% in crude ore, in ground</t>
  </si>
  <si>
    <t>0d7f8b87-12f4-4e83-a5a2-854e2f2b47de</t>
  </si>
  <si>
    <t>Ni, Ni 2.3E+0%, Pt 2.5E-4%, Pd 7.3E-4%, Rh 2.0E-5%, Cu 3.2E+0% in ore, in ground</t>
  </si>
  <si>
    <t>febbfa6e-44d4-42a0-abcd-aec8a428f75e</t>
  </si>
  <si>
    <t>Ni, Ni 3.7E-2%, Pt 4.8E-4%, Pd 2.0E-4%, Rh 2.4E-5%, Cu 5.2E-2% in ore, in ground</t>
  </si>
  <si>
    <t>86c6e6cd-c2f5-4977-bad6-ce9cd48cf721</t>
  </si>
  <si>
    <t>Nickel, 1.13% in sulfide, Ni 0.76% and Cu 0.76% in crude ore, in ground</t>
  </si>
  <si>
    <t>e47e4e5f-6528-413d-a8fb-1cd1875fbd73</t>
  </si>
  <si>
    <t>Nickel, 1.98% in silicates, 1.04% in crude ore, in ground</t>
  </si>
  <si>
    <t>f09c3144-a268-4bed-8ca2-63005b6ef75f</t>
  </si>
  <si>
    <t>Nickel, Ni 2.5E+0%, in mixed ore, in ground</t>
  </si>
  <si>
    <t>974213ef-1ba0-40e5-bc7b-52ef099e9e09</t>
  </si>
  <si>
    <t>Nickel, in ground</t>
  </si>
  <si>
    <t>e3f5fd63-7dcb-41f1-9b8a-a48a8d68bc65</t>
  </si>
  <si>
    <t>c5aafa60-495c-461c-a1d4-b262a34c45b9</t>
  </si>
  <si>
    <t>Occupation, annual crop</t>
  </si>
  <si>
    <t>land</t>
  </si>
  <si>
    <t>m2*year</t>
  </si>
  <si>
    <t>7956039f-1181-42ab-b03b-ba9992733394</t>
  </si>
  <si>
    <t>Occupation, annual crop, flooded crop</t>
  </si>
  <si>
    <t>9e80f7cd-47fa-4c7f-8f2c-bdb9731b3196</t>
  </si>
  <si>
    <t>Occupation, annual crop, greenhouse</t>
  </si>
  <si>
    <t>c4a82f46-381f-474c-a362-3363064b9c33</t>
  </si>
  <si>
    <t>Occupation, annual crop, irrigated</t>
  </si>
  <si>
    <t>12c7671c-e4aa-46c6-93c5-b6f9ac1c453b</t>
  </si>
  <si>
    <t>Occupation, annual crop, irrigated, extensive</t>
  </si>
  <si>
    <t>9fd128fe-d8c5-476f-af42-2795d5f5d227</t>
  </si>
  <si>
    <t>Occupation, annual crop, irrigated, intensive</t>
  </si>
  <si>
    <t>a6889a22-e99e-42ea-85cd-4a68d7975dcd</t>
  </si>
  <si>
    <t>Occupation, annual crop, non-irrigated</t>
  </si>
  <si>
    <t>1b0a8570-eab4-46c2-9b67-c9b918e75676</t>
  </si>
  <si>
    <t>Occupation, annual crop, non-irrigated, extensive</t>
  </si>
  <si>
    <t>e063ee9c-9850-42b5-b01e-4cc9b5ad7152</t>
  </si>
  <si>
    <t>Occupation, annual crop, non-irrigated, intensive</t>
  </si>
  <si>
    <t>8c173ca1-5f74-4a6e-89e5-dd18e0f18d1a</t>
  </si>
  <si>
    <t>Occupation, arable land, unspecified use</t>
  </si>
  <si>
    <t>fdb1b2d0-f537-401e-b845-1d93da512174</t>
  </si>
  <si>
    <t>Occupation, arable, conservation tillage (obsolete)</t>
  </si>
  <si>
    <t>m2</t>
  </si>
  <si>
    <t>e489cce4-a80f-417d-9ae6-9fc14cc7dd49</t>
  </si>
  <si>
    <t>Occupation, arable, conventional tillage (obsolete)</t>
  </si>
  <si>
    <t>81e07a67-28e0-4392-a553-d86e54a9b8a9</t>
  </si>
  <si>
    <t>Occupation, arable, reduced tillage (obsolete)</t>
  </si>
  <si>
    <t>c991a302-884f-4882-a094-e1b8f1d4c6b0</t>
  </si>
  <si>
    <t>Occupation, bare area (non-use)</t>
  </si>
  <si>
    <t>4b6b9b76-3199-4bd0-b11d-f8f2efbeac4e</t>
  </si>
  <si>
    <t>Occupation, construction site</t>
  </si>
  <si>
    <t>5d615a38-6d0a-4f3a-8973-69b333b6e814</t>
  </si>
  <si>
    <t>Occupation, cropland fallow (non-use)</t>
  </si>
  <si>
    <t>1eaa9ea4-40b8-414a-b198-5626400372e1</t>
  </si>
  <si>
    <t>Occupation, dump site</t>
  </si>
  <si>
    <t>8222627a-0ca1-4632-894c-94d0e21064a1</t>
  </si>
  <si>
    <t>Occupation, field margin/hedgerow</t>
  </si>
  <si>
    <t>2925111b-3464-4e34-9d02-b73c1c033e91</t>
  </si>
  <si>
    <t>Occupation, forest, extensive</t>
  </si>
  <si>
    <t>aca1714f-0040-4a65-a73a-0e38aa9f50f4</t>
  </si>
  <si>
    <t>Occupation, forest, intensive</t>
  </si>
  <si>
    <t>0f923637-e322-44d8-9ff2-9c765d75e253</t>
  </si>
  <si>
    <t>Occupation, forest, primary (non-use)</t>
  </si>
  <si>
    <t>84b11d12-a078-44e7-9d6e-7675a0e23c4d</t>
  </si>
  <si>
    <t>Occupation, forest, secondary (non-use)</t>
  </si>
  <si>
    <t>b91d0527-9a01-4a86-b420-c62b70629ba4</t>
  </si>
  <si>
    <t>Occupation, forest, unspecified</t>
  </si>
  <si>
    <t>2b8a0f87-bd2a-4b10-8dd9-714487f59fc9</t>
  </si>
  <si>
    <t>Occupation, grassland, natural (non-use)</t>
  </si>
  <si>
    <t>e780232c-898f-4606-8d21-f8589801ebe6</t>
  </si>
  <si>
    <t>Occupation, grassland, natural, for livestock grazing</t>
  </si>
  <si>
    <t>69c7d771-04fc-499e-84f8-6c7b923b8ced</t>
  </si>
  <si>
    <t>Occupation, heterogeneous, agricultural</t>
  </si>
  <si>
    <t>fe9c3a98-a6d2-452d-a9a4-a13e64f1b95b</t>
  </si>
  <si>
    <t>Occupation, industrial area</t>
  </si>
  <si>
    <t>e5824519-f945-4b2c-a81b-677290021b8a</t>
  </si>
  <si>
    <t>Occupation, inland waterbody, unspecified</t>
  </si>
  <si>
    <t>69dfa439-8e4e-4cae-bb0c-85a8aa8b9a73</t>
  </si>
  <si>
    <t>Occupation, lake, artificial</t>
  </si>
  <si>
    <t>f8ba8266-7f00-47b8-9ef0-bc81a8728d09</t>
  </si>
  <si>
    <t>Occupation, lake, natural (non-use)</t>
  </si>
  <si>
    <t>379ba5c9-5c3a-43d0-8e2d-605ad9c39e46</t>
  </si>
  <si>
    <t>Occupation, mineral extraction site</t>
  </si>
  <si>
    <t>59ded913-17fe-4b3e-80cb-79b97cdbef9a</t>
  </si>
  <si>
    <t>Occupation, pasture, man made</t>
  </si>
  <si>
    <t>19f84b2e-e6ff-4351-ba3a-8b650fc20d14</t>
  </si>
  <si>
    <t>Occupation, pasture, man made, extensive</t>
  </si>
  <si>
    <t>98b723d4-3362-4b38-8b1e-1bedacfd5e27</t>
  </si>
  <si>
    <t>Occupation, pasture, man made, intensive</t>
  </si>
  <si>
    <t>e9007a6f-7244-44d4-a561-91ae1b6c6cfc</t>
  </si>
  <si>
    <t>Occupation, permanent crop</t>
  </si>
  <si>
    <t>1896b498-8d13-4f58-8c17-21fe57740158</t>
  </si>
  <si>
    <t>Occupation, permanent crop, irrigated</t>
  </si>
  <si>
    <t>7e7d6ebb-8c9c-4ecb-b64b-23a8c2c908c4</t>
  </si>
  <si>
    <t>Occupation, permanent crop, irrigated, extensive</t>
  </si>
  <si>
    <t>3afbc2d8-1b51-4d43-87a7-e68291c1e999</t>
  </si>
  <si>
    <t>Occupation, permanent crop, irrigated, intensive</t>
  </si>
  <si>
    <t>18636f13-f552-4136-a353-3b5a8e5f87d1</t>
  </si>
  <si>
    <t>Occupation, permanent crop, non-irrigated</t>
  </si>
  <si>
    <t>f318deb8-ac36-47c0-bb00-e3022b583c7e</t>
  </si>
  <si>
    <t>Occupation, permanent crop, non-irrigated, extensive</t>
  </si>
  <si>
    <t>c9461a73-d00a-4fc7-a890-a9eda6af3185</t>
  </si>
  <si>
    <t>Occupation, permanent crop, non-irrigated, intensive</t>
  </si>
  <si>
    <t>c14ea750-4a9f-41fa-bcc1-4a1d84466f43</t>
  </si>
  <si>
    <t>Occupation, river, artificial</t>
  </si>
  <si>
    <t>d54bb4f8-e6d9-46dc-a8ae-e70d5d8562c2</t>
  </si>
  <si>
    <t>Occupation, river, natural (non-use)</t>
  </si>
  <si>
    <t>70c4c6d8-ed81-4763-ae6d-39e54ef0b1fa</t>
  </si>
  <si>
    <t>Occupation, seabed, drilling and mining</t>
  </si>
  <si>
    <t>9db06277-b6d9-4c48-8cfb-de342e928a50</t>
  </si>
  <si>
    <t>Occupation, seabed, infrastructure</t>
  </si>
  <si>
    <t>76e1a3ec-8bf5-4eae-92f0-1020ccd46e61</t>
  </si>
  <si>
    <t>Occupation, seabed, natural (non-use)</t>
  </si>
  <si>
    <t>7af0b1a6-2e8f-407a-8ac7-b02a2023155b</t>
  </si>
  <si>
    <t>Occupation, seabed, unspecified</t>
  </si>
  <si>
    <t>c199261c-8234-43c5-b906-5b67707e4395</t>
  </si>
  <si>
    <t>Occupation, shrub land, sclerophyllous</t>
  </si>
  <si>
    <t>817ebb8a-027d-4e4f-89c1-fe5548abcd0b</t>
  </si>
  <si>
    <t>Occupation, snow and ice (non-use)</t>
  </si>
  <si>
    <t>062a6faf-b1a5-4a6a-aa02-47ae3ec566a8</t>
  </si>
  <si>
    <t>Occupation, traffic area, rail network</t>
  </si>
  <si>
    <t>956c5f83-65c8-4607-9749-147cfb9c8f70</t>
  </si>
  <si>
    <t>Occupation, traffic area, rail/road embankment</t>
  </si>
  <si>
    <t>26efe47c-92a5-4dea-b4d0-eac13e418a58</t>
  </si>
  <si>
    <t>Occupation, traffic area, road network</t>
  </si>
  <si>
    <t>c7cb5880-4219-4051-9357-10fdd08c6f2b</t>
  </si>
  <si>
    <t>Occupation, unspecified</t>
  </si>
  <si>
    <t>061259d7-7bcc-4298-af3a-63d084191988</t>
  </si>
  <si>
    <t>Occupation, unspecified, natural (non-use)</t>
  </si>
  <si>
    <t>3b4db191-9634-4a01-a873-f3cb234785e4</t>
  </si>
  <si>
    <t>Occupation, urban, continuously built</t>
  </si>
  <si>
    <t>56ec994a-eb96-42e8-93eb-4970e30e6362</t>
  </si>
  <si>
    <t>Occupation, urban, discontinuously built</t>
  </si>
  <si>
    <t>190d9910-5d04-4c97-abea-3b39682b7ed6</t>
  </si>
  <si>
    <t>Occupation, urban, green area</t>
  </si>
  <si>
    <t>70aa745b-8bc5-4433-b2f5-d1da652ba166</t>
  </si>
  <si>
    <t>Occupation, urban/industrial fallow (non-use)</t>
  </si>
  <si>
    <t>54dfbd2f-8218-4f2f-87f8-d928d8056e8e</t>
  </si>
  <si>
    <t>Occupation, wetland, coastal (non-use)</t>
  </si>
  <si>
    <t>db1e4137-27a3-4b89-99af-42a18271c144</t>
  </si>
  <si>
    <t>Occupation, wetland, inland (non-use)</t>
  </si>
  <si>
    <t>88d06db9-59a1-4719-9174-afeb1fa4026a</t>
  </si>
  <si>
    <t>Oil, crude, in ground</t>
  </si>
  <si>
    <t>d7cadc9a-f42c-4711-a8e2-0b626c0a4c7a</t>
  </si>
  <si>
    <t>Olivine, in ground</t>
  </si>
  <si>
    <t>af01e564-f816-4906-bd4f-b7c932f926b9</t>
  </si>
  <si>
    <t>Oxygen</t>
  </si>
  <si>
    <t>669ab0eb-c020-4b98-bfe4-e0989013121a</t>
  </si>
  <si>
    <t>Palladium, Pd 1.6E-6%, in mixed ore, in ground</t>
  </si>
  <si>
    <t>edc69c63-a776-4dbf-acbf-e0368914980a</t>
  </si>
  <si>
    <t>Palladium, in ground</t>
  </si>
  <si>
    <t>4b8ac2cb-3fa6-4047-a9ab-183d9e63ccac</t>
  </si>
  <si>
    <t>Pd, Pd 2.0E-4%, Pt 4.8E-4%, Rh 2.4E-5%, Ni 3.7E-2%, Cu 5.2E-2% in ore, in ground</t>
  </si>
  <si>
    <t>535bbc83-033b-42fe-9a68-8dc9eb420385</t>
  </si>
  <si>
    <t>Pd, Pd 7.3E-4%, Pt 2.5E-4%, Rh 2.0E-5%, Ni 2.3E+0%, Cu 3.2E+0% in ore, in ground</t>
  </si>
  <si>
    <t>c5035ce2-5ee5-431f-a287-4b25da42be74</t>
  </si>
  <si>
    <t>Peat, in ground</t>
  </si>
  <si>
    <t>09a68c14-01f6-4dee-ba29-8b7f400b72b5</t>
  </si>
  <si>
    <t>Perlite, in ground</t>
  </si>
  <si>
    <t>a64e65fe-3c33-44f1-bd2d-ab7fac07653f</t>
  </si>
  <si>
    <t>Phosphorus, 18% in apatite, 12% in crude ore, in ground</t>
  </si>
  <si>
    <t>9a7380d1-6e23-48ad-b35a-14bd1ecb3133</t>
  </si>
  <si>
    <t>Phosphorus, 18% in apatite, 4% in crude ore, in ground</t>
  </si>
  <si>
    <t>68be4a67-89e0-4cfe-a089-fa8706de230e</t>
  </si>
  <si>
    <t>Platinum, Pt 4.7E-7%, in mixed ore, in ground</t>
  </si>
  <si>
    <t>d13b2665-505d-49e2-8edd-dc966b0342af</t>
  </si>
  <si>
    <t>Platinum, in ground</t>
  </si>
  <si>
    <t>909bc093-18b2-4a7e-8131-16f68eebc193</t>
  </si>
  <si>
    <t>Praseodymium, 0.42% in bastnasite, 0.042% in crude ore, in ground</t>
  </si>
  <si>
    <t>3250f566-58bc-46d3-ab88-1d2e23ca3e1b</t>
  </si>
  <si>
    <t>Pt, Pt 2.5E-4%, Pd 7.3E-4%, Rh 2.0E-5%, Ni 2.3E+0%, Cu 3.2E+0% in ore, in ground</t>
  </si>
  <si>
    <t>636a8446-9899-43a6-b4bf-213f25d69c88</t>
  </si>
  <si>
    <t>Pt, Pt 4.8E-4%, Pd 2.0E-4%, Rh 2.4E-5%, Ni 3.7E-2%, Cu 5.2E-2% in ore, in ground</t>
  </si>
  <si>
    <t>4402f445-984c-4728-be22-6f9aea1146b9</t>
  </si>
  <si>
    <t>Pumice, in ground</t>
  </si>
  <si>
    <t>c73e75dc-c02d-4192-ab43-faf29c119fae</t>
  </si>
  <si>
    <t>Pyrite, in ground</t>
  </si>
  <si>
    <t>aaceb467-2e6a-464e-9a0f-2545e31850ba</t>
  </si>
  <si>
    <t>Pyrolusite, in ground</t>
  </si>
  <si>
    <t>7005a356-23d8-4d38-9dbc-fa75401b400e</t>
  </si>
  <si>
    <t>Rh, Rh 2.0E-5%, Pt 2.5E-4%, Pd 7.3E-4%, Ni 2.3E+0%, Cu 3.2E+0% in ore, in ground</t>
  </si>
  <si>
    <t>f7360584-688a-4b6f-bc4a-db00a1e7b022</t>
  </si>
  <si>
    <t>Rh, Rh 2.4E-5%, Pt 4.8E-4%, Pd 2.0E-4%, Ni 3.7E-2%, Cu 5.2E-2% in ore, in ground</t>
  </si>
  <si>
    <t>a3930b4d-74da-4489-9a50-d175c25d4fe8</t>
  </si>
  <si>
    <t>Rhenium, in crude ore, in ground</t>
  </si>
  <si>
    <t>ba2da2fe-3420-45d1-9d1b-58b9e99714eb</t>
  </si>
  <si>
    <t>Rhodium, Rh 1.6E-7%, in mixed ore, in ground</t>
  </si>
  <si>
    <t>4803f22f-6950-489b-914d-fa953a8081f6</t>
  </si>
  <si>
    <t>Rhodium, in ground</t>
  </si>
  <si>
    <t>f46130cc-dbd4-4a3b-a537-5efbcd89063f</t>
  </si>
  <si>
    <t>Samarium, 0.3% in bastnasite, 0.03% in crude ore, in ground</t>
  </si>
  <si>
    <t>423ef039-6057-4f63-94bd-e9410d024bd0</t>
  </si>
  <si>
    <t>Sand, unspecified, in ground</t>
  </si>
  <si>
    <t>9e9b6792-40e6-4d62-a3e0-ebebc0c65166</t>
  </si>
  <si>
    <t>Shale, in ground</t>
  </si>
  <si>
    <t>c15f6c4d-bf7a-4a7c-91c6-53aad6a630a8</t>
  </si>
  <si>
    <t>Silver, 0.007% in sulfide, Ag 0.004%, Pb, Zn, Cd, In, in ground</t>
  </si>
  <si>
    <t>bc153c00-6c93-412f-aadc-750f2fc6f9c7</t>
  </si>
  <si>
    <t>Silver, 0.01% in crude ore, in ground</t>
  </si>
  <si>
    <t>14946240-b1ee-412c-b900-ed5728a4e684</t>
  </si>
  <si>
    <t>Silver, 3.2ppm in sulfide, Ag 1.2ppm, Cu and Te, in crude ore, in ground</t>
  </si>
  <si>
    <t>ed8c57b5-6012-4f21-8b70-92a85923786a</t>
  </si>
  <si>
    <t>Silver, Ag 1.5E-4%, Au 6.8E-4%, in ore, in ground</t>
  </si>
  <si>
    <t>adfff256-b19a-4083-9783-ffbc7a7cb437</t>
  </si>
  <si>
    <t>Silver, Ag 1.5E-5%, Au 5.4E-4%, in ore, in ground</t>
  </si>
  <si>
    <t>45ed0c16-0e34-45f1-8bf9-3b1ce8489e73</t>
  </si>
  <si>
    <t>Silver, Ag 1.8E-6%, in mixed ore, in ground</t>
  </si>
  <si>
    <t>d02343bd-b00d-4fb3-9bda-2e8183f3b012</t>
  </si>
  <si>
    <t>Silver, Ag 2.1E-4%, Au 2.1E-4%, in ore, in ground</t>
  </si>
  <si>
    <t>d76320f7-6761-4864-92a6-660fa3453ffa</t>
  </si>
  <si>
    <t>Silver, Ag 4.2E-3%, Au 1.1E-4%, in ore, in ground</t>
  </si>
  <si>
    <t>6f70e7c7-ef61-4489-b4f3-157e7e8541ef</t>
  </si>
  <si>
    <t>Silver, Ag 4.6E-5%, Au 1.3E-4%, in ore, in ground</t>
  </si>
  <si>
    <t>eaa3e9d4-68d6-4267-a7a5-48b141c3861e</t>
  </si>
  <si>
    <t>Silver, Ag 5.4E-3%, in mixed ore, in ground</t>
  </si>
  <si>
    <t>781dda0c-ffeb-4664-9667-7506ce6269b9</t>
  </si>
  <si>
    <t>Silver, Ag 7.6E-5%, Au 9.7E-5%, in ore, in ground</t>
  </si>
  <si>
    <t>cfaa80f4-8e19-4fd6-942a-eaea14812896</t>
  </si>
  <si>
    <t>Silver, Ag 9.7E-4%, in mixed ore, in ground</t>
  </si>
  <si>
    <t>361a64cb-ab76-4a72-9ea1-c07d6a20c124</t>
  </si>
  <si>
    <t>Silver, in ground</t>
  </si>
  <si>
    <t>0b9159dd-305d-4add-802f-f7b780ed0289</t>
  </si>
  <si>
    <t>Sodium chloride, in ground</t>
  </si>
  <si>
    <t>a2a4f255-ad47-4cf8-b6a9-e10885d61407</t>
  </si>
  <si>
    <t>Sodium nitrate, in ground</t>
  </si>
  <si>
    <t>5bbcdc6d-b1a7-4b63-b625-76060c767de7</t>
  </si>
  <si>
    <t>Sodium sulphate, various forms, in ground</t>
  </si>
  <si>
    <t>5324b57a-96f1-4dc3-9dc5-544881960f4f</t>
  </si>
  <si>
    <t>Spodumene, in ground</t>
  </si>
  <si>
    <t>d5b20a8b-48ac-4dcf-9f6e-dd5da5248c05</t>
  </si>
  <si>
    <t>Steatite, in ground</t>
  </si>
  <si>
    <t>3e0034cd-21d6-4582-9fbf-09c26edd05df</t>
  </si>
  <si>
    <t>Stibnite, in ground</t>
  </si>
  <si>
    <t>852281f6-db73-4250-84d3-86b569fce0c1</t>
  </si>
  <si>
    <t>Sulfur, in ground</t>
  </si>
  <si>
    <t>d80610f2-df83-4e2a-9dc3-f74fced6577f</t>
  </si>
  <si>
    <t>Sylvite, 25 % in sylvinite, in ground</t>
  </si>
  <si>
    <t>bc97531c-12d8-4113-bcb2-663a47d12d0f</t>
  </si>
  <si>
    <t>Talc, in ground</t>
  </si>
  <si>
    <t>5f1d740e-804d-4080-8ef9-aeaa0d8e1115</t>
  </si>
  <si>
    <t>Tantalum, 81.9% in tantalite, 1.6E-4% in crude ore, in ground</t>
  </si>
  <si>
    <t>7a81cd45-7f4c-40b3-989c-6a65f42df999</t>
  </si>
  <si>
    <t>Tellurium, 0.5ppm in sulfide, Te 0.2ppm, Cu and Ag, in crude ore, in ground</t>
  </si>
  <si>
    <t>90a94ea5-bca4-483d-a591-2e886c0ff47f</t>
  </si>
  <si>
    <t>TiO2, 54% in ilmenite, 18% in crude ore, in ground</t>
  </si>
  <si>
    <t>78cd4852-e7b9-4301-adf7-51e730b0356a</t>
  </si>
  <si>
    <t>TiO2, 54% in ilmenite, 2.6% in crude ore, in ground</t>
  </si>
  <si>
    <t>ec0fa5ce-51b4-4792-a8e8-c4ee668eddc3</t>
  </si>
  <si>
    <t>TiO2, 95% in rutile, 0.40% in crude ore, in ground</t>
  </si>
  <si>
    <t>31b4eea9-640e-4056-ac2f-0555627af18a</t>
  </si>
  <si>
    <t>Tin, 79% in cassiterite, 0.1% in crude ore, in ground</t>
  </si>
  <si>
    <t>53d5ef26-66d8-4536-afa2-2f6b114189ba</t>
  </si>
  <si>
    <t>Tin, in ground</t>
  </si>
  <si>
    <t>2f033407-6060-4e1e-868c-9f362d10fdb2</t>
  </si>
  <si>
    <t>Titanium, in ground</t>
  </si>
  <si>
    <t>f05cca02-ec18-4acc-9939-59658ff9a554</t>
  </si>
  <si>
    <t>Transformation, from annual crop</t>
  </si>
  <si>
    <t>398ed67b-081c-49c4-8b43-b666bdfd739f</t>
  </si>
  <si>
    <t>Transformation, from annual crop, flooded crop</t>
  </si>
  <si>
    <t>101f15ac-0698-49dd-b177-471a813ef78e</t>
  </si>
  <si>
    <t>Transformation, from annual crop, greenhouse</t>
  </si>
  <si>
    <t>a70beb60-354d-4dcd-b6fd-8c251357fb2a</t>
  </si>
  <si>
    <t>Transformation, from annual crop, irrigated</t>
  </si>
  <si>
    <t>fabbb533-f106-4786-aefc-f5ecaed20262</t>
  </si>
  <si>
    <t>Transformation, from annual crop, irrigated, extensive</t>
  </si>
  <si>
    <t>10ebc72c-2c4b-45ea-abd8-cb7fe0805883</t>
  </si>
  <si>
    <t>Transformation, from annual crop, irrigated, intensive</t>
  </si>
  <si>
    <t>4b420f19-0421-461e-a0b6-7efbf580089b</t>
  </si>
  <si>
    <t>Transformation, from annual crop, non-irrigated</t>
  </si>
  <si>
    <t>c7869c43-266c-429d-bfd5-6b578ed32ce8</t>
  </si>
  <si>
    <t>Transformation, from annual crop, non-irrigated, extensive</t>
  </si>
  <si>
    <t>ab3e851e-21c9-47cf-8e7d-5f96dfae3ba5</t>
  </si>
  <si>
    <t>Transformation, from annual crop, non-irrigated, intensive</t>
  </si>
  <si>
    <t>4d166779-88fd-441b-9537-f3b974e3bff7</t>
  </si>
  <si>
    <t>Transformation, from arable land, unspecified use</t>
  </si>
  <si>
    <t>93b6b5d5-69e7-483f-ab1d-877205900970</t>
  </si>
  <si>
    <t>Transformation, from bare area (non-use)</t>
  </si>
  <si>
    <t>4da2ea28-8273-4901-9931-264169ec7731</t>
  </si>
  <si>
    <t>Transformation, from cropland fallow (non-use)</t>
  </si>
  <si>
    <t>5eb25424-acb6-4ffa-a96a-5fdef05f6515</t>
  </si>
  <si>
    <t>Transformation, from dump site</t>
  </si>
  <si>
    <t>c1513682-45ad-444e-afb5-27c660714e88</t>
  </si>
  <si>
    <t>Transformation, from dump site, inert material landfill</t>
  </si>
  <si>
    <t>7fdc928c-f347-45e7-82d7-046acdf878ae</t>
  </si>
  <si>
    <t>Transformation, from dump site, residual material landfill</t>
  </si>
  <si>
    <t>b79e26a0-88db-441f-b79b-508506e81b93</t>
  </si>
  <si>
    <t>Transformation, from dump site, sanitary landfill</t>
  </si>
  <si>
    <t>7d5b5802-3698-4be8-98f8-ab7c1a2e9328</t>
  </si>
  <si>
    <t>Transformation, from dump site, slag compartment</t>
  </si>
  <si>
    <t>24edeb85-2af8-4477-b064-1cdcf1510449</t>
  </si>
  <si>
    <t>Transformation, from field margin/hedgerow</t>
  </si>
  <si>
    <t>e71f95a5-fd82-4128-9fd1-be3f0e85d0fc</t>
  </si>
  <si>
    <t>Transformation, from forest, extensive</t>
  </si>
  <si>
    <t>e717f3cc-ac70-4c9b-be56-1614239b917e</t>
  </si>
  <si>
    <t>Transformation, from forest, intensive</t>
  </si>
  <si>
    <t>9d136389-8670-45ae-ad1d-a06848a1fd1d</t>
  </si>
  <si>
    <t>Transformation, from forest, primary (non-use)</t>
  </si>
  <si>
    <t>9cc80820-fcf9-4ea9-8e67-0aa423eba6a4</t>
  </si>
  <si>
    <t>Transformation, from forest, secondary (non-use)</t>
  </si>
  <si>
    <t>0930b6b8-d9c6-4462-966f-ac7495b63bed</t>
  </si>
  <si>
    <t>Transformation, from forest, unspecified</t>
  </si>
  <si>
    <t>b905c2e0-a0db-4e66-80d2-8bdfc93c6218</t>
  </si>
  <si>
    <t>Transformation, from grassland, natural (non-use)</t>
  </si>
  <si>
    <t>c12ed8b5-8452-43ca-9986-a814e908e792</t>
  </si>
  <si>
    <t>Transformation, from grassland, natural, for livestock grazing</t>
  </si>
  <si>
    <t>2e002771-9f22-43e3-9990-f06f8235700b</t>
  </si>
  <si>
    <t>Transformation, from heterogeneous, agricultural</t>
  </si>
  <si>
    <t>b6dcefd8-3848-4338-9c3e-fe6e91f20937</t>
  </si>
  <si>
    <t>Transformation, from industrial area</t>
  </si>
  <si>
    <t>b9bc9427-5808-4e9e-8c78-e7098563afb4</t>
  </si>
  <si>
    <t>Transformation, from inland waterbody, unspecified</t>
  </si>
  <si>
    <t>9c08496f-7895-44f9-8686-fe3154392da4</t>
  </si>
  <si>
    <t>Transformation, from lake, artificial</t>
  </si>
  <si>
    <t>e3502f7b-0690-4b1e-8e1c-22f6886c26a1</t>
  </si>
  <si>
    <t>Transformation, from lake, natural (non-use)</t>
  </si>
  <si>
    <t>64d99cb5-3b4f-4195-b86f-c5f45b4dcd19</t>
  </si>
  <si>
    <t>Transformation, from mineral extraction site</t>
  </si>
  <si>
    <t>2c126bcc-bb63-4d63-bd72-f02a1e616809</t>
  </si>
  <si>
    <t>Transformation, from pasture, man made</t>
  </si>
  <si>
    <t>82f2476e-988b-4d7a-bde6-5da9337d1f65</t>
  </si>
  <si>
    <t>Transformation, from pasture, man made, extensive</t>
  </si>
  <si>
    <t>592bf69f-8551-4611-8942-4620be0adabe</t>
  </si>
  <si>
    <t>Transformation, from pasture, man made, intensive</t>
  </si>
  <si>
    <t>fcb77a5a-6882-4aeb-82a9-ba57688d2224</t>
  </si>
  <si>
    <t>Transformation, from permanent crop</t>
  </si>
  <si>
    <t>73cba245-5969-4076-8490-75a236073196</t>
  </si>
  <si>
    <t>Transformation, from permanent crop, irrigated</t>
  </si>
  <si>
    <t>d0394db1-a1cd-4026-bf50-dd5e47331572</t>
  </si>
  <si>
    <t>Transformation, from permanent crop, irrigated, extensive</t>
  </si>
  <si>
    <t>d585d599-05f1-47ff-8c41-790f51830b9b</t>
  </si>
  <si>
    <t>Transformation, from permanent crop, irrigated, intensive</t>
  </si>
  <si>
    <t>31e4e26b-a997-4969-963d-243699aca3a8</t>
  </si>
  <si>
    <t>Transformation, from permanent crop, non-irrigated</t>
  </si>
  <si>
    <t>af41f691-3a3e-47a3-9e45-3b4d78469ae0</t>
  </si>
  <si>
    <t>Transformation, from permanent crop, non-irrigated, extensive</t>
  </si>
  <si>
    <t>fa288b80-6ef1-4e80-b534-5c2e5c492fd8</t>
  </si>
  <si>
    <t>Transformation, from permanent crop, non-irrigated, intensive</t>
  </si>
  <si>
    <t>631d9552-1190-4edf-abc9-319139c90bd4</t>
  </si>
  <si>
    <t>Transformation, from river, artificial</t>
  </si>
  <si>
    <t>b06ca23e-c6c0-478b-a65c-50e5e5dd8440</t>
  </si>
  <si>
    <t>Transformation, from river, natural (non-use)</t>
  </si>
  <si>
    <t>902b828c-5b1f-4a1b-ad0f-d795eaaf067c</t>
  </si>
  <si>
    <t>Transformation, from seabed, drilling and mining</t>
  </si>
  <si>
    <t>bbcdd18c-4d16-4c28-b031-d988884030a7</t>
  </si>
  <si>
    <t>Transformation, from seabed, infrastructure</t>
  </si>
  <si>
    <t>da92cf98-87cb-437e-ab2c-205ba0639006</t>
  </si>
  <si>
    <t>Transformation, from seabed, natural (non-use)</t>
  </si>
  <si>
    <t>928ba839-d6e5-4d1e-b5fd-122998a9bbe2</t>
  </si>
  <si>
    <t>Transformation, from seabed, unspecified</t>
  </si>
  <si>
    <t>17a5a406-333f-4b9e-8852-c2de50bc9585</t>
  </si>
  <si>
    <t>Transformation, from shrub land, sclerophyllous</t>
  </si>
  <si>
    <t>dcd996a7-1c08-4b63-87d6-04bcbbe87792</t>
  </si>
  <si>
    <t>Transformation, from snow and ice (non-use)</t>
  </si>
  <si>
    <t>a99a8eaf-2f2c-42c6-b6ce-d5686a9ca249</t>
  </si>
  <si>
    <t>Transformation, from traffic area, rail network</t>
  </si>
  <si>
    <t>46b8b2fd-eb2a-413d-bc39-e7dc18a420ef</t>
  </si>
  <si>
    <t>Transformation, from traffic area, rail/road embankment</t>
  </si>
  <si>
    <t>00907a61-b501-4f47-b688-1dc2b51d48c1</t>
  </si>
  <si>
    <t>Transformation, from traffic area, road network</t>
  </si>
  <si>
    <t>29630a65-f38c-48a5-9744-c0121f586640</t>
  </si>
  <si>
    <t>Transformation, from unspecified</t>
  </si>
  <si>
    <t>1a1d0d4b-6b95-4815-ad06-2ec5fe333c43</t>
  </si>
  <si>
    <t>Transformation, from unspecified, natural (non-use)</t>
  </si>
  <si>
    <t>a8e39acd-6e7f-4d43-973b-37e6b7c00037</t>
  </si>
  <si>
    <t>Transformation, from urban, continuously built</t>
  </si>
  <si>
    <t>ba94eeb5-4b68-4848-a86e-71a9f3b70a4c</t>
  </si>
  <si>
    <t>Transformation, from urban, discontinuously built</t>
  </si>
  <si>
    <t>83a691df-1e4a-4cee-bcdb-17b7bd0c8c35</t>
  </si>
  <si>
    <t>Transformation, from urban, green area</t>
  </si>
  <si>
    <t>211de86f-2e82-4a7a-acdb-0b72232f1fa3</t>
  </si>
  <si>
    <t>Transformation, from urban/industrial fallow (non-use)</t>
  </si>
  <si>
    <t>1ef118e8-af9a-46d5-b04d-3ca10a69c51d</t>
  </si>
  <si>
    <t>Transformation, from wetland, coastal (non-use)</t>
  </si>
  <si>
    <t>0782d8ff-80e5-47a7-a2ba-3ba40ab60b60</t>
  </si>
  <si>
    <t>Transformation, from wetland, inland (non-use)</t>
  </si>
  <si>
    <t>c3f83a91-4888-41a4-add9-fd01678a1e5f</t>
  </si>
  <si>
    <t>Transformation, to annual crop</t>
  </si>
  <si>
    <t>69ec5008-2c7e-408f-ac10-a31e07ded999</t>
  </si>
  <si>
    <t>Transformation, to annual crop, flooded crop</t>
  </si>
  <si>
    <t>49c23685-ef19-495b-9a6b-4a91a7ceb710</t>
  </si>
  <si>
    <t>Transformation, to annual crop, greenhouse</t>
  </si>
  <si>
    <t>247ddc2a-c861-43be-97f0-0183e3d12f99</t>
  </si>
  <si>
    <t>Transformation, to annual crop, irrigated</t>
  </si>
  <si>
    <t>a70f8014-0de5-477f-9f10-712b5c280b8e</t>
  </si>
  <si>
    <t>Transformation, to annual crop, irrigated, extensive</t>
  </si>
  <si>
    <t>c3c3d385-57fa-4d47-a2c5-d838006e7985</t>
  </si>
  <si>
    <t>Transformation, to annual crop, irrigated, intensive</t>
  </si>
  <si>
    <t>e97b784a-ec09-4b1b-9f14-cc0ce9799c9e</t>
  </si>
  <si>
    <t>Transformation, to annual crop, non-irrigated</t>
  </si>
  <si>
    <t>91a067cc-543a-4d73-a0c0-feb1f8935756</t>
  </si>
  <si>
    <t>Transformation, to annual crop, non-irrigated, extensive</t>
  </si>
  <si>
    <t>2e52cbfa-94d7-432b-892f-431daa71a6ef</t>
  </si>
  <si>
    <t>Transformation, to annual crop, non-irrigated, intensive</t>
  </si>
  <si>
    <t>2f1e926a-ec96-432b-b2a6-bd5e3de2ff87</t>
  </si>
  <si>
    <t>Transformation, to arable land, unspecified use</t>
  </si>
  <si>
    <t>ac2c63cf-c657-4d33-bbc0-a5a9a1e29cf5</t>
  </si>
  <si>
    <t>Transformation, to bare area (non-use)</t>
  </si>
  <si>
    <t>54b82481-32a3-4e82-bac7-1df475dbc80c</t>
  </si>
  <si>
    <t>Transformation, to cropland fallow (non-use)</t>
  </si>
  <si>
    <t>90a5a447-af6f-421a-8201-011f07ad1150</t>
  </si>
  <si>
    <t>Transformation, to dump site</t>
  </si>
  <si>
    <t>d10b390c-9d0c-4f59-b31d-3d0d70e77a35</t>
  </si>
  <si>
    <t>Transformation, to dump site, inert material landfill</t>
  </si>
  <si>
    <t>8f5c8cb3-dccd-45da-9f1f-d1c61cd789c3</t>
  </si>
  <si>
    <t>Transformation, to dump site, residual material landfill</t>
  </si>
  <si>
    <t>1a568858-efa8-4c2a-b46e-82b6e66b6072</t>
  </si>
  <si>
    <t>Transformation, to dump site, sanitary landfill</t>
  </si>
  <si>
    <t>d73b27a2-81bd-4264-baa5-ce4aca3545be</t>
  </si>
  <si>
    <t>Transformation, to dump site, slag compartment</t>
  </si>
  <si>
    <t>c8a0392e-5ef6-4988-adf6-0adf88129aa1</t>
  </si>
  <si>
    <t>Transformation, to field margin/hedgerow</t>
  </si>
  <si>
    <t>88e8456c-dc23-4bb4-aed5-a4186a2fbf77</t>
  </si>
  <si>
    <t>Transformation, to forest, extensive</t>
  </si>
  <si>
    <t>994d61de-fbb0-4187-a4d4-b11c3c2b9102</t>
  </si>
  <si>
    <t>Transformation, to forest, intensive</t>
  </si>
  <si>
    <t>ede9fa50-8d76-4f6d-961f-36f701fbae4e</t>
  </si>
  <si>
    <t>Transformation, to forest, primary (non-use)</t>
  </si>
  <si>
    <t>ff6dccc1-5ebd-42c3-9fd9-3d73db7a3dd2</t>
  </si>
  <si>
    <t>Transformation, to forest, secondary (non-use)</t>
  </si>
  <si>
    <t>bba9f623-5919-4ef3-b98d-c94af1553179</t>
  </si>
  <si>
    <t>Transformation, to forest, unspecified</t>
  </si>
  <si>
    <t>fe17e7c1-9574-4880-b7e6-ec09c2e3ae5d</t>
  </si>
  <si>
    <t>Transformation, to grassland, natural (non-use)</t>
  </si>
  <si>
    <t>ce132b7d-ab1c-4df3-9656-8fe37ede77b1</t>
  </si>
  <si>
    <t>Transformation, to grassland, natural, for livestock grazing</t>
  </si>
  <si>
    <t>fdda4f8e-b620-4df6-92a9-101a251d2f42</t>
  </si>
  <si>
    <t>Transformation, to heterogeneous, agricultural</t>
  </si>
  <si>
    <t>4624deff-2016-41d4-b2bf-3db8dab88779</t>
  </si>
  <si>
    <t>Transformation, to industrial area</t>
  </si>
  <si>
    <t>14de323f-9e2d-4beb-b28e-6b93bae98da8</t>
  </si>
  <si>
    <t>Transformation, to inland waterbody, unspecified</t>
  </si>
  <si>
    <t>84b65d8f-2edd-4ddd-8f68-ca28d1c681b0</t>
  </si>
  <si>
    <t>Transformation, to lake, artificial</t>
  </si>
  <si>
    <t>1e725387-0874-4acb-b026-11b30d76af56</t>
  </si>
  <si>
    <t>Transformation, to lake, natural (non-use)</t>
  </si>
  <si>
    <t>626915e9-2424-4059-8b6a-fae47161acdf</t>
  </si>
  <si>
    <t>Transformation, to mineral extraction site</t>
  </si>
  <si>
    <t>7a16b680-6d9a-4db3-a23e-0ec64aca5995</t>
  </si>
  <si>
    <t>Transformation, to pasture, man made</t>
  </si>
  <si>
    <t>7464da86-f239-4bef-a778-04d5818bb956</t>
  </si>
  <si>
    <t>Transformation, to pasture, man made, extensive</t>
  </si>
  <si>
    <t>ec242c43-095c-4b42-8907-e0f13573f0a4</t>
  </si>
  <si>
    <t>Transformation, to pasture, man made, intensive</t>
  </si>
  <si>
    <t>6e02ccfc-9eb5-4a51-be9a-870c1087c833</t>
  </si>
  <si>
    <t>Transformation, to permanent crop</t>
  </si>
  <si>
    <t>a487b7db-318a-46ff-8e52-2837fab777ad</t>
  </si>
  <si>
    <t>Transformation, to permanent crop, irrigated</t>
  </si>
  <si>
    <t>59df4945-6ee2-4ea6-9ef7-36c4f4b478f6</t>
  </si>
  <si>
    <t>Transformation, to permanent crop, irrigated, extensive</t>
  </si>
  <si>
    <t>93ac2969-a4e9-49b5-8b97-5cbc6b9b2601</t>
  </si>
  <si>
    <t>Transformation, to permanent crop, irrigated, intensive</t>
  </si>
  <si>
    <t>3f8e24d7-3d44-4a47-870f-9e3e74decca4</t>
  </si>
  <si>
    <t>Transformation, to permanent crop, non-irrigated</t>
  </si>
  <si>
    <t>2cb441cd-8d2e-4e5c-a208-48c4fa005c41</t>
  </si>
  <si>
    <t>Transformation, to permanent crop, non-irrigated, extensive</t>
  </si>
  <si>
    <t>aa784c1b-0d0b-4c69-b631-b045d6ee61af</t>
  </si>
  <si>
    <t>Transformation, to permanent crop, non-irrigated, intensive</t>
  </si>
  <si>
    <t>090e9aa9-a9a9-4878-9634-3ad0ba7fbc91</t>
  </si>
  <si>
    <t>Transformation, to river, artificial</t>
  </si>
  <si>
    <t>9a6a4617-dd80-4fe6-84a9-e6c5644bdf59</t>
  </si>
  <si>
    <t>Transformation, to river, natural (non-use)</t>
  </si>
  <si>
    <t>9b5b8c40-38fe-42fb-8130-56c15e485fd0</t>
  </si>
  <si>
    <t>Transformation, to seabed, drilling and mining</t>
  </si>
  <si>
    <t>c7d2cf2d-0d21-45f7-9769-b07f3e53b76a</t>
  </si>
  <si>
    <t>Transformation, to seabed, infrastructure</t>
  </si>
  <si>
    <t>9197fa8a-1f9a-427b-91d3-113260ae6eb1</t>
  </si>
  <si>
    <t>Transformation, to seabed, natural (non-use)</t>
  </si>
  <si>
    <t>ebb16be1-8db3-42a2-8123-418787422cfe</t>
  </si>
  <si>
    <t>Transformation, to seabed, unspecified</t>
  </si>
  <si>
    <t>9089d7ad-09b1-4174-a188-8844ebde2d5d</t>
  </si>
  <si>
    <t>Transformation, to shrub land, sclerophyllous</t>
  </si>
  <si>
    <t>4e1b1828-1085-46ad-a083-1868b5146537</t>
  </si>
  <si>
    <t>Transformation, to snow and ice (non-use)</t>
  </si>
  <si>
    <t>0abf9db7-b5a2-4c18-8ec6-aca3a7fb5579</t>
  </si>
  <si>
    <t>Transformation, to traffic area, rail network</t>
  </si>
  <si>
    <t>04eb0695-e67b-46e5-9516-da6bde119822</t>
  </si>
  <si>
    <t>Transformation, to traffic area, rail/road embankment</t>
  </si>
  <si>
    <t>a42347d2-09f1-405e-95dd-bf6ac03765d8</t>
  </si>
  <si>
    <t>Transformation, to traffic area, road network</t>
  </si>
  <si>
    <t>512a5356-8059-4772-a43f-42e3c4f3d299</t>
  </si>
  <si>
    <t>Transformation, to unspecified</t>
  </si>
  <si>
    <t>46cfaeaf-f124-409f-998d-47b159051cec</t>
  </si>
  <si>
    <t>Transformation, to unspecified, natural (non-use)</t>
  </si>
  <si>
    <t>66f25f1d-1898-4827-bcbb-ca82f15c4d02</t>
  </si>
  <si>
    <t>Transformation, to urban, continuously built</t>
  </si>
  <si>
    <t>55beee8d-d04e-4307-bb0e-4e113dc07ee7</t>
  </si>
  <si>
    <t>Transformation, to urban, discontinuously built</t>
  </si>
  <si>
    <t>f669a957-5574-4932-98cb-2851a12b3137</t>
  </si>
  <si>
    <t>Transformation, to urban, green area</t>
  </si>
  <si>
    <t>f157b88d-f288-473c-8b03-0f97b58235ff</t>
  </si>
  <si>
    <t>Transformation, to urban/industrial fallow (non-use)</t>
  </si>
  <si>
    <t>f86f2893-58e9-4cb2-b4f2-ab1d80765c2f</t>
  </si>
  <si>
    <t>Transformation, to wetland, coastal (non-use)</t>
  </si>
  <si>
    <t>d36dd104-5214-4ca2-b1ab-c878987a42fe</t>
  </si>
  <si>
    <t>Transformation, to wetland, inland (non-use)</t>
  </si>
  <si>
    <t>d0696f95-6cb3-453b-b849-c99ba9c90c28</t>
  </si>
  <si>
    <t>Ulexite, in ground</t>
  </si>
  <si>
    <t>2ba5e39b-adb6-4767-a51d-90c1cf32fe98</t>
  </si>
  <si>
    <t>Uranium, in ground</t>
  </si>
  <si>
    <t>bea19217-6a28-4711-8142-2e71090c0b46</t>
  </si>
  <si>
    <t>Vermiculite, in ground</t>
  </si>
  <si>
    <t>f6df5030-8e06-4276-bfeb-219db8dab104</t>
  </si>
  <si>
    <t>Volume occupied, final repository for low-active radioactive waste</t>
  </si>
  <si>
    <t>adb4b590-7fb2-47b6-84e7-d4746a94c7b5</t>
  </si>
  <si>
    <t>Volume occupied, final repository for radioactive waste</t>
  </si>
  <si>
    <t>9a9d71c7-79f7-42d0-af47-282d22a7cf07</t>
  </si>
  <si>
    <t>Volume occupied, reservoir</t>
  </si>
  <si>
    <t>m3*year</t>
  </si>
  <si>
    <t>8bd1295e-4af1-4177-88a2-6f56ac8e4546</t>
  </si>
  <si>
    <t>Volume occupied, underground deposit</t>
  </si>
  <si>
    <t>fc1c42ce-a759-49fa-b987-f1ec5e503db1</t>
  </si>
  <si>
    <t>Water, cooling, unspecified natural origin</t>
  </si>
  <si>
    <t>31417daa-cd7a-4920-9c73-708b68d494ad</t>
  </si>
  <si>
    <t>Water, in air</t>
  </si>
  <si>
    <t>1acb026e-9de6-48fe-9e0d-be4d24125bbc</t>
  </si>
  <si>
    <t>Water, lake</t>
  </si>
  <si>
    <t>8c75e7ab-8ab8-41e4-b394-c166ff5b050d</t>
  </si>
  <si>
    <t>Water, river</t>
  </si>
  <si>
    <t>629ffbca-ca71-4e4b-a006-ca9bdd9cd1df</t>
  </si>
  <si>
    <t>Water, salt, ocean</t>
  </si>
  <si>
    <t>79238018-8ec1-4615-9469-2b0df95a43c3</t>
  </si>
  <si>
    <t>Water, salt, sole</t>
  </si>
  <si>
    <t>8c1494a5-4987-4715-aa2d-1908c495f4eb</t>
  </si>
  <si>
    <t>Water, turbine use, unspecified natural origin</t>
  </si>
  <si>
    <t>478e8437-1c21-4032-8438-872a6b5ddcdf</t>
  </si>
  <si>
    <t>Water, unspecified natural origin</t>
  </si>
  <si>
    <t>831f249e-53f2-49cf-a93c-7cee105f048e</t>
  </si>
  <si>
    <t>67c40aae-d403-464d-9649-c12695e43ad8</t>
  </si>
  <si>
    <t>Water, well, in ground</t>
  </si>
  <si>
    <t>bac875f4-75fb-4dde-841a-b07d3a41bcd1</t>
  </si>
  <si>
    <t>Wood, hard, standing</t>
  </si>
  <si>
    <t>28528881-7154-48d5-9cc3-5c13ddcdc47a</t>
  </si>
  <si>
    <t>Wood, primary forest, standing</t>
  </si>
  <si>
    <t>b073ec00-a5bf-4b64-bda0-ef366a3ac9bb</t>
  </si>
  <si>
    <t>Wood, soft, standing</t>
  </si>
  <si>
    <t>23e83c1f-07c9-4b5f-a898-0f4f09a6691f</t>
  </si>
  <si>
    <t>Wood, unspecified, standing</t>
  </si>
  <si>
    <t>c52e8414-f232-4c6a-bff2-5726189789ee</t>
  </si>
  <si>
    <t>Xenon, in air</t>
  </si>
  <si>
    <t>3faef344-9e52-47a3-a317-e17b824cc540</t>
  </si>
  <si>
    <t>Zinc, 9.0% in sulfide, Zn 5.3%, Pb, Ag, Cd, In, in ground</t>
  </si>
  <si>
    <t>f8f1ba14-9934-4678-8a78-e2cf1fce7775</t>
  </si>
  <si>
    <t>Zinc, Zn 0.63%, in mixed ore, in ground</t>
  </si>
  <si>
    <t>c3b2ba62-b158-47b1-8e1e-e76156e5292a</t>
  </si>
  <si>
    <t>Zinc, Zn 3.1%, in mixed ore, in ground</t>
  </si>
  <si>
    <t>be73218b-18af-492e-96e6-addd309d1e32</t>
  </si>
  <si>
    <t>Zinc, in ground</t>
  </si>
  <si>
    <t>e07b4402-abe3-4346-8c42-051c5983bd1e</t>
  </si>
  <si>
    <t>Zirconia, as baddeleyite, in ground</t>
  </si>
  <si>
    <t>fcee6eab-e906-4ddf-bc14-2b131b937893</t>
  </si>
  <si>
    <t>Zirconium, 50% in zircon, 0.39% in crude ore, in ground</t>
  </si>
  <si>
    <t>cd2932c5-a486-4bf1-99b8-815d8a7ce11a</t>
  </si>
  <si>
    <t>Zirconium, in ground</t>
  </si>
  <si>
    <t>0f1b21d0-2780-4742-87f2-28fb21a44db5</t>
  </si>
  <si>
    <t>strontium, in ground</t>
  </si>
  <si>
    <t>7fd9a2f3-c52a-4e75-936a-570f70e6f94e</t>
  </si>
  <si>
    <t>residual wood, dry</t>
  </si>
  <si>
    <t>social</t>
  </si>
  <si>
    <t>7db97fb7-ade7-4366-9ba4-cc8208419c23</t>
  </si>
  <si>
    <t>venting of argon, crude, liquid</t>
  </si>
  <si>
    <t>46021b12-1b66-4e5f-8dfb-204543a83dc6</t>
  </si>
  <si>
    <t>venting of nitrogen, liquid</t>
  </si>
  <si>
    <t>f681eb3c-854a-4f78-bcfe-76dfbcf9df3c</t>
  </si>
  <si>
    <t>soil</t>
  </si>
  <si>
    <t>agricultural</t>
  </si>
  <si>
    <t>0eba8639-12c1-40ce-b1b6-e3394ec94dc0</t>
  </si>
  <si>
    <t>6986913c-284b-4173-95fe-4a242498b1bc</t>
  </si>
  <si>
    <t>d051c442-f206-4d70-844d-7d44dbbc3d8e</t>
  </si>
  <si>
    <t>f9ba52c4-ffe0-53fc-9724-6c1daebcbc1c</t>
  </si>
  <si>
    <t>2-Amino-3-chloro-1,4-naphthoquinone</t>
  </si>
  <si>
    <t>5357f101-f2df-5f6e-b534-f1705b597773</t>
  </si>
  <si>
    <t>2-Phenylphenol</t>
  </si>
  <si>
    <t>3d071bc4-855b-52d7-baa8-2cacbf536777</t>
  </si>
  <si>
    <t>8-Quinolinol</t>
  </si>
  <si>
    <t>3166d308-cc57-4d31-b42e-63c7eada821f</t>
  </si>
  <si>
    <t>Abamectin</t>
  </si>
  <si>
    <t>cdcdbfc9-3d5f-4e78-8033-8dbecbb2cfec</t>
  </si>
  <si>
    <t>eb23cf3a-b866-458d-94b3-9aee4145fcc9</t>
  </si>
  <si>
    <t>910b7532-d541-45a5-a535-03f54997726e</t>
  </si>
  <si>
    <t>Acetamiprid</t>
  </si>
  <si>
    <t>92ee2fc1-238c-465d-9887-418af42db9c7</t>
  </si>
  <si>
    <t>Acetochlor</t>
  </si>
  <si>
    <t>5b834f01-a5dd-5d6c-94cb-2f5d262d3ccf</t>
  </si>
  <si>
    <t>Acibenzolar-S-methyl</t>
  </si>
  <si>
    <t>c89708f7-cb6c-4691-b8cc-cf2cb03b14a6</t>
  </si>
  <si>
    <t>dc64ecac-a65f-4d9a-9de6-557f1135659f</t>
  </si>
  <si>
    <t>Aclonifen</t>
  </si>
  <si>
    <t>90ba480e-f2f2-4ee8-8299-da906df00058</t>
  </si>
  <si>
    <t>Acrinathrin</t>
  </si>
  <si>
    <t>f809b5e9-ed1b-4117-8bc7-9acf883ec7f5</t>
  </si>
  <si>
    <t>9c9aaf0f-c200-5d24-8f5e-0406c6ff20d6</t>
  </si>
  <si>
    <t>Alanycarb</t>
  </si>
  <si>
    <t>fbe48c6a-321d-44ae-8883-b6fa4e0f4e77</t>
  </si>
  <si>
    <t>Aldicarb</t>
  </si>
  <si>
    <t>594fdc19-25cd-4c22-b3f3-58b1f2f42965</t>
  </si>
  <si>
    <t>Aldrin</t>
  </si>
  <si>
    <t>94ef8014-0cb7-510b-af99-c3bdb8a6486a</t>
  </si>
  <si>
    <t>Allethrin</t>
  </si>
  <si>
    <t>ce2ceed1-2503-4566-8175-f4456dbac42b</t>
  </si>
  <si>
    <t>Alpha-cypermethrin</t>
  </si>
  <si>
    <t>2baa4381-b781-4f5e-90de-508b0fa3fd1f</t>
  </si>
  <si>
    <t>39555a26-d28b-425f-993f-e8770ab7d9cf</t>
  </si>
  <si>
    <t>forestry</t>
  </si>
  <si>
    <t>765546a9-b056-4d27-ad14-2f016511bdcb</t>
  </si>
  <si>
    <t>industrial</t>
  </si>
  <si>
    <t>e0401210-0377-4670-84af-12247ca20bed</t>
  </si>
  <si>
    <t>e1327ebe-ac90-4d12-8787-09649213ce63</t>
  </si>
  <si>
    <t>Ametryn</t>
  </si>
  <si>
    <t>feb606a8-c259-4169-9652-6b38467739f7</t>
  </si>
  <si>
    <t>Amidosulfuron</t>
  </si>
  <si>
    <t>cc91124e-c4b4-4e39-95b1-1c27b35cbe66</t>
  </si>
  <si>
    <t>Amitraz</t>
  </si>
  <si>
    <t>dc941853-32f2-5a2b-87de-0cc7d6ce3a13</t>
  </si>
  <si>
    <t>Anilazine</t>
  </si>
  <si>
    <t>3fe03409-76e1-4228-8fd7-77c4c6a0d9f3</t>
  </si>
  <si>
    <t>Anthraquinone</t>
  </si>
  <si>
    <t>f4cf8d5c-f030-4b55-a3af-e3c20b855ee8</t>
  </si>
  <si>
    <t>183f9856-03ab-464d-9366-8ef62077b510</t>
  </si>
  <si>
    <t>2b2369a4-26bb-4b18-8479-752fdf7a5e7f</t>
  </si>
  <si>
    <t>c49fb4cd-eed0-4438-9052-9612473cdbae</t>
  </si>
  <si>
    <t>4673a799-36a5-4359-ac6a-fa933281bc93</t>
  </si>
  <si>
    <t>1e19d86e-968d-4428-984f-70bfd843a8f4</t>
  </si>
  <si>
    <t>ebc4c2a3-c004-4053-8048-f41fdd9324c8</t>
  </si>
  <si>
    <t>fc84887d-158e-4067-80dc-9743165bd70d</t>
  </si>
  <si>
    <t>042de84f-261d-4e29-bb7d-f43601cc2c7d</t>
  </si>
  <si>
    <t>Asulam</t>
  </si>
  <si>
    <t>efd3798a-ff6b-46ef-b408-0e74d80548cc</t>
  </si>
  <si>
    <t>0f74b213-664e-5da8-b700-bf2c01a9c57a</t>
  </si>
  <si>
    <t>Azaconazol</t>
  </si>
  <si>
    <t>49cf6a32-97db-5cf4-b1d6-47ea6fd1e4c8</t>
  </si>
  <si>
    <t>Azadirachtin</t>
  </si>
  <si>
    <t>c10f1360-e1dc-44fa-8c2d-00bdd8524724</t>
  </si>
  <si>
    <t>Azinphos-methyl</t>
  </si>
  <si>
    <t>3f3d97d7-6ecb-5b48-8bb1-2bada023950e</t>
  </si>
  <si>
    <t>Aziprotryne</t>
  </si>
  <si>
    <t>e69b028e-e549-4869-ae4a-b85ef8bcb7a9</t>
  </si>
  <si>
    <t>f8199e39-7354-44ad-92d8-6a2cc3bac24e</t>
  </si>
  <si>
    <t>c792edbf-a11f-459d-9d92-15ad0c2f0c3c</t>
  </si>
  <si>
    <t>5719929a-8c5b-48cc-a039-b11a9f380467</t>
  </si>
  <si>
    <t>99cd88f6-16b7-4b28-895c-2f42101f634b</t>
  </si>
  <si>
    <t>fb4c5bda-c9ea-5b77-b296-406722e35441</t>
  </si>
  <si>
    <t>Benalaxyl</t>
  </si>
  <si>
    <t>e4369d6b-1c65-455b-bce2-8b74636a3c80</t>
  </si>
  <si>
    <t>Benazolin</t>
  </si>
  <si>
    <t>3301e59e-2f7b-46bd-b185-32ef8caac4ea</t>
  </si>
  <si>
    <t>Benfluralin</t>
  </si>
  <si>
    <t>a25e7873-b0fd-46eb-81da-e49d84c2ac25</t>
  </si>
  <si>
    <t>Benomyl</t>
  </si>
  <si>
    <t>886726f4-d8bc-566b-96dd-c02ccdd235dd</t>
  </si>
  <si>
    <t>Benoxacor</t>
  </si>
  <si>
    <t>31b12a79-5555-4eb6-8cae-4b13b53ef8af</t>
  </si>
  <si>
    <t>Bensulfuron methyl ester</t>
  </si>
  <si>
    <t>a36b1dd0-2fd3-5365-8c8a-f689d540c83f</t>
  </si>
  <si>
    <t>Bensultap</t>
  </si>
  <si>
    <t>237ea455-6c82-4254-af86-9409df922094</t>
  </si>
  <si>
    <t>40018f22-3bae-5e4e-a987-41b1a85ee1eb</t>
  </si>
  <si>
    <t>Benthiavalicarb</t>
  </si>
  <si>
    <t>e49a8d07-023a-543e-aa22-424643e01a24</t>
  </si>
  <si>
    <t>Benthiavalicarb-isopropyl</t>
  </si>
  <si>
    <t>0ae80e4e-2e46-5292-a0d7-7526bebc603b</t>
  </si>
  <si>
    <t>Benzoic acid</t>
  </si>
  <si>
    <t>3b2e0d21-710b-5ce9-aeaa-07466f781ee8</t>
  </si>
  <si>
    <t>Benzoximate</t>
  </si>
  <si>
    <t>98b2ed3c-a7e3-5e67-93e4-44c1a77c587c</t>
  </si>
  <si>
    <t>Benzthiazuron</t>
  </si>
  <si>
    <t>162b7095-c497-4b3c-a290-01ebe4bc9a08</t>
  </si>
  <si>
    <t>85c40d9a-cbf0-44f0-a9a2-5b1edee4055a</t>
  </si>
  <si>
    <t>b0758e8e-691c-4c96-8a90-4784c47cd962</t>
  </si>
  <si>
    <t>dbf49708-ee0c-44f2-8662-5edd89ad472b</t>
  </si>
  <si>
    <t>6098e65f-3e52-5672-89b4-519dd8987d19</t>
  </si>
  <si>
    <t>Beta-cypermethrin</t>
  </si>
  <si>
    <t>db0bac33-49e5-4888-89bd-15f4bfe11e51</t>
  </si>
  <si>
    <t>Bifenox</t>
  </si>
  <si>
    <t>f2efe6b2-21ae-4ed0-aacf-2a6d41d8e801</t>
  </si>
  <si>
    <t>Bifenthrin</t>
  </si>
  <si>
    <t>a74f6771-955e-4343-b796-4775067d51f5</t>
  </si>
  <si>
    <t>Bitertanol</t>
  </si>
  <si>
    <t>62399986-3e4f-4522-b389-75eed416d838</t>
  </si>
  <si>
    <t>4fb0979b-8311-4615-9e98-393d25a9c0bc</t>
  </si>
  <si>
    <t>58a3086e-3ded-4751-a313-05608f725081</t>
  </si>
  <si>
    <t>e3b7b5aa-514e-430e-9544-07d8f5b8d494</t>
  </si>
  <si>
    <t>ff32cb2a-4d63-435e-8787-58436bd36a83</t>
  </si>
  <si>
    <t>Boscalid</t>
  </si>
  <si>
    <t>f7ffe5fc-0bb1-4b41-87de-ed914fa637f1</t>
  </si>
  <si>
    <t>Bromacil</t>
  </si>
  <si>
    <t>b5f8f24f-3f51-4bc6-a7b3-b5e0885e50b8</t>
  </si>
  <si>
    <t>6f14445c-eaa5-4fee-b006-e10cef4f82d2</t>
  </si>
  <si>
    <t>2113ec49-2b48-4808-8e40-837769be8337</t>
  </si>
  <si>
    <t>45afb543-bc53-471e-8fc9-6ed3a5775071</t>
  </si>
  <si>
    <t>0a366c38-2c07-56e8-b03f-e97f0080daa1</t>
  </si>
  <si>
    <t>Bromofenoxim</t>
  </si>
  <si>
    <t>8e51c792-b402-5f20-9957-6d80823d4fcc</t>
  </si>
  <si>
    <t>Bromopropylate</t>
  </si>
  <si>
    <t>e24da787-41ae-4aa3-b13b-36862b5fd10e</t>
  </si>
  <si>
    <t>34eb8944-7396-59d5-9e4c-099670a033d9</t>
  </si>
  <si>
    <t>Bromoxynil octanoate</t>
  </si>
  <si>
    <t>5c049e3f-9246-47d0-ad60-7caaad814b2e</t>
  </si>
  <si>
    <t>Bromuconazole</t>
  </si>
  <si>
    <t>b1e47fb9-ec5a-58df-918a-83909d93e6e8</t>
  </si>
  <si>
    <t>Bupirimate</t>
  </si>
  <si>
    <t>63e44a83-eb3d-44b6-9e2f-41b1b088d93d</t>
  </si>
  <si>
    <t>Buprofezin</t>
  </si>
  <si>
    <t>35285162-c785-5a69-b741-277f41316ae0</t>
  </si>
  <si>
    <t>Butafenacil</t>
  </si>
  <si>
    <t>c59e3d9e-2e04-56a6-b75a-4066563accb9</t>
  </si>
  <si>
    <t>Butoxycarboxim</t>
  </si>
  <si>
    <t>4fe97589-e19a-58f3-8356-c4e55b4703cb</t>
  </si>
  <si>
    <t>Butralin</t>
  </si>
  <si>
    <t>e429b852-e421-4fcb-8a9b-b0241863bfb2</t>
  </si>
  <si>
    <t>b03642f4-8fa3-44df-ba91-7bcf5677d9a7</t>
  </si>
  <si>
    <t>89721e33-60fa-4447-bfc6-2f27d44a7893</t>
  </si>
  <si>
    <t>12d6029e-3801-42ee-a1bc-1ebf936884fc</t>
  </si>
  <si>
    <t>f16fa1da-e426-4820-bf9d-71595c22283b</t>
  </si>
  <si>
    <t>2cc93e0a-c655-4628-bea6-243d8240b5a4</t>
  </si>
  <si>
    <t>57117e3c-15aa-4b4d-b953-6d33986aa5aa</t>
  </si>
  <si>
    <t>e681e6ba-2d66-4f17-8812-e8c74bdcf7e8</t>
  </si>
  <si>
    <t>cc69ce7f-ffa0-51b2-8e95-ce0619a1054b</t>
  </si>
  <si>
    <t>Calcium cyanamide</t>
  </si>
  <si>
    <t>718a3fe1-6ad8-42b6-8869-db317e79c03d</t>
  </si>
  <si>
    <t>Captan</t>
  </si>
  <si>
    <t>cd08eddd-d946-40cf-b0b5-87f6dbd7eb21</t>
  </si>
  <si>
    <t>bc0a4d1f-3ada-4dd8-8ab4-97dc45db3295</t>
  </si>
  <si>
    <t>Carbendazim</t>
  </si>
  <si>
    <t>21f84442-7dc8-492a-8253-867dd1caf8d6</t>
  </si>
  <si>
    <t>Carbetamide</t>
  </si>
  <si>
    <t>3c054a6e-2f9c-4e5e-9231-c61bc85a250a</t>
  </si>
  <si>
    <t>Carbofuran</t>
  </si>
  <si>
    <t>62859da4-f3c5-417b-a575-8b00d8d658b1</t>
  </si>
  <si>
    <t>Carbon</t>
  </si>
  <si>
    <t>b72e46aa-9034-4dd2-856d-a43241d3b1f4</t>
  </si>
  <si>
    <t>7f8fd1ca-0412-4b2e-90fd-a9d294d947a3</t>
  </si>
  <si>
    <t>14ea575b-5caa-4958-acf7-0bcc47f9cadf</t>
  </si>
  <si>
    <t>259cf8d6-6ea8-4ccf-84b7-23c930a5b2b3</t>
  </si>
  <si>
    <t>Carbon dioxide, to soil or biomass stock</t>
  </si>
  <si>
    <t>8ae4d8bb-3e4b-4825-8325-94696d7a64fd</t>
  </si>
  <si>
    <t>60d424f7-d5a9-4549-9540-da06684bc3bb</t>
  </si>
  <si>
    <t>375bc95e-6596-4aa1-9716-80ff51b9da77</t>
  </si>
  <si>
    <t>e66d495d-aaf6-5709-9777-0da8ee74ca77</t>
  </si>
  <si>
    <t>Carbosulfan</t>
  </si>
  <si>
    <t>1e7ae105-f032-4d62-b169-788cd6b9b384</t>
  </si>
  <si>
    <t>Carboxin</t>
  </si>
  <si>
    <t>d07867e3-66a8-4454-babd-78dc7f9a21f8</t>
  </si>
  <si>
    <t>Carfentrazone ethyl ester</t>
  </si>
  <si>
    <t>91d68678-7ed7-417a-86a7-a486c7b8a973</t>
  </si>
  <si>
    <t>4cf834bb-0a24-5503-b163-12688b35af1e</t>
  </si>
  <si>
    <t>Chlorbromuron</t>
  </si>
  <si>
    <t>d5694174-f34c-5f47-a385-564ac1712c69</t>
  </si>
  <si>
    <t>Chlorbufam</t>
  </si>
  <si>
    <t>99fd89e9-829f-4998-9ac0-85da6442fd02</t>
  </si>
  <si>
    <t>Chlorfenvinphos</t>
  </si>
  <si>
    <t>2e3da68d-e404-4377-bce9-b35244980811</t>
  </si>
  <si>
    <t>Chloridazon</t>
  </si>
  <si>
    <t>6ab08314-53e1-4c4b-963f-3c6e6970273d</t>
  </si>
  <si>
    <t>Chloride</t>
  </si>
  <si>
    <t>66f99038-3c27-45fa-9152-378833cdfb4a</t>
  </si>
  <si>
    <t>b1991748-2151-4b51-8cdb-a8b4203677dc</t>
  </si>
  <si>
    <t>6c97741f-8760-4a39-9e90-b534ca137a36</t>
  </si>
  <si>
    <t>af99a064-3ca7-43cd-9c72-cf20d245b0a8</t>
  </si>
  <si>
    <t>42ac7dee-8152-4874-a742-c1c432792a3a</t>
  </si>
  <si>
    <t>f0fb5b72-294e-4d86-b433-883e5f6e97fd</t>
  </si>
  <si>
    <t>Chlormequat</t>
  </si>
  <si>
    <t>b81c5c51-5ec9-4b6b-b8c0-6b4d385b1439</t>
  </si>
  <si>
    <t>Chlormequat chloride</t>
  </si>
  <si>
    <t>fd9e2be1-a651-4c40-b0bb-e7daa4f56ad4</t>
  </si>
  <si>
    <t>Chloropicrin</t>
  </si>
  <si>
    <t>06b8a67f-5044-4060-be71-04e1dfc31e24</t>
  </si>
  <si>
    <t>Chlorothalonil</t>
  </si>
  <si>
    <t>e8bc4c9e-c34f-4983-aea0-2433f3397a3a</t>
  </si>
  <si>
    <t>Chlorotoluron</t>
  </si>
  <si>
    <t>736923cd-6eb7-4896-98f8-46951d56da97</t>
  </si>
  <si>
    <t>2b3cf153-0dd6-4b79-b0d4-b4df832f3a7e</t>
  </si>
  <si>
    <t>Chlorpyrifos methyl</t>
  </si>
  <si>
    <t>4dbacf72-5a37-407e-9f02-1e618e58075a</t>
  </si>
  <si>
    <t>Chlorsulfuron</t>
  </si>
  <si>
    <t>c5a71ba0-3eee-5b52-a75b-829c650a05d4</t>
  </si>
  <si>
    <t>Chlorthal</t>
  </si>
  <si>
    <t>262ae9a3-596c-50cc-8cb4-29663f758d7f</t>
  </si>
  <si>
    <t>Chlozolinate</t>
  </si>
  <si>
    <t>69b50a29-addb-455f-823d-ed2ed68e8bb5</t>
  </si>
  <si>
    <t>Choline chloride</t>
  </si>
  <si>
    <t>e7881581-21b3-4f5c-bd63-6b0684b5e712</t>
  </si>
  <si>
    <t>591de726-f2c7-43ba-8e22-15fd08acc8dc</t>
  </si>
  <si>
    <t>e65a9c58-21f1-48b6-b738-d05a8f10e5f3</t>
  </si>
  <si>
    <t>e0336c9b-a0ff-4ae3-b8bb-ca1e46bbbc11</t>
  </si>
  <si>
    <t>8ec83662-7c2b-4452-8acf-95a0bb94233c</t>
  </si>
  <si>
    <t>01285299-c683-4e15-b654-201987a7a738</t>
  </si>
  <si>
    <t>58060894-19d9-4855-84d8-58935a5325f8</t>
  </si>
  <si>
    <t>68ba2022-830e-45fb-8c85-b35e94754ae9</t>
  </si>
  <si>
    <t>c0f2ec91-162c-4706-b08c-9aa212fbe176</t>
  </si>
  <si>
    <t>Cinidon-ethyl</t>
  </si>
  <si>
    <t>873d28d3-e53b-46a6-aaa0-63b923f0a56c</t>
  </si>
  <si>
    <t>29fba89c-b900-4160-a5f1-129916933bca</t>
  </si>
  <si>
    <t>Clodinafop-propargyl</t>
  </si>
  <si>
    <t>e5d2097d-8edd-52d6-80fd-b449548e416f</t>
  </si>
  <si>
    <t>Clofentezine</t>
  </si>
  <si>
    <t>7120eec5-cf9a-4c69-83f2-f1a58813754c</t>
  </si>
  <si>
    <t>Clomazone</t>
  </si>
  <si>
    <t>a40f1ce3-e72f-48fa-8bba-174a1d4bf922</t>
  </si>
  <si>
    <t>Clopyralid</t>
  </si>
  <si>
    <t>50eebfd4-1b99-45d6-a149-68a6d4568cb4</t>
  </si>
  <si>
    <t>Cloquintocet-mexyl</t>
  </si>
  <si>
    <t>d0431945-ea71-4257-9be6-78a849cd5440</t>
  </si>
  <si>
    <t>1541559e-1e25-5d7b-9d0b-dc45386e7c1c</t>
  </si>
  <si>
    <t>Clothianidin</t>
  </si>
  <si>
    <t>9542444c-7c7a-48e2-bc9c-9c7c34fb7b3e</t>
  </si>
  <si>
    <t>c58d25ad-30d2-4fac-a857-1fa6f67afe8a</t>
  </si>
  <si>
    <t>381a22c9-3722-4378-810d-86958f7b6d32</t>
  </si>
  <si>
    <t>12051b95-831a-49c0-9a70-fbc0e8fb9af9</t>
  </si>
  <si>
    <t>7e66a41c-d311-4949-bdd8-eef09cdcfa47</t>
  </si>
  <si>
    <t>237ca6bc-2f0a-4416-a0e3-bd512f038f2e</t>
  </si>
  <si>
    <t>0a5e8a67-f9ae-48b3-bfa7-e9d37c30a191</t>
  </si>
  <si>
    <t>44d3e792-7c9e-48ab-9de9-acfa2e097f26</t>
  </si>
  <si>
    <t>10e3b4c5-7c8f-58eb-9606-9a1a0a96598a</t>
  </si>
  <si>
    <t>Cyanamide</t>
  </si>
  <si>
    <t>05bfed24-3408-42a2-9208-daec1538905d</t>
  </si>
  <si>
    <t>Cyanazine</t>
  </si>
  <si>
    <t>958f4c12-7cfb-5662-afda-75ac755de94e</t>
  </si>
  <si>
    <t>Cyazofamid</t>
  </si>
  <si>
    <t>37e9c994-3d69-4fb8-a935-ba30e6d64ae3</t>
  </si>
  <si>
    <t>Cyclanilide</t>
  </si>
  <si>
    <t>111c5f0c-3dda-4b7c-a5e2-aaada6ab6f79</t>
  </si>
  <si>
    <t>Cycloxydim</t>
  </si>
  <si>
    <t>a81c4e28-346e-54bb-8519-049315b30e1b</t>
  </si>
  <si>
    <t>Cycluron</t>
  </si>
  <si>
    <t>dd786e61-d387-4dc4-8314-2a5f958e7168</t>
  </si>
  <si>
    <t>63c262e9-5fd4-4160-98aa-cb0b3d0dc2d7</t>
  </si>
  <si>
    <t>Cyhalothrin</t>
  </si>
  <si>
    <t>0ec92f76-932f-4407-bd4f-eb9aa426e099</t>
  </si>
  <si>
    <t>3be7b00e-61f9-5b00-8ca4-4e497692bda1</t>
  </si>
  <si>
    <t>Cyhexatin</t>
  </si>
  <si>
    <t>7427c8ff-5f18-4e0e-9633-64c088b69fd8</t>
  </si>
  <si>
    <t>Cymoxanil</t>
  </si>
  <si>
    <t>e7f1df40-788a-4403-81ea-e5e9e84e32d7</t>
  </si>
  <si>
    <t>c9727abf-58b7-4f90-a670-86f7101e741d</t>
  </si>
  <si>
    <t>Cyproconazole</t>
  </si>
  <si>
    <t>b45f25fe-a5bb-42ac-9859-304bf6ccfd83</t>
  </si>
  <si>
    <t>Cyprodinil</t>
  </si>
  <si>
    <t>ea8f1d25-23f6-547a-a86b-562b696ab9b0</t>
  </si>
  <si>
    <t>Cyromazine</t>
  </si>
  <si>
    <t>f48cca2b-fa69-4457-a5eb-5d848432afb8</t>
  </si>
  <si>
    <t>DNOC</t>
  </si>
  <si>
    <t>9d32dff3-1e0e-44e1-8dab-2534399d5353</t>
  </si>
  <si>
    <t>DSMA</t>
  </si>
  <si>
    <t>954dae72-064c-5db0-9c25-a98bfbfc727f</t>
  </si>
  <si>
    <t>Daminozide</t>
  </si>
  <si>
    <t>b383d294-1771-5b63-b912-8de9e9e7f1d6</t>
  </si>
  <si>
    <t>Dazomet</t>
  </si>
  <si>
    <t>282973e4-3c2d-4a9c-a3f2-d39a5b36aa76</t>
  </si>
  <si>
    <t>Deltamethrin</t>
  </si>
  <si>
    <t>dae66465-5c82-5b83-b400-2ec6e25b078a</t>
  </si>
  <si>
    <t>Demeton-S-methylsulfon</t>
  </si>
  <si>
    <t>6b9bd023-b581-4dfe-8eca-069a4d646dfb</t>
  </si>
  <si>
    <t>Desmedipham</t>
  </si>
  <si>
    <t>a73ffbcf-6f62-5acd-b7b8-b91a45120152</t>
  </si>
  <si>
    <t>Diafenthiuron</t>
  </si>
  <si>
    <t>6d152ed1-32a4-5165-a477-c4ae1341681b</t>
  </si>
  <si>
    <t>Dialifor</t>
  </si>
  <si>
    <t>c4302ab1-eb6d-458b-86ad-f7d7d4df411e</t>
  </si>
  <si>
    <t>Diazinon</t>
  </si>
  <si>
    <t>44b7826f-6f4c-44f3-81eb-ad3426073fae</t>
  </si>
  <si>
    <t>bf6156c6-3abd-4875-86d2-b64f557c9e5d</t>
  </si>
  <si>
    <t>Dichlobenil</t>
  </si>
  <si>
    <t>50415507-6e24-538f-9ee2-f1c4eb1e45a6</t>
  </si>
  <si>
    <t>Dichlofluanid</t>
  </si>
  <si>
    <t>b5382d42-b1ee-4992-ba8d-a362b33d0401</t>
  </si>
  <si>
    <t>02dd7309-b7c2-47bb-82c8-09345be9c2bb</t>
  </si>
  <si>
    <t>Dichlorprop-P</t>
  </si>
  <si>
    <t>6322e750-aed5-589b-a3ae-667600cee0c4</t>
  </si>
  <si>
    <t>Dichlorvos</t>
  </si>
  <si>
    <t>009f3374-e604-4e24-88f5-d785cd93aac7</t>
  </si>
  <si>
    <t>Diclofop</t>
  </si>
  <si>
    <t>0f02d06c-c44d-4681-a677-eff6aa3cd7e0</t>
  </si>
  <si>
    <t>Diclofop-methyl</t>
  </si>
  <si>
    <t>8939217c-4acd-48c2-8a19-7b3afb7e5d3b</t>
  </si>
  <si>
    <t>Dicofol</t>
  </si>
  <si>
    <t>98287294-2ab7-4781-bb9e-5d045cdce2a2</t>
  </si>
  <si>
    <t>Dicrotophos</t>
  </si>
  <si>
    <t>922b0101-eec3-5d41-b2d2-b2eebea5ab50</t>
  </si>
  <si>
    <t>Dienochlor</t>
  </si>
  <si>
    <t>bd6facb4-c818-5e08-9260-a077eb711497</t>
  </si>
  <si>
    <t>Diethofencarb</t>
  </si>
  <si>
    <t>5458bee1-0c04-445c-b617-a7315d6a2b9f</t>
  </si>
  <si>
    <t>Difenoconazole</t>
  </si>
  <si>
    <t>b918120c-5dd9-4a28-86ee-9b05a42bdd01</t>
  </si>
  <si>
    <t>016da38a-40a6-483c-b328-9782dc46e802</t>
  </si>
  <si>
    <t>Diflufenican</t>
  </si>
  <si>
    <t>cc667a3d-e88b-42f7-b265-461b7d66837f</t>
  </si>
  <si>
    <t>Diflufenzopyr-sodium</t>
  </si>
  <si>
    <t>d0193bc5-365b-4a30-b30e-34ede49d069a</t>
  </si>
  <si>
    <t>Dimefuron</t>
  </si>
  <si>
    <t>b3b430f2-1a9e-4db3-8379-85097a24de1f</t>
  </si>
  <si>
    <t>Dimethachlor</t>
  </si>
  <si>
    <t>71525276-3417-4d4b-9af8-0baa265de4a2</t>
  </si>
  <si>
    <t>349ae04f-3802-53d3-840e-a98334b3e3ba</t>
  </si>
  <si>
    <t>Dimethenamid-P</t>
  </si>
  <si>
    <t>08fd6c23-2f15-440a-a366-ebcc2b6b4f3d</t>
  </si>
  <si>
    <t>Dimethipin</t>
  </si>
  <si>
    <t>28f19625-5e6a-4902-8c18-4b519db19d86</t>
  </si>
  <si>
    <t>Dimethoate</t>
  </si>
  <si>
    <t>23f4021a-5b2d-4e16-ba87-76e871b32392</t>
  </si>
  <si>
    <t>Dimethomorph</t>
  </si>
  <si>
    <t>bb1cedf9-5abb-5c7b-afe0-04df6165f9a0</t>
  </si>
  <si>
    <t>Dinocap</t>
  </si>
  <si>
    <t>1eb38c24-2814-4c8e-bfdc-13467bab783c</t>
  </si>
  <si>
    <t>Dinoseb</t>
  </si>
  <si>
    <t>eadd3ab8-f53b-5106-9a54-fdd09b0dd2dd</t>
  </si>
  <si>
    <t>Diofenolan</t>
  </si>
  <si>
    <t>a7f661f4-da39-4571-a48b-a8d61314ce1b</t>
  </si>
  <si>
    <t>6b479ea3-eb47-4860-8778-b0ed9bc672fa</t>
  </si>
  <si>
    <t>7533d11b-e96e-4a99-80f2-91400a62d650</t>
  </si>
  <si>
    <t>24752b90-cc53-4198-a442-14196853148d</t>
  </si>
  <si>
    <t>063a0cee-aa71-4ea6-85ca-045c74ca1a66</t>
  </si>
  <si>
    <t>Diquat</t>
  </si>
  <si>
    <t>0e0554ad-f6aa-472e-88e0-489f19bec2bb</t>
  </si>
  <si>
    <t>Diquat dibromide</t>
  </si>
  <si>
    <t>9c649513-6b8d-4c6d-bb74-927cc1c8fc8d</t>
  </si>
  <si>
    <t>Disulfoton</t>
  </si>
  <si>
    <t>31913320-21f3-4cc2-b09a-a15ac9b65f5e</t>
  </si>
  <si>
    <t>Dithianon</t>
  </si>
  <si>
    <t>934c5e25-5370-421c-b079-07d01c49dedb</t>
  </si>
  <si>
    <t>Diuron</t>
  </si>
  <si>
    <t>b488c953-3543-565b-8b09-01cca445813a</t>
  </si>
  <si>
    <t>Dodemorph</t>
  </si>
  <si>
    <t>03f3255b-efb7-5a1e-8288-0a5e7bfbe791</t>
  </si>
  <si>
    <t>Dodine</t>
  </si>
  <si>
    <t>fd950a9b-db9f-41c9-a8b0-d61f152f6ef2</t>
  </si>
  <si>
    <t>EPTC</t>
  </si>
  <si>
    <t>bc86067c-20e8-46e7-8419-de1eee73ccdd</t>
  </si>
  <si>
    <t>69da88e0-7fb1-4223-bb2d-b6e86e2af891</t>
  </si>
  <si>
    <t>Endosulfan</t>
  </si>
  <si>
    <t>97afe0e8-be32-431e-94ea-a1fa5d156c76</t>
  </si>
  <si>
    <t>Endothall</t>
  </si>
  <si>
    <t>1afedfb8-dfbd-4722-a5fc-f678c593d907</t>
  </si>
  <si>
    <t>Epoxiconazole</t>
  </si>
  <si>
    <t>59177170-590b-4d94-833a-e23d899f422e</t>
  </si>
  <si>
    <t>b028ffea-ecff-4f0e-a2b0-a84eb647cdae</t>
  </si>
  <si>
    <t>Ethalfluralin</t>
  </si>
  <si>
    <t>0ba582f8-3360-441a-a93c-ea15e87f7b0c</t>
  </si>
  <si>
    <t>45378c0a-fc57-56ac-a0f2-4263250874ba</t>
  </si>
  <si>
    <t>Ethiofencarb</t>
  </si>
  <si>
    <t>a2f886e3-8db8-4bce-bedf-b2004b4cc558</t>
  </si>
  <si>
    <t>Ethofumesate</t>
  </si>
  <si>
    <t>21b5487b-4086-490b-9f98-1f5503feee7c</t>
  </si>
  <si>
    <t>Ethoprop</t>
  </si>
  <si>
    <t>c206c730-0860-54af-9a6e-484c653647fd</t>
  </si>
  <si>
    <t>Etoxazole</t>
  </si>
  <si>
    <t>0d8a4e41-a58c-49f9-82dc-9d57b3d0602c</t>
  </si>
  <si>
    <t>Etridiazole</t>
  </si>
  <si>
    <t>b2cf7804-89b9-5028-8c6e-d26363eda17a</t>
  </si>
  <si>
    <t>Famoxadone</t>
  </si>
  <si>
    <t>8cc320a2-800f-5512-82c3-53ab5ef1030f</t>
  </si>
  <si>
    <t>Fenamidone</t>
  </si>
  <si>
    <t>e91313f6-129e-4bdb-8217-61756ce5b37b</t>
  </si>
  <si>
    <t>Fenamiphos</t>
  </si>
  <si>
    <t>920caf13-5e85-5d24-b3f0-91ce30502344</t>
  </si>
  <si>
    <t>Fenazaquin</t>
  </si>
  <si>
    <t>27b0b1f4-8cd4-4277-bfdd-1cab2f9c5e1c</t>
  </si>
  <si>
    <t>Fenbuconazole</t>
  </si>
  <si>
    <t>4ddf1403-314c-51c2-bc3e-f84dbe39c9c3</t>
  </si>
  <si>
    <t>Fenbutatin oxide</t>
  </si>
  <si>
    <t>856718a4-b0d0-50d1-8f3a-f40743a12151</t>
  </si>
  <si>
    <t>Fenfuram</t>
  </si>
  <si>
    <t>e2cb70af-1995-5ac4-870f-c3c1cbfb820f</t>
  </si>
  <si>
    <t>Fenhexamid</t>
  </si>
  <si>
    <t>d75bdfae-385c-5082-aa89-e0ebdb26e33c</t>
  </si>
  <si>
    <t>Fenitrothion</t>
  </si>
  <si>
    <t>5229d225-38a2-4ec9-a7ed-4fd906a57c76</t>
  </si>
  <si>
    <t>b700cb75-eeff-444c-aabc-ea4dbd7a630e</t>
  </si>
  <si>
    <t>Fenoxaprop ethyl ester</t>
  </si>
  <si>
    <t>b6e37022-cef7-4b2a-9e1e-f6ae4a0503e7</t>
  </si>
  <si>
    <t>Fenoxaprop-P ethyl ester</t>
  </si>
  <si>
    <t>d18c4258-de90-4c4b-8a63-7c92335716ae</t>
  </si>
  <si>
    <t>Fenoxycarb</t>
  </si>
  <si>
    <t>d317b7de-adc0-478c-8c7f-9d6d0f476e97</t>
  </si>
  <si>
    <t>Fenpiclonil</t>
  </si>
  <si>
    <t>88575e69-d9c0-40be-ba7d-39073b7e621e</t>
  </si>
  <si>
    <t>Fenpropathrin</t>
  </si>
  <si>
    <t>823b5396-5fc6-427e-8a03-aeeff965e986</t>
  </si>
  <si>
    <t>Fenpropidin</t>
  </si>
  <si>
    <t>c8896e68-6c78-43be-a31b-bc5d2307f40a</t>
  </si>
  <si>
    <t>Fenpropimorph</t>
  </si>
  <si>
    <t>8b85dbfc-25b3-5f37-8afe-852c261ac4b7</t>
  </si>
  <si>
    <t>Fenpyroximate</t>
  </si>
  <si>
    <t>8e7926d4-9033-417f-9b94-2441aadb41dd</t>
  </si>
  <si>
    <t>Fentin acetate</t>
  </si>
  <si>
    <t>4dd95929-09d1-4c60-8792-4c9b6404d168</t>
  </si>
  <si>
    <t>Fentin hydroxide</t>
  </si>
  <si>
    <t>b7cd268b-1b52-45f1-91fe-cd51bf59d21d</t>
  </si>
  <si>
    <t>Fipronil</t>
  </si>
  <si>
    <t>1516ec05-1677-553a-9ce7-748002246ecc</t>
  </si>
  <si>
    <t>Flazasulfuron</t>
  </si>
  <si>
    <t>0015ec22-72cb-4af1-8c7b-0ba0d041553c</t>
  </si>
  <si>
    <t>Florasulam</t>
  </si>
  <si>
    <t>936015d2-e29c-4c0e-a4d0-cb3680e14452</t>
  </si>
  <si>
    <t>Fluazifop</t>
  </si>
  <si>
    <t>82f5987e-39bf-4055-8f4e-ea3a1882306f</t>
  </si>
  <si>
    <t>Fluazifop-P-butyl</t>
  </si>
  <si>
    <t>c9125373-0841-4515-9eaf-1bf9a49d51f8</t>
  </si>
  <si>
    <t>Fluazinam</t>
  </si>
  <si>
    <t>4a786a72-4967-453c-b752-2cb1eaf73a0b</t>
  </si>
  <si>
    <t>Flucarbazone sodium salt</t>
  </si>
  <si>
    <t>9e253ace-bf5e-40f2-b9d3-104595b327e4</t>
  </si>
  <si>
    <t>Fludioxonil</t>
  </si>
  <si>
    <t>e9889638-ea4c-45b8-90fa-3201b43191e3</t>
  </si>
  <si>
    <t>e401b1cf-f424-4837-a5f0-410514498b58</t>
  </si>
  <si>
    <t>4f5a338d-a56a-417d-ae4d-cfd6f51a4729</t>
  </si>
  <si>
    <t>a1693936-2774-4f31-8e5b-c513a5870015</t>
  </si>
  <si>
    <t>ff904733-0b42-4928-a984-b231b8ff1823</t>
  </si>
  <si>
    <t>Fluometuron</t>
  </si>
  <si>
    <t>4f9ceb8d-7b0f-482e-aeb4-59400d5fdbb8</t>
  </si>
  <si>
    <t>Fluoride</t>
  </si>
  <si>
    <t>57860159-5626-4f15-89b5-13b357797d71</t>
  </si>
  <si>
    <t>a768b3a4-dce7-48f2-bb44-89c8a4ba00d1</t>
  </si>
  <si>
    <t>de875382-6ef2-454c-b828-2c3a5080d39c</t>
  </si>
  <si>
    <t>831f48fc-ca00-4534-9ede-730190b3bee0</t>
  </si>
  <si>
    <t>Fluorochloridone</t>
  </si>
  <si>
    <t>9933c5bc-8337-5daf-b111-60c2b451dc3e</t>
  </si>
  <si>
    <t>Fluoroglycofen</t>
  </si>
  <si>
    <t>64a6c54a-9c47-4969-bc91-aed7f314ea03</t>
  </si>
  <si>
    <t>Fluoroglycofen-ethyl</t>
  </si>
  <si>
    <t>0c77f5af-0a0b-4205-acb6-0b031c22029f</t>
  </si>
  <si>
    <t>Flupyrsulfuron-methyl</t>
  </si>
  <si>
    <t>d1812c3b-7f5e-4ce3-80b2-e599642168cf</t>
  </si>
  <si>
    <t>Fluquinconazole</t>
  </si>
  <si>
    <t>07a5e6ef-e95e-52ab-83ca-073b0727b0a0</t>
  </si>
  <si>
    <t>Flurenol</t>
  </si>
  <si>
    <t>a0544534-e298-46a9-bbd2-949902ac1487</t>
  </si>
  <si>
    <t>Flurochloridone</t>
  </si>
  <si>
    <t>20834550-2d87-47d0-9d3c-fd65c108c72b</t>
  </si>
  <si>
    <t>Fluroxypyr</t>
  </si>
  <si>
    <t>48e16ea8-128c-4d96-a4f4-668f12249434</t>
  </si>
  <si>
    <t>Flurtamone</t>
  </si>
  <si>
    <t>c4cb99f9-ed0e-4543-8596-da56a8de8e40</t>
  </si>
  <si>
    <t>Flusilazole</t>
  </si>
  <si>
    <t>df260d38-1369-4524-a83a-bbd8ace56681</t>
  </si>
  <si>
    <t>Flutolanil</t>
  </si>
  <si>
    <t>928f64ab-0d84-4923-802f-1fa42ea251f2</t>
  </si>
  <si>
    <t>Folpet</t>
  </si>
  <si>
    <t>cc05b490-fe4b-47ac-893c-951b0f359285</t>
  </si>
  <si>
    <t>f64b5e97-f427-5ef8-a13e-2e83920b5ac7</t>
  </si>
  <si>
    <t>Fonofos</t>
  </si>
  <si>
    <t>b11d2f9f-1fee-49ca-aef6-de238b8f98c9</t>
  </si>
  <si>
    <t>Foramsulfuron</t>
  </si>
  <si>
    <t>794a9d6b-1ed0-486b-a6a9-d8a575c0aa9a</t>
  </si>
  <si>
    <t>Fosetyl</t>
  </si>
  <si>
    <t>4c44e04f-9b3d-4389-bf08-1bddf9dfa9e7</t>
  </si>
  <si>
    <t>Fosetyl-aluminium</t>
  </si>
  <si>
    <t>81bfad4e-f2a3-4d65-9e9a-72793dab13cb</t>
  </si>
  <si>
    <t>Fuberidazole</t>
  </si>
  <si>
    <t>2b6c2cee-deb2-49f1-a552-a666a41fc14e</t>
  </si>
  <si>
    <t>Fungicides, unspecified</t>
  </si>
  <si>
    <t>dffa1f8e-2d99-5795-8317-7e33cc369f77</t>
  </si>
  <si>
    <t>Furalaxyl</t>
  </si>
  <si>
    <t>af97a8ee-abed-4866-9330-89844b9f135e</t>
  </si>
  <si>
    <t>Furathiocarb</t>
  </si>
  <si>
    <t>b7a0a14a-b0b2-4aeb-923f-5c2ec1251dd5</t>
  </si>
  <si>
    <t>Glufosinate</t>
  </si>
  <si>
    <t>52be5a94-fe48-4ec3-b694-44d08262bbad</t>
  </si>
  <si>
    <t>Glufosinate ammonium</t>
  </si>
  <si>
    <t>3850d44e-8919-47bc-9c0a-51ccc4ec9d9f</t>
  </si>
  <si>
    <t>b4f9a201-2a20-4f41-a572-eabc98c75e1b</t>
  </si>
  <si>
    <t>51a01057-22d3-533b-9831-7592ec368cdb</t>
  </si>
  <si>
    <t>Guazatine</t>
  </si>
  <si>
    <t>b59aad72-50dd-4938-93bd-9ed99ab720af</t>
  </si>
  <si>
    <t>Halosulfuron-methyl</t>
  </si>
  <si>
    <t>66a6dad0-e450-4206-88e1-f823a04f8b1d</t>
  </si>
  <si>
    <t>Haloxyfop- (R) Methylester</t>
  </si>
  <si>
    <t>a058168e-9a1e-5126-80b6-2d202e746835</t>
  </si>
  <si>
    <t>Haloxyfop-P-methyl</t>
  </si>
  <si>
    <t>7966394e-6a5b-4069-97a1-1b99f8b7bcb0</t>
  </si>
  <si>
    <t>1fdca295-07cb-4797-8fc8-2bd8ba79514f</t>
  </si>
  <si>
    <t>dab33577-e9d4-4f6d-b141-a456521d4c1b</t>
  </si>
  <si>
    <t>dfbe093a-f470-4ae7-a207-50444f1f23f1</t>
  </si>
  <si>
    <t>12352b0c-c809-5bc8-a9b8-6ad6f9900636</t>
  </si>
  <si>
    <t>Heptenophos</t>
  </si>
  <si>
    <t>41625ba3-8bf4-4d2a-b634-fddcdf622282</t>
  </si>
  <si>
    <t>Herbicides, unspecified</t>
  </si>
  <si>
    <t>94ba16db-16b4-4652-b121-8682c317db58</t>
  </si>
  <si>
    <t>Hexaconazole</t>
  </si>
  <si>
    <t>29ed3a9c-84ee-530d-8ba7-bf8e0d2fe754</t>
  </si>
  <si>
    <t>Hexaflumuron</t>
  </si>
  <si>
    <t>3941d87e-6d5c-45d0-9fd5-16e3b948431c</t>
  </si>
  <si>
    <t>Hexazinone</t>
  </si>
  <si>
    <t>3d4852a3-6ef9-5e64-be70-6d65df0c9337</t>
  </si>
  <si>
    <t>Hexythiazox</t>
  </si>
  <si>
    <t>4c99e2cb-60ae-499e-aae1-c983fb3bd9f2</t>
  </si>
  <si>
    <t>Hydramethylnon</t>
  </si>
  <si>
    <t>042e5892-cd59-4e95-949e-cacce0e6a590</t>
  </si>
  <si>
    <t>3aa11bfe-0524-5028-8371-c98857c61949</t>
  </si>
  <si>
    <t>Hymexazol</t>
  </si>
  <si>
    <t>0964b6e9-08a5-4103-8ad6-610e8cd718c1</t>
  </si>
  <si>
    <t>Imazalil</t>
  </si>
  <si>
    <t>f5613910-92ec-4bf3-9585-926749432289</t>
  </si>
  <si>
    <t>a72e7983-329f-4fb7-9b05-77efe97717e4</t>
  </si>
  <si>
    <t>Imazapyr</t>
  </si>
  <si>
    <t>77152ee4-bf01-4720-a95f-19bde9bdcda8</t>
  </si>
  <si>
    <t>3bf44c34-e91e-449a-878c-9a6e8220cb63</t>
  </si>
  <si>
    <t>10507b66-45a2-4f20-ae9c-609e8b4d07c8</t>
  </si>
  <si>
    <t>Imidacloprid</t>
  </si>
  <si>
    <t>faa118a7-50b6-4ea9-94bb-40a55a0e39f2</t>
  </si>
  <si>
    <t>Indoxacarb</t>
  </si>
  <si>
    <t>9d6cb18b-db4b-4fe6-8449-2830536751e9</t>
  </si>
  <si>
    <t>Insecticides, unspecified</t>
  </si>
  <si>
    <t>c672fec5-5d1d-4353-9af3-2528b073a262</t>
  </si>
  <si>
    <t>Iodide</t>
  </si>
  <si>
    <t>5de7f50d-dbd7-4e4c-afa5-b38ad93b4dec</t>
  </si>
  <si>
    <t>bb6d97ec-cfaa-49e1-8105-89abf4319656</t>
  </si>
  <si>
    <t>22b18b15-712c-4475-a6a3-e245da9252b6</t>
  </si>
  <si>
    <t>df1cc3ea-7a3c-40ca-8349-42b89ff59063</t>
  </si>
  <si>
    <t>Iodosulfuron</t>
  </si>
  <si>
    <t>c4ab841c-b243-45fe-b5f9-258a00016fc9</t>
  </si>
  <si>
    <t>Iodosulfuron-methyl-sodium</t>
  </si>
  <si>
    <t>6744b13d-2908-4725-88a3-1afd6696c899</t>
  </si>
  <si>
    <t>Ioxynil</t>
  </si>
  <si>
    <t>a5a8cee4-65ed-5e02-a1d1-9f81d88223c8</t>
  </si>
  <si>
    <t>Ioxynil methyl ester</t>
  </si>
  <si>
    <t>299f371a-61c1-4ea2-8c38-901aa74acf7d</t>
  </si>
  <si>
    <t>Iprodion</t>
  </si>
  <si>
    <t>4ab7bb85-d6b6-5adc-9ccd-b0ebc9fd11ad</t>
  </si>
  <si>
    <t>Iprovalicarb</t>
  </si>
  <si>
    <t>db364689-e1a3-4629-8835-e6c59d6daf09</t>
  </si>
  <si>
    <t>c983ad54-12e9-47a5-b747-5e5c448e58e2</t>
  </si>
  <si>
    <t>98693cdf-d9fc-43ed-bfe6-78dfe5742d33</t>
  </si>
  <si>
    <t>ce567bdc-76ec-4ca0-be79-8bb796e448b3</t>
  </si>
  <si>
    <t>04f9be83-433e-4564-af72-98e463e5b616</t>
  </si>
  <si>
    <t>Isoproturon</t>
  </si>
  <si>
    <t>b3e6eedb-e295-56df-accf-0471bf42746f</t>
  </si>
  <si>
    <t>Isoxadifen-ethyl</t>
  </si>
  <si>
    <t>90f7c1f9-e57e-4806-a154-5be9a6e1ac2e</t>
  </si>
  <si>
    <t>Isoxaflutole</t>
  </si>
  <si>
    <t>5e86b7ae-1d51-485c-be33-8c12c4ce4d2e</t>
  </si>
  <si>
    <t>Kaolin</t>
  </si>
  <si>
    <t>e7c5db65-775c-4ada-8a63-32c67792bd52</t>
  </si>
  <si>
    <t>Kresoxim-methyl</t>
  </si>
  <si>
    <t>8c823f73-5fc6-4334-8a96-651365e7b542</t>
  </si>
  <si>
    <t>f1b48f46-77aa-4dba-bd83-87e220816f42</t>
  </si>
  <si>
    <t>4010918f-7fd0-4925-8fbb-8fd7a44a806c</t>
  </si>
  <si>
    <t>837083ce-41cd-49f3-a849-d79564dac238</t>
  </si>
  <si>
    <t>67652827-017f-4856-8d0a-c97bac4c6562</t>
  </si>
  <si>
    <t>739234c8-5359-48b4-983f-9cb170d68c8d</t>
  </si>
  <si>
    <t>6b7a3386-4aa7-4e58-9450-41130dbfa099</t>
  </si>
  <si>
    <t>Lenacil</t>
  </si>
  <si>
    <t>649b8bdc-5bc4-4d94-a587-e381b2b61079</t>
  </si>
  <si>
    <t>Lindane</t>
  </si>
  <si>
    <t>971f25e5-1501-454a-8a5a-2723f84d7974</t>
  </si>
  <si>
    <t>Linuron</t>
  </si>
  <si>
    <t>6230c099-a983-4d9d-98a8-a0697962bec3</t>
  </si>
  <si>
    <t>7ffda147-f556-5470-8db7-5be5c15472c2</t>
  </si>
  <si>
    <t>Lufenuron</t>
  </si>
  <si>
    <t>e5492922-eaf5-4409-aa49-7f2a35cd0336</t>
  </si>
  <si>
    <t>415f43c0-3908-418d-95cd-fca46ec371b9</t>
  </si>
  <si>
    <t>ef4884eb-c75d-4ef8-9170-11b20401cbca</t>
  </si>
  <si>
    <t>MSMA</t>
  </si>
  <si>
    <t>e8475907-2081-4fd5-9526-bfcef88380db</t>
  </si>
  <si>
    <t>2ef1d3db-baba-4948-bd9c-eb91e4a36228</t>
  </si>
  <si>
    <t>581ddcdf-82b7-4f87-83ee-761a44fea7f7</t>
  </si>
  <si>
    <t>6cd4ed76-161a-4d90-b275-dc74704ffd1d</t>
  </si>
  <si>
    <t>6f5f2323-f747-5578-a3a7-d6a750ca3884</t>
  </si>
  <si>
    <t>Magnesium phosphide</t>
  </si>
  <si>
    <t>dd7748c9-be28-4c89-b8b1-ed5ac14599a2</t>
  </si>
  <si>
    <t>Malathion</t>
  </si>
  <si>
    <t>863ebe6d-0f48-4c32-94df-a6369f963a2e</t>
  </si>
  <si>
    <t>Maleic hydrazide</t>
  </si>
  <si>
    <t>4f6390e3-bca5-4d3b-aead-7d63f2534440</t>
  </si>
  <si>
    <t>Mancozeb</t>
  </si>
  <si>
    <t>12e2fffe-08cd-451c-ad46-0b0a5db3c9ba</t>
  </si>
  <si>
    <t>Mandipropamid</t>
  </si>
  <si>
    <t>d689f35b-5ebf-4b87-bb12-c4e316219275</t>
  </si>
  <si>
    <t>Maneb</t>
  </si>
  <si>
    <t>9ba8c05d-1593-45a5-8d3b-5c4f3e9fef32</t>
  </si>
  <si>
    <t>009a49e8-09a7-4432-9cb9-f2dd18e8f922</t>
  </si>
  <si>
    <t>9c706cff-cb82-4207-a589-95896e04dc08</t>
  </si>
  <si>
    <t>6b7fbea6-4a86-40f9-954d-3c9b3611abfd</t>
  </si>
  <si>
    <t>bef7c90d-9f65-483c-b6b6-4b5d1086c878</t>
  </si>
  <si>
    <t>Mecoprop</t>
  </si>
  <si>
    <t>0f901f59-84bd-42a5-9a4c-04bd8cac7fb9</t>
  </si>
  <si>
    <t>Mecoprop-P</t>
  </si>
  <si>
    <t>8ebbd256-8114-4438-98c9-bbed994c140b</t>
  </si>
  <si>
    <t>Mefenpyr</t>
  </si>
  <si>
    <t>f97ee737-45ca-4a19-bbf4-30746bfa6fb4</t>
  </si>
  <si>
    <t>Mefenpyr-diethyl</t>
  </si>
  <si>
    <t>8a1f826f-e415-5f6c-8881-f0ad4cd8642d</t>
  </si>
  <si>
    <t>Mepanipyrim</t>
  </si>
  <si>
    <t>6008086f-5522-493a-8bfe-60e6d0d53b34</t>
  </si>
  <si>
    <t>Mepiquat chloride</t>
  </si>
  <si>
    <t>7690a454-91c0-59bf-aaa0-3a7fdc985475</t>
  </si>
  <si>
    <t>Mepronil</t>
  </si>
  <si>
    <t>ed2d49f8-110d-4db4-9488-f61c349e6117</t>
  </si>
  <si>
    <t>c486d0f8-f2be-4c5e-b594-9fa5d6942f9e</t>
  </si>
  <si>
    <t>e2128dc4-e065-4030-81b3-c978d7bc48ec</t>
  </si>
  <si>
    <t>f7eca11f-546f-4712-ad80-724254685596</t>
  </si>
  <si>
    <t>a4550604-95b4-5226-a87c-7d3fba511b41</t>
  </si>
  <si>
    <t>Mesosulfuron</t>
  </si>
  <si>
    <t>6248aeed-1ce1-49ee-be1c-3471ebf0a82e</t>
  </si>
  <si>
    <t>Mesosulfuron-methyl (prop)</t>
  </si>
  <si>
    <t>8b1020ea-0714-40df-8ea9-450e26963a43</t>
  </si>
  <si>
    <t>Mesotrione</t>
  </si>
  <si>
    <t>08f3db43-3185-4d9d-846a-404e27928eaf</t>
  </si>
  <si>
    <t>Metalaxil</t>
  </si>
  <si>
    <t>4fde8c19-5560-4fc4-a416-7b244f7439ec</t>
  </si>
  <si>
    <t>Metalaxyl-M</t>
  </si>
  <si>
    <t>597847df-518f-4bd6-ae50-1de01f2761a4</t>
  </si>
  <si>
    <t>Metaldehyde</t>
  </si>
  <si>
    <t>00acb9f0-1640-4f8c-89ef-d857e1428be0</t>
  </si>
  <si>
    <t>Metam-sodium</t>
  </si>
  <si>
    <t>fbebc389-bce6-4540-8869-50076139f370</t>
  </si>
  <si>
    <t>Metamitron</t>
  </si>
  <si>
    <t>89dd5dfb-aa72-4c48-aaf7-b0aa16497029</t>
  </si>
  <si>
    <t>Metazachlor</t>
  </si>
  <si>
    <t>1defe52a-bc9b-4c03-90fb-91bd35f6ce49</t>
  </si>
  <si>
    <t>Metconazole</t>
  </si>
  <si>
    <t>bb9a0c00-e0af-4926-8b0e-0a0be79abaf6</t>
  </si>
  <si>
    <t>Methabenzthiazuron</t>
  </si>
  <si>
    <t>1992f951-d2c6-428d-9ff9-dac673f2b532</t>
  </si>
  <si>
    <t>Methamidophos</t>
  </si>
  <si>
    <t>10cf973e-9a4c-53a6-83e9-c2293909374d</t>
  </si>
  <si>
    <t>Methidathion</t>
  </si>
  <si>
    <t>c3114f66-5b2b-4f6c-bf96-911bef486bf3</t>
  </si>
  <si>
    <t>Methiocarb</t>
  </si>
  <si>
    <t>2bf4e40e-ed11-457a-ae60-53a5cc43fdc7</t>
  </si>
  <si>
    <t>ac7c4d41-1854-5761-aa0d-fff910c6cc47</t>
  </si>
  <si>
    <t>Methoprene</t>
  </si>
  <si>
    <t>7b34b63f-b1a0-4b25-ae5e-dc1368b4512a</t>
  </si>
  <si>
    <t>Methoxyfenozide</t>
  </si>
  <si>
    <t>4218b9ea-78e7-44b5-b4e1-5a0fca05aeb8</t>
  </si>
  <si>
    <t>4412a76b-eb71-4fd3-afc9-6871a58cae5f</t>
  </si>
  <si>
    <t>Metiram</t>
  </si>
  <si>
    <t>616f4baa-8e97-5892-baf7-41ef582cfb38</t>
  </si>
  <si>
    <t>Metobromuron</t>
  </si>
  <si>
    <t>d2885a24-b728-4832-8638-15697630eff9</t>
  </si>
  <si>
    <t>b7feaed4-a5d3-4601-894c-e10f9dc7575b</t>
  </si>
  <si>
    <t>Metosulam</t>
  </si>
  <si>
    <t>171aebab-b5e0-493f-8776-43e1a694666f</t>
  </si>
  <si>
    <t>c2c2b2c4-0a30-4c79-8d1f-0735a95a8962</t>
  </si>
  <si>
    <t>Metsulfuron-methyl</t>
  </si>
  <si>
    <t>0fe04bc3-350c-5755-8db2-919c16b85d6f</t>
  </si>
  <si>
    <t>Mevinfos</t>
  </si>
  <si>
    <t>5a405a78-45bb-49de-8ecc-48a5d9cf9721</t>
  </si>
  <si>
    <t>Mineral oil</t>
  </si>
  <si>
    <t>aa2f15ce-fc50-4252-89d8-89e06b4f588a</t>
  </si>
  <si>
    <t>Molinate</t>
  </si>
  <si>
    <t>9cf3a683-ed3d-40e9-b039-7653e4fc9e20</t>
  </si>
  <si>
    <t>1f3c2297-d652-468d-82e8-4fd59bf5b5b8</t>
  </si>
  <si>
    <t>c126f8a0-6bc4-42e6-9220-d6ccfef3f2ed</t>
  </si>
  <si>
    <t>8b531ec0-ca7a-49cd-bef0-56f110112f34</t>
  </si>
  <si>
    <t>33456751-d78b-465d-8635-52d71e77cf54</t>
  </si>
  <si>
    <t>Monocrotophos</t>
  </si>
  <si>
    <t>340eb8e4-5282-4862-8840-35fcc50e3505</t>
  </si>
  <si>
    <t>Monolinuron</t>
  </si>
  <si>
    <t>b10642d6-cd29-4cf0-9ebe-755902c9a3ae</t>
  </si>
  <si>
    <t>Myclobutanil</t>
  </si>
  <si>
    <t>f72b4424-929b-4c74-99e4-60b0ad364995</t>
  </si>
  <si>
    <t>Naled</t>
  </si>
  <si>
    <t>9122eb15-12c8-4621-a036-209f6c06e3fb</t>
  </si>
  <si>
    <t>Napropamide</t>
  </si>
  <si>
    <t>fca49bf5-8cae-559f-b76b-5f6ad4fe658d</t>
  </si>
  <si>
    <t>Neburon</t>
  </si>
  <si>
    <t>b4580545-243d-48d2-a3a0-2633a4f46fb1</t>
  </si>
  <si>
    <t>5de1943f-b011-45a0-97d4-ed15eea6a382</t>
  </si>
  <si>
    <t>a72a45ee-395a-4d25-b893-9d183e43e76e</t>
  </si>
  <si>
    <t>2bcad3b3-5305-481c-a166-ad5e6eac2675</t>
  </si>
  <si>
    <t>504672ba-784f-4c87-bf3e-ede17992e4a2</t>
  </si>
  <si>
    <t>Nicosulfuron</t>
  </si>
  <si>
    <t>774c181d-18a7-4096-aa99-56801ef6b909</t>
  </si>
  <si>
    <t>7ce704ce-2a44-448b-b198-f00bf5928b4b</t>
  </si>
  <si>
    <t>994129c0-37ba-464f-a222-a8231715dae2</t>
  </si>
  <si>
    <t>eadc37a4-8b1e-4dd2-8f4a-39d89d5f39ba</t>
  </si>
  <si>
    <t>b748f6f1-7061-4243-89c7-3f2d01dcec07</t>
  </si>
  <si>
    <t>90917976-dfa0-56d0-8937-fec6deaf00b4</t>
  </si>
  <si>
    <t>Nitrothal-isopropyl</t>
  </si>
  <si>
    <t>50f05f8e-a062-4298-a805-0f230ef6ff5d</t>
  </si>
  <si>
    <t>Norflurazon</t>
  </si>
  <si>
    <t>9a94962c-be98-5d0a-8327-fd6d1ce0f4f1</t>
  </si>
  <si>
    <t>Novaluron</t>
  </si>
  <si>
    <t>0af51816-fa0b-5c76-bc65-92071535f15d</t>
  </si>
  <si>
    <t>Octanoic acid</t>
  </si>
  <si>
    <t>79459b74-727a-465f-b0cb-aae38d1d39cc</t>
  </si>
  <si>
    <t>Oils, non-fossil</t>
  </si>
  <si>
    <t>d41ee922-fa80-45e3-a317-3e9b72ee385d</t>
  </si>
  <si>
    <t>be4835bf-5252-48c1-be48-14f59d533bbd</t>
  </si>
  <si>
    <t>c161d9b4-2237-4053-b549-9e0cfc201e0d</t>
  </si>
  <si>
    <t>85403ceb-612c-494a-bcab-901946278f58</t>
  </si>
  <si>
    <t>Oils, unspecified</t>
  </si>
  <si>
    <t>7538ab50-2ef6-4e49-880d-48d5b283a79b</t>
  </si>
  <si>
    <t>e9bf9e2d-4bd1-4679-86ff-e34f6b750ea0</t>
  </si>
  <si>
    <t>21f77eaa-6f3e-426d-8932-fde33cd936d6</t>
  </si>
  <si>
    <t>365010c0-d4dd-4281-a1a7-7e2302c4105f</t>
  </si>
  <si>
    <t>Orbencarb</t>
  </si>
  <si>
    <t>e61443a5-41b6-4407-a1cd-116bdfb38a67</t>
  </si>
  <si>
    <t>662c6aea-3c5b-4205-a3e0-942f29af03c4</t>
  </si>
  <si>
    <t>Oryzalin</t>
  </si>
  <si>
    <t>d216b8b6-3744-447a-be01-989a5985cc35</t>
  </si>
  <si>
    <t>Oxadixyl</t>
  </si>
  <si>
    <t>aaa7a82f-7d09-48ed-8f08-8eb3c7eeb928</t>
  </si>
  <si>
    <t>Oxamyl</t>
  </si>
  <si>
    <t>224c984f-5232-53d7-be57-5fece5b26323</t>
  </si>
  <si>
    <t>Oxasulfuron</t>
  </si>
  <si>
    <t>83cc3810-ac58-40a3-97af-04a855d4c809</t>
  </si>
  <si>
    <t>Oxydemeton-methyl</t>
  </si>
  <si>
    <t>19ca9276-e5c6-47f5-a3a4-18284d2a27c3</t>
  </si>
  <si>
    <t>Oxyfluorfen</t>
  </si>
  <si>
    <t>bf8de5ea-9e54-573e-a0b1-676df1b766e0</t>
  </si>
  <si>
    <t>P-tert-amylphenol</t>
  </si>
  <si>
    <t>6d74bab2-969f-419c-a2dc-4dde50cf2553</t>
  </si>
  <si>
    <t>e170546d-a672-4840-bd7a-1c7f8b627286</t>
  </si>
  <si>
    <t>e7d1072e-68ab-4fb4-b141-feb865e3082d</t>
  </si>
  <si>
    <t>Parathion</t>
  </si>
  <si>
    <t>cb8de38f-f794-51e2-9736-0fb7ecf8f448</t>
  </si>
  <si>
    <t>Penconazole</t>
  </si>
  <si>
    <t>810479f2-5c15-57e7-8758-8c4a69dc8318</t>
  </si>
  <si>
    <t>Pencycuron</t>
  </si>
  <si>
    <t>9cbbd44e-bc02-4586-9d58-e223db6f5e24</t>
  </si>
  <si>
    <t>5da998ca-223d-47bb-a516-2ee8c9bf6f2c</t>
  </si>
  <si>
    <t>18fb2184-d78e-467f-9eac-116bd534739f</t>
  </si>
  <si>
    <t>Pesticides, unspecified</t>
  </si>
  <si>
    <t>231bcbc6-ce4d-5550-8244-9431031dea95</t>
  </si>
  <si>
    <t>Pethoxamid</t>
  </si>
  <si>
    <t>50fb73f7-935a-4cf8-81a0-ff3ca0ea35f9</t>
  </si>
  <si>
    <t>Phenmedipham</t>
  </si>
  <si>
    <t>ebca692a-4ef2-5ca0-86c9-435f9071b7ed</t>
  </si>
  <si>
    <t>a7ce2d61-decb-4076-baf1-774c4039b4e3</t>
  </si>
  <si>
    <t>24d49070-45df-4627-84fa-2d8adeca255b</t>
  </si>
  <si>
    <t>Phorate</t>
  </si>
  <si>
    <t>7f839ecb-5ff0-580e-afd2-ac24373c38a2</t>
  </si>
  <si>
    <t>Phosalone</t>
  </si>
  <si>
    <t>b268aafb-2e5a-4bb1-a3ab-37f378ee8090</t>
  </si>
  <si>
    <t>Phosmet</t>
  </si>
  <si>
    <t>c89a0749-40a5-4c9c-8770-c4295ea34977</t>
  </si>
  <si>
    <t>b6e2f7f4-6b2e-4b3e-be1f-67626cb8205d</t>
  </si>
  <si>
    <t>2f8952b0-c90c-4e3d-b546-52b862fc8f11</t>
  </si>
  <si>
    <t>8b0a4a41-c65c-4d94-b10c-94ddb98abdd2</t>
  </si>
  <si>
    <t>83d5b12c-781b-463a-81a2-cdc5918f75cf</t>
  </si>
  <si>
    <t>Picloram</t>
  </si>
  <si>
    <t>1a7fba0e-91a3-4ac2-a58e-44575eeed078</t>
  </si>
  <si>
    <t>Picoxystrobin</t>
  </si>
  <si>
    <t>8e52912d-cb22-52c0-9ded-1fc168440a17</t>
  </si>
  <si>
    <t>Pinoxaden</t>
  </si>
  <si>
    <t>13be989f-9a8e-420d-b27d-47c3565eb77c</t>
  </si>
  <si>
    <t>Piperonyl butoxide</t>
  </si>
  <si>
    <t>1c0699e2-9be2-4c30-8328-fc0ad8caac58</t>
  </si>
  <si>
    <t>Pirimicarb</t>
  </si>
  <si>
    <t>9682172f-8194-4efc-86e0-d81d189514a7</t>
  </si>
  <si>
    <t>Pirimiphos methyl</t>
  </si>
  <si>
    <t>b717518e-b8b6-44fa-a8e1-f9fde2436caf</t>
  </si>
  <si>
    <t>0e7f417f-b5ec-4771-a47a-60cc451a8403</t>
  </si>
  <si>
    <t>bc269269-1874-4423-b5f0-eed0f5227684</t>
  </si>
  <si>
    <t>73b26c10-3c57-4732-8a36-6d1d98d6c925</t>
  </si>
  <si>
    <t>e888a409-63ef-5a7f-aea9-92bac7f51c8c</t>
  </si>
  <si>
    <t>Potassium soap</t>
  </si>
  <si>
    <t>b1fedd38-0f13-4baa-a6e9-ccc453e5b2f5</t>
  </si>
  <si>
    <t>Primisulfuron</t>
  </si>
  <si>
    <t>99f1e4a4-2f47-4098-8f28-4c736a5b675d</t>
  </si>
  <si>
    <t>Prochloraz</t>
  </si>
  <si>
    <t>364cef97-0380-4d40-8b47-35e073f0c54f</t>
  </si>
  <si>
    <t>Procymidone</t>
  </si>
  <si>
    <t>cab8d859-018a-4919-9324-f3febdea35e0</t>
  </si>
  <si>
    <t>Profenofos</t>
  </si>
  <si>
    <t>2e718246-b4f2-44e3-bcc5-2ce3496d2db6</t>
  </si>
  <si>
    <t>Prohexadione-calcium</t>
  </si>
  <si>
    <t>7000de19-18c4-4bfd-90a2-9b1f2346eb99</t>
  </si>
  <si>
    <t>Prometryn</t>
  </si>
  <si>
    <t>30e130e0-ff90-4e07-9cda-c53b81e0bbe6</t>
  </si>
  <si>
    <t>Pronamide</t>
  </si>
  <si>
    <t>0a0a8657-0cc0-4132-a31b-cb4b0a0f3f3a</t>
  </si>
  <si>
    <t>Propachlor</t>
  </si>
  <si>
    <t>22fbf3b0-06cf-53c7-b38b-64dfcdef37f8</t>
  </si>
  <si>
    <t>Propamocarb</t>
  </si>
  <si>
    <t>c1ad9058-6019-4835-ab47-d3e3f35b94d9</t>
  </si>
  <si>
    <t>Propamocarb HCl</t>
  </si>
  <si>
    <t>a9224ed8-bdfd-4e66-9e97-df752e2485ef</t>
  </si>
  <si>
    <t>Propanil</t>
  </si>
  <si>
    <t>89107893-d6a6-4b60-b17e-7f4542461dfd</t>
  </si>
  <si>
    <t>Propaquizafop</t>
  </si>
  <si>
    <t>6b3026ac-76b1-493d-bbcc-1281ac24905e</t>
  </si>
  <si>
    <t>Propargite</t>
  </si>
  <si>
    <t>d1b2cbef-7804-5ec0-8d93-f1cf91c59fb4</t>
  </si>
  <si>
    <t>Propham</t>
  </si>
  <si>
    <t>f7c6455a-51e5-4aba-8361-99b98d47c47b</t>
  </si>
  <si>
    <t>8704d23b-dc6c-5fd8-94be-60e6fabb02f5</t>
  </si>
  <si>
    <t>Propineb</t>
  </si>
  <si>
    <t>3aa9471c-359f-40b4-b0c7-266123f2623e</t>
  </si>
  <si>
    <t>Propoxycarbazone-sodium (prop)</t>
  </si>
  <si>
    <t>19c48bf5-6116-5941-877a-ad23501dedb1</t>
  </si>
  <si>
    <t>Proquinazid</t>
  </si>
  <si>
    <t>b4f381ed-345e-48eb-b85a-c8b3f4730af1</t>
  </si>
  <si>
    <t>Prosulfocarb</t>
  </si>
  <si>
    <t>04cd03b8-8206-4d3a-a910-59ffc0550c2c</t>
  </si>
  <si>
    <t>Prosulfuron</t>
  </si>
  <si>
    <t>cfa6de56-8a29-4a27-8868-fb6d1f092d36</t>
  </si>
  <si>
    <t>066a904d-beba-47a4-a153-3981ca3554e0</t>
  </si>
  <si>
    <t>Pymetrozine</t>
  </si>
  <si>
    <t>c7328f5c-abaa-4786-a9ef-6706a9108382</t>
  </si>
  <si>
    <t>Pyraclostrobin (prop)</t>
  </si>
  <si>
    <t>2fee2825-acaa-562e-8611-e607b8f94fcc</t>
  </si>
  <si>
    <t>Pyraflufen-ethyl</t>
  </si>
  <si>
    <t>0b27924a-660d-5cbc-8b67-c2d30dd91d39</t>
  </si>
  <si>
    <t>Pyrazophos</t>
  </si>
  <si>
    <t>6f478f7b-1817-4316-8dd8-c65fdc1c6be7</t>
  </si>
  <si>
    <t>Pyrethrin</t>
  </si>
  <si>
    <t>19d4089d-11a2-520c-84a0-b307ec625a0c</t>
  </si>
  <si>
    <t>Pyrethrine</t>
  </si>
  <si>
    <t>69edbf6f-66cb-5e8f-8741-f34a16fed5ca</t>
  </si>
  <si>
    <t>Pyrethrum</t>
  </si>
  <si>
    <t>46bce580-a40e-4bb4-a835-083a519f3b50</t>
  </si>
  <si>
    <t>Pyridate</t>
  </si>
  <si>
    <t>d5946f74-8384-5bb7-93f3-50d5f794e02a</t>
  </si>
  <si>
    <t>Pyrifenox</t>
  </si>
  <si>
    <t>b2663551-c9e2-446c-88e1-0a87435667dc</t>
  </si>
  <si>
    <t>Pyrimethanil</t>
  </si>
  <si>
    <t>abcbc5ab-2f85-4da1-9bf0-5db48390a6ea</t>
  </si>
  <si>
    <t>Pyriproxyfen</t>
  </si>
  <si>
    <t>c6b0b28d-dddf-4610-b62e-971d328fae57</t>
  </si>
  <si>
    <t>Pyrithiobac sodium salt</t>
  </si>
  <si>
    <t>658441e6-f7a0-4ce5-bbe7-329a2a9e31c8</t>
  </si>
  <si>
    <t>Quinclorac</t>
  </si>
  <si>
    <t>9d62f34e-56df-4c48-ba0f-3a50008f29be</t>
  </si>
  <si>
    <t>Quinmerac</t>
  </si>
  <si>
    <t>80059f17-e3f9-4041-9fdc-31658ce27288</t>
  </si>
  <si>
    <t>Quinoxyfen</t>
  </si>
  <si>
    <t>99f78a2c-48e3-492c-aa5a-ed0c2f24a1a0</t>
  </si>
  <si>
    <t>Quintozene</t>
  </si>
  <si>
    <t>f9c73aca-3d5c-4072-81dd-b8e0643530a6</t>
  </si>
  <si>
    <t>Quizalofop ethyl ester</t>
  </si>
  <si>
    <t>be206401-d803-4b14-8319-53b916e9beef</t>
  </si>
  <si>
    <t>Quizalofop-P</t>
  </si>
  <si>
    <t>7bddbf65-6f39-4ae1-bddf-d8d4632c8efe</t>
  </si>
  <si>
    <t>Quizalofop-p-ethyl</t>
  </si>
  <si>
    <t>c70d7501-b022-5459-a8b5-dea60d3655e6</t>
  </si>
  <si>
    <t>Rabon</t>
  </si>
  <si>
    <t>8b4f0e68-38d5-4bee-b647-680d3a117560</t>
  </si>
  <si>
    <t>Rimsulfuron</t>
  </si>
  <si>
    <t>6d9d5607-330d-4f8d-95bb-e6280c9dad6c</t>
  </si>
  <si>
    <t>Rotenone</t>
  </si>
  <si>
    <t>317c9f65-0142-5fa0-99da-98a5c7d639dd</t>
  </si>
  <si>
    <t>S-metolachlor</t>
  </si>
  <si>
    <t>df0ba4e1-ab58-4e03-ac9e-05c76ebfa7ec</t>
  </si>
  <si>
    <t>62c14aa1-ef5b-4bbc-8601-a5002e05f6e5</t>
  </si>
  <si>
    <t>0bbb2dfe-6dc8-4a22-9d23-db140afb7faf</t>
  </si>
  <si>
    <t>8bd01869-7f83-4fcd-a167-af5735fa7ffd</t>
  </si>
  <si>
    <t>c6ce1ad0-d8da-41d0-8db1-cabc3760b422</t>
  </si>
  <si>
    <t>47d20967-a49a-4fb3-881d-51956520449e</t>
  </si>
  <si>
    <t>56a24912-2d66-4124-87d8-f760c2fe3973</t>
  </si>
  <si>
    <t>45acd8c0-657f-46d3-8026-4b3c9fadaeb6</t>
  </si>
  <si>
    <t>82688564-c9d5-43ab-876e-1eb16fd97130</t>
  </si>
  <si>
    <t>e6f95937-83c5-55a9-8bbb-80be75452175</t>
  </si>
  <si>
    <t>Siduron</t>
  </si>
  <si>
    <t>39f248d5-dd9b-4460-8f34-3415dc3f3e43</t>
  </si>
  <si>
    <t>33aaa517-2f57-4b13-be01-910469b03567</t>
  </si>
  <si>
    <t>a57cb19d-f436-4c0c-a2ab-097c544bd95f</t>
  </si>
  <si>
    <t>6575edf4-826c-4e99-a21a-08a1afec1396</t>
  </si>
  <si>
    <t>1417474c-bf73-4ffc-9eff-94a994bf76a8</t>
  </si>
  <si>
    <t>Silthiofam</t>
  </si>
  <si>
    <t>fce0b9ae-53c8-4ab0-9e7a-7f5c2ed2c856</t>
  </si>
  <si>
    <t>48dbf4b1-0b2a-4bf5-a190-2d7fc465bda4</t>
  </si>
  <si>
    <t>16316600-f12a-410b-8726-3faee64de60a</t>
  </si>
  <si>
    <t>7da45a0b-0dcf-413c-8de0-44d8ebca9e6e</t>
  </si>
  <si>
    <t>3ac07adf-7b44-46f7-9470-b7b1bf0ba961</t>
  </si>
  <si>
    <t>Simazine</t>
  </si>
  <si>
    <t>896bfa32-a9a9-4e75-aed0-e178987ec038</t>
  </si>
  <si>
    <t>e19658ac-3c4a-4cde-90ab-9dc6f569b02b</t>
  </si>
  <si>
    <t>cc1c987a-2b6e-4cbc-969a-73f1c96de448</t>
  </si>
  <si>
    <t>4573f0c9-0fdd-413f-ae74-e27290f40743</t>
  </si>
  <si>
    <t>a2833212-0bc8-54a8-ad0e-1eb00f82cc4a</t>
  </si>
  <si>
    <t>Sodium fluorosilicate</t>
  </si>
  <si>
    <t>f7340d88-d66b-45c8-89af-251646b2c12e</t>
  </si>
  <si>
    <t>Spinosad</t>
  </si>
  <si>
    <t>4bfde0c0-e613-5241-b586-f8145e5d65e4</t>
  </si>
  <si>
    <t>Spirodiclofen</t>
  </si>
  <si>
    <t>f8448f5d-a27f-4fa9-a731-94cb3b9eb7f3</t>
  </si>
  <si>
    <t>Spiroxamine</t>
  </si>
  <si>
    <t>6be19c27-bbb9-4c2d-9831-fc7a035052a5</t>
  </si>
  <si>
    <t>Starane</t>
  </si>
  <si>
    <t>7f0873fe-731e-4b99-a384-17f0ad36a318</t>
  </si>
  <si>
    <t>aa2d6624-ad64-4fff-9260-cb51500bba0d</t>
  </si>
  <si>
    <t>ee018b5e-c9c3-486b-aeb4-ef045a4e3ccd</t>
  </si>
  <si>
    <t>4c0a6227-af22-45cb-b75b-b276ce0e4d47</t>
  </si>
  <si>
    <t>ed833edc-cec9-54c1-9bd8-1579ff25ff75</t>
  </si>
  <si>
    <t>Sulcotrione</t>
  </si>
  <si>
    <t>e2f205c4-2146-4578-8cd4-e6f309521ef4</t>
  </si>
  <si>
    <t>7ab9afec-40e0-41b0-82b1-6cb15c84e949</t>
  </si>
  <si>
    <t>4518a791-f5dd-4ee2-ab87-2f8ffca6b230</t>
  </si>
  <si>
    <t>Sulfosate</t>
  </si>
  <si>
    <t>6a9afa4e-3b29-4695-b742-56c893060dd3</t>
  </si>
  <si>
    <t>Sulfosulfuron</t>
  </si>
  <si>
    <t>cabdb1e5-e569-5aef-92af-2981a2b7c8dc</t>
  </si>
  <si>
    <t>Sulfotep</t>
  </si>
  <si>
    <t>d4049741-cef2-4edd-a3af-9728b9e3a568</t>
  </si>
  <si>
    <t>Sulfur</t>
  </si>
  <si>
    <t>599e7856-605e-47eb-b780-ab039f2d4006</t>
  </si>
  <si>
    <t>16f40b1c-f7c8-4100-9916-81a260493951</t>
  </si>
  <si>
    <t>32451556-ee07-4e36-bd8a-09f8847f9c83</t>
  </si>
  <si>
    <t>9bb73c31-c01d-4384-b567-15c1544ae581</t>
  </si>
  <si>
    <t>723a8b35-613c-4dbb-91af-ed3c06e273cc</t>
  </si>
  <si>
    <t>TCMTB</t>
  </si>
  <si>
    <t>a805071f-ce96-4d72-bdd5-4334d9aa3c23</t>
  </si>
  <si>
    <t>f5a070c3-4239-4130-b224-130f18b50ada</t>
  </si>
  <si>
    <t>Tebufenozide</t>
  </si>
  <si>
    <t>d00c7ea5-29e7-445c-b20e-672d421f3ea4</t>
  </si>
  <si>
    <t>Tebufenpyrad</t>
  </si>
  <si>
    <t>57d8084d-08e2-4212-9abf-3f051bee142e</t>
  </si>
  <si>
    <t>Tebupirimphos</t>
  </si>
  <si>
    <t>3d92a9a3-8942-4ed9-8522-fe027656e9e9</t>
  </si>
  <si>
    <t>Tebutam</t>
  </si>
  <si>
    <t>ad419049-3445-481f-97a3-3d4529ee924f</t>
  </si>
  <si>
    <t>Teflubenzuron</t>
  </si>
  <si>
    <t>273b51ae-dcc4-45c6-b8da-f6ba0313edf8</t>
  </si>
  <si>
    <t>7d685caf-34cf-5466-b048-6841a368dcee</t>
  </si>
  <si>
    <t>Tepraloxydim</t>
  </si>
  <si>
    <t>a110815e-69d2-43bd-8bf8-4e842e5895e3</t>
  </si>
  <si>
    <t>Terbacil</t>
  </si>
  <si>
    <t>15057e97-7b47-405e-8222-6ed5cf4e0087</t>
  </si>
  <si>
    <t>Terbufos</t>
  </si>
  <si>
    <t>1be6f247-61bd-4614-a1fa-01a85e968fcb</t>
  </si>
  <si>
    <t>Terbuthylazin</t>
  </si>
  <si>
    <t>64027a69-77eb-5b11-ae61-81f27161bf7e</t>
  </si>
  <si>
    <t>Terbutryn</t>
  </si>
  <si>
    <t>57a17022-7f17-4cdf-b0e8-184bc5c50d98</t>
  </si>
  <si>
    <t>51814700-587c-4915-9ed2-c5a644f831d3</t>
  </si>
  <si>
    <t>bc3d3e8d-249a-4e6d-85e8-3a003ca32776</t>
  </si>
  <si>
    <t>6fa8a7df-bd00-4b65-82bd-23b6a4cffe6a</t>
  </si>
  <si>
    <t>c5094d89-50ee-5a7a-8ff3-cf50b218ef2b</t>
  </si>
  <si>
    <t>Thiabendazole</t>
  </si>
  <si>
    <t>53f7bad5-fba1-54ca-94af-7abfbc18d21e</t>
  </si>
  <si>
    <t>Thiacloprid</t>
  </si>
  <si>
    <t>9a8e2785-9175-4818-83ae-fc394e2d695a</t>
  </si>
  <si>
    <t>Thiamethoxam</t>
  </si>
  <si>
    <t>68f5b661-cd07-445f-b14b-0fa266b3b168</t>
  </si>
  <si>
    <t>Thidiazuron</t>
  </si>
  <si>
    <t>4bafafca-ff89-46aa-9aaf-c93667df13a4</t>
  </si>
  <si>
    <t>Thifensulfuron-methyl</t>
  </si>
  <si>
    <t>5d02269c-1130-47a5-aa86-00d79802dc88</t>
  </si>
  <si>
    <t>Thiobencarb</t>
  </si>
  <si>
    <t>2c25d5de-bb2f-5fff-bb42-f7177e88e84e</t>
  </si>
  <si>
    <t>Thiocyclam</t>
  </si>
  <si>
    <t>44230d0d-f11f-473e-8b43-75656dcac834</t>
  </si>
  <si>
    <t>423112a9-b4c4-4041-8854-57bffde7b9cc</t>
  </si>
  <si>
    <t>Thiophanat-methyl</t>
  </si>
  <si>
    <t>f992dcb8-c19c-46b1-a36b-3053ef83b755</t>
  </si>
  <si>
    <t>Thiram</t>
  </si>
  <si>
    <t>168c970b-91c9-4427-a3a0-6686ad6cc2c4</t>
  </si>
  <si>
    <t>c67e3ba8-ddce-4931-b4b0-f4f9a56ccf40</t>
  </si>
  <si>
    <t>e070bd24-fd16-4963-8f4d-78bb4c402400</t>
  </si>
  <si>
    <t>85a764f2-a810-4b20-bc86-a45604262fda</t>
  </si>
  <si>
    <t>334f3d29-ec7d-4ca4-9e65-524c64c6649c</t>
  </si>
  <si>
    <t>ba785aad-0ee5-4bba-b049-e32bc31670cb</t>
  </si>
  <si>
    <t>41abb9cf-8e9a-40fe-895e-d491e32244b4</t>
  </si>
  <si>
    <t>6bc9e39e-bfc5-4929-88d9-863684901143</t>
  </si>
  <si>
    <t>9de9178b-6d1b-476d-af1f-a16a7b3031a9</t>
  </si>
  <si>
    <t>Tolylfluanid</t>
  </si>
  <si>
    <t>ad83a9b9-77ce-4a23-852d-d606ec7f8ffb</t>
  </si>
  <si>
    <t>Tralkoxydim</t>
  </si>
  <si>
    <t>04279d50-d748-4d84-b004-8c90ccb044e2</t>
  </si>
  <si>
    <t>Tralomethrin</t>
  </si>
  <si>
    <t>c5c25aa6-d630-40bd-bed7-4e718c877ef4</t>
  </si>
  <si>
    <t>Tri-allate</t>
  </si>
  <si>
    <t>7e7dafac-5f96-495c-8a34-11fdc6e9f4e8</t>
  </si>
  <si>
    <t>Triadimenol</t>
  </si>
  <si>
    <t>e9d1e8d9-2db3-40d8-b7a9-8f39a0bd5ae0</t>
  </si>
  <si>
    <t>Triasulfuron</t>
  </si>
  <si>
    <t>58db0688-dd63-5506-a03e-0345b9a9294b</t>
  </si>
  <si>
    <t>Triazamate</t>
  </si>
  <si>
    <t>395bf19a-d3e3-4185-9bee-141fdbfd6afe</t>
  </si>
  <si>
    <t>Tribenuron</t>
  </si>
  <si>
    <t>ebb21cc2-3bb4-45eb-8f7f-58bf297f6431</t>
  </si>
  <si>
    <t>Tribenuron-methyl</t>
  </si>
  <si>
    <t>9f6d9658-e3f7-4c8b-96da-bfec6511ae7d</t>
  </si>
  <si>
    <t>Tribufos</t>
  </si>
  <si>
    <t>51e8811b-04e2-4801-987c-fb0015535965</t>
  </si>
  <si>
    <t>Trichlorfon</t>
  </si>
  <si>
    <t>e44fd74a-5967-4e79-bad0-08e7363b630c</t>
  </si>
  <si>
    <t>Triclopyr</t>
  </si>
  <si>
    <t>1aa8fd2e-9fbb-4701-8250-f4e31254b84a</t>
  </si>
  <si>
    <t>Tridemorph</t>
  </si>
  <si>
    <t>fa1a376f-567a-47b2-98e9-b3e5a5e4d224</t>
  </si>
  <si>
    <t>3f5e282e-245b-570a-81e9-c41e6aee952b</t>
  </si>
  <si>
    <t>Triflumizole</t>
  </si>
  <si>
    <t>165e28f3-4377-573c-9d2f-52c664f43d42</t>
  </si>
  <si>
    <t>Triflumuron</t>
  </si>
  <si>
    <t>91b452dc-ddbd-40a4-9281-33303109495e</t>
  </si>
  <si>
    <t>8638150a-6413-4a26-9a97-c9fc2bbef19b</t>
  </si>
  <si>
    <t>Triflusulfuron-methyl</t>
  </si>
  <si>
    <t>2ffd03dc-a8df-467d-a362-b1f9f3136abc</t>
  </si>
  <si>
    <t>Triforine</t>
  </si>
  <si>
    <t>51c7daf4-14e1-45e9-aa67-051c4ddcd9da</t>
  </si>
  <si>
    <t>Trinexapac-ethyl</t>
  </si>
  <si>
    <t>84c7e145-18e9-5d0e-9b92-00254945d7cd</t>
  </si>
  <si>
    <t>Triticonazole</t>
  </si>
  <si>
    <t>678846cb-0170-4ebb-988b-1fea0dd8fdb7</t>
  </si>
  <si>
    <t>5dbca6b8-877c-42dc-9668-aefa62834ade</t>
  </si>
  <si>
    <t>3cc27705-f130-4e46-9de0-a1ca0ae1f7c6</t>
  </si>
  <si>
    <t>36232f4b-681c-4872-8e68-ed58383b4ea3</t>
  </si>
  <si>
    <t>eec1217a-7365-51c4-98ce-be7b617bb6d1</t>
  </si>
  <si>
    <t>Vamidothion</t>
  </si>
  <si>
    <t>adfb11ec-7a41-47da-abc2-c92c59810e50</t>
  </si>
  <si>
    <t>689ffb9a-b596-4191-b458-2908dc2d075c</t>
  </si>
  <si>
    <t>1a5850a0-0069-4b73-bb91-7a61e8d45ae5</t>
  </si>
  <si>
    <t>4122276a-89a6-4e31-ad7d-19568cecf9ce</t>
  </si>
  <si>
    <t>7db70809-e30b-4633-992e-2cfe03891907</t>
  </si>
  <si>
    <t>Vinclozolin</t>
  </si>
  <si>
    <t>b6e1f836-2b5c-4bd5-bc8c-af065ee7c230</t>
  </si>
  <si>
    <t>84aa799e-9d98-4d34-85e0-516d28ab1be9</t>
  </si>
  <si>
    <t>8d226423-1351-4366-b09f-d16c9e38683c</t>
  </si>
  <si>
    <t>b88999ec-84fd-462d-9dec-7e20a4636a58</t>
  </si>
  <si>
    <t>77887584-ddca-4920-952c-3609730e0c13</t>
  </si>
  <si>
    <t>02156abf-3839-5778-897a-4c06444701d4</t>
  </si>
  <si>
    <t>Zineb</t>
  </si>
  <si>
    <t>fb4f9b12-7ec0-59aa-8087-c6115d1fcd31</t>
  </si>
  <si>
    <t>Ziram</t>
  </si>
  <si>
    <t>03b40051-311b-5e37-aad1-ea811907cc90</t>
  </si>
  <si>
    <t>Zoxamide</t>
  </si>
  <si>
    <t>92681c17-2514-4151-aabf-baee3fd8e5f5</t>
  </si>
  <si>
    <t>tau-Fluvalinate</t>
  </si>
  <si>
    <t>5b7d620e-2238-5ec9-888a-6999218b6974</t>
  </si>
  <si>
    <t>1,3-Dioxolan-2-one</t>
  </si>
  <si>
    <t>water</t>
  </si>
  <si>
    <t>c5de5e4d-85cf-4102-9ff1-5248d8928ba1</t>
  </si>
  <si>
    <t>ground-</t>
  </si>
  <si>
    <t>564dde7f-e713-4baf-84aa-7a11ffa7e2cd</t>
  </si>
  <si>
    <t>ground-, long-term</t>
  </si>
  <si>
    <t>aae8aac7-b81d-41e4-b356-912b369d1c55</t>
  </si>
  <si>
    <t>ocean</t>
  </si>
  <si>
    <t>d6911d36-3fec-41fe-8ef9-540f6543a240</t>
  </si>
  <si>
    <t>surface water</t>
  </si>
  <si>
    <t>d835b7aa-288b-4b3a-966b-3f64f36ed220</t>
  </si>
  <si>
    <t>5074e239-b510-49aa-928c-fcdb462481d8</t>
  </si>
  <si>
    <t>cfa50eaf-a817-4352-b9fe-aa834240d269</t>
  </si>
  <si>
    <t>8d28a5b3-1b1c-41e9-9eba-90c607aad7db</t>
  </si>
  <si>
    <t>e4526360-b2a1-4e77-9f00-57dbfe228bde</t>
  </si>
  <si>
    <t>070dc6b3-0976-45a0-803e-0a87d7e96959</t>
  </si>
  <si>
    <t>7a41be00-7040-4097-99be-a8085e86bf5e</t>
  </si>
  <si>
    <t>4530576f-7f93-4c43-b13e-8cd2da98f501</t>
  </si>
  <si>
    <t>9d99096b-4e70-452b-9e3b-b2296613bc0f</t>
  </si>
  <si>
    <t>f3cf9958-739f-41c1-a679-f550cf0e9b6c</t>
  </si>
  <si>
    <t>109c3ee9-b9df-4c11-bd77-b8571773d9ad</t>
  </si>
  <si>
    <t>49b29466-706e-42c3-ac8c-f89f9530cb60</t>
  </si>
  <si>
    <t>c7dcf08c-f297-495b-b7db-f4f54799814b</t>
  </si>
  <si>
    <t>69bb7dd8-43bc-49ff-a67c-0eb8e82558d0</t>
  </si>
  <si>
    <t>e6367875-dd2b-4d12-8d03-94cf2e607815</t>
  </si>
  <si>
    <t>68f64fd1-01f5-43b4-b191-0aebfffcf293</t>
  </si>
  <si>
    <t>05136060-b6a6-4383-ae42-6ca90aeec59a</t>
  </si>
  <si>
    <t>e3d35475-3f5c-5099-9506-8cc81a188fb1</t>
  </si>
  <si>
    <t>2,4-di-tert-butylphenol</t>
  </si>
  <si>
    <t>22d1d385-5aa4-404d-8c14-2680ce4accb0</t>
  </si>
  <si>
    <t>d37d4cea-4096-4303-8d9d-96e48b8f9ff0</t>
  </si>
  <si>
    <t>3f00f5cf-1c58-428d-aef7-738f2c105e88</t>
  </si>
  <si>
    <t>96db42b8-64e4-4a84-9b16-cd8f73c615d6</t>
  </si>
  <si>
    <t>ea6f1100-7fe4-4f66-92cc-a69fe2dcca77</t>
  </si>
  <si>
    <t>d3f6f514-41e1-4b24-aa56-7d403839a4dd</t>
  </si>
  <si>
    <t>a0cb36a5-d726-4c6e-9787-971cc763d294</t>
  </si>
  <si>
    <t>76a317b6-1c35-4c75-bb00-1cd5ec8c8e17</t>
  </si>
  <si>
    <t>79240a49-80cf-4be4-b5c2-bfdd3f4aa249</t>
  </si>
  <si>
    <t>446e7a93-6ac4-4bdf-b97d-03f683c7488c</t>
  </si>
  <si>
    <t>efe94e38-a449-4817-94c1-7aedf1022714</t>
  </si>
  <si>
    <t>fc81e3b6-8538-4e74-9303-26cf397f19cb</t>
  </si>
  <si>
    <t>b5a8e697-f5ac-413f-828c-51f6aace2e36</t>
  </si>
  <si>
    <t>2df5a2fe-1ab2-48e7-a9a6-1085703b17be</t>
  </si>
  <si>
    <t>23868338-42bc-4baf-a9e2-8e84ff8c92f1</t>
  </si>
  <si>
    <t>697667f9-d58c-4a64-99e3-30d24d7f91a2</t>
  </si>
  <si>
    <t>56217fe7-9437-4131-9ae2-e4c4b07b3a64</t>
  </si>
  <si>
    <t>5b33703d-d6a1-4bde-88e7-3b90b4d45550</t>
  </si>
  <si>
    <t>caeb15fa-9711-4d37-99a2-d12c7823b8bc</t>
  </si>
  <si>
    <t>e92a1310-603c-4346-85b8-e4e3192cd75c</t>
  </si>
  <si>
    <t>2b8204fa-c9bf-5465-9aa2-d79024a19b1a</t>
  </si>
  <si>
    <t>2-chlorobenzaldehyde</t>
  </si>
  <si>
    <t>35f2e680-fd3b-4fce-8ae2-a700438aa097</t>
  </si>
  <si>
    <t>f9f1397d-ddd2-4568-9f32-6cac992f0c1e</t>
  </si>
  <si>
    <t>4df58e33-3e3e-4ae0-ad3c-36b5cfc7a541</t>
  </si>
  <si>
    <t>6abb5a34-7f0b-4a9a-8452-211a0ebee04d</t>
  </si>
  <si>
    <t>8114f79d-41eb-42f2-99d8-159db57d3bcb</t>
  </si>
  <si>
    <t>70c436a2-c304-4405-9230-dcfbb7b11dde</t>
  </si>
  <si>
    <t>4-Methyl-2-pentanol</t>
  </si>
  <si>
    <t>57cb82d2-19f4-4491-8ffc-f65f9ff7b418</t>
  </si>
  <si>
    <t>1911896c-5aff-4695-9cba-164b0ecd9199</t>
  </si>
  <si>
    <t>179c3a4c-4d0c-4928-b099-2652fac747cd</t>
  </si>
  <si>
    <t>56e7c4ee-29a0-4d90-a44d-ee7e7faade83</t>
  </si>
  <si>
    <t>b9fbef13-2fbf-4783-b7ff-b2ecabf2a55c</t>
  </si>
  <si>
    <t>663ca947-9c87-4fb3-885f-f65789a93671</t>
  </si>
  <si>
    <t>f6a4bdb1-d67e-4c00-adf3-df344701bde9</t>
  </si>
  <si>
    <t>1a19ad61-abd0-4d42-9828-8fae315c0b06</t>
  </si>
  <si>
    <t>f9d36529-abde-4ed2-a82c-d365ae2c713f</t>
  </si>
  <si>
    <t>a7831686-271e-4054-ac34-cf55814f902c</t>
  </si>
  <si>
    <t>AOX, Adsorbable Organic Halogen as Cl</t>
  </si>
  <si>
    <t>b5b4a44b-1d45-447f-b2b0-400d1069c733</t>
  </si>
  <si>
    <t>46e6f5f7-6541-494f-a9bb-66918fb5d592</t>
  </si>
  <si>
    <t>e395a1a3-6915-4b72-a533-ff1a82fc3da1</t>
  </si>
  <si>
    <t>a4f6341b-1762-4222-9024-bfd91f63588f</t>
  </si>
  <si>
    <t>0bc097f2-00ee-416f-a275-2c05d1e6d482</t>
  </si>
  <si>
    <t>26eb22d8-e0cf-45a6-b09e-b8609fe6c8eb</t>
  </si>
  <si>
    <t>a6ad3fc7-c019-454f-a899-43be7913a598</t>
  </si>
  <si>
    <t>5c238e5f-97c8-4837-8d67-48899ddd43be</t>
  </si>
  <si>
    <t>8732d8b5-7f41-498c-be37-5bcd7a802ee6</t>
  </si>
  <si>
    <t>a998fad5-65bc-4ea9-905b-df4d5e667358</t>
  </si>
  <si>
    <t>15b58430-7bd4-4c6c-967e-514538c85b8d</t>
  </si>
  <si>
    <t>9dc481e4-e4cd-4cb1-a03e-d539f774e958</t>
  </si>
  <si>
    <t>ec4a104f-eab5-4a06-bd0a-e1c34d888718</t>
  </si>
  <si>
    <t>7c02a013-712f-4588-bfd8-247078e0f4d8</t>
  </si>
  <si>
    <t>28b0681a-8e83-4997-be31-65e5a0a1a81f</t>
  </si>
  <si>
    <t>5411a599-120a-4a1e-8916-85d43841da24</t>
  </si>
  <si>
    <t>d4256abf-9f73-4373-b1c0-a9532663ba58</t>
  </si>
  <si>
    <t>7a65d41a-561b-4090-bd81-13672abce16f</t>
  </si>
  <si>
    <t>4b51a9d0-4100-49c1-8d47-ec47eb51c58a</t>
  </si>
  <si>
    <t>78a0fa8b-3e30-45c2-ad50-290c3b608c84</t>
  </si>
  <si>
    <t>27db07bb-7d5b-4e63-8f16-401781188148</t>
  </si>
  <si>
    <t>18452b50-8c57-41d2-bbdd-37996c455771</t>
  </si>
  <si>
    <t>061c7a46-3728-48fa-8240-7a8841e6ca6f</t>
  </si>
  <si>
    <t>3cea246d-706f-4280-ac52-3c7590e8fa7f</t>
  </si>
  <si>
    <t>d60f27da-703f-4c04-bad4-7e978a375205</t>
  </si>
  <si>
    <t>f2cdedb9-7723-4308-b2ef-ad20c93018af</t>
  </si>
  <si>
    <t>62ebd5d6-153a-463d-88c0-9fee5658d316</t>
  </si>
  <si>
    <t>0e8f17d0-3e52-4f6f-bef9-60f6007a7aab</t>
  </si>
  <si>
    <t>d78a3d22-4bed-4ad3-8a9c-1cc4645188d0</t>
  </si>
  <si>
    <t>f3841066-b23d-4c7a-94bd-791c55bd3e0f</t>
  </si>
  <si>
    <t>3cee5838-69ba-44f9-bc30-84f82bff2dd9</t>
  </si>
  <si>
    <t>a274b5ea-20b3-4216-b3bd-94ac589f1eaf</t>
  </si>
  <si>
    <t>b4604f84-4a09-412e-86ed-078533d9da5d</t>
  </si>
  <si>
    <t>cbaca555-e09c-4dc6-bdc3-60e6f8a784f9</t>
  </si>
  <si>
    <t>55d3e6b8-8b05-4ba4-b2f2-be761c3541aa</t>
  </si>
  <si>
    <t>Acetyl chloride</t>
  </si>
  <si>
    <t>3d36c0c1-aff6-4ec3-ba35-18831b9ef85e</t>
  </si>
  <si>
    <t>ec693fa1-9718-437a-8604-e916ff9d7b62</t>
  </si>
  <si>
    <t>d1528862-956f-4441-b2ac-cce8ae963805</t>
  </si>
  <si>
    <t>65bafee0-9f42-4788-af33-4df48d0e7f65</t>
  </si>
  <si>
    <t>3410aa09-a803-4bdc-8f10-f03f1760851a</t>
  </si>
  <si>
    <t>Acidity, unspecified</t>
  </si>
  <si>
    <t>645f66af-4b28-4b61-82fb-f30012cab42f</t>
  </si>
  <si>
    <t>372dc06d-0cc9-4f85-9e00-9d452f2d3c7a</t>
  </si>
  <si>
    <t>ce6e5657-5e48-472d-b67e-fab246234be6</t>
  </si>
  <si>
    <t>b37294bd-947d-4f35-b9e6-3eb259c05ff5</t>
  </si>
  <si>
    <t>233ed5ca-7df0-4cf6-9271-21459ecd5c23</t>
  </si>
  <si>
    <t>Acrylate, ion</t>
  </si>
  <si>
    <t>d18ec0cf-b4d2-43e6-abe2-19170a40659a</t>
  </si>
  <si>
    <t>6446e9ba-9cdd-410e-aae3-41d71d971750</t>
  </si>
  <si>
    <t>eabb67d6-08cc-4c6e-ad95-6509e778730a</t>
  </si>
  <si>
    <t>37f69770-85d0-4af3-a612-41e9d314f5bb</t>
  </si>
  <si>
    <t>ec9b8886-22ef-452b-9347-88dd1ab3a6a5</t>
  </si>
  <si>
    <t>58c3cf9c-f673-4897-9429-672bbb211e81</t>
  </si>
  <si>
    <t>06c8168d-a28d-4e23-9505-a0fb462f9367</t>
  </si>
  <si>
    <t>14059c6a-2b32-4818-a9dc-93b8f21df2b3</t>
  </si>
  <si>
    <t>2c5362e9-ff22-46b4-9dad-3c765df0ac3f</t>
  </si>
  <si>
    <t>0f8120d4-3365-4301-871c-b5d9716b008e</t>
  </si>
  <si>
    <t>d0bb3bc2-13e8-422e-acf0-ee5cc1e5e7be</t>
  </si>
  <si>
    <t>34550110-0552-46d2-b07d-6b9599892278</t>
  </si>
  <si>
    <t>073e0dba-bc0b-4c76-89e2-2988f2b49459</t>
  </si>
  <si>
    <t>928873e6-c391-447e-b503-fbeae3211df1</t>
  </si>
  <si>
    <t>921ddc9c-6898-4ad0-a00d-7c9add941c85</t>
  </si>
  <si>
    <t>Allyl chloride</t>
  </si>
  <si>
    <t>2e0c9efa-d55c-49db-8be3-0376d5921ff4</t>
  </si>
  <si>
    <t>01056d4b-f9b0-4dfc-b8d9-8407c8376efb</t>
  </si>
  <si>
    <t>0ace7678-a181-48e8-8728-d912a8b56c57</t>
  </si>
  <si>
    <t>97e498ec-f323-4ec6-bcc0-d8a4c853bae3</t>
  </si>
  <si>
    <t>7880e65c-0321-4295-ba55-3186ad36e489</t>
  </si>
  <si>
    <t>7b192eb2-644e-544a-9299-4a79cb4dd479</t>
  </si>
  <si>
    <t>Aluminium hydroxide</t>
  </si>
  <si>
    <t>395386b2-5696-4288-b076-adbdf2038dd3</t>
  </si>
  <si>
    <t>1d090e68-dd03-478b-82d4-09695ffc939a</t>
  </si>
  <si>
    <t>58a92690-aa80-4d3c-9443-9b48daa2daa4</t>
  </si>
  <si>
    <t>a3102816-c649-4240-b0d1-0e60b08371ec</t>
  </si>
  <si>
    <t>bd601c88-f05e-436a-b4ab-5b3d4fb29882</t>
  </si>
  <si>
    <t>8570c45a-8c78-4709-9b8f-fb88314d9e9d</t>
  </si>
  <si>
    <t>Ammonium sulfate</t>
  </si>
  <si>
    <t>736f52e8-9703-4076-8909-7ae80a7f8005</t>
  </si>
  <si>
    <t>Ammonium, ion</t>
  </si>
  <si>
    <t>130cedc6-f6ed-4f1b-bd1e-881177f79e74</t>
  </si>
  <si>
    <t>bc069d24-fbbd-4c05-8b6e-4089dc8249ae</t>
  </si>
  <si>
    <t>13331e67-6006-48c4-bdb4-340c12010036</t>
  </si>
  <si>
    <t>fb005c47-7b90-41f3-a5ca-f0eb11db354a</t>
  </si>
  <si>
    <t>044b9b1d-0406-4da9-bc8a-f180176e7ed9</t>
  </si>
  <si>
    <t>007de693-1d9e-40a5-a8b4-3d11bce8be9a</t>
  </si>
  <si>
    <t>129c8923-0927-4aef-bdac-7373b2898606</t>
  </si>
  <si>
    <t>ca389e38-d086-4527-914c-9c09ea14ae4d</t>
  </si>
  <si>
    <t>09f735ea-0a87-4e19-a660-d044db3a7118</t>
  </si>
  <si>
    <t>a93b1c8a-f6f3-4cfa-b83d-a655ff57ef6e</t>
  </si>
  <si>
    <t>9af49586-3387-4fe6-874c-f67d9fe87bd3</t>
  </si>
  <si>
    <t>b4c2f1fd-079a-4afc-8acb-67d1c4465c00</t>
  </si>
  <si>
    <t>aa87ecd1-b103-4f43-b8dc-d44785c43fd4</t>
  </si>
  <si>
    <t>d30c7d00-977b-44f7-bab1-eb11c2a5c589</t>
  </si>
  <si>
    <t>5df5cb9f-812c-4ce8-ab1c-df6ab4d31900</t>
  </si>
  <si>
    <t>83cf77ca-867b-4eef-b0f0-78d71b3d91d5</t>
  </si>
  <si>
    <t>7805afa2-d93b-40bb-b841-325b98aec824</t>
  </si>
  <si>
    <t>34b96163-a3df-4bc1-8224-e2a9fe01b23f</t>
  </si>
  <si>
    <t>b2dc8668-86de-4207-b20e-dc81dea63c98</t>
  </si>
  <si>
    <t>799f84ba-279d-422e-9b81-ff6f8e6214ed</t>
  </si>
  <si>
    <t>Antimony-122</t>
  </si>
  <si>
    <t>f6d61373-a3bc-41c8-9867-eefcd1eea3d6</t>
  </si>
  <si>
    <t>4944a14b-bbca-4a94-9a77-73f6832b9625</t>
  </si>
  <si>
    <t>ad1ed615-e2cf-49e3-bd34-4589b4583222</t>
  </si>
  <si>
    <t>84e56689-d3d4-4f9b-831d-e4e83046ce2c</t>
  </si>
  <si>
    <t>f9055607-c571-4903-85a8-7c20e3790c43</t>
  </si>
  <si>
    <t>0e066010-5511-4ce5-b7ff-446e58417a65</t>
  </si>
  <si>
    <t>232b8aaa-06a6-4940-b725-46470bc82864</t>
  </si>
  <si>
    <t>077b92b0-0610-48ba-9ff8-55c13e98364b</t>
  </si>
  <si>
    <t>64f81516-52e1-4ce6-a22c-84d3f7cc9a53</t>
  </si>
  <si>
    <t>a9141288-0e08-4e15-92c7-3617251c64aa</t>
  </si>
  <si>
    <t>16ff2790-3c88-4761-bb09-b91d981d2c30</t>
  </si>
  <si>
    <t>6a05e007-ce7e-4dd3-8cb7-54585031b8b5</t>
  </si>
  <si>
    <t>01f511e2-7030-45f0-abb7-c24a4fae698b</t>
  </si>
  <si>
    <t>fa194dc5-ad5d-4c1e-a8f4-9fedba38fe8d</t>
  </si>
  <si>
    <t>1f607ae2-b42d-4411-90b8-e9bbac66a554</t>
  </si>
  <si>
    <t>Arsenic, ion</t>
  </si>
  <si>
    <t>e60edb16-3c74-415b-9aff-a22a6f49fecb</t>
  </si>
  <si>
    <t>d70b4182-d633-4178-84c0-8854f5f6594b</t>
  </si>
  <si>
    <t>8c8ffaa5-84ed-4668-ba7d-80fd0f47013f</t>
  </si>
  <si>
    <t>e1bd008f-c3c2-47f1-ab60-35e1a842acc0</t>
  </si>
  <si>
    <t>e04d6f3d-1cb2-4ab1-aef9-fd0221028fe2</t>
  </si>
  <si>
    <t>fed759dd-dac7-4d8a-abd1-886fd858b654</t>
  </si>
  <si>
    <t>57c27ba7-a61a-4932-8cd5-095c88ff0245</t>
  </si>
  <si>
    <t>BOD5, Biological Oxygen Demand</t>
  </si>
  <si>
    <t>aedea697-930a-4a0e-9e4f-b9c369aa9a33</t>
  </si>
  <si>
    <t>f012d2d5-ebb4-4531-8285-0b98af3dcbd4</t>
  </si>
  <si>
    <t>70d467b6-115e-43c5-add2-441de9411348</t>
  </si>
  <si>
    <t>91955aba-6ebc-4413-9342-f0298860b4aa</t>
  </si>
  <si>
    <t>9c8ad71b-7d45-46f9-85eb-ae0fcb0eeeab</t>
  </si>
  <si>
    <t>Barite</t>
  </si>
  <si>
    <t>c975a4d6-eb2f-4607-9ddd-27577a37e3ba</t>
  </si>
  <si>
    <t>60ea7a31-8f27-46af-bfe5-66417f00088b</t>
  </si>
  <si>
    <t>e54cd899-0a5e-46b6-a43d-d555ac0af682</t>
  </si>
  <si>
    <t>17a7db69-d874-4ecd-af5d-48c98def445f</t>
  </si>
  <si>
    <t>d68f41b3-6887-49a8-8efa-96812f8ec9f6</t>
  </si>
  <si>
    <t>3184c902-c587-4fd7-bd89-769d3cf30072</t>
  </si>
  <si>
    <t>95ad40ec-c34b-49fc-a7dc-0e13172ac105</t>
  </si>
  <si>
    <t>2c872773-0a29-4831-93b9-d49b116fa7d5</t>
  </si>
  <si>
    <t>0e1c17ae-8144-4714-a7cd-786a5480f423</t>
  </si>
  <si>
    <t>2bf2965d-d5ce-5e65-ad9d-b0b636c70b20</t>
  </si>
  <si>
    <t>Barium sulfide</t>
  </si>
  <si>
    <t>18c5396a-1034-4226-a6f3-04c9963f8595</t>
  </si>
  <si>
    <t>eeb6beba-20d3-4edc-b356-be730db4aadb</t>
  </si>
  <si>
    <t>9126f418-0dec-4f1d-ac58-573cfa544ed0</t>
  </si>
  <si>
    <t>08439a5d-5036-4e9f-89df-08239a6dbc33</t>
  </si>
  <si>
    <t>36c37c87-0dbf-4e30-83e9-288825e113b2</t>
  </si>
  <si>
    <t>029af65d-7b19-4189-9c92-81fc03909665</t>
  </si>
  <si>
    <t>9288c80d-c5b0-485d-9b12-1f4122363db4</t>
  </si>
  <si>
    <t>ad3f2ad1-7386-4725-9b33-57392b5c22ac</t>
  </si>
  <si>
    <t>529aa6a5-092a-4b55-8e09-c56393808b5c</t>
  </si>
  <si>
    <t>174d35ab-9974-4e6c-bbaf-180f4ccc36bf</t>
  </si>
  <si>
    <t>324c68b1-5c09-4080-bb88-dd8b6c0f796d</t>
  </si>
  <si>
    <t>8205df0a-7e09-4b14-9391-1b149368fcf5</t>
  </si>
  <si>
    <t>cb29369f-6e3a-42b2-868c-1da562585995</t>
  </si>
  <si>
    <t>9c8a834a-23d4-54e6-9ecf-2855d468f208</t>
  </si>
  <si>
    <t>bbd89c3f-b232-49aa-8ce7-45758afe4479</t>
  </si>
  <si>
    <t>b2d24aee-5630-424a-be81-5b17b8db395a</t>
  </si>
  <si>
    <t>19108dfd-9b70-4fca-bac5-d523f8b5d3c0</t>
  </si>
  <si>
    <t>a1891db2-db98-45fc-ae0e-b3d3c17850c5</t>
  </si>
  <si>
    <t>31ba993d-f8aa-44c0-bae1-b6c2081144f6</t>
  </si>
  <si>
    <t>fb413172-7a53-458d-8bda-3a68d75f3421</t>
  </si>
  <si>
    <t>Benzene, chloro-</t>
  </si>
  <si>
    <t>3e757249-9471-4e91-94e1-27346cbc7b82</t>
  </si>
  <si>
    <t>57f4185b-38de-46af-a759-9333e0ba29c5</t>
  </si>
  <si>
    <t>e38eb567-b080-4f80-894c-f6984eec5119</t>
  </si>
  <si>
    <t>7f886a09-50b2-49c1-8fdf-d330c90556a1</t>
  </si>
  <si>
    <t>1f455f6d-473e-4a50-af39-26dde8cd6479</t>
  </si>
  <si>
    <t>4c94ff32-5e02-45c1-8bb0-bfd82bfa078f</t>
  </si>
  <si>
    <t>a5634f8a-d2f3-4e9a-8ee5-6f11234b9b1e</t>
  </si>
  <si>
    <t>4abbbc48-a8d0-4c3a-9dea-4e67f1505230</t>
  </si>
  <si>
    <t>3dd549fd-825c-4ceb-a5f9-2988d322dc5d</t>
  </si>
  <si>
    <t>5debbf40-9fc7-4115-b276-9dcae25f4cdd</t>
  </si>
  <si>
    <t>d02904aa-dc1a-43f2-86ce-b41aa9cab47c</t>
  </si>
  <si>
    <t>10df31ce-d6ad-42b6-8fb2-9dfdb588e9ec</t>
  </si>
  <si>
    <t>e36fb756-d9a7-4b07-a6cb-a1d204b4c350</t>
  </si>
  <si>
    <t>0017ce28-9f7a-404b-ad55-d3f43ad13cae</t>
  </si>
  <si>
    <t>6d69a034-5e39-4181-a1e8-00932c086908</t>
  </si>
  <si>
    <t>e0d8e366-5778-4dc2-aefd-2eb2e40f4066</t>
  </si>
  <si>
    <t>a2bdcca0-8d6b-4dd3-af0e-df1e2bc99107</t>
  </si>
  <si>
    <t>cf2cfb56-f662-45cc-b124-3917573c37c0</t>
  </si>
  <si>
    <t>785e9314-ccf6-4229-98c5-37881d624fc9</t>
  </si>
  <si>
    <t>b7d33401-f34b-4571-a10d-82f7b38b32ea</t>
  </si>
  <si>
    <t>Benzyl alcohol</t>
  </si>
  <si>
    <t>f1f38546-77eb-41ae-8810-bfcf66aa6a18</t>
  </si>
  <si>
    <t>7c73768b-438b-4374-a4c1-486d35b4cb76</t>
  </si>
  <si>
    <t>096bf756-c3fa-4470-9059-ac1b059081e0</t>
  </si>
  <si>
    <t>5934e254-ca2a-4cd8-92fa-3c9bbf1779ec</t>
  </si>
  <si>
    <t>fa89c354-2263-4ed2-ac56-99946be5c665</t>
  </si>
  <si>
    <t>24e0a9cb-a789-46e2-a25c-0278a90d67e5</t>
  </si>
  <si>
    <t>7672267f-4541-4c9a-9ca0-ec2f41b95cbc</t>
  </si>
  <si>
    <t>276e755c-ed57-466a-b555-4658c791f385</t>
  </si>
  <si>
    <t>8d0ca1a5-6a40-4eda-861a-a0fccdc81b19</t>
  </si>
  <si>
    <t>26e10723-d896-54ec-ab5b-5a4804d2f9ba</t>
  </si>
  <si>
    <t>Bicarbonate, ion</t>
  </si>
  <si>
    <t>0bb38d46-04e7-52f2-99de-5861a8220a49</t>
  </si>
  <si>
    <t>Bisphenol A</t>
  </si>
  <si>
    <t>cb7e3e15-ab58-4ef4-8cd0-361511d3b5fe</t>
  </si>
  <si>
    <t>Borate</t>
  </si>
  <si>
    <t>75b31763-0b3b-449f-84b8-12c6ada70903</t>
  </si>
  <si>
    <t>2ce73c7e-01b7-4fc0-a995-0e3785d5277d</t>
  </si>
  <si>
    <t>0a11b30c-b502-414a-8b73-31375233cc17</t>
  </si>
  <si>
    <t>d493b514-f36d-482f-a978-63b5a1889bc2</t>
  </si>
  <si>
    <t>242b4a08-f6ff-496d-ae0f-bf8f8bc77692</t>
  </si>
  <si>
    <t>061d04a0-af1d-4884-bdd3-997b6cd5550f</t>
  </si>
  <si>
    <t>5baed830-f676-4031-a036-8a9599bd7237</t>
  </si>
  <si>
    <t>94e22edc-fe4b-4bab-9a09-a081595389cc</t>
  </si>
  <si>
    <t>4a15cd40-96e6-4912-8298-c0fa8f9e2aee</t>
  </si>
  <si>
    <t>dccaaabc-673d-40bb-a030-1fd0543a3a2a</t>
  </si>
  <si>
    <t>4ba71de1-43c2-42fe-b477-93423ad2213c</t>
  </si>
  <si>
    <t>965244c8-43ad-4629-91df-43c845d391e5</t>
  </si>
  <si>
    <t>cfd4f0cb-8f13-4d7b-a3a7-ea454aa7643a</t>
  </si>
  <si>
    <t>60b42f10-f538-4d77-ad4a-e83282f929e8</t>
  </si>
  <si>
    <t>847e2add-25db-48d1-bb50-6411e82a94c5</t>
  </si>
  <si>
    <t>Bromate</t>
  </si>
  <si>
    <t>fc1e35a8-88d4-4baf-a41a-563af2af9174</t>
  </si>
  <si>
    <t>5a04372c-ac1c-45a8-b386-b0fa174c09da</t>
  </si>
  <si>
    <t>d1fd0de4-afa8-4385-b91b-023493b68782</t>
  </si>
  <si>
    <t>506fe866-1081-4152-a19d-b50825f99d83</t>
  </si>
  <si>
    <t>4e18ab09-6c53-4b79-8cd1-3ad13e41d975</t>
  </si>
  <si>
    <t>Bromide</t>
  </si>
  <si>
    <t>bdd362be-db9c-4232-90e7-c11dee030e82</t>
  </si>
  <si>
    <t>1a6a1429-fd97-48cb-b7b7-3433f2fb16f9</t>
  </si>
  <si>
    <t>e29dddef-173f-4a4b-8265-b3d1703bc204</t>
  </si>
  <si>
    <t>72b26150-457e-47b6-a77c-987c2e76f704</t>
  </si>
  <si>
    <t>b311427f-0de3-4190-84a5-05c8460c62d1</t>
  </si>
  <si>
    <t>20bc9500-2e2f-4cba-9332-8ea17d362aba</t>
  </si>
  <si>
    <t>b2208d0f-61a7-4813-9861-af03bf496a05</t>
  </si>
  <si>
    <t>bac53020-1fed-4119-9242-33e4a2597560</t>
  </si>
  <si>
    <t>b935e766-fece-4a4f-8f60-b735ea7b214d</t>
  </si>
  <si>
    <t>f918799d-98d3-5d5d-b02f-480b340d038c</t>
  </si>
  <si>
    <t>370bbcdd-6395-4af8-b049-fc5f7339a437</t>
  </si>
  <si>
    <t>35ef9eb3-94a1-461d-bba6-db939f22e0be</t>
  </si>
  <si>
    <t>e756c84e-65d1-487b-aa76-91c9c8adff16</t>
  </si>
  <si>
    <t>370e587f-58ad-4bc7-ad35-9605b6dcd138</t>
  </si>
  <si>
    <t>20c6c6d7-904c-4d33-923e-80e8ae7ee199</t>
  </si>
  <si>
    <t>f6e3ce3b-ce57-4313-ac88-59a8361925cf</t>
  </si>
  <si>
    <t>b50d8d03-7e88-4b29-9d10-67bbe01bdbc6</t>
  </si>
  <si>
    <t>8b36dc51-b9d4-4141-96d9-9183f6198a20</t>
  </si>
  <si>
    <t>1f96681c-1f2c-433e-8c60-45b66dc3ec01</t>
  </si>
  <si>
    <t>c4c2bc7a-c7c2-4ace-9d25-152b25cb1a07</t>
  </si>
  <si>
    <t>6ce302db-96b8-4a21-9237-050ecde39aee</t>
  </si>
  <si>
    <t>700969dc-4def-4093-98a0-adbb65771fcd</t>
  </si>
  <si>
    <t>7bbbbe10-92d9-4760-99ac-a9c6bd0985f2</t>
  </si>
  <si>
    <t>8a3e8643-00f3-4a90-8ed3-a9561debcf05</t>
  </si>
  <si>
    <t>eba895b4-a7a4-4b63-bd95-0239b3db7730</t>
  </si>
  <si>
    <t>487b617a-40fc-4968-bfac-91cbe400f163</t>
  </si>
  <si>
    <t>7198aaf8-0acc-428d-8da0-558911e24f95</t>
  </si>
  <si>
    <t>5bb486eb-29db-4b80-bb79-c7023c0d5756</t>
  </si>
  <si>
    <t>251ad87f-5bfb-4eb5-8a00-5050e1782263</t>
  </si>
  <si>
    <t>189372b3-0e83-4ee0-bf62-b65925068657</t>
  </si>
  <si>
    <t>90a31971-00a7-4493-a920-6df37926a047</t>
  </si>
  <si>
    <t>681a6b38-cc7c-4968-aedc-80ce8033a101</t>
  </si>
  <si>
    <t>9c2e78e0-38d7-4eb7-a40f-31c7308b1dd6</t>
  </si>
  <si>
    <t>be10dd54-eb4d-48ae-9e14-7d79ce8b170d</t>
  </si>
  <si>
    <t>COD, Chemical Oxygen Demand</t>
  </si>
  <si>
    <t>a8fea8cf-9b09-49fc-aa58-5a732494a2a0</t>
  </si>
  <si>
    <t>ec76fb5c-b402-416b-825c-53e074fe7525</t>
  </si>
  <si>
    <t>fc0b5c85-3b49-42c2-a3fd-db7e57b696e3</t>
  </si>
  <si>
    <t>961ccd56-2eee-4f57-bb18-fc4362b49000</t>
  </si>
  <si>
    <t>3937f5a5-b4a4-434d-9fc3-1d29064fc3f8</t>
  </si>
  <si>
    <t>Cadmium, ion</t>
  </si>
  <si>
    <t>4ce23896-a82f-49f1-a8e3-8848734805a3</t>
  </si>
  <si>
    <t>62fcd384-906d-474f-a84b-9f944b78f804</t>
  </si>
  <si>
    <t>af83b42f-a4e6-4457-be74-46a87798f82a</t>
  </si>
  <si>
    <t>2712fe5f-0d3c-4c8e-8bc4-26c604413849</t>
  </si>
  <si>
    <t>66c00128-8ffd-43c2-9933-e1a9866d2b60</t>
  </si>
  <si>
    <t>Cadmium-109</t>
  </si>
  <si>
    <t>5e07e604-b797-4718-9dc3-be6f4f3319e4</t>
  </si>
  <si>
    <t>392a6b72-ff68-44ab-9d43-84295ddc307b</t>
  </si>
  <si>
    <t>1c321b9e-b832-4107-ada7-ef31cd78ceac</t>
  </si>
  <si>
    <t>86ca2828-78b4-40f2-ad29-b80c4fd7a7d3</t>
  </si>
  <si>
    <t>1d0f4392-8c91-4d01-8a5d-f8fe1f5b05c9</t>
  </si>
  <si>
    <t>Calcium, ion</t>
  </si>
  <si>
    <t>ae28c923-a4a3-4f00-b862-1ae6e748efb9</t>
  </si>
  <si>
    <t>55bf893f-0d89-429c-be59-2f99b33ddb11</t>
  </si>
  <si>
    <t>ac066c02-b403-407b-a1f0-b29ad0f8188f</t>
  </si>
  <si>
    <t>08151735-9d1b-4b1c-a8b1-f341ade54f2f</t>
  </si>
  <si>
    <t>ea348137-f175-4ec7-a6a8-a4854260659a</t>
  </si>
  <si>
    <t>aba012db-c837-4d42-8679-4436e19a5944</t>
  </si>
  <si>
    <t>c8ab38a2-3cb8-4d6f-82cb-4a8f9b17709a</t>
  </si>
  <si>
    <t>85e6e865-0116-406a-b60d-4e88e2cf8c26</t>
  </si>
  <si>
    <t>36b303da-afe4-449b-92ac-b16226cbadd5</t>
  </si>
  <si>
    <t>9c8c0e5d-5315-44b9-81e6-e447e5cb869c</t>
  </si>
  <si>
    <t>38574d8f-e0f9-4a7c-8edc-70193e608c57</t>
  </si>
  <si>
    <t>6fae9979-43ec-4675-8714-671731b4e283</t>
  </si>
  <si>
    <t>03606bd1-8f71-4667-9b93-4f5e3b28249e</t>
  </si>
  <si>
    <t>df5f3f08-b71d-4816-b861-59604c1e6f11</t>
  </si>
  <si>
    <t>ba9971e7-1210-4215-ae3a-5c67e0949848</t>
  </si>
  <si>
    <t>c18f9e43-e4ad-4b3a-8ed8-638fe8015425</t>
  </si>
  <si>
    <t>a4403b63-270d-4995-a249-8e31763ce5d7</t>
  </si>
  <si>
    <t>Carbonate</t>
  </si>
  <si>
    <t>f4268d83-c423-4369-b9f1-34736ca4e983</t>
  </si>
  <si>
    <t>0d213eaa-6dec-4669-b75e-4afeb06ac31d</t>
  </si>
  <si>
    <t>2c931139-2463-4abd-9dc0-3523477499db</t>
  </si>
  <si>
    <t>4ccf69ef-e377-4cac-b188-5c9c58cefa56</t>
  </si>
  <si>
    <t>81170b91-3f8b-425d-b927-ac6b6466b689</t>
  </si>
  <si>
    <t>Carboxylic acids, unspecified</t>
  </si>
  <si>
    <t>d7e798b0-18c9-495e-a590-e3fc7d5491ba</t>
  </si>
  <si>
    <t>5bf42116-d991-4688-bf12-e3a6d9330b68</t>
  </si>
  <si>
    <t>ad66ad26-6fee-4457-b99b-ad8476062ca1</t>
  </si>
  <si>
    <t>017be306-b88a-4d3a-a906-b8734b72b6fb</t>
  </si>
  <si>
    <t>f25e1900-11a4-4a01-b01b-f8f69d2d321e</t>
  </si>
  <si>
    <t>f220167e-b2ed-4013-b17b-9582bde678fc</t>
  </si>
  <si>
    <t>7847f01b-edfa-4957-85f5-78983331b4bb</t>
  </si>
  <si>
    <t>af99ce19-4a31-4c6f-b050-491e2b6f1ad1</t>
  </si>
  <si>
    <t>c1666cdb-dfd8-4060-9e2a-3ded00878a2d</t>
  </si>
  <si>
    <t>fbd71c32-a7ce-4e35-a0c0-b52f2b84a772</t>
  </si>
  <si>
    <t>031a15fd-8cd2-49f5-ada6-526313c6e457</t>
  </si>
  <si>
    <t>851041af-3457-4462-96c0-3ba64f8e112d</t>
  </si>
  <si>
    <t>6f020607-b818-408d-a4b0-2c6465a6826d</t>
  </si>
  <si>
    <t>36a50e5a-1e00-4935-aa35-2a331d9a4045</t>
  </si>
  <si>
    <t>a5e13836-93f3-4a63-8e5e-944ac627bced</t>
  </si>
  <si>
    <t>Cesium</t>
  </si>
  <si>
    <t>2267ffd7-fe74-441e-873b-dd66c26a5e9f</t>
  </si>
  <si>
    <t>e189eb4e-0f6a-4054-aaf8-47df28c87ec4</t>
  </si>
  <si>
    <t>96f0a692-ddb9-4a4c-8236-7c943929653d</t>
  </si>
  <si>
    <t>59570d74-fac9-446d-88a7-5c5b0a6139a7</t>
  </si>
  <si>
    <t>e651d762-8bf6-45a3-ba3c-33e1539f714f</t>
  </si>
  <si>
    <t>3860fbca-8a2b-4297-803b-55ee227cab79</t>
  </si>
  <si>
    <t>5e09ac47-20a5-46d5-a360-60586cf30478</t>
  </si>
  <si>
    <t>fe9552bd-49c9-4e37-8c13-eeee4ddb8e34</t>
  </si>
  <si>
    <t>9d9246d4-0ce3-4b47-8491-cf62e562ad38</t>
  </si>
  <si>
    <t>d690e120-d392-4145-909f-5c3c3c705b69</t>
  </si>
  <si>
    <t>Cesium-136</t>
  </si>
  <si>
    <t>f577fd0b-1d06-40cb-9c9f-682d12b9515f</t>
  </si>
  <si>
    <t>632fa42c-5c55-471a-a7cb-9cc1256f4e87</t>
  </si>
  <si>
    <t>fd000a8d-2e90-4042-b148-cfb6bdfbbff5</t>
  </si>
  <si>
    <t>f522291f-df84-496b-90c9-433bc6a66a5b</t>
  </si>
  <si>
    <t>0c5de0d2-eb1e-4afe-a8de-b600d899516f</t>
  </si>
  <si>
    <t>6fccbcea-27bd-4368-8db2-7ce5aa3b0c80</t>
  </si>
  <si>
    <t>0097bf60-3729-40b6-94d0-06bd6146cfc2</t>
  </si>
  <si>
    <t>42901ad7-4be5-47d9-82cd-380ca34281c1</t>
  </si>
  <si>
    <t>8bbe0b4c-5c9c-4959-a878-572f680e428d</t>
  </si>
  <si>
    <t>cc83ea17-d066-4751-b8e6-659f68771ade</t>
  </si>
  <si>
    <t>890c5bad-2446-483f-bc18-e8e514d866f2</t>
  </si>
  <si>
    <t>82fa5668-89f9-491a-ad61-67ec56d2e744</t>
  </si>
  <si>
    <t>398ff31a-d870-4542-8ce0-9fea0e7d8110</t>
  </si>
  <si>
    <t>60823a33-948a-4d5f-a07a-b9085202935d</t>
  </si>
  <si>
    <t>b12d380e-4a5a-40a7-89da-76a6c3b97bd2</t>
  </si>
  <si>
    <t>Chlorate</t>
  </si>
  <si>
    <t>2f34359c-ba87-42d9-8be4-4f38b6d5af37</t>
  </si>
  <si>
    <t>064ac501-cea3-42fc-918c-6b17c113a764</t>
  </si>
  <si>
    <t>25131632-4b24-4625-8940-60d00385dad5</t>
  </si>
  <si>
    <t>024e919d-91ee-47c7-9f0b-ebe851cc61fb</t>
  </si>
  <si>
    <t>85bec19f-c785-4364-8ef6-472b8e9dd90e</t>
  </si>
  <si>
    <t>ea70cc93-c68c-4228-8b8e-1b189b4c705c</t>
  </si>
  <si>
    <t>97818104-9cc2-4323-97d5-c896ce171f86</t>
  </si>
  <si>
    <t>5e050fab-1837-4c42-b597-ed2f376f768f</t>
  </si>
  <si>
    <t>6d25e386-4ef9-4d40-85c6-e694f523a4da</t>
  </si>
  <si>
    <t>c4e01cfb-2f50-52d5-8177-1518ad8b7bea</t>
  </si>
  <si>
    <t>Chloride, ion</t>
  </si>
  <si>
    <t>bd7b7cdb-34ff-422c-b994-6f0fe77a901f</t>
  </si>
  <si>
    <t>Chlorides, unspecified</t>
  </si>
  <si>
    <t>e12889f1-01f0-4e2f-8ec7-247350cfff75</t>
  </si>
  <si>
    <t>f3cc1709-0e3c-4598-8ac9-825f969bf919</t>
  </si>
  <si>
    <t>6b9753b0-7284-4dd1-891b-01ba9f3fe5f7</t>
  </si>
  <si>
    <t>0561e8f7-bb2b-45b7-b4ab-e750f6842981</t>
  </si>
  <si>
    <t>f6f5933a-5119-41aa-a5ec-7919706c59f2</t>
  </si>
  <si>
    <t>d17f1c53-ff95-4005-9f1b-131ca9791cdb</t>
  </si>
  <si>
    <t>38f4e3d4-1c23-4af8-a2af-7d897083ccb7</t>
  </si>
  <si>
    <t>fc4ff051-df48-4071-9f34-2242d9110ef0</t>
  </si>
  <si>
    <t>ce312691-69ee-4cdb-9bd6-f717955b94b8</t>
  </si>
  <si>
    <t>e8641a14-fd07-4090-8daf-2cce2a557a81</t>
  </si>
  <si>
    <t>327212ad-eac9-49f2-afc3-26520e60c951</t>
  </si>
  <si>
    <t>f2127292-61a1-43a3-bae2-fab282d5e941</t>
  </si>
  <si>
    <t>8b9be7e6-c6c3-42d2-a92d-24e584b23ea7</t>
  </si>
  <si>
    <t>a0a9fc24-9752-434a-b115-96d161bf5059</t>
  </si>
  <si>
    <t>c8bd2194-b2fc-47c3-bd0b-3341e4b23970</t>
  </si>
  <si>
    <t>fa0d6d19-f82c-4e51-bfad-43a187f6662b</t>
  </si>
  <si>
    <t>Chloroacetyl chloride</t>
  </si>
  <si>
    <t>4f5e79fc-b595-4b7e-8133-c2febbf75107</t>
  </si>
  <si>
    <t>21501e81-6395-4404-9cd6-001c6a686fd1</t>
  </si>
  <si>
    <t>bcbf2ad9-c338-4e11-be56-9e07113dafb3</t>
  </si>
  <si>
    <t>dcfaa97f-8eb6-4aa4-822f-2b0dc3e89df9</t>
  </si>
  <si>
    <t>cbe3d924-dd94-4208-bdbc-9aed29bbc770</t>
  </si>
  <si>
    <t>4f7ebc48-dbe2-4dd9-be92-e81f22520694</t>
  </si>
  <si>
    <t>d08cd491-53a2-4b2c-a385-08c76cf09e6b</t>
  </si>
  <si>
    <t>ec2c6f72-1ca3-428b-90e5-e9feb4b58381</t>
  </si>
  <si>
    <t>3d5051b0-08d6-40ef-8d0c-de90edb39c39</t>
  </si>
  <si>
    <t>6eb5976c-c1e1-4e3e-a362-a46054941573</t>
  </si>
  <si>
    <t>ae521be9-6534-4962-9183-3d36c4c74201</t>
  </si>
  <si>
    <t>d9de01f7-815c-4946-b10f-02972805260a</t>
  </si>
  <si>
    <t>85727faa-6607-4834-a34c-45a742a24c29</t>
  </si>
  <si>
    <t>26202571-16f9-48c3-bf4d-e9c189f43b2c</t>
  </si>
  <si>
    <t>e6a2b657-56ef-48b2-a62c-03d1980bc3f1</t>
  </si>
  <si>
    <t>88170f48-29c2-4dcf-9042-8b9d6efb088c</t>
  </si>
  <si>
    <t>20a718fc-d376-4ca0-a7d5-a45026c936ab</t>
  </si>
  <si>
    <t>0098b967-2131-43d2-b684-254583fbadc7</t>
  </si>
  <si>
    <t>46f9fcc3-e595-4252-897e-0e5a997333f0</t>
  </si>
  <si>
    <t>9bbae55a-35de-4eff-a219-814a9fec5ac2</t>
  </si>
  <si>
    <t>ef475b50-9cd0-4e7c-9c59-07868fe16e91</t>
  </si>
  <si>
    <t>81b3321a-c9d8-4104-a974-5460f1bc5029</t>
  </si>
  <si>
    <t>8216fc31-15a1-4d33-858f-e09650b14c63</t>
  </si>
  <si>
    <t>a9ec0c9b-982a-4329-99ae-dab1f9fb62d3</t>
  </si>
  <si>
    <t>1c87de06-e58f-4684-a54c-d29f1a251a87</t>
  </si>
  <si>
    <t>Chromium, ion</t>
  </si>
  <si>
    <t>d9c23a8d-e7bf-4f70-8d22-b9ad8a653204</t>
  </si>
  <si>
    <t>d98f0ec0-bf19-4c90-a457-a8593dec497f</t>
  </si>
  <si>
    <t>e34d3da4-a3d5-41be-84b5-458afe32c990</t>
  </si>
  <si>
    <t>30f484ee-dec4-47ae-8e92-d00d4b93fe05</t>
  </si>
  <si>
    <t>a1a91001-5a20-42d4-b146-21fb2850f0b1</t>
  </si>
  <si>
    <t>0539c713-83e6-49d1-8738-1ba43e8bc2f8</t>
  </si>
  <si>
    <t>2c86a9d8-2cd6-409a-8e5c-86fc3b52bf97</t>
  </si>
  <si>
    <t>7529a948-b5ac-4eb9-8349-2a3677b8fe14</t>
  </si>
  <si>
    <t>45f68c2b-742e-4d50-ad67-77ca7278db75</t>
  </si>
  <si>
    <t>531c5bca-0304-4c3f-a058-c60371df26fb</t>
  </si>
  <si>
    <t>f0d1c319-249f-4a89-b0e7-3a5a90a54036</t>
  </si>
  <si>
    <t>1e904267-caa3-40e6-a3a0-fc104489770b</t>
  </si>
  <si>
    <t>caf066cf-40ce-47a8-ba4c-969fcd6019c7</t>
  </si>
  <si>
    <t>d4291dd5-dae8-47fa-bf06-466fcecbc210</t>
  </si>
  <si>
    <t>33627701-feca-434d-a192-674a450eaaf7</t>
  </si>
  <si>
    <t>9264841b-f371-46e6-8a99-6cdfe2831c77</t>
  </si>
  <si>
    <t>2c668435-93b1-4a68-8b7c-f32f65615d37</t>
  </si>
  <si>
    <t>71ddd53a-4720-49b5-86c9-9ab899365630</t>
  </si>
  <si>
    <t>de30c59a-c312-4a4e-8025-df5aa48c83e3</t>
  </si>
  <si>
    <t>5967eadd-dc30-43a2-b195-edcc48350447</t>
  </si>
  <si>
    <t>c05a4d81-570d-4393-8dc7-f0fdf06094a0</t>
  </si>
  <si>
    <t>4bd82b24-9226-4ee0-a812-a3b9247334f3</t>
  </si>
  <si>
    <t>7ad30e1c-f353-41c9-b61e-48fb5a07acef</t>
  </si>
  <si>
    <t>f7fc4f19-e01f-4909-aab5-f7612354e7a0</t>
  </si>
  <si>
    <t>4a838a42-fa78-4b0a-92f9-588a3660809b</t>
  </si>
  <si>
    <t>9d9bcab1-3c01-4e4b-a876-9b15c623735c</t>
  </si>
  <si>
    <t>14cf8478-945a-47c6-91b2-f1f8293549b2</t>
  </si>
  <si>
    <t>83fa5f74-baa4-46d3-a8b4-ada4379b70a3</t>
  </si>
  <si>
    <t>0fc1db69-f50d-4a88-b9d8-1446e691063c</t>
  </si>
  <si>
    <t>8d8e393e-39c4-44e1-b424-8eeefcd33560</t>
  </si>
  <si>
    <t>c3b659e5-35f1-408c-8cb5-b5f9b295c76e</t>
  </si>
  <si>
    <t>Copper, ion</t>
  </si>
  <si>
    <t>40229ebf-9346-4f20-910a-f8ea3bd88d44</t>
  </si>
  <si>
    <t>d8f9ccf6-fd32-4348-83c0-1cee724af9ae</t>
  </si>
  <si>
    <t>6d9550e2-e670-44c1-bad8-c0c4975ffca7</t>
  </si>
  <si>
    <t>615b1460-6860-4cf6-8678-ad92c03c5e8b</t>
  </si>
  <si>
    <t>4b4530b5-89d5-4127-b8a5-96fc50972e26</t>
  </si>
  <si>
    <t>Cu-HDO</t>
  </si>
  <si>
    <t>10ee0828-0340-4fe0-a3df-a9f3a8c6d939</t>
  </si>
  <si>
    <t>36bc473e-7f7c-4447-967d-18af3d5220bc</t>
  </si>
  <si>
    <t>a90f1d06-243f-4d12-8779-50fbf8d4ad5b</t>
  </si>
  <si>
    <t>5cf55e96-d9dc-4b84-9c7e-a4b8ade70bf4</t>
  </si>
  <si>
    <t>7a3b6567-5f36-4142-b390-15fbf940e206</t>
  </si>
  <si>
    <t>03964ba4-c637-480e-af78-6bb46e9dac37</t>
  </si>
  <si>
    <t>a8ed3760-106f-40e2-8a34-6b710a4c9090</t>
  </si>
  <si>
    <t>1ef5e6f5-06fb-41af-9f73-af85a3f0220d</t>
  </si>
  <si>
    <t>7f2b6da3-7046-4d25-b648-c449126dc511</t>
  </si>
  <si>
    <t>89ee008f-477e-4580-bd8e-8bf50fc9e080</t>
  </si>
  <si>
    <t>904cd2c2-71ba-4fe5-b073-24a42301c94c</t>
  </si>
  <si>
    <t>80e632a0-29e1-4032-b410-e707d0b3519b</t>
  </si>
  <si>
    <t>1febb3ea-a4ee-4b7d-a6e7-0c4b6da28188</t>
  </si>
  <si>
    <t>c9e29113-8f61-41bb-8bc1-b49c6f152fd9</t>
  </si>
  <si>
    <t>c4d10bd2-09da-4082-8cb3-022c92c53221</t>
  </si>
  <si>
    <t>e3dabe3a-e385-496d-8c84-288d45356c79</t>
  </si>
  <si>
    <t>fb96e4da-d810-45a0-8b8a-c8f7bb17df38</t>
  </si>
  <si>
    <t>eef42847-3015-4f62-97d1-83ea112707f3</t>
  </si>
  <si>
    <t>1fd12487-3082-4e34-b211-8ba77d1f51f6</t>
  </si>
  <si>
    <t>53a12896-8a5b-40b6-81ff-24379f17a050</t>
  </si>
  <si>
    <t>73eed463-4986-4d81-8bae-60dae5be49d0</t>
  </si>
  <si>
    <t>DOC, Dissolved Organic Carbon</t>
  </si>
  <si>
    <t>725c7923-0ed8-43e5-b485-fad7e34bef08</t>
  </si>
  <si>
    <t>72f14baf-d36c-4f8e-8c17-5304a995f00a</t>
  </si>
  <si>
    <t>960c0f37-f34c-4fc1-b77c-22d8b35fd8d5</t>
  </si>
  <si>
    <t>79607917-9e12-4292-b289-21ff2b36e04b</t>
  </si>
  <si>
    <t>185d4f1e-6d28-551b-8951-672805c4d8e5</t>
  </si>
  <si>
    <t>Decanoic acid</t>
  </si>
  <si>
    <t>904546ce-acb5-4cc3-9dda-950c7dc54328</t>
  </si>
  <si>
    <t>251b1db4-29e6-4312-bc30-ef7ae34aaaa3</t>
  </si>
  <si>
    <t>ae7a3110-d355-4c01-8a92-02616b28ee29</t>
  </si>
  <si>
    <t>16176f2c-6c9e-447b-99fb-e2f1d651c849</t>
  </si>
  <si>
    <t>40cb6ea0-d72a-47aa-b186-0c05891187e0</t>
  </si>
  <si>
    <t>5ff293fa-85f0-4d44-b63b-00f651316fad</t>
  </si>
  <si>
    <t>9b84ef84-a567-48de-8dd5-24726bc6688d</t>
  </si>
  <si>
    <t>Dibutyltin</t>
  </si>
  <si>
    <t>e555f589-ec29-468d-a35d-346dc45cdd84</t>
  </si>
  <si>
    <t>5c7c5065-a636-4367-bf0a-8552609ffec7</t>
  </si>
  <si>
    <t>d22d803d-a281-4821-8a6c-e79b75641eae</t>
  </si>
  <si>
    <t>bb472a88-f118-4e3c-9305-3f206aaa8a41</t>
  </si>
  <si>
    <t>ff5b7e31-3118-40f5-9b82-f65018442d77</t>
  </si>
  <si>
    <t>Dichromate</t>
  </si>
  <si>
    <t>b6ecaa32-6ab5-4060-b641-45a2bf7beded</t>
  </si>
  <si>
    <t>1ad3b0dc-fce4-416b-9851-f29d12cce55a</t>
  </si>
  <si>
    <t>d26099e9-c6bc-4d7f-a0bd-29c884965ba5</t>
  </si>
  <si>
    <t>3b8a6f65-384b-4086-a817-b0c77555b78a</t>
  </si>
  <si>
    <t>e898ea74-a3a1-5b26-a61e-384bffaf2bd6</t>
  </si>
  <si>
    <t>Diethanolamine</t>
  </si>
  <si>
    <t>6febab32-a2a8-475e-811f-89912f921dd2</t>
  </si>
  <si>
    <t>bd1ea45b-ac3c-4f6d-8383-a48339227ee2</t>
  </si>
  <si>
    <t>56467370-dc88-4b7a-8287-d0b660e65856</t>
  </si>
  <si>
    <t>66611217-6711-4b3a-8966-4ab2b7107ca6</t>
  </si>
  <si>
    <t>7e241410-2dec-4320-baf0-cebc3b52e2ca</t>
  </si>
  <si>
    <t>8f371d76-4cd1-4670-83c4-ae2b3b3355c6</t>
  </si>
  <si>
    <t>cd6866e7-6710-49cf-a2ea-d9be8950af14</t>
  </si>
  <si>
    <t>11b6407e-a10b-477f-8dfd-53cb425f62b0</t>
  </si>
  <si>
    <t>992bd199-894d-4be6-9837-d85e8e5b3f45</t>
  </si>
  <si>
    <t>ecc90a90-aec5-4ffc-88ba-e29a3e9884ac</t>
  </si>
  <si>
    <t>7d58b774-db61-4a8f-9072-d051c494a64f</t>
  </si>
  <si>
    <t>Diisobutyl ketone</t>
  </si>
  <si>
    <t>35753afa-ced2-42df-9f8b-5624920361a2</t>
  </si>
  <si>
    <t>15c4b0d9-9004-4444-98f7-a0275a793673</t>
  </si>
  <si>
    <t>e9514abc-d441-49cb-84f6-0815ffa693fc</t>
  </si>
  <si>
    <t>dbe2e16b-e0f9-4743-914c-50c8b11682c8</t>
  </si>
  <si>
    <t>fa68e7a6-a70c-4ed7-814c-b388273eefe2</t>
  </si>
  <si>
    <t>8fc441e0-0d97-46b9-b84b-ed2689d9014a</t>
  </si>
  <si>
    <t>c0969c6f-87db-4d7f-b0dd-02cc23566325</t>
  </si>
  <si>
    <t>6ced5488-3363-42ec-b832-f035744056e2</t>
  </si>
  <si>
    <t>2a613b0f-cc83-4039-aebb-1e95810ec106</t>
  </si>
  <si>
    <t>66c985be-8604-48ec-92e1-4e172128dc11</t>
  </si>
  <si>
    <t>d49e5257-e655-4e9f-adbc-b8763137b76c</t>
  </si>
  <si>
    <t>2649e223-09c0-5ced-9604-6cd6332e7cf9</t>
  </si>
  <si>
    <t>Dimethyl hexanediol</t>
  </si>
  <si>
    <t>95a9f739-736a-57fe-b592-dfb52251ef1e</t>
  </si>
  <si>
    <t>Dimethyl hexynediol</t>
  </si>
  <si>
    <t>1ae07e12-290e-4ee2-a032-d3075e161c53</t>
  </si>
  <si>
    <t>aec25913-c64b-4046-8ac9-a48587771b0d</t>
  </si>
  <si>
    <t>05909c8c-153e-4969-aaa8-e735054b8ee2</t>
  </si>
  <si>
    <t>d9977222-46f1-447f-8d65-f34f060b1087</t>
  </si>
  <si>
    <t>43398c2a-4ceb-4c7f-8ffc-37d2b78e22a3</t>
  </si>
  <si>
    <t>4c8e3c03-0943-5ddd-aa22-c0314291fdf9</t>
  </si>
  <si>
    <t>4d479616-676f-4db1-8b3a-c14edbdbafc0</t>
  </si>
  <si>
    <t>cce10142-69c4-4a72-a010-ac6b6abad1d3</t>
  </si>
  <si>
    <t>d069e5a1-c3c0-4513-9fa5-ff3ebe687ea7</t>
  </si>
  <si>
    <t>d1d77d54-e19f-4c3d-8fdc-389f78e72515</t>
  </si>
  <si>
    <t>737c3221-1456-4c6b-8605-6ac00dc88b2e</t>
  </si>
  <si>
    <t>1d8560a8-23e0-57f0-ade2-69103c953de8</t>
  </si>
  <si>
    <t>Diphenylether-compound</t>
  </si>
  <si>
    <t>8892f038-c4cf-4166-adeb-df61c4e32af0</t>
  </si>
  <si>
    <t>Diphenyltin</t>
  </si>
  <si>
    <t>fef0090b-9f73-41a9-ab2d-1cccb266ce2f</t>
  </si>
  <si>
    <t>a5e23523-af52-4472-910d-d13ea022ceea</t>
  </si>
  <si>
    <t>cff14545-edc5-4302-97f4-9bdcd8d1800f</t>
  </si>
  <si>
    <t>f87e0478-9ba4-4d6b-a1ca-5667d07f3465</t>
  </si>
  <si>
    <t>101c756f-d7af-4c18-826f-2144b6a54f5f</t>
  </si>
  <si>
    <t>61505469-d82e-4f73-9ac6-bb6910038c26</t>
  </si>
  <si>
    <t>Discarded fish, demersal, to ocean</t>
  </si>
  <si>
    <t>68e3130c-7c4b-4825-a383-c54410568d5d</t>
  </si>
  <si>
    <t>Discarded fish, pelagic, to ocean</t>
  </si>
  <si>
    <t>0f333e4d-e5ad-49e8-b24f-875456125ad4</t>
  </si>
  <si>
    <t>Disinfectants, unspecified</t>
  </si>
  <si>
    <t>7ab739f8-8846-4b20-a36b-c35e27053073</t>
  </si>
  <si>
    <t>576d7e08-4dd0-473b-b62f-86cbfda51651</t>
  </si>
  <si>
    <t>eb71ce59-d412-4e1e-a496-06134cf9d3d3</t>
  </si>
  <si>
    <t>9da5c6d0-92f0-4a7c-933b-7e14d980975a</t>
  </si>
  <si>
    <t>54c743a4-5438-4f3c-8e84-89b3e6ec0cc0</t>
  </si>
  <si>
    <t>Dissolved solids</t>
  </si>
  <si>
    <t>bd254636-6538-4bcf-b0e5-62a2e8252b57</t>
  </si>
  <si>
    <t>901a459c-9a1c-46a0-a785-6ec01a33b04f</t>
  </si>
  <si>
    <t>cfecebe1-1e13-458d-85bc-d40a9f934927</t>
  </si>
  <si>
    <t>5ce634de-b810-4533-9efb-719c38fe7c09</t>
  </si>
  <si>
    <t>eba1a8ae-fb73-52f4-b1b5-fb28dccd826d</t>
  </si>
  <si>
    <t>Dodecanol</t>
  </si>
  <si>
    <t>36609913-7c42-457a-89cc-00e2d9f0f867</t>
  </si>
  <si>
    <t>3ff3231e-3c38-5a47-a6fd-821d11c599e0</t>
  </si>
  <si>
    <t>1247aa8b-3a24-552a-bddf-bb578e5d2dc5</t>
  </si>
  <si>
    <t>f84a6dac-bc6e-4efc-bdb0-a0f2a0231d0f</t>
  </si>
  <si>
    <t>fc121a47-0538-406f-a335-edd1aac9fae6</t>
  </si>
  <si>
    <t>fad455a8-a20f-4b6e-8192-0bec95252876</t>
  </si>
  <si>
    <t>9b77be37-3f9d-4ecf-b7b1-86e8390bcf2e</t>
  </si>
  <si>
    <t>c8e5538f-17a1-4f62-aa64-39a91adb5cd3</t>
  </si>
  <si>
    <t>12c12a5e-847f-4a94-be3b-21f14ff429fe</t>
  </si>
  <si>
    <t>2e1ac281-307a-409d-9b75-abd4db38a1e0</t>
  </si>
  <si>
    <t>6292cdc2-9abd-4a50-8a0b-43471e07b369</t>
  </si>
  <si>
    <t>250dd08a-ee61-4a2b-86f8-b21e9ebe6ed9</t>
  </si>
  <si>
    <t>deb80fa5-4d0a-427e-9526-443f88d17b53</t>
  </si>
  <si>
    <t>b7720f05-761d-4aa1-a672-4f6bd28a0369</t>
  </si>
  <si>
    <t>Ethane, hexachloro-</t>
  </si>
  <si>
    <t>a081288c-e279-4af3-9319-8b6fd878a9e4</t>
  </si>
  <si>
    <t>917f39ec-2757-4eb6-85cd-8576c3e727cc</t>
  </si>
  <si>
    <t>708085b8-37a1-4116-aab9-229cfef519a0</t>
  </si>
  <si>
    <t>a9362d7a-627f-414b-96c2-e61e56c77fb8</t>
  </si>
  <si>
    <t>8ee2ff7f-e7f6-4156-9cc2-84700d1ec7f3</t>
  </si>
  <si>
    <t>af6a28b7-4842-41f2-b8bf-346409c16d33</t>
  </si>
  <si>
    <t>ccc02a20-bda2-4862-bb95-2da1db7ad49e</t>
  </si>
  <si>
    <t>42ebce6e-222e-442b-be25-3d8f711ce5cf</t>
  </si>
  <si>
    <t>fdb29dc7-261d-4f8f-8e7d-c73899480bf8</t>
  </si>
  <si>
    <t>e468ca97-9888-46ec-9b2e-3e25b0d55549</t>
  </si>
  <si>
    <t>7dd7bc0f-dff1-4564-8b74-eb40ca335b8f</t>
  </si>
  <si>
    <t>fc55a3d9-170e-4fe3-9be8-ddb4cc3b90fc</t>
  </si>
  <si>
    <t>fe8f6da1-2dc8-4df8-8aea-d0675be0dfcf</t>
  </si>
  <si>
    <t>f3a3227c-39f4-4383-8007-8b3b0c33467a</t>
  </si>
  <si>
    <t>3bd4b93d-298c-4e3f-88bb-864569350e60</t>
  </si>
  <si>
    <t>95589041-7176-4e15-9578-fa6a4066955f</t>
  </si>
  <si>
    <t>e67ada08-e113-4e05-b0a4-029a72e199a0</t>
  </si>
  <si>
    <t>cfe43cd8-3356-4d29-bb02-5b9c9ede0aec</t>
  </si>
  <si>
    <t>d3f2bf47-65db-4bc7-8334-eb5107e7585a</t>
  </si>
  <si>
    <t>f8d3477c-7a39-4a51-9c16-a2ee5ae6a5d7</t>
  </si>
  <si>
    <t>0015315d-a2b8-4b72-8e60-0d34a72e6de8</t>
  </si>
  <si>
    <t>6592e729-c2a4-4d33-86ca-5b86cdf7cdc7</t>
  </si>
  <si>
    <t>a74ded48-233e-4bd2-9406-a36d8e623489</t>
  </si>
  <si>
    <t>4b0d68e7-37bc-4184-93b5-91b70c62e585</t>
  </si>
  <si>
    <t>014bd81b-88c7-4a81-b872-201dcbfb8bbf</t>
  </si>
  <si>
    <t>c46a1f56-c012-4ee9-ae49-48641d0cdbf5</t>
  </si>
  <si>
    <t>9586cdf1-31b4-4c3a-97ce-197d8335ebd2</t>
  </si>
  <si>
    <t>c4bc70e8-d445-4ca4-bc89-fc93819791e3</t>
  </si>
  <si>
    <t>3801ac00-aef4-4224-8d04-9d6734794719</t>
  </si>
  <si>
    <t>a212914e-f8ba-49eb-9ceb-63e286053f2d</t>
  </si>
  <si>
    <t>e732d6dc-d502-4e03-8a5e-6c2644136b5f</t>
  </si>
  <si>
    <t>2d8f3c1b-8965-4f5c-9d66-72148d9af9ba</t>
  </si>
  <si>
    <t>63fad899-6b8a-484d-bc90-481a58310070</t>
  </si>
  <si>
    <t>81946844-b1a4-487d-8712-c97c8402baf6</t>
  </si>
  <si>
    <t>edd13644-5212-4e83-9fee-9358521a6b42</t>
  </si>
  <si>
    <t>43a7aa3a-a34d-467a-943f-4a263ebe8df3</t>
  </si>
  <si>
    <t>d0800bcc-833f-4a75-b289-e5cadbd50552</t>
  </si>
  <si>
    <t>b43924b1-3715-48b2-aa20-78f67b3f6e0e</t>
  </si>
  <si>
    <t>848c080f-be82-441d-9474-a53226288309</t>
  </si>
  <si>
    <t>2e2a9226-1d5a-4adf-aa0f-6a4b9499e8d7</t>
  </si>
  <si>
    <t>a0f10b49-f9e6-4195-95af-bbc1ba417944</t>
  </si>
  <si>
    <t>ab79f4bd-b0cd-40f3-b3e1-20bf24802730</t>
  </si>
  <si>
    <t>e5d3a0ba-404d-4aff-98ce-30bbf6474436</t>
  </si>
  <si>
    <t>d627e8fd-3663-4aa6-b9de-e926003700dd</t>
  </si>
  <si>
    <t>6ba443e3-9361-47c9-a2cd-c9f4957217b7</t>
  </si>
  <si>
    <t>0650f48f-c6c9-44ae-ac49-c3bae05220c3</t>
  </si>
  <si>
    <t>7d516937-c4b6-4a10-bfd3-83c48802008c</t>
  </si>
  <si>
    <t>2e2c0b46-41cf-4be8-9a92-246aecc58608</t>
  </si>
  <si>
    <t>8e159def-c94d-4400-bde2-9b936315d183</t>
  </si>
  <si>
    <t>6192f17c-9390-4381-9e58-99e384428da5</t>
  </si>
  <si>
    <t>b608516c-d577-4957-bcaa-851c7377ada8</t>
  </si>
  <si>
    <t>f466775b-d475-4f5d-8b5a-0248c6b94449</t>
  </si>
  <si>
    <t>db5aeca7-a390-4f6e-ad8b-9b4deeba5fae</t>
  </si>
  <si>
    <t>b350979f-1ec0-4f66-8f30-c0a216ae5455</t>
  </si>
  <si>
    <t>17bd5f8c-bd48-4cfc-80c0-1aa251f4bf43</t>
  </si>
  <si>
    <t>8e037b16-1a38-4220-996e-9f11e89ff194</t>
  </si>
  <si>
    <t>876e49fb-b3d6-48ca-8acc-473f8ee05aad</t>
  </si>
  <si>
    <t>Fluoboric acid</t>
  </si>
  <si>
    <t>c0b35c79-b073-40b6-931b-dfac9703acae</t>
  </si>
  <si>
    <t>969e148a-eeb1-4d37-b388-8cee13212281</t>
  </si>
  <si>
    <t>88eaa159-4194-49eb-9905-9b937e644fb8</t>
  </si>
  <si>
    <t>19b0229f-7cda-4154-baee-c1b1efef532a</t>
  </si>
  <si>
    <t>796d4439-8221-41ad-8732-19033339e66e</t>
  </si>
  <si>
    <t>e145d4fa-5ac7-4435-8f4d-de807fbe1a31</t>
  </si>
  <si>
    <t>b84e31d0-cf7b-4c3f-bc8a-3cc93bdb30d9</t>
  </si>
  <si>
    <t>7ae3e6e8-75e6-4566-b18f-6d848086c4e5</t>
  </si>
  <si>
    <t>c796eed5-8e5d-43bb-8dd9-feaae3e90511</t>
  </si>
  <si>
    <t>00d2fef1-e4d4-4a16-8e81-b8cc514e4c25</t>
  </si>
  <si>
    <t>96b0e9d0-5bfc-4113-ac30-c9b8a310b534</t>
  </si>
  <si>
    <t>8d61ea5d-fbc7-48e6-aaf1-c0cefd0d6f79</t>
  </si>
  <si>
    <t>b7ec5791-9d07-4ee1-ad72-4ebdaf7ffdcc</t>
  </si>
  <si>
    <t>7fb8e798-1c30-4bfb-ba1a-66602300cd1b</t>
  </si>
  <si>
    <t>8bd0fbe9-8a4f-4367-bf7e-5cc52bc80185</t>
  </si>
  <si>
    <t>2061c1e1-6a81-47ad-8a1d-81dd30783f2c</t>
  </si>
  <si>
    <t>8550871d-518d-4031-b924-9fe0f56a84d6</t>
  </si>
  <si>
    <t>dda7146e-2494-4214-9ce4-cbdef097b024</t>
  </si>
  <si>
    <t>cc62a17a-3209-4f53-af36-b28d60fa1741</t>
  </si>
  <si>
    <t>1ed87d8c-afc2-47f1-af5a-df78ed6bad83</t>
  </si>
  <si>
    <t>66729b69-c76f-43b2-bd9a-4a03c4983afd</t>
  </si>
  <si>
    <t>ee602d07-f56e-4f9a-9362-c3dbd45897c0</t>
  </si>
  <si>
    <t>adf3c3e9-c6b7-42bc-b114-112f050e44fd</t>
  </si>
  <si>
    <t>8c1489f3-f3cc-4c8d-a15e-6a5f91cf8abb</t>
  </si>
  <si>
    <t>01174955-d4f9-4825-9188-791b79abc8e1</t>
  </si>
  <si>
    <t>f127acc1-4904-448c-9b46-e0c4d2da8bda</t>
  </si>
  <si>
    <t>15bdfe3d-58b7-4cf3-a8db-0b16a8b9949b</t>
  </si>
  <si>
    <t>Formate</t>
  </si>
  <si>
    <t>fc59a5a4-2297-4457-a9e0-482ba0eed18a</t>
  </si>
  <si>
    <t>10ee01aa-ebd3-4232-bdbd-50a32218b70f</t>
  </si>
  <si>
    <t>42411268-27a7-4276-9896-e47900fa0606</t>
  </si>
  <si>
    <t>c1ed95a3-cf8a-4ab4-a687-e98b95301adc</t>
  </si>
  <si>
    <t>8a785cc5-93c6-47f3-a1ff-b2d37ef5b8a5</t>
  </si>
  <si>
    <t>abaa29b9-41e6-46ed-9f88-806bd93ca915</t>
  </si>
  <si>
    <t>23dedce6-fc17-4ae8-9b91-6c0dca431adc</t>
  </si>
  <si>
    <t>3a285c11-632b-4106-8e15-3ac4a0da78de</t>
  </si>
  <si>
    <t>97f92a10-ea74-463f-a9d7-3c852b6aab4c</t>
  </si>
  <si>
    <t>8bdedc25-af46-4c46-9b3a-670d0c177d8f</t>
  </si>
  <si>
    <t>Fresh water (obsolete)</t>
  </si>
  <si>
    <t>20f74678-e826-4a98-a625-5b3e7bc7b9c1</t>
  </si>
  <si>
    <t>68ab2496-c441-4102-a3fa-0d71a24106ab</t>
  </si>
  <si>
    <t>79c4520a-47b1-4ec1-a1e5-b52114b0dce6</t>
  </si>
  <si>
    <t>c7842230-e5ef-4ca8-9cb1-244dee3fe548</t>
  </si>
  <si>
    <t>6185fd6b-02a7-4db5-a5dd-f4b7445f9ce5</t>
  </si>
  <si>
    <t>c082af51-1644-52fc-b49d-5b6c65eb1865</t>
  </si>
  <si>
    <t>Glucose</t>
  </si>
  <si>
    <t>4c6fd60b-f60f-46b6-b2b7-3885dac5785d</t>
  </si>
  <si>
    <t>Glutaraldehyde</t>
  </si>
  <si>
    <t>b6edb30e-cdf4-48ab-95d5-4f52de17f68e</t>
  </si>
  <si>
    <t>2f1d0962-be5d-4e6d-9c9b-0846722d9c65</t>
  </si>
  <si>
    <t>d1bddd52-ca19-4731-91ab-a2b6f38d3f1e</t>
  </si>
  <si>
    <t>8a4f6db6-dfe0-4247-8b0b-142ed2b7aab6</t>
  </si>
  <si>
    <t>17955b10-4c04-4fff-91e7-cf89ef1a7cca</t>
  </si>
  <si>
    <t>e157e3dd-88b9-4256-ab2e-ff82e7b8d088</t>
  </si>
  <si>
    <t>d2d93101-7555-4c77-b4b8-ddac7f6eba50</t>
  </si>
  <si>
    <t>811220d4-55e0-441f-8185-59e51207a79d</t>
  </si>
  <si>
    <t>Gold</t>
  </si>
  <si>
    <t>0486ee88-c74a-479e-aa6f-2fbc4a96378d</t>
  </si>
  <si>
    <t>09f25c1d-3f19-428a-9167-cbd2d8857490</t>
  </si>
  <si>
    <t>c09f409d-a35b-435e-974b-ae527b8546d5</t>
  </si>
  <si>
    <t>123b7b5a-cfc3-4dba-a14c-8481d3543f43</t>
  </si>
  <si>
    <t>3d3321d4-8082-4e31-a4be-6c9789f8701d</t>
  </si>
  <si>
    <t>dca43ede-b779-47a7-b2e7-cb4e7b12c3da</t>
  </si>
  <si>
    <t>a649f89b-2e2a-48e9-9677-b85b4cbcc30c</t>
  </si>
  <si>
    <t>152e5a83-96e8-4f54-af42-4f0925a771ac</t>
  </si>
  <si>
    <t>9b83f2bb-7d61-4e55-b37a-443f164c5f30</t>
  </si>
  <si>
    <t>f40495b0-c9ac-44fb-81c7-84975030845d</t>
  </si>
  <si>
    <t>77380aa2-c1c3-4027-8f3e-6f667e9bc909</t>
  </si>
  <si>
    <t>752a43f7-3ae7-471e-b479-9bb0ac8e97c9</t>
  </si>
  <si>
    <t>9ffcc5df-8eb2-43f1-9915-b1cdcb853162</t>
  </si>
  <si>
    <t>4b1af256-23b8-4e53-8148-cf52040f5ad7</t>
  </si>
  <si>
    <t>02381700-f27e-4ffa-b58f-e7309ad7f9e7</t>
  </si>
  <si>
    <t>388fecc6-1313-40db-a8c5-b3c028d4445b</t>
  </si>
  <si>
    <t>8f62b772-7c20-4b8f-9bf8-5c02509a45a2</t>
  </si>
  <si>
    <t>e55802e0-4678-42df-978e-e18aa552c33e</t>
  </si>
  <si>
    <t>856f0506-79b3-42c1-8faa-3e9f8699c28d</t>
  </si>
  <si>
    <t>f50e961a-3089-437f-af3c-1099a8a3e1ed</t>
  </si>
  <si>
    <t>Hydrazine</t>
  </si>
  <si>
    <t>141996d0-f260-4ef3-ad9a-809c54690595</t>
  </si>
  <si>
    <t>d0e162d5-40b4-4310-a45b-52d0a4f0ef52</t>
  </si>
  <si>
    <t>47703131-d6ba-4e54-a25e-26f6fd9ddc1c</t>
  </si>
  <si>
    <t>3c9f4830-91f4-4a22-bd83-c9439b41106c</t>
  </si>
  <si>
    <t>bdc5534e-85e0-4b6c-bd84-80e50e831190</t>
  </si>
  <si>
    <t>7a7054c4-bc1e-4ae2-a31e-b7752bdbeb75</t>
  </si>
  <si>
    <t>faf05b06-da29-4af5-aa37-cfa4b802a297</t>
  </si>
  <si>
    <t>b902d333-ded6-4c87-be52-8fc03fe6dfd4</t>
  </si>
  <si>
    <t>acd68ded-df6f-4a5f-b95d-bbbf2567c735</t>
  </si>
  <si>
    <t>0db53406-fb79-497d-a9e7-fc2c8d425b81</t>
  </si>
  <si>
    <t>651bd1c1-458e-4585-94e1-46409196de89</t>
  </si>
  <si>
    <t>b066708e-5bab-45ee-9244-e1be2fa5b5f3</t>
  </si>
  <si>
    <t>19b55ff9-4964-45d1-95b6-e24d7f4ffbd3</t>
  </si>
  <si>
    <t>ef7bc7b8-f85b-4687-9cb1-eb60384650fa</t>
  </si>
  <si>
    <t>b50cbca2-b548-44e2-8acd-afa34d55e055</t>
  </si>
  <si>
    <t>e945c333-2e8f-4b70-a53e-77f01fa443bd</t>
  </si>
  <si>
    <t>67799e83-54c8-4c89-90dc-1a7fa7780d2b</t>
  </si>
  <si>
    <t>c308f812-7e5a-483a-ac1f-1f5742a53784</t>
  </si>
  <si>
    <t>04abe114-7939-4935-9281-49e5d89cc1bc</t>
  </si>
  <si>
    <t>9d508263-9cfd-444a-b1de-73f2bcf39c02</t>
  </si>
  <si>
    <t>5e08c84c-69a2-4f0b-b3b3-6b7f0925712b</t>
  </si>
  <si>
    <t>049a1473-3a62-4121-982b-5d15d0f2c683</t>
  </si>
  <si>
    <t>49c42751-1b0b-4ab1-8e70-032e991ce6fd</t>
  </si>
  <si>
    <t>e620a933-c348-4e7e-8893-ab0a0f681c7e</t>
  </si>
  <si>
    <t>7dd051f1-c653-44d9-90e4-828f144253c3</t>
  </si>
  <si>
    <t>8812d43d-8302-4adc-95da-8338976e56a6</t>
  </si>
  <si>
    <t>Hydrogen carbonate</t>
  </si>
  <si>
    <t>9fea3fb1-f305-408d-8549-d008533800e3</t>
  </si>
  <si>
    <t>67eab677-a799-4515-aba8-c470d2dba37d</t>
  </si>
  <si>
    <t>77aa43c5-76c6-4465-b0b4-f00d4d14c377</t>
  </si>
  <si>
    <t>98313bb5-3f35-4e11-bf3e-03ad2dae591b</t>
  </si>
  <si>
    <t>c7be600c-e8ef-4e50-b092-1f9a3aa47706</t>
  </si>
  <si>
    <t>db945649-d0d5-4818-ab81-dc8579469a05</t>
  </si>
  <si>
    <t>554be2fb-9bb9-46c6-a4df-46df0d53cb65</t>
  </si>
  <si>
    <t>2cfea267-9965-411e-9381-4d32835b4ffe</t>
  </si>
  <si>
    <t>50790dc4-dd52-4811-b124-d9e9c920cd70</t>
  </si>
  <si>
    <t>42d33bc4-cdea-4b1d-896c-090e792183be</t>
  </si>
  <si>
    <t>848a6c6a-76b7-42ad-90ce-ad2494fd5bd3</t>
  </si>
  <si>
    <t>902b7ebc-68a8-4dd3-b67a-6087db8c0971</t>
  </si>
  <si>
    <t>58fabee9-b4b6-48ee-857a-e16ed31bb354</t>
  </si>
  <si>
    <t>134ec0d7-3701-473c-a1a1-1982fd48ef4d</t>
  </si>
  <si>
    <t>9be02ae0-3170-4544-8665-f03a1b43f2bd</t>
  </si>
  <si>
    <t>013a65bf-5b9e-4621-bd60-14909fd4cbc6</t>
  </si>
  <si>
    <t>Hydroxide</t>
  </si>
  <si>
    <t>9e87035c-4f81-4314-8e01-e4fd04a12e7c</t>
  </si>
  <si>
    <t>8f6f8a9b-a240-4f27-82e8-99340be4918f</t>
  </si>
  <si>
    <t>0ec59d21-92c1-492e-8e1e-f0f33f94f1b5</t>
  </si>
  <si>
    <t>d9224532-4d6d-4400-8a78-83fca1649548</t>
  </si>
  <si>
    <t>1aa7eec2-1079-4792-825c-364a7bde9921</t>
  </si>
  <si>
    <t>Hypochlorite</t>
  </si>
  <si>
    <t>73f834fe-b8e1-4600-933b-364668952321</t>
  </si>
  <si>
    <t>d4f02ee2-ecb5-4572-91c8-c20cd2abb2c3</t>
  </si>
  <si>
    <t>84f7125c-2ada-4bb1-abc6-554c40d1eeed</t>
  </si>
  <si>
    <t>57f006f6-e406-404f-8afe-2eb891f713ad</t>
  </si>
  <si>
    <t>b5a65bff-51e0-40e4-b50e-36d07a87919a</t>
  </si>
  <si>
    <t>0b29cbc1-607c-4919-a6a6-802a3840ff4b</t>
  </si>
  <si>
    <t>1cde30ef-8a5b-46eb-9e7a-22a532fd6d2e</t>
  </si>
  <si>
    <t>387d26ab-2af6-4f26-acf5-9f674f977896</t>
  </si>
  <si>
    <t>6296baee-87bd-4e6e-bd20-c1578b7a7247</t>
  </si>
  <si>
    <t>623ae1fb-a694-4327-9c6f-4ea35c536100</t>
  </si>
  <si>
    <t>e1615e9d-73cb-416e-9c46-f7f1822e3232</t>
  </si>
  <si>
    <t>2635ffda-08c1-4069-b130-25f11c3db05d</t>
  </si>
  <si>
    <t>03a1f7e6-f18b-4d49-b40b-5f52d1d9fb5c</t>
  </si>
  <si>
    <t>d7853477-ebdb-4339-aecf-c1837f963bed</t>
  </si>
  <si>
    <t>2ef56ffc-fa69-4b57-a936-3d588923ea8b</t>
  </si>
  <si>
    <t>b5fae91e-cff0-4513-a997-cdb6922f1ab4</t>
  </si>
  <si>
    <t>4b09c2cb-937f-43a5-a3f8-b20ff8f047d3</t>
  </si>
  <si>
    <t>e6360e00-79a2-455e-ac9d-2e3159736771</t>
  </si>
  <si>
    <t>ddc51f31-6807-4e02-9fab-490f3357abbf</t>
  </si>
  <si>
    <t>f51ec3db-deb0-4766-9b33-6991155b0251</t>
  </si>
  <si>
    <t>08c3135c-9ac5-472b-9a0e-04f2f85099bb</t>
  </si>
  <si>
    <t>27f767b3-3ab6-41bd-9c5f-524104b23dce</t>
  </si>
  <si>
    <t>9e689d4d-35b4-4c1c-b61f-2d915695bd2a</t>
  </si>
  <si>
    <t>777160e1-99a9-4a03-b189-8c1af57ee560</t>
  </si>
  <si>
    <t>eea0ae1c-7a64-481c-a24d-fb6a3b8c5290</t>
  </si>
  <si>
    <t>0b28fc38-9334-42a9-bac1-a04c2832e79d</t>
  </si>
  <si>
    <t>897ec6a5-af78-453f-abdf-32233d0a30bf</t>
  </si>
  <si>
    <t>ab9fef9d-1b47-4d79-a28a-0132dfa18020</t>
  </si>
  <si>
    <t>618c3a74-5b36-4d8a-b94f-26b8270448f8</t>
  </si>
  <si>
    <t>4bcc53d8-d8ff-4cb1-bf38-e823d46618ed</t>
  </si>
  <si>
    <t>90149757-18a8-470e-b01a-4699b2d40e9f</t>
  </si>
  <si>
    <t>332a3e5f-39c6-4336-9064-13276942fbba</t>
  </si>
  <si>
    <t>c708b024-c922-4c43-8a49-81c472c48f75</t>
  </si>
  <si>
    <t>cf4eaf0f-9f17-4a0f-b42d-bb068c73c706</t>
  </si>
  <si>
    <t>e3043a7f-5347-4c7b-89ee-93f11b2f6d9b</t>
  </si>
  <si>
    <t>33fd8342-58e7-45c9-ad92-0951c002c403</t>
  </si>
  <si>
    <t>Iron, ion</t>
  </si>
  <si>
    <t>9b6d6f07-ebc6-447d-a3c0-f2017d77d852</t>
  </si>
  <si>
    <t>2c9a7182-37c8-4777-a37a-9a007c3edb2f</t>
  </si>
  <si>
    <t>7c335b9c-a403-47a8-bb6d-2e7d3c3a230e</t>
  </si>
  <si>
    <t>de444dc0-5964-4501-8367-50ba53bfc6b9</t>
  </si>
  <si>
    <t>282d4a11-f053-47cf-89a4-aafa3184d61d</t>
  </si>
  <si>
    <t>6e21027e-bc01-497d-a93a-677ac5a23b31</t>
  </si>
  <si>
    <t>885c00c7-2c39-40d7-b4cb-d658038ee40a</t>
  </si>
  <si>
    <t>e43640a9-526c-42bd-86e5-4425c9e239ed</t>
  </si>
  <si>
    <t>b25f5005-10df-4c06-ae4c-ddad7bc04e7e</t>
  </si>
  <si>
    <t>c4a7e193-1d48-4da4-a696-777b3e15944d</t>
  </si>
  <si>
    <t>cf8e8ae6-d6ea-4e8f-912d-5445e45e2f8d</t>
  </si>
  <si>
    <t>aab8f6d7-c672-425c-8637-1f1e1402a1db</t>
  </si>
  <si>
    <t>2b178c09-89d4-49be-afbb-ec21bc158d9c</t>
  </si>
  <si>
    <t>83142883-f04b-4724-ad8b-9528983c6511</t>
  </si>
  <si>
    <t>b8c4cd64-27cd-43ca-ac5e-011ebdbee7ec</t>
  </si>
  <si>
    <t>429b04bf-fbdb-4416-b5b8-aa2d0e202a98</t>
  </si>
  <si>
    <t>30614997-3952-4e2a-bde2-4bce2cada098</t>
  </si>
  <si>
    <t>ae0d3325-09c1-45ad-90d0-a9b2097b707d</t>
  </si>
  <si>
    <t>4f46f2a8-545c-44d8-a40d-3e49571dcd51</t>
  </si>
  <si>
    <t>94413eda-8562-4a3e-9ab7-92dfb5554cb2</t>
  </si>
  <si>
    <t>2169a4c1-3198-48ed-92f4-4fa22ed44739</t>
  </si>
  <si>
    <t>2d97af62-5de1-4105-8e35-23604c1e9a3e</t>
  </si>
  <si>
    <t>602604be-f24c-41f0-8d02-f05d0e005fb0</t>
  </si>
  <si>
    <t>8c12756d-7419-4926-8aaa-d84900407527</t>
  </si>
  <si>
    <t>780e4e14-bd5b-408c-8304-0db2033561a7</t>
  </si>
  <si>
    <t>cf7738ce-05a3-4fee-af0c-37386e0c28e3</t>
  </si>
  <si>
    <t>a39f2c87-b661-4f04-827d-2326c51fcf10</t>
  </si>
  <si>
    <t>7fdb9a7d-34b2-4427-9692-f69206e67250</t>
  </si>
  <si>
    <t>0217e70b-e467-4ec6-8800-09d011b7e689</t>
  </si>
  <si>
    <t>90a39372-8b3f-4c99-acfd-6ea211791714</t>
  </si>
  <si>
    <t>41e246e0-9011-4749-8eb0-8b4e31ed1ec2</t>
  </si>
  <si>
    <t>4dc5b593-5953-57de-b908-c3c34a558f40</t>
  </si>
  <si>
    <t>c864aa15-0abc-41ad-9889-348106e485d8</t>
  </si>
  <si>
    <t>0ff15165-d761-48c9-9814-2d1dcdd56857</t>
  </si>
  <si>
    <t>e9e856c2-868e-435e-8425-8df1c9297cfc</t>
  </si>
  <si>
    <t>b3ebdcc3-c588-4997-95d2-9785b26b34e1</t>
  </si>
  <si>
    <t>31c4d160-b21e-41b3-b9c1-3d7a72377653</t>
  </si>
  <si>
    <t>85365e41-8102-4f9b-afb7-d7d7e6e07249</t>
  </si>
  <si>
    <t>0b316831-20fd-4f73-bfcf-c19e3485fc1f</t>
  </si>
  <si>
    <t>8844a749-f21f-4968-bff9-c4d970efe790</t>
  </si>
  <si>
    <t>6b000ac5-e791-4ca8-ad17-a72d2ca6eca7</t>
  </si>
  <si>
    <t>2cfc5ba4-3db2-4193-9e81-b61e75ba1706</t>
  </si>
  <si>
    <t>4569494e-085e-413a-8fef-63a3c419e0cf</t>
  </si>
  <si>
    <t>09cf7c11-0269-4fc1-a5f3-47121a7882d3</t>
  </si>
  <si>
    <t>Lithium, ion</t>
  </si>
  <si>
    <t>c44b0e3b-e65e-4276-aa1f-3db768757b66</t>
  </si>
  <si>
    <t>cf88e72e-13bc-416c-ac41-7d4b24bda86a</t>
  </si>
  <si>
    <t>e98084d6-88a2-48cf-9ad5-6462fe9cf857</t>
  </si>
  <si>
    <t>eb2bfdf1-1881-40e8-bebb-d674b2a79149</t>
  </si>
  <si>
    <t>081ea9c3-9cbe-41d7-a962-840833ba98db</t>
  </si>
  <si>
    <t>fc3c75dc-e39c-463b-8b26-96cfc0ed4b47</t>
  </si>
  <si>
    <t>d48e95bf-3ea9-4a35-a791-d0984dcb539e</t>
  </si>
  <si>
    <t>7edf2b3a-762e-40ce-85e3-6716d8222e47</t>
  </si>
  <si>
    <t>24acc516-974c-4ff3-b7e1-5950b8d37206</t>
  </si>
  <si>
    <t>ce9fd912-233a-4807-a33e-0323b1e4a7a2</t>
  </si>
  <si>
    <t>1a217018-e3e5-499c-9eb5-5aacb9e6ae9a</t>
  </si>
  <si>
    <t>7bdab722-11d0-4c42-a099-6f9ed510a44a</t>
  </si>
  <si>
    <t>9783014c-4ec6-4c9c-84d7-d34c8b390a0b</t>
  </si>
  <si>
    <t>39ec593c-6c45-571f-8a6b-b76472bb4824</t>
  </si>
  <si>
    <t>Maleic anhydride</t>
  </si>
  <si>
    <t>44f28e11-061d-44fd-8f25-dc62a9f1fa57</t>
  </si>
  <si>
    <t>835d0907-a668-4d92-b6b6-7b56fa343713</t>
  </si>
  <si>
    <t>c91fd4bf-ed70-4e2f-a34f-159773f981b6</t>
  </si>
  <si>
    <t>f532985c-90b7-46fc-aac9-b039b40e22f1</t>
  </si>
  <si>
    <t>10cbd2f7-c41b-4bb4-b636-d8fc15cf0282</t>
  </si>
  <si>
    <t>dcf5005b-16a3-49ed-ae93-960a320f52db</t>
  </si>
  <si>
    <t>a04ea618-06a0-45b4-b116-a49603ba70ea</t>
  </si>
  <si>
    <t>147b91df-513b-4784-923a-180c2a5b1434</t>
  </si>
  <si>
    <t>9a12a4c4-c03e-43fb-a448-4d911f539e64</t>
  </si>
  <si>
    <t>729eac4f-0339-4d0f-8956-a71ebe20a527</t>
  </si>
  <si>
    <t>583eec00-1480-4cd7-8670-31eaf94053ad</t>
  </si>
  <si>
    <t>Manganese-55</t>
  </si>
  <si>
    <t>957d4d94-9f88-4f40-9755-cfc3918882bb</t>
  </si>
  <si>
    <t>6ed06a59-4fd1-422e-a397-4c3274596701</t>
  </si>
  <si>
    <t>32299af9-3432-470b-8f90-5d06df12b062</t>
  </si>
  <si>
    <t>06ee87f5-4946-4ecd-9615-b4723595fbaf</t>
  </si>
  <si>
    <t>e1aa92d7-9297-452e-ade0-e5e2acc52ad7</t>
  </si>
  <si>
    <t>40f89b03-64f8-466d-9480-bca47d8a435c</t>
  </si>
  <si>
    <t>fd61d155-3b34-46d5-8769-efb3e806f545</t>
  </si>
  <si>
    <t>66bfb434-78ab-4183-b1a7-7f87d08974fa</t>
  </si>
  <si>
    <t>9325957a-bee5-4f2d-8bd1-458729c5e49e</t>
  </si>
  <si>
    <t>a9dab180-06d5-417f-b1ca-8366ccd7a9df</t>
  </si>
  <si>
    <t>54cd1c73-b17c-4061-aa54-f67b198a059d</t>
  </si>
  <si>
    <t>0a7b2a91-5d35-400b-9a9e-30e195abfe73</t>
  </si>
  <si>
    <t>1b6a35b8-f6c8-404d-9c0e-e09b8fdb2d9e</t>
  </si>
  <si>
    <t>75c80de0-a0fa-45e2-9f7b-f6fa4e4431e1</t>
  </si>
  <si>
    <t>e42a8077-1363-40a9-a943-cfcf78e6b52e</t>
  </si>
  <si>
    <t>7ee2d61b-1f0d-4835-bd85-4a9e2e545000</t>
  </si>
  <si>
    <t>899759dd-b3e2-4611-b052-c8bdd74346bd</t>
  </si>
  <si>
    <t>d8fc7282-04be-4c6f-ba85-60b0444af8ae</t>
  </si>
  <si>
    <t>2460ff3a-b368-4224-9c0d-0900fd29608f</t>
  </si>
  <si>
    <t>cba21953-176c-445a-beb1-010509ab0feb</t>
  </si>
  <si>
    <t>669778e5-b6e1-4c0d-8500-864563a74110</t>
  </si>
  <si>
    <t>773583cc-a2f6-4912-87b5-0555aeb4e0fc</t>
  </si>
  <si>
    <t>4d93311d-5fc2-4f86-ab4f-b223ee9350e5</t>
  </si>
  <si>
    <t>9a366c85-61a0-48bd-8af0-a2a96b327bc1</t>
  </si>
  <si>
    <t>9dad0050-5f0b-40d8-9f8d-c23670596611</t>
  </si>
  <si>
    <t>5fb7cd0a-0c4c-43e2-8808-bf0102b93b49</t>
  </si>
  <si>
    <t>9d9e8c2a-645e-4a88-bfcf-3b100b09196b</t>
  </si>
  <si>
    <t>e1b4f61b-e191-4c48-852b-58b11b2245eb</t>
  </si>
  <si>
    <t>ee2c5c6c-ff01-4151-8332-d4bf1508c759</t>
  </si>
  <si>
    <t>a4789830-1a88-4685-abac-882046c10974</t>
  </si>
  <si>
    <t>839c3c22-3168-4736-a3f8-e9f772ef062f</t>
  </si>
  <si>
    <t>f3760828-91d3-4477-97fa-eaf4cd98dd43</t>
  </si>
  <si>
    <t>6a9c52f3-a397-43be-b1c8-b6c4a4a5df4c</t>
  </si>
  <si>
    <t>a4c2509a-20bb-439d-b993-1b19c4adcd33</t>
  </si>
  <si>
    <t>98b0b2a5-8c73-4cf0-be04-a6a4e8889bb1</t>
  </si>
  <si>
    <t>c2f5d202-daf5-4e73-87ec-2c4fc75b832c</t>
  </si>
  <si>
    <t>c76c611f-3653-46c0-a91a-ff8ba8bee15b</t>
  </si>
  <si>
    <t>6cdb9fc0-1865-4152-b05b-a60fd1f20a7e</t>
  </si>
  <si>
    <t>82df49c5-8ff3-4d99-abe9-7e5e917a0d13</t>
  </si>
  <si>
    <t>59e05e46-aeee-4b33-8878-746810c16cbf</t>
  </si>
  <si>
    <t>85fa4541-289d-4e24-9664-09efa68fe470</t>
  </si>
  <si>
    <t>96dba537-69a1-4aec-a754-c90d0ca48ccf</t>
  </si>
  <si>
    <t>3a53d5b5-bc5a-4c94-b507-f94169a58f23</t>
  </si>
  <si>
    <t>cf931265-6fad-44f1-a6ab-3c53dd21f9c3</t>
  </si>
  <si>
    <t>b1945566-c8ad-4d48-9135-c39eedde1e63</t>
  </si>
  <si>
    <t>d3ac53b1-17d5-40e7-b51d-422e16316404</t>
  </si>
  <si>
    <t>81057475-9f8a-47ff-8c0b-ce702467fa72</t>
  </si>
  <si>
    <t>059d4f43-8764-4b5e-95eb-c94df9913a55</t>
  </si>
  <si>
    <t>25577c13-5625-41cf-a921-9e82f81d2131</t>
  </si>
  <si>
    <t>931f666b-6665-48a5-8fb0-7beced65c144</t>
  </si>
  <si>
    <t>d5a6fcba-b958-4b06-b193-b712eeb65cf4</t>
  </si>
  <si>
    <t>811e5fae-807b-4ba1-8fbe-67e0b088c73c</t>
  </si>
  <si>
    <t>c1624070-6619-4143-b63e-1ec82d65ad23</t>
  </si>
  <si>
    <t>01e16652-6f42-42f4-a23d-d10f166aaec9</t>
  </si>
  <si>
    <t>a11b8022-1e48-4023-8985-58ec1ea62083</t>
  </si>
  <si>
    <t>af3b0f01-3f06-46c7-a3b7-66bfec083264</t>
  </si>
  <si>
    <t>c28194ca-3ebc-4f8b-a456-f133e8d0aaee</t>
  </si>
  <si>
    <t>c37f7b36-9883-4191-953f-03fd88762518</t>
  </si>
  <si>
    <t>Methyl pentane</t>
  </si>
  <si>
    <t>46b5bff3-38d3-417c-89c1-aa69cce3ab50</t>
  </si>
  <si>
    <t>9df20e91-df67-4d1e-9f8a-c9b725823de4</t>
  </si>
  <si>
    <t>3635d239-8c0f-4ebf-bc6c-07ca00bbc14c</t>
  </si>
  <si>
    <t>f7ea1420-3b1b-4bc8-9f9e-fdd15771c0d4</t>
  </si>
  <si>
    <t>00012c0a-9bff-4787-a7eb-56c3d2f43692</t>
  </si>
  <si>
    <t>05f078ed-c834-45e3-aea0-05609ca93b4c</t>
  </si>
  <si>
    <t>3822809c-cc03-469d-ac2a-9f85842f8440</t>
  </si>
  <si>
    <t>7d3f7498-3596-478a-9fa1-72201ef94082</t>
  </si>
  <si>
    <t>163926e2-b4cc-42bb-ba7d-401028140985</t>
  </si>
  <si>
    <t>442511cc-a98b-4242-9229-5736cb9a9399</t>
  </si>
  <si>
    <t>fdaaef05-0d10-4032-b2e7-85cae3c7bd5c</t>
  </si>
  <si>
    <t>171528d9-6a7b-41cb-8c4c-60d2ad0955a1</t>
  </si>
  <si>
    <t>Molybdenum-99</t>
  </si>
  <si>
    <t>396309cb-c6b2-4105-ab6a-a5a671f6edbf</t>
  </si>
  <si>
    <t>f8f82656-be38-4879-a28e-8d4c33d09f04</t>
  </si>
  <si>
    <t>a7ea85d9-b9d1-4054-ba58-4e6bf4d858d0</t>
  </si>
  <si>
    <t>51961868-5152-47af-8e3c-45f31dae6519</t>
  </si>
  <si>
    <t>dd038335-2e7d-405f-ab94-16231b804f8e</t>
  </si>
  <si>
    <t>Monobutyltin</t>
  </si>
  <si>
    <t>a1af6718-19fc-4727-b640-cda0ac7481fc</t>
  </si>
  <si>
    <t>48cb6314-1cbe-4ab1-9374-00720b682531</t>
  </si>
  <si>
    <t>944e2b6d-7a4e-4d37-875d-12e9ab746375</t>
  </si>
  <si>
    <t>aca00a43-1ff9-489e-8fc6-00d2551eece8</t>
  </si>
  <si>
    <t>60340c7f-e9ce-474f-ac08-a6d4d9f864fc</t>
  </si>
  <si>
    <t>071efe89-12e0-4ff8-80d1-4e6cf1e37233</t>
  </si>
  <si>
    <t>cff46201-bfb0-486c-8f70-277a413c58a1</t>
  </si>
  <si>
    <t>Monophenyltin</t>
  </si>
  <si>
    <t>6ed91be2-eb3f-4676-957c-60de03d8e536</t>
  </si>
  <si>
    <t>19084123-7b31-4054-9afe-adc0dd20192f</t>
  </si>
  <si>
    <t>78ed3462-c627-458e-889e-6b6a6dcdebeb</t>
  </si>
  <si>
    <t>65729ea1-eadb-4ca8-a573-1069a3d5f891</t>
  </si>
  <si>
    <t>7cc66f3a-9b59-4ad0-8181-3d2c5d690961</t>
  </si>
  <si>
    <t>2ec209eb-22f1-47ca-8d32-c11dc4a92d0d</t>
  </si>
  <si>
    <t>56815b4f-6138-4e0b-9fac-c94fd6b102b3</t>
  </si>
  <si>
    <t>e030108f-2125-4bcb-a73b-ad72130fcca3</t>
  </si>
  <si>
    <t>Nickel, ion</t>
  </si>
  <si>
    <t>9f69cb8e-51fe-447b-a1ac-4da74de8ebe4</t>
  </si>
  <si>
    <t>23cb10a4-6228-4ce4-9fb5-7043bc31faec</t>
  </si>
  <si>
    <t>9798359e-a3ee-4362-a038-23a188582c6e</t>
  </si>
  <si>
    <t>6ec6cdaa-5a01-46d4-b716-1905e56690ea</t>
  </si>
  <si>
    <t>c74226fa-4297-44ff-8caa-6b3cfd6dd67a</t>
  </si>
  <si>
    <t>06449f0f-08af-4ca6-8c23-afd06c887810</t>
  </si>
  <si>
    <t>b5a90600-3fe4-4d46-9e4a-2c9f4d87675c</t>
  </si>
  <si>
    <t>dec2d31c-00b1-454a-9b2a-37875c0af04a</t>
  </si>
  <si>
    <t>a53100b0-d453-4dad-b885-3728482d5c55</t>
  </si>
  <si>
    <t>b9291c72-4b1d-4275-8068-4c707dc3ce33</t>
  </si>
  <si>
    <t>b61057a3-a0bc-4158-882e-b819c4797419</t>
  </si>
  <si>
    <t>43c700bb-0b3b-4fb1-8bd1-3d1da82b6844</t>
  </si>
  <si>
    <t>7ce56135-2ca5-4fba-ad52-d62a34bfeb35</t>
  </si>
  <si>
    <t>5189de76-6bbb-44ba-8c42-5714f1b4371f</t>
  </si>
  <si>
    <t>9a98be81-7711-4a1b-adc0-8e65acf05d62</t>
  </si>
  <si>
    <t>Nitrite</t>
  </si>
  <si>
    <t>f5d022f1-c26d-4044-ac88-d7c5bbff83c4</t>
  </si>
  <si>
    <t>2f19a0af-a516-4f89-88ba-4c6b7cd52650</t>
  </si>
  <si>
    <t>0017271e-7df5-40bc-833a-36110c1fe5d5</t>
  </si>
  <si>
    <t>9f5bfac4-cbb6-4b38-afb9-cf563fc5ca15</t>
  </si>
  <si>
    <t>c778e59e-23d1-438c-bfb3-7321e019f1cf</t>
  </si>
  <si>
    <t>4c1f2242-8f97-4b1b-9511-af456caea4e6</t>
  </si>
  <si>
    <t>66eab6b4-6ba0-436f-ad18-331ec0ddca20</t>
  </si>
  <si>
    <t>ac84dcb0-8ff0-4aa5-a9c4-f6c5129f6f86</t>
  </si>
  <si>
    <t>183aa819-941d-48b4-9d47-7e725d1813bb</t>
  </si>
  <si>
    <t>0c150bb4-fd1a-43f8-b6c9-5dfda8dadb6c</t>
  </si>
  <si>
    <t>42eeb663-34dc-4394-8a07-e4d8e45a7e2d</t>
  </si>
  <si>
    <t>996829cc-2d40-418a-beda-7c50399952f9</t>
  </si>
  <si>
    <t>ae70ca6c-807a-482b-9ddc-e449b4893fe3</t>
  </si>
  <si>
    <t>dcfe0815-6fa3-4e1d-a55e-155b29904f1d</t>
  </si>
  <si>
    <t>b646bb3e-65e2-4f85-8376-9408e94e4b59</t>
  </si>
  <si>
    <t>Nitrogen, organic bound</t>
  </si>
  <si>
    <t>15cfc784-a719-4230-ad2e-f4104d56c427</t>
  </si>
  <si>
    <t>77c7dcf8-1d10-4725-9f8f-bcdccaed0836</t>
  </si>
  <si>
    <t>d43f7827-b47b-4652-8366-f370995fd206</t>
  </si>
  <si>
    <t>a703733d-fabc-487b-826a-06c11ac4c0c6</t>
  </si>
  <si>
    <t>ae8a126c-b807-4e88-88e8-e7f46d098301</t>
  </si>
  <si>
    <t>8244db98-b33f-4f4e-98e5-39dd130a1713</t>
  </si>
  <si>
    <t>68ba42b2-62fc-49c1-b9d6-e3bda8b179ec</t>
  </si>
  <si>
    <t>3ea439c3-64aa-4c90-a265-188350e7a4a6</t>
  </si>
  <si>
    <t>5d830756-4153-4cc9-ade4-69f8c19e150f</t>
  </si>
  <si>
    <t>82c27b2a-69a8-4b1e-ad4e-4de9475630c6</t>
  </si>
  <si>
    <t>6da0e891-3648-43a5-b0cf-f1872c57db8d</t>
  </si>
  <si>
    <t>9a891f6c-937c-4226-9702-4a552973ae3f</t>
  </si>
  <si>
    <t>c2fa3c88-ff02-5b95-8f4a-8fa1e5183873</t>
  </si>
  <si>
    <t>2cfcbe85-0dfd-4414-8683-ecc74392346c</t>
  </si>
  <si>
    <t>edef6579-93cd-4971-98ac-4241071af450</t>
  </si>
  <si>
    <t>300bed66-a3c8-46cf-92c2-92d28dff9f91</t>
  </si>
  <si>
    <t>16167d62-361c-4ed9-bfeb-3ad4545e794c</t>
  </si>
  <si>
    <t>f21b8022-f20d-4752-8cd6-728f56cf9c43</t>
  </si>
  <si>
    <t>55640730-a22e-4972-8709-f05c560b2d8b</t>
  </si>
  <si>
    <t>ef90b8a8-d053-4927-9efe-841d9e1f3a5e</t>
  </si>
  <si>
    <t>f8f45bf4-3126-41ac-918f-944a028c2ac8</t>
  </si>
  <si>
    <t>ff888538-eda9-4bf7-8612-a75acf1e85ac</t>
  </si>
  <si>
    <t>7d28533b-a7ad-4acc-914a-f534829b2e78</t>
  </si>
  <si>
    <t>13b07693-bf3c-4f08-8e21-a4a6b743106c</t>
  </si>
  <si>
    <t>23c39061-9fdb-4753-8aaa-893a8cad4a4e</t>
  </si>
  <si>
    <t>696e997b-bc1e-44c2-9145-e93163c97c61</t>
  </si>
  <si>
    <t>230c08c9-70b7-4d28-a649-f5f85fbc3162</t>
  </si>
  <si>
    <t>b0106679-8469-46f6-b989-559222745bd6</t>
  </si>
  <si>
    <t>92239067-b6f3-419f-b0ff-6ae67a804deb</t>
  </si>
  <si>
    <t>195e0a29-e62d-47fc-b1f6-7155939e2b25</t>
  </si>
  <si>
    <t>13fcf4c3-7800-5444-ba84-6d4b7e611ce6</t>
  </si>
  <si>
    <t>74f5020d-ee9e-400b-9e64-03dead9e4ffa</t>
  </si>
  <si>
    <t>Perchlorate, ion</t>
  </si>
  <si>
    <t>fa30d40e-91e8-4a8a-b9e1-f1a6b330a096</t>
  </si>
  <si>
    <t>de333139-a26f-42de-ba1b-c7c24c2964bc</t>
  </si>
  <si>
    <t>b59faa48-28a7-485e-b8c1-6284dff23282</t>
  </si>
  <si>
    <t>4f722a22-e077-4626-830a-c57d856decc0</t>
  </si>
  <si>
    <t>54759564-e002-427d-836f-ad2a84cb7417</t>
  </si>
  <si>
    <t>d42cf485-e4e1-4f13-8d6c-7d8b8a3903df</t>
  </si>
  <si>
    <t>28febdb5-59ae-41c3-8709-43edb165f74e</t>
  </si>
  <si>
    <t>479008ad-0dce-46d5-8ba2-972633689864</t>
  </si>
  <si>
    <t>a3436836-e2fe-4c30-b9a7-0098b489374f</t>
  </si>
  <si>
    <t>64836dd0-8b0f-41ba-a7d3-be54358fc4b3</t>
  </si>
  <si>
    <t>39153cb9-a8fe-4fc8-beef-1bf1edceb8e7</t>
  </si>
  <si>
    <t>329fc7d8-4011-4327-84e4-34ff76f0e42d</t>
  </si>
  <si>
    <t>Phosphate</t>
  </si>
  <si>
    <t>490b267b-f429-4d9a-ac79-224e37fb4d58</t>
  </si>
  <si>
    <t>3aaf9017-0d8a-42aa-9a60-cbc39e994e73</t>
  </si>
  <si>
    <t>1727b41d-377e-43cd-bc01-9eaba946eccb</t>
  </si>
  <si>
    <t>c8791f3c-3c4a-4278-91c0-483797d14da2</t>
  </si>
  <si>
    <t>cefa3637-739c-5e9f-99a6-2456e6a44772</t>
  </si>
  <si>
    <t>b1fca66f-8e83-469a-a7b5-018e14d5d545</t>
  </si>
  <si>
    <t>76b09afe-52b9-4ecc-b97a-00b49ad8ed1a</t>
  </si>
  <si>
    <t>62f3d964-9b53-4d01-9ee0-04112dcfc6d2</t>
  </si>
  <si>
    <t>b2631209-8374-431e-b7d5-56c96c6b6d79</t>
  </si>
  <si>
    <t>2d4b8ec1-8d53-4e62-8a11-ebc45909b02e</t>
  </si>
  <si>
    <t>140821a2-66bf-5600-9934-889cbf313c1e</t>
  </si>
  <si>
    <t>Phosphorus oxychloride</t>
  </si>
  <si>
    <t>d93300fd-ea6a-5e77-848c-520e1b144069</t>
  </si>
  <si>
    <t>Phosphorus pentachloride</t>
  </si>
  <si>
    <t>5cf4e418-9cd0-5139-bfc2-5d8a8ffda5ff</t>
  </si>
  <si>
    <t>37fdd960-4e85-47a1-9f27-098c412fc956</t>
  </si>
  <si>
    <t>Phthalate, butyl-benzyl-</t>
  </si>
  <si>
    <t>21707ec1-bc38-4b1c-ac8b-0a2b3f7d5ec9</t>
  </si>
  <si>
    <t>67abf374-4b8d-426b-8664-e4246535ba8b</t>
  </si>
  <si>
    <t>65a9697b-d317-4f0b-939a-6aa18ac6342f</t>
  </si>
  <si>
    <t>a9c187bb-8ff5-4e96-9a98-c5b744593932</t>
  </si>
  <si>
    <t>77241bc4-5911-40b8-927c-9bf5755c6634</t>
  </si>
  <si>
    <t>Phthalate, dibutyl-</t>
  </si>
  <si>
    <t>0eae6018-d930-452a-82a0-e4190dd09794</t>
  </si>
  <si>
    <t>f74f45cd-431c-48a5-b0f7-dc4632089fb4</t>
  </si>
  <si>
    <t>c10883f9-143d-4f6e-971f-a62174491d4d</t>
  </si>
  <si>
    <t>3563befa-20c2-4849-9597-b5ed2b5aaf41</t>
  </si>
  <si>
    <t>7829233b-ad9f-493d-97f5-735f5035cc71</t>
  </si>
  <si>
    <t>Phthalate, dimethyl-</t>
  </si>
  <si>
    <t>9abf6146-4e6a-4307-ba5e-0fb533746c8d</t>
  </si>
  <si>
    <t>88721eca-7e30-45a2-9fdb-3f15788c7bd0</t>
  </si>
  <si>
    <t>4a1542d8-5f0e-488e-90d1-658d40c41695</t>
  </si>
  <si>
    <t>5e3a522a-d959-4aac-9ff0-c1c09f4e645e</t>
  </si>
  <si>
    <t>c2109686-6a9f-40b7-bf55-55b967833e34</t>
  </si>
  <si>
    <t>Phthalate, dioctyl-</t>
  </si>
  <si>
    <t>1b454b03-a601-4d88-8c7c-21d971de9480</t>
  </si>
  <si>
    <t>bce93346-6a23-4531-981c-90ef717aabda</t>
  </si>
  <si>
    <t>c5a05d85-646d-4c61-860c-5558eb1990f4</t>
  </si>
  <si>
    <t>d86d9085-975a-4212-9553-8bde88eb3c9f</t>
  </si>
  <si>
    <t>0e2c8aa9-56be-4e7f-8f10-34f1baa70c0a</t>
  </si>
  <si>
    <t>ef049021-80ac-4f0f-aae8-eccf398a1af5</t>
  </si>
  <si>
    <t>2b185e1c-282d-40df-86c9-99de81830782</t>
  </si>
  <si>
    <t>b4b9964c-0ab6-4eae-a434-85d27f5ff3ae</t>
  </si>
  <si>
    <t>b9645eb8-07b6-420d-a0f8-939257a8e036</t>
  </si>
  <si>
    <t>90af03c6-a2a2-416e-ba17-88a7b7aedf7a</t>
  </si>
  <si>
    <t>7b8fc21a-ef18-4dfc-a261-ad68a2f1ebb5</t>
  </si>
  <si>
    <t>a3cfd5c8-d309-469c-aef6-21a0388902d6</t>
  </si>
  <si>
    <t>819b2984-a9f6-4086-922d-5aa0be96dfdb</t>
  </si>
  <si>
    <t>a9336e5c-85b9-4f12-b177-92b9bb5bdd35</t>
  </si>
  <si>
    <t>48725db0-ff99-4074-90a0-bb22165432bb</t>
  </si>
  <si>
    <t>020182dd-907f-4a99-b1f7-f28aae3d11ef</t>
  </si>
  <si>
    <t>c6976591-c1f2-4c53-b9ff-182db73f0a7f</t>
  </si>
  <si>
    <t>f81d8b52-b588-45d6-ba49-e7d53ade5bb5</t>
  </si>
  <si>
    <t>8bb37e69-9292-4af4-ba62-a55f00ac8f16</t>
  </si>
  <si>
    <t>fed18945-b0e0-47a4-8fa0-6bc99c3c512a</t>
  </si>
  <si>
    <t>c21a1397-82dc-427a-a6cb-c790ba2626f4</t>
  </si>
  <si>
    <t>a07b8a8c-8cab-4656-a82f-310e8069e323</t>
  </si>
  <si>
    <t>Potassium, ion</t>
  </si>
  <si>
    <t>b93fc4df-91b2-4ac4-a315-89147515ddfb</t>
  </si>
  <si>
    <t>297cc04f-e215-433c-ae3b-d1e34464c785</t>
  </si>
  <si>
    <t>1653bf60-f682-4088-b02d-6dc44eae2786</t>
  </si>
  <si>
    <t>130bbacf-e7c7-4ffd-b109-4d576f1d02c1</t>
  </si>
  <si>
    <t>f970ac84-3896-4168-a701-c73bf475edbb</t>
  </si>
  <si>
    <t>d566d1cb-8e97-40a2-84a1-98f558ecd941</t>
  </si>
  <si>
    <t>c52555d3-077e-4970-9089-f5d30ab1212e</t>
  </si>
  <si>
    <t>7a35cc5e-9093-4ef6-bf78-37221ebcb1bb</t>
  </si>
  <si>
    <t>9c26300a-06dd-4a68-a6d2-ce876dc07e14</t>
  </si>
  <si>
    <t>05d248c7-0159-49c6-88f8-bd4aa70f4894</t>
  </si>
  <si>
    <t>9033de29-de9e-44b5-aea0-c9edb9ca2dd4</t>
  </si>
  <si>
    <t>4d6a46d2-a935-4bdc-93ff-bc49d3ae10d5</t>
  </si>
  <si>
    <t>f13b60bd-4185-4a76-ba54-fc25ce180de4</t>
  </si>
  <si>
    <t>3653d86e-4a4d-49da-b0dd-ff346c54210d</t>
  </si>
  <si>
    <t>85500204-9d88-40ae-9f0b-3ceba0e7a74f</t>
  </si>
  <si>
    <t>099aeca3-9b1a-44be-9b67-7bb90dffe37c</t>
  </si>
  <si>
    <t>1f5c895e-f17c-4e2e-ba55-368273bdcf21</t>
  </si>
  <si>
    <t>3277a622-8234-4c73-ba22-526cf9a0fccc</t>
  </si>
  <si>
    <t>4d567c70-f938-4a8f-b2ad-10c0b8f1366c</t>
  </si>
  <si>
    <t>fd08307f-57b3-4fba-9b06-7fbe7024a636</t>
  </si>
  <si>
    <t>69c7318c-95eb-4d72-85f4-82e11e6df3a3</t>
  </si>
  <si>
    <t>b0cdbc78-e226-4e8b-97ff-3a557ab7ab55</t>
  </si>
  <si>
    <t>1469e83d-2ac9-4e64-84e0-cfe37c85fd9d</t>
  </si>
  <si>
    <t>94eb8352-8af0-4929-b883-864b27fcfc96</t>
  </si>
  <si>
    <t>c1e943d6-a301-431d-ab72-779b5589deaf</t>
  </si>
  <si>
    <t>9bebedc1-d722-4dcd-bf4a-0f25da82eaa6</t>
  </si>
  <si>
    <t>14a8c75b-9985-4009-bf45-dc6d3bb4e52e</t>
  </si>
  <si>
    <t>b9fa401a-d878-4369-a241-89ab0a32a33a</t>
  </si>
  <si>
    <t>5b6d2405-8e33-4edd-9f51-41cdf1935d66</t>
  </si>
  <si>
    <t>374b89b9-1abe-4557-aff3-fb772bffe01b</t>
  </si>
  <si>
    <t>2f2450fa-6720-4b59-9876-10a9ee843958</t>
  </si>
  <si>
    <t>c8de8312-39d5-4d3f-aba2-4daf8572738b</t>
  </si>
  <si>
    <t>b5f2d9eb-44b9-41ba-a948-e75b794e5b07</t>
  </si>
  <si>
    <t>b2a002a3-e8db-49b0-918d-6e2136653321</t>
  </si>
  <si>
    <t>813b3b1d-4b12-44cd-bbb9-5c384ba019d2</t>
  </si>
  <si>
    <t>5fa6e9b8-8314-4d9d-afaf-bc6ee580d76c</t>
  </si>
  <si>
    <t>738d4e72-bfb8-44ca-8d2d-3fd67fdbf59a</t>
  </si>
  <si>
    <t>e38bceb5-e847-472a-9ea9-1885d958a6b5</t>
  </si>
  <si>
    <t>c07b56e8-5bbe-45f3-8d79-46c7a29c0a42</t>
  </si>
  <si>
    <t>b1b1fd04-fad3-4e5d-a8ae-e15ff7fdcca5</t>
  </si>
  <si>
    <t>48fececf-9b55-408d-9782-72057c79effe</t>
  </si>
  <si>
    <t>769d4ef0-455c-42a8-9eea-92ede2690ad8</t>
  </si>
  <si>
    <t>d1954c78-79d4-494e-9a96-39e8c2215fc9</t>
  </si>
  <si>
    <t>f35c0ef5-ab68-4051-a390-695079108891</t>
  </si>
  <si>
    <t>34d04e86-d650-4f1e-96d5-7f09132fddcc</t>
  </si>
  <si>
    <t>d68ebacc-8799-48f8-aab6-d366b851690b</t>
  </si>
  <si>
    <t>1cd8762b-d985-4206-b57e-f321e9b52399</t>
  </si>
  <si>
    <t>d6ec8431-7ff8-4018-8574-00a03966c952</t>
  </si>
  <si>
    <t>63965114-82ca-4aea-be4d-19e8b6374040</t>
  </si>
  <si>
    <t>746ad09d-3f01-40ed-9802-cb274bd4fb40</t>
  </si>
  <si>
    <t>b397980f-62a4-4b0f-a05c-7c5c0e634aec</t>
  </si>
  <si>
    <t>d604b3dc-65ad-43a0-a6ef-2885719d65b6</t>
  </si>
  <si>
    <t>Radioactive species, Nuclides, unspecified</t>
  </si>
  <si>
    <t>7d52629e-a31d-4774-8cc9-3f60541a3c56</t>
  </si>
  <si>
    <t>2bbffe32-86bd-485c-95a2-844bbfd42840</t>
  </si>
  <si>
    <t>47a8b1b4-d9f3-4dee-b47a-dac7e75cccbc</t>
  </si>
  <si>
    <t>e8c62990-85c7-4f16-ab5f-76a5fc28a2a5</t>
  </si>
  <si>
    <t>2e704527-1e5f-49d0-a2e9-e6d10d52d6e4</t>
  </si>
  <si>
    <t>Radioactive species, alpha emitters</t>
  </si>
  <si>
    <t>da783fd2-b0db-47b0-abad-18a4f83c5994</t>
  </si>
  <si>
    <t>14e8ce09-acbd-4b33-abb8-e09416363971</t>
  </si>
  <si>
    <t>43b60c00-8156-49a1-9a9d-f68ccca0d000</t>
  </si>
  <si>
    <t>41608b3b-1057-4205-a0bc-0618e5af7e1b</t>
  </si>
  <si>
    <t>7a832300-1384-4b6b-aee0-598b30763d03</t>
  </si>
  <si>
    <t>Radioactive species, from fission and activation</t>
  </si>
  <si>
    <t>e9a2a465-ee3b-4edf-9933-80bbe0340f51</t>
  </si>
  <si>
    <t>cd13af82-bcbf-4c27-bbf5-f07ed38b6294</t>
  </si>
  <si>
    <t>71b8d07b-d181-43f1-b8a2-67d7404a66ad</t>
  </si>
  <si>
    <t>33fe9178-c7f7-4ebe-950a-8cbd1e799424</t>
  </si>
  <si>
    <t>9b20a822-25a5-4edf-8eff-a3bd963c9577</t>
  </si>
  <si>
    <t>Radium-224</t>
  </si>
  <si>
    <t>e91315c1-cae7-4ade-bc9a-595bfdca133f</t>
  </si>
  <si>
    <t>0a7de246-d762-4210-8656-56e1f26249b6</t>
  </si>
  <si>
    <t>8812d57e-ae84-497e-a778-e5c318120205</t>
  </si>
  <si>
    <t>de9eee06-aa4b-4842-a43f-70be12e969da</t>
  </si>
  <si>
    <t>788c0461-92d9-4a39-b89b-e3c42a5c68ae</t>
  </si>
  <si>
    <t>090cc44a-7ca1-46fc-98bf-5bc6f5afb0a6</t>
  </si>
  <si>
    <t>74a0aabb-e11b-4f3b-8921-45e447b33393</t>
  </si>
  <si>
    <t>15648250-4537-4960-a6dc-0802d39c26a7</t>
  </si>
  <si>
    <t>d65a94b4-0479-42cc-8274-2db66e1e6aeb</t>
  </si>
  <si>
    <t>fe807c9d-7e35-4500-9511-25b92cd6fe53</t>
  </si>
  <si>
    <t>d4bb55d3-8165-466b-b502-d4b25fae104b</t>
  </si>
  <si>
    <t>09257283-72d9-4d13-838b-ee7f28e6d146</t>
  </si>
  <si>
    <t>d2312bc4-af11-445f-aa07-20d95b2794bd</t>
  </si>
  <si>
    <t>4ea9bb4f-e4ab-45d7-beb5-dc07fc1c685a</t>
  </si>
  <si>
    <t>92fab0ed-7e96-4b70-8e97-e9738f8bcce6</t>
  </si>
  <si>
    <t>Rubidium</t>
  </si>
  <si>
    <t>f49f7030-06a6-4340-a890-87d0e918acab</t>
  </si>
  <si>
    <t>ebc5f04e-ae40-49b1-b07b-495f67e26c28</t>
  </si>
  <si>
    <t>82bb882b-572f-4af0-b35b-4c846ee49dda</t>
  </si>
  <si>
    <t>c8b3b6da-32c8-44df-914d-50e2adfbe1e3</t>
  </si>
  <si>
    <t>6d1a5ae7-22cd-458c-a854-a5f2e7b2c00b</t>
  </si>
  <si>
    <t>9b24671c-b053-43aa-b93a-f2c16e251e63</t>
  </si>
  <si>
    <t>786831a1-b7e8-4b69-81a6-5bdfa552bd19</t>
  </si>
  <si>
    <t>40d16700-3130-41da-8e94-e1b127741f59</t>
  </si>
  <si>
    <t>958272cf-f09a-4941-9f99-199739645b93</t>
  </si>
  <si>
    <t>47367f49-cc19-46a1-9b51-c7ceed075bff</t>
  </si>
  <si>
    <t>79fe27fb-c2b4-4c50-8475-a9b2fdb53588</t>
  </si>
  <si>
    <t>d134df3d-b37d-4c58-9913-b1653cdca3cc</t>
  </si>
  <si>
    <t>7c471c87-3169-490c-8f01-ea99f9a22c6e</t>
  </si>
  <si>
    <t>639a5c44-7241-4254-ad70-65cd45a9db25</t>
  </si>
  <si>
    <t>91861063-1826-4860-9957-7c5bde5817a6</t>
  </si>
  <si>
    <t>Salt water (obsolete)</t>
  </si>
  <si>
    <t>0a6ae675-cdf2-475d-b4ef-486e78757d65</t>
  </si>
  <si>
    <t>f6266ac7-9608-47f2-bc91-3857eb366446</t>
  </si>
  <si>
    <t>3626a6e4-e594-44f2-b2cc-24ac1c9b6f07</t>
  </si>
  <si>
    <t>2f6bb945-2e93-4ea8-b3b6-7930c3680486</t>
  </si>
  <si>
    <t>bd534cc3-5ca2-4e0e-b24e-0f5924627d83</t>
  </si>
  <si>
    <t>1be475e0-ccef-4145-98e0-0d47c570a71b</t>
  </si>
  <si>
    <t>4d54a415-82d7-49ac-88e1-712bd0009363</t>
  </si>
  <si>
    <t>62cc5e18-da24-4fb7-9f7c-1601fedba341</t>
  </si>
  <si>
    <t>544dbea9-1d18-44ff-b92b-7866e3baa6dd</t>
  </si>
  <si>
    <t>6284e146-54b2-4067-a478-9b8ee24c6400</t>
  </si>
  <si>
    <t>fc91fc6f-596e-424a-9ee4-4432d718a66f</t>
  </si>
  <si>
    <t>ce88a9b6-0afa-4f68-9b32-8c3438bf4025</t>
  </si>
  <si>
    <t>5fefa2d0-133d-444f-b1fe-596d15f4673e</t>
  </si>
  <si>
    <t>fc2371dc-5bff-41f6-a155-697fbf727b56</t>
  </si>
  <si>
    <t>b8823bae-a149-44d7-825b-30708a97cb5f</t>
  </si>
  <si>
    <t>46190ab6-8a25-40e2-8be1-b5145fed2f25</t>
  </si>
  <si>
    <t>Silicon dioxide</t>
  </si>
  <si>
    <t>71cfe87c-ab80-421e-adba-afb7d5bd0861</t>
  </si>
  <si>
    <t>Silver, ion</t>
  </si>
  <si>
    <t>94426df9-63b1-4dc6-ad1b-3509e22f1154</t>
  </si>
  <si>
    <t>21c257b2-57ce-4a6e-b4bd-40f0f75f310f</t>
  </si>
  <si>
    <t>af9793ba-25a1-4928-a14a-4bcf7d5bd3f7</t>
  </si>
  <si>
    <t>6aa8673f-f7e3-4270-93dc-e97b745fced7</t>
  </si>
  <si>
    <t>2e7b6bd9-c3af-498f-8d33-b172fc82c688</t>
  </si>
  <si>
    <t>2a8ec77d-55f2-402a-bc5a-2e9162de2822</t>
  </si>
  <si>
    <t>0c1f1396-1b8f-4958-858c-1fde3a746125</t>
  </si>
  <si>
    <t>9f826bcb-5efc-4977-93f2-8415e3f957df</t>
  </si>
  <si>
    <t>3d73dd18-aec5-41a6-bc11-91a8aa9beb1d</t>
  </si>
  <si>
    <t>73a1b292-e31d-4100-a413-304795a3656f</t>
  </si>
  <si>
    <t>723f56f9-c68e-5692-a969-0fb2a70bce20</t>
  </si>
  <si>
    <t>7fdd39dc-4b73-4fa3-a28c-18f52ddce951</t>
  </si>
  <si>
    <t>3c2d03ee-5d0a-4866-b0de-5d4bd1823b1a</t>
  </si>
  <si>
    <t>a857022f-c251-4665-81fb-dce3346ac8e4</t>
  </si>
  <si>
    <t>5fcc7fe2-9834-4cc7-82d3-766d083f6235</t>
  </si>
  <si>
    <t>375f256f-393f-4c89-8db9-56260f7c8046</t>
  </si>
  <si>
    <t>b1cb0241-be95-4d53-88a7-8ffeaa1245f9</t>
  </si>
  <si>
    <t>77f8cc18-5765-4bbe-8661-1189693bfbe7</t>
  </si>
  <si>
    <t>5760329d-2fcb-4021-b9fa-878460c1c1f2</t>
  </si>
  <si>
    <t>8de41dc8-4edd-4183-9cf7-fffd7d38ee23</t>
  </si>
  <si>
    <t>f8ac9a93-5172-4349-bc59-01af13f7dbb6</t>
  </si>
  <si>
    <t>ee9fdd7c-5e29-4bdb-852a-3258f06ec2ab</t>
  </si>
  <si>
    <t>Sodium, ion</t>
  </si>
  <si>
    <t>fb83d61e-6fe3-4da7-8eb2-b0e2dc85a76d</t>
  </si>
  <si>
    <t>9310f497-3205-4717-aaa8-1a94c321f7d8</t>
  </si>
  <si>
    <t>1fc409bc-b8e7-48b2-92d5-2ced4aa7bae2</t>
  </si>
  <si>
    <t>5ac961f0-8e53-42ff-b13f-1a7fb9133868</t>
  </si>
  <si>
    <t>f9075059-92a7-4056-aece-d85a8bd6b2b9</t>
  </si>
  <si>
    <t>Sodium-24</t>
  </si>
  <si>
    <t>b1725012-49ad-4235-bdc7-4c6dbd49bc54</t>
  </si>
  <si>
    <t>0a2b3be6-e2b5-4878-a472-7deab6efc47d</t>
  </si>
  <si>
    <t>b696e904-e0a3-4e5a-bca7-500e6661e665</t>
  </si>
  <si>
    <t>5842fca1-f1ce-41c7-9191-ff0860343f7e</t>
  </si>
  <si>
    <t>ca53777e-d36e-4db0-95ce-009f1d8593b8</t>
  </si>
  <si>
    <t>Solids, inorganic</t>
  </si>
  <si>
    <t>86b8d6ec-2f99-4f25-a1aa-394807abdb90</t>
  </si>
  <si>
    <t>78ef06c6-9fd3-4237-b077-48c932547412</t>
  </si>
  <si>
    <t>ae0d4a92-45f4-4293-9fdd-2bbe078bc75f</t>
  </si>
  <si>
    <t>0b111253-26b5-4a03-97fb-ed7799c21797</t>
  </si>
  <si>
    <t>070f9c6e-584d-40ed-8b07-6b1f7f75dd3f</t>
  </si>
  <si>
    <t>8f1b69d9-fc00-4b46-99f9-7a57fd71dad2</t>
  </si>
  <si>
    <t>836493d4-5c50-4713-b2a8-7979b830c1a5</t>
  </si>
  <si>
    <t>4295ed5b-9824-4bbf-97a4-fc4cabd87f0d</t>
  </si>
  <si>
    <t>b26b758d-85cc-41b8-872c-3683caa638d1</t>
  </si>
  <si>
    <t>134ef10a-4423-4250-9331-08f654b0900d</t>
  </si>
  <si>
    <t>b06d062d-b979-415c-ab40-53b71298e3c7</t>
  </si>
  <si>
    <t>22a580a0-6674-4502-8a1c-b8ef9398a1db</t>
  </si>
  <si>
    <t>08b681c9-b5fc-46c8-beb5-5ee8bf31cef9</t>
  </si>
  <si>
    <t>0a75cbfb-253f-4378-874b-8fb1c9cfef60</t>
  </si>
  <si>
    <t>f819c350-4a6c-457d-938f-27e8d23850ad</t>
  </si>
  <si>
    <t>0f196b13-68bf-4deb-9fcd-ce7080618320</t>
  </si>
  <si>
    <t>48524bfc-be91-406e-986b-9550744e0360</t>
  </si>
  <si>
    <t>cebdf8ce-efe8-4218-a32c-612b14e352bb</t>
  </si>
  <si>
    <t>3cb1b212-68e7-4945-8a78-dfed2fa37fd2</t>
  </si>
  <si>
    <t>9f884326-b503-4451-9259-b52f3001bbb8</t>
  </si>
  <si>
    <t>581e3c82-2cae-4450-b490-c3216347cb07</t>
  </si>
  <si>
    <t>024b1a73-0cff-4b49-9e1e-7d75110f1e31</t>
  </si>
  <si>
    <t>d8c6318b-f01a-46a4-9345-9caa6b3a6ec2</t>
  </si>
  <si>
    <t>e4f58170-4339-44d0-bec7-bdf6445b45ee</t>
  </si>
  <si>
    <t>31eacbfc-683a-4d36-afc1-80dee42a3b94</t>
  </si>
  <si>
    <t>bfc0bf1c-e5e2-4702-a502-08c892031837</t>
  </si>
  <si>
    <t>5efff566-462f-4ded-b5b4-6761cf50c376</t>
  </si>
  <si>
    <t>37d35fd0-7f07-4b9b-92eb-de3c27050172</t>
  </si>
  <si>
    <t>28bca51a-6cc7-46af-961a-fd2b675a1376</t>
  </si>
  <si>
    <t>b8c794de-ac20-47f6-ae87-84d91e95da93</t>
  </si>
  <si>
    <t>Sulfate, ion</t>
  </si>
  <si>
    <t>f3e5bff4-5bdf-55d7-8dd9-3cac7b09e57f</t>
  </si>
  <si>
    <t>f7ef52c3-1fc7-4c2f-b002-83fab5a50a7f</t>
  </si>
  <si>
    <t>Sulfide</t>
  </si>
  <si>
    <t>33130fd7-3a99-437a-b179-33ea64ca1f9d</t>
  </si>
  <si>
    <t>4870313f-52a4-4c41-8a08-a25745f2fce9</t>
  </si>
  <si>
    <t>0e940fff-f3ba-41b4-a5c6-d53a88bfc707</t>
  </si>
  <si>
    <t>8af1b210-ae85-4b60-9644-d5d180075037</t>
  </si>
  <si>
    <t>e4d7a9e4-76d6-46f6-b91b-2be8460d248e</t>
  </si>
  <si>
    <t>Sulfite</t>
  </si>
  <si>
    <t>4d9a8916-fe62-41b4-bd1b-ebe113146387</t>
  </si>
  <si>
    <t>ebadae73-f4ff-4594-8241-0fafa5f972d2</t>
  </si>
  <si>
    <t>ad0ce2f1-e6ca-4ab4-a9e7-b9c0137a8e00</t>
  </si>
  <si>
    <t>24145938-f9e3-40ea-ab06-409187ca5d26</t>
  </si>
  <si>
    <t>c2cc0ba3-a0c4-4bb4-9b85-3ff9dae2061f</t>
  </si>
  <si>
    <t>8b31d489-c85c-4cd6-bd7b-fc5599acc168</t>
  </si>
  <si>
    <t>871b6f07-de14-48d4-b4aa-7745872c7e9a</t>
  </si>
  <si>
    <t>16d8a28a-bf21-46ff-ae18-6da39e53fa17</t>
  </si>
  <si>
    <t>5ac2254e-6b60-45f5-a700-6e0b93f411c8</t>
  </si>
  <si>
    <t>51c35cf0-3417-4d42-936f-9a6fd7a2638a</t>
  </si>
  <si>
    <t>Suspended solids, unspecified</t>
  </si>
  <si>
    <t>60ed557b-8f2f-4d88-8508-86e7d83aef74</t>
  </si>
  <si>
    <t>dc08e010-0bf9-4a36-a1dd-779684c84b3b</t>
  </si>
  <si>
    <t>3844f446-ded5-4727-8421-17a00ef4eba7</t>
  </si>
  <si>
    <t>693921ef-e02d-4072-add0-55aa4631b213</t>
  </si>
  <si>
    <t>73b225ab-ddc4-4a38-9ed0-ceedee987424</t>
  </si>
  <si>
    <t>TOC, Total Organic Carbon</t>
  </si>
  <si>
    <t>8734eb08-50cf-4f5a-8d1a-db76d38efe3c</t>
  </si>
  <si>
    <t>d1c0567e-ff1a-4cb7-a4f0-de28b2d99b63</t>
  </si>
  <si>
    <t>f65558fb-61a1-4e48-b4f2-60d62f14b085</t>
  </si>
  <si>
    <t>cec4a04d-562a-4a38-a98f-5fb3d07eea6b</t>
  </si>
  <si>
    <t>b1f2f5fb-9107-43ca-8066-9033d23f184c</t>
  </si>
  <si>
    <t>69349323-70b7-41d0-aeef-a29b49a89f85</t>
  </si>
  <si>
    <t>d651f8b6-28b4-44b1-9202-71f898a4ba06</t>
  </si>
  <si>
    <t>e698f4e1-012c-4a19-887e-9a154619f08d</t>
  </si>
  <si>
    <t>b358f425-ecda-41d2-ba94-e9f37d863c84</t>
  </si>
  <si>
    <t>bfdd1d3e-33dd-4aa0-b5fc-eeff8a2c72e2</t>
  </si>
  <si>
    <t>90bc11c3-61c6-47b4-8310-b4d2e50d03ba</t>
  </si>
  <si>
    <t>954f7083-c85d-428f-af32-177be2e25ac9</t>
  </si>
  <si>
    <t>Technetium-99m</t>
  </si>
  <si>
    <t>bd234138-8835-43c4-837b-4b8614bdfa69</t>
  </si>
  <si>
    <t>f6e3282a-7111-49ca-bdc4-854b4b884d92</t>
  </si>
  <si>
    <t>f09c1931-85fb-4f50-be9d-15d5c0f5e11e</t>
  </si>
  <si>
    <t>b5eb4783-f470-4bf5-800f-7e12ada63c1d</t>
  </si>
  <si>
    <t>2a46d676-6d14-4541-8cbf-e29d9996c76d</t>
  </si>
  <si>
    <t>865f863b-8d32-47fa-94db-ee56dc6bb923</t>
  </si>
  <si>
    <t>a4669a72-41dc-4874-9983-55e381c81e67</t>
  </si>
  <si>
    <t>de9ce04f-b751-484f-a8a2-740d98138bf6</t>
  </si>
  <si>
    <t>03bd55c6-c37d-4205-aaa2-3c1f3759a0cd</t>
  </si>
  <si>
    <t>2f36d881-55bd-44ed-a383-a97cd4c53b16</t>
  </si>
  <si>
    <t>e3de5903-aa75-4d7b-a804-2c75248b4c6d</t>
  </si>
  <si>
    <t>c3669e9f-cbb6-44cf-b6f8-b0779b92e2bd</t>
  </si>
  <si>
    <t>Tellurium-132</t>
  </si>
  <si>
    <t>fa66acff-55f2-4ca8-9392-4d436613b2fb</t>
  </si>
  <si>
    <t>e3446a6f-92f1-480f-915d-375a269009c1</t>
  </si>
  <si>
    <t>6d3849fb-dbf1-40cf-905e-ba11be1ba9f4</t>
  </si>
  <si>
    <t>fe3bd0b5-0401-48da-bcfd-23d5e462b940</t>
  </si>
  <si>
    <t>7da26881-518f-4b1b-87bf-7d1f633a7c1a</t>
  </si>
  <si>
    <t>7e9baf19-8fa4-49c6-a3c2-2e875217e60b</t>
  </si>
  <si>
    <t>7ae387da-8a0f-4931-97d4-49e93c0f5482</t>
  </si>
  <si>
    <t>d9008a06-991c-4acc-a33e-5483ffd2491e</t>
  </si>
  <si>
    <t>32fccda4-0d99-40ab-b65f-c7203080b62b</t>
  </si>
  <si>
    <t>0bd0f9e3-d311-4673-b431-d079399a7151</t>
  </si>
  <si>
    <t>Thiocyanate, ion</t>
  </si>
  <si>
    <t>c11c3c69-ec4d-47ee-8a57-a856c82ee3cb</t>
  </si>
  <si>
    <t>53225326-6737-4c40-86d4-87893525fd1a</t>
  </si>
  <si>
    <t>b3657137-08c4-4ee0-9817-567c47bf5e86</t>
  </si>
  <si>
    <t>cfa25cc2-6bfe-4b96-819f-cd15fd3859d1</t>
  </si>
  <si>
    <t>caae5c9b-66bf-4e1a-aa73-f84d11a41753</t>
  </si>
  <si>
    <t>75f898f6-1051-486f-bb82-af34e02a8f8b</t>
  </si>
  <si>
    <t>27d2b49d-9ecb-4b0a-80dc-9c6598464c6a</t>
  </si>
  <si>
    <t>714732d3-61e1-4bad-a4e3-a4f3573d8bc6</t>
  </si>
  <si>
    <t>4ed0d428-ca56-4356-accf-4e18d4ea1d77</t>
  </si>
  <si>
    <t>b75f79bc-df8b-4161-8091-b65bcd9a8ef8</t>
  </si>
  <si>
    <t>57100588-a02a-4cbd-bcc5-b7c264bf2a3e</t>
  </si>
  <si>
    <t>d8688397-6dfd-4144-8137-0130e62f9079</t>
  </si>
  <si>
    <t>9b2f96e6-564c-4fdb-ace4-077b2d2fd132</t>
  </si>
  <si>
    <t>5ccb5873-69d5-41fb-b527-282fb91c04a7</t>
  </si>
  <si>
    <t>ffbe8447-6d78-46dd-8378-47019a82ce82</t>
  </si>
  <si>
    <t>af45276a-d99a-4c0a-95a9-55689b785417</t>
  </si>
  <si>
    <t>852118b9-043d-4db7-8b71-e3670fb280d2</t>
  </si>
  <si>
    <t>edc41c91-7e10-41df-8c75-d4850a2e5eb9</t>
  </si>
  <si>
    <t>de22459f-2b91-43a1-8c53-c89ddbe2c64c</t>
  </si>
  <si>
    <t>3dee24fc-5892-4f6e-9996-28b5f36fd07a</t>
  </si>
  <si>
    <t>7ec73b1e-a2ac-40e0-83ee-422c4a7cbb78</t>
  </si>
  <si>
    <t>e4d0d0b9-a68d-4c1b-ad8f-77f18a767d0d</t>
  </si>
  <si>
    <t>409f6c8a-95df-4e86-8306-5439bd0643c8</t>
  </si>
  <si>
    <t>921762d7-dcd5-4419-8936-07358034702d</t>
  </si>
  <si>
    <t>f73177d8-5e57-4f0d-ba34-6889cfdfed40</t>
  </si>
  <si>
    <t>Tin, ion</t>
  </si>
  <si>
    <t>60a6702f-20ad-444f-a6df-f6374f1e3183</t>
  </si>
  <si>
    <t>2a992e5e-9f16-47b8-8bcb-733d00bed658</t>
  </si>
  <si>
    <t>3ddb2e36-bc1b-43a5-8ef4-cbcdbeeeea70</t>
  </si>
  <si>
    <t>d5c40848-fc29-47fa-90a4-46db64a45a4e</t>
  </si>
  <si>
    <t>e2380d91-f278-41ee-9926-15272a7d1443</t>
  </si>
  <si>
    <t>Titanium, ion</t>
  </si>
  <si>
    <t>2a46e7f4-c66c-43e5-8a8a-d119c4098aff</t>
  </si>
  <si>
    <t>2beb46d1-2d1d-48ca-bf95-f0668fed29bf</t>
  </si>
  <si>
    <t>ff36578b-f403-4656-b934-81d8d4e02dc8</t>
  </si>
  <si>
    <t>a4c31e2a-915e-4ab2-accd-d3ae93d2e01e</t>
  </si>
  <si>
    <t>e5d0d6ea-c681-4080-ab05-5d9522c79bd1</t>
  </si>
  <si>
    <t>3d69efc9-791c-4a6f-9d2b-8b04afae9536</t>
  </si>
  <si>
    <t>f2d5f01a-3e16-4a6c-a3dc-f6ee9a728957</t>
  </si>
  <si>
    <t>bb33742a-c5d5-4607-805f-13e4d3a155fd</t>
  </si>
  <si>
    <t>826c7733-9b0a-4ec5-9f35-32294f9138e3</t>
  </si>
  <si>
    <t>7fee540e-a611-40bf-beec-72a1b883c6d3</t>
  </si>
  <si>
    <t>7f6cdfb5-f4ec-458f-9e57-c7e6849cfe99</t>
  </si>
  <si>
    <t>404f6e56-ea30-47ec-9679-ec3955d287b3</t>
  </si>
  <si>
    <t>ea5789d9-c0f9-4aeb-9df9-0caaf211534b</t>
  </si>
  <si>
    <t>b1cbafef-4c5a-4b5f-9dfa-e49047f5f043</t>
  </si>
  <si>
    <t>2f885055-6517-4930-a649-dbf008f02910</t>
  </si>
  <si>
    <t>Tributyltin compounds</t>
  </si>
  <si>
    <t>ec758e92-f235-4372-85b6-40a212e6f86c</t>
  </si>
  <si>
    <t>f4498c00-c870-40fb-a2b3-49b6f522d324</t>
  </si>
  <si>
    <t>383f5952-45f7-4703-854e-41cd7f9cd8da</t>
  </si>
  <si>
    <t>4d8131df-07d8-475b-ae7c-8fe4b80fb8e0</t>
  </si>
  <si>
    <t>c40a3efb-7988-40f1-be9b-a1d8c9a4c5a0</t>
  </si>
  <si>
    <t>8b03ef98-860a-4870-a598-199cd9679f67</t>
  </si>
  <si>
    <t>7e8362c6-7627-4d9c-b035-38e02c3c1625</t>
  </si>
  <si>
    <t>8df6a0bc-e255-4091-b8d2-61fdda79fdd0</t>
  </si>
  <si>
    <t>21806f1e-a21a-43f7-82b1-00dd5c42fe3f</t>
  </si>
  <si>
    <t>a2dbe034-4c91-4cc6-9845-81d9698b9f2d</t>
  </si>
  <si>
    <t>Triethylene glycol</t>
  </si>
  <si>
    <t>1982d665-0aef-4909-876a-f0e6b74220b8</t>
  </si>
  <si>
    <t>4b22b04e-4cfa-4a8c-b1da-6cd436d03ef6</t>
  </si>
  <si>
    <t>4307f245-e0b9-4ad0-b951-85f4cf08393f</t>
  </si>
  <si>
    <t>58eea1e4-bf8e-409c-9d92-4b3d90d85ae0</t>
  </si>
  <si>
    <t>ef6afe08-6ffb-402f-bb61-6984d3f9a81a</t>
  </si>
  <si>
    <t>52a00fec-4289-485c-a56e-380de43e1b97</t>
  </si>
  <si>
    <t>80325322-b088-42a1-887e-613aa8de111b</t>
  </si>
  <si>
    <t>6eebb3c4-306f-4dc4-afb1-2c8fdf0c64ff</t>
  </si>
  <si>
    <t>93989f96-b679-44b6-8cd2-f768fa3d3152</t>
  </si>
  <si>
    <t>fb353f43-7c91-4877-999a-b40db6cb7a8e</t>
  </si>
  <si>
    <t>9ee52c9a-194b-476f-a0ff-0aba3759e2a0</t>
  </si>
  <si>
    <t>e2ee2329-8e3f-484a-a1a7-99316eb2762c</t>
  </si>
  <si>
    <t>Trioctyltin</t>
  </si>
  <si>
    <t>ad5a58d5-6ccd-4693-96f4-e56554a81269</t>
  </si>
  <si>
    <t>Triphenyltin</t>
  </si>
  <si>
    <t>3277c200-21e3-4b45-8dcc-97cdc2e4c245</t>
  </si>
  <si>
    <t>10319ea8-90db-4340-be33-b7182dca01db</t>
  </si>
  <si>
    <t>a431850e-e4d2-449e-b900-d44e948d489a</t>
  </si>
  <si>
    <t>7673fea9-b4ab-403e-b011-f1fb5a74ea2a</t>
  </si>
  <si>
    <t>1b7a743b-f3ab-4a26-9f83-7012ee6cc2f3</t>
  </si>
  <si>
    <t>354e2cd7-e68f-400a-a318-a33c33f9e83c</t>
  </si>
  <si>
    <t>3209b4a6-9e83-42f3-afad-39c62dc2d333</t>
  </si>
  <si>
    <t>d4e0a632-ee78-49c4-8547-ccee3e85c4cb</t>
  </si>
  <si>
    <t>8b2d16fd-5147-4382-afbc-3a7ed73a4f82</t>
  </si>
  <si>
    <t>1cb0b78b-6fd5-4193-8144-d47478920ced</t>
  </si>
  <si>
    <t>838c3d7c-6f9a-4f52-a867-4d5a15510ca6</t>
  </si>
  <si>
    <t>519cd5d5-19f5-4684-9b12-41a7a9f5645b</t>
  </si>
  <si>
    <t>28b4d99e-6111-4ef9-8c34-10f94fff9309</t>
  </si>
  <si>
    <t>4f1d83f7-671d-4865-b42a-e6f01661ec17</t>
  </si>
  <si>
    <t>1869fd74-ed68-4814-9596-12315b1e810d</t>
  </si>
  <si>
    <t>a48a7aca-da79-4d39-a40c-f7efa97d7444</t>
  </si>
  <si>
    <t>a5e0860b-7e2b-4870-ae00-0ed150fb8ae3</t>
  </si>
  <si>
    <t>78fd90f7-351f-4de0-a743-a0c69f53bba3</t>
  </si>
  <si>
    <t>a50b408b-d437-44f8-b1db-d75be4d3f22b</t>
  </si>
  <si>
    <t>4d466648-95dd-4866-97ad-6008746d32ab</t>
  </si>
  <si>
    <t>16cd83f0-c5c0-4b6f-8dd0-26d4e3b9a017</t>
  </si>
  <si>
    <t>707e1c56-a4ef-446a-b9cb-6fd7828b9f9f</t>
  </si>
  <si>
    <t>c407952d-43b2-49c4-a756-26e5e76bfbbf</t>
  </si>
  <si>
    <t>ab9983bf-92f0-4e39-81b2-09c874a002cc</t>
  </si>
  <si>
    <t>71d27d29-04f2-421a-981f-5c5c2b00486f</t>
  </si>
  <si>
    <t>ba401f02-e0d6-4629-804b-20e122115377</t>
  </si>
  <si>
    <t>Urea</t>
  </si>
  <si>
    <t>a88305cb-b50a-45fe-9646-f83fb2798b89</t>
  </si>
  <si>
    <t>67a1322b-6798-46a8-be95-03fe92d8e779</t>
  </si>
  <si>
    <t>493d1ae0-4f36-4279-9c5e-0c40fb029950</t>
  </si>
  <si>
    <t>87b5dd85-5e90-4720-8214-60f74775f59a</t>
  </si>
  <si>
    <t>8ab803d5-39b7-4fcc-9018-896720031143</t>
  </si>
  <si>
    <t>134c89a1-e244-4664-945c-5ebf5f394297</t>
  </si>
  <si>
    <t>113746e5-66a9-4d8c-b72b-4a99e7fcd052</t>
  </si>
  <si>
    <t>0b94989b-2551-4069-bb11-4f9f48988cad</t>
  </si>
  <si>
    <t>9ba627f4-3a6c-4dd6-8598-4e1639fbd85a</t>
  </si>
  <si>
    <t>ed1fd27e-014a-41cf-842f-7b2022b0be79</t>
  </si>
  <si>
    <t>Vanadium, ion</t>
  </si>
  <si>
    <t>41dbbe1f-06e1-4a34-8497-5986be8f9e51</t>
  </si>
  <si>
    <t>dbdc3ea8-cc2b-4dbe-82b9-e954e333281d</t>
  </si>
  <si>
    <t>a46a250e-297d-43e9-b1c4-052cdcfb79c5</t>
  </si>
  <si>
    <t>20839113-fbf2-4d2f-bab8-66861f86bc60</t>
  </si>
  <si>
    <t>51254820-3456-4373-b7b4-056cf7b16e01</t>
  </si>
  <si>
    <t>06d4812b-6937-4d64-8517-b69aabce3648</t>
  </si>
  <si>
    <t>4f0f15b3-b227-4cdc-b0b3-6412d55695d5</t>
  </si>
  <si>
    <t>db4566b1-bd88-427d-92da-2d25879063b9</t>
  </si>
  <si>
    <t>2404b41a-2eed-4e9d-8ab6-783946fdf5d6</t>
  </si>
  <si>
    <t>0e6cf9f9-44ff-4395-ad3b-36109a32e6eb</t>
  </si>
  <si>
    <t>0985a2b2-b411-4c95-a955-1aa5bb64bd08</t>
  </si>
  <si>
    <t>6d9e9a11-4d99-4489-a0ab-4cd1b6b8eaef</t>
  </si>
  <si>
    <t>29190509-6cc8-47e1-bc99-5ff994e39b74</t>
  </si>
  <si>
    <t>045f7de9-60d5-4916-a504-5a1002a6e97e</t>
  </si>
  <si>
    <t>8dc9b69a-4224-4588-be09-6dd1e52ba3f0</t>
  </si>
  <si>
    <t>Yttrium-90</t>
  </si>
  <si>
    <t>a4dad48e-2ce0-4ff0-a18d-8a01adb0eb7c</t>
  </si>
  <si>
    <t>38e5e4ff-5bf1-4337-a314-737bd7ce7cdb</t>
  </si>
  <si>
    <t>f7007d99-8704-476c-8c49-4e6dc18931a6</t>
  </si>
  <si>
    <t>973a9d4f-d754-4c6f-9da3-351c0981eeb3</t>
  </si>
  <si>
    <t>7e769b3e-03fb-4b53-be15-85a910dcfea9</t>
  </si>
  <si>
    <t>Zinc, ion</t>
  </si>
  <si>
    <t>bdce3a7c-e008-4391-be26-285f71a02453</t>
  </si>
  <si>
    <t>2195d86f-e4c8-4e86-9f18-b5b065b1df7e</t>
  </si>
  <si>
    <t>541b633c-17a3-4047-bce6-0c0e4fdb7c10</t>
  </si>
  <si>
    <t>2c7be02c-791f-4fef-b231-b90321bbeb30</t>
  </si>
  <si>
    <t>fd3fbe1e-b25a-463b-9e2e-56770a985b74</t>
  </si>
  <si>
    <t>01d052a5-9c4b-4c3a-8593-2e651c0a5bdf</t>
  </si>
  <si>
    <t>1eb118df-d768-4084-b843-a1a04628e837</t>
  </si>
  <si>
    <t>6fb4d755-f17a-4d1e-a5ce-aad7829ef61f</t>
  </si>
  <si>
    <t>58c8f0ec-455b-4bc1-b6fb-5d6976619b55</t>
  </si>
  <si>
    <t>701bb0ed-ad5e-4628-ac7d-99baa8c5d650</t>
  </si>
  <si>
    <t>ffd4940c-b652-4622-b7d0-d4d861b083c3</t>
  </si>
  <si>
    <t>aa7f8d81-9670-4a5c-af68-b50fbe247958</t>
  </si>
  <si>
    <t>8db2694c-9a3f-4f8d-a915-cd8a380f5394</t>
  </si>
  <si>
    <t>b71d0281-e4b2-4831-a2bd-aed221d2a15f</t>
  </si>
  <si>
    <t>1c3c6032-1ed1-4e75-a2a9-af67850222b4</t>
  </si>
  <si>
    <t>b793793a-fc48-409c-9d5a-441777c82ba5</t>
  </si>
  <si>
    <t>38439e6a-ce6d-40cc-b78d-97c09d87e7d7</t>
  </si>
  <si>
    <t>e40fb8b9-a290-44df-9d22-71a164f0c2d9</t>
  </si>
  <si>
    <t>feb813f2-ff76-4f52-a966-55297494de4a</t>
  </si>
  <si>
    <t>59af2a59-f4ed-43a0-b5ab-887de45b9571</t>
  </si>
  <si>
    <t>o-Dichlorobenzene</t>
  </si>
  <si>
    <t>34e58a19-2d02-4e10-bc24-22e4bc7702d6</t>
  </si>
  <si>
    <t>d0caddde-f101-4d86-9beb-d46d2d430eb0</t>
  </si>
  <si>
    <t>79b3f708-dd3f-4ccb-9121-a4cdd46e0dc4</t>
  </si>
  <si>
    <t>67070d27-426e-43e9-98e8-309952f78140</t>
  </si>
  <si>
    <t>6c0719de-1bd9-4ae5-a0c6-37a58bad4ba1</t>
  </si>
  <si>
    <t>5df11cc8-e2fc-4b82-832b-e593cca2a77f</t>
  </si>
  <si>
    <t>9e3b8604-439e-426d-86e9-b6b296ed8e74</t>
  </si>
  <si>
    <t>3189f4ab-348e-4207-be3d-59c2b6f8a63f</t>
  </si>
  <si>
    <t>1b279330-0469-4d04-9fe2-4e9a38011f0c</t>
  </si>
  <si>
    <t>0f3a98cd-b692-4801-86b5-b2222a953417</t>
  </si>
  <si>
    <t>a65308df-73ac-4aa8-88f0-319743a50293</t>
  </si>
  <si>
    <t>c5b4869c-f131-4a8c-911f-f252cafb2e30</t>
  </si>
  <si>
    <t>77fd3c56-5c3e-4070-93fa-de03fa455d47</t>
  </si>
  <si>
    <t>3d59d864-b6c3-4315-ab21-2c2ba2119ad1</t>
  </si>
  <si>
    <t>e9eb024b-6fba-4dce-b280-9415b2ba4695</t>
  </si>
  <si>
    <t>d0aaa60f-40d9-4c12-a486-954333aa549f</t>
  </si>
  <si>
    <t>cc415ec5-ef9b-4239-b423-32906818e457</t>
  </si>
  <si>
    <t>a66849fd-060a-40b5-bd9d-04caa632b75c</t>
  </si>
  <si>
    <t>365dffb2-9e7a-44fa-a512-8c851fc7094c</t>
  </si>
  <si>
    <t>Name product</t>
  </si>
  <si>
    <t>ID of products inside product</t>
  </si>
  <si>
    <t>Name of products inside product</t>
  </si>
  <si>
    <t>value</t>
  </si>
  <si>
    <t>id good</t>
  </si>
  <si>
    <t>name good</t>
  </si>
  <si>
    <t>good unit</t>
  </si>
  <si>
    <t>id production factor</t>
  </si>
  <si>
    <t>Name production factor</t>
  </si>
  <si>
    <t>production factor unit</t>
  </si>
  <si>
    <t>final_demand</t>
  </si>
  <si>
    <t>cons_in</t>
  </si>
  <si>
    <t>noncons_in</t>
  </si>
  <si>
    <t>goods_in ID</t>
  </si>
  <si>
    <t>goods_in name</t>
  </si>
  <si>
    <t>act</t>
  </si>
  <si>
    <t>noncons_out
(opt.)</t>
  </si>
  <si>
    <t>out ID</t>
  </si>
  <si>
    <t>name out</t>
  </si>
  <si>
    <t>order (opt.)</t>
  </si>
  <si>
    <t>source</t>
  </si>
  <si>
    <t>uncertainty</t>
  </si>
  <si>
    <t>comment</t>
  </si>
  <si>
    <t>activity1 CA</t>
  </si>
  <si>
    <t>H [kg] n.e.s.</t>
  </si>
  <si>
    <t>name activity</t>
  </si>
  <si>
    <t>determined flow ID (economic or elementary)</t>
  </si>
  <si>
    <t>name determined flow</t>
  </si>
  <si>
    <t>determined flow property</t>
  </si>
  <si>
    <t>reference flow ID</t>
  </si>
  <si>
    <t>name reference flow</t>
  </si>
  <si>
    <t>property [default = reference property]</t>
  </si>
  <si>
    <t>functional [default=False]</t>
  </si>
  <si>
    <t>order
[default=0]</t>
  </si>
  <si>
    <t>V 2.0.0</t>
  </si>
  <si>
    <t>te can express a ratio based on other properties than the reference</t>
  </si>
  <si>
    <t>e.g.: inputs of water (the dependent flow) such that we have 4 (value) moles_H (dependent flow property) per moles_C (reference flow property) of methane emissions (reference flow)</t>
  </si>
  <si>
    <t>te of an activity can be ascribed an order of operation</t>
  </si>
  <si>
    <r>
      <rPr>
        <sz val="10"/>
        <rFont val="Arial"/>
        <family val="2"/>
        <charset val="1"/>
      </rPr>
      <t>e.g: first (order=0) transfer 90% of the C to emissions of xyz, then (</t>
    </r>
    <r>
      <rPr>
        <b/>
        <sz val="10"/>
        <rFont val="Arial"/>
        <family val="2"/>
        <charset val="1"/>
      </rPr>
      <t>order=1</t>
    </r>
    <r>
      <rPr>
        <sz val="10"/>
        <rFont val="Arial"/>
        <family val="2"/>
        <charset val="1"/>
      </rPr>
      <t>) calculate the inputs of water based on number of moles of C in emission xyz</t>
    </r>
  </si>
  <si>
    <t>tr noncons_out specifies under what form a transferred cons ends up in the out flow</t>
  </si>
  <si>
    <r>
      <rPr>
        <sz val="10"/>
        <rFont val="Arial"/>
        <family val="2"/>
        <charset val="1"/>
      </rPr>
      <t>e.g.: transfer 90% of C (cons) to flue gas (outflow) under the form of CO2 (</t>
    </r>
    <r>
      <rPr>
        <b/>
        <sz val="10"/>
        <rFont val="Arial"/>
        <family val="2"/>
        <charset val="1"/>
      </rPr>
      <t>non_cons_out</t>
    </r>
    <r>
      <rPr>
        <sz val="10"/>
        <rFont val="Arial"/>
        <family val="2"/>
        <charset val="1"/>
      </rPr>
      <t>) in that flue gas</t>
    </r>
  </si>
  <si>
    <t>tr can be expressed differently depending on the source</t>
  </si>
  <si>
    <t>e.g.: transfer 90% of the C (transferred substance) that enters our process as leaves (source)</t>
  </si>
  <si>
    <t>drop use of uuids in defining process flows</t>
  </si>
  <si>
    <t>Option to define match between internal IDs and ecoinvent Ids in l_goods</t>
  </si>
  <si>
    <t>IN</t>
  </si>
  <si>
    <t>4350eec2-253f-441b-8ce6-aee3f7f74559_593c0a1c-d1ba-4e22-b456-6d2f5d2962e4</t>
  </si>
  <si>
    <t>12c119c2-9c79-4916-a950-6d7180bf32ea_a00b7e35-1bc7-4b73-9df8-05f3dd07ffdb</t>
  </si>
  <si>
    <t>4afe1a5e-0e26-4765-abb2-8bd624adb7a6_edcfa83a-363a-4b2d-8d6a-612e32dfcdfc</t>
  </si>
  <si>
    <t>707d2185-42ab-45ca-b539-8896a3695905_463fad24-d1d2-4a5d-9bb4-029d5b553d65</t>
  </si>
  <si>
    <t>9e929bdf-c1ae-4790-b267-d2e3e8b636f6_2540e7b1-583b-49c3-a53f-db748f92f730</t>
  </si>
  <si>
    <t>ca865872-7def-481a-b395-a003f738b6ab_63b67766-9ed6-4037-bb45-eb4f88fdd76b</t>
  </si>
  <si>
    <t>35224037-8f20-463c-a6bd-eacedb7dd346_e4478b33-83cb-40fb-aae6-3888f13ad5c6</t>
  </si>
  <si>
    <t>7bc1080d-19d4-4e9e-ac25-0debaea81436_2be73167-58e8-4706-a68f-167c80df9f72</t>
  </si>
  <si>
    <t>a3c2647b-765e-498c-a080-e24d2e5ae129_73b452c8-3ac4-4993-86e4-fe0653467988</t>
  </si>
  <si>
    <t>6a328d28-e179-4897-95a5-98cc7b7b628f_26c92545-7995-491d-bcca-ee6d590ef194</t>
  </si>
  <si>
    <t>1c68b363-3e5e-4786-87c2-6bcabd916831_b8ffb776-c1de-466f-91d6-b922b0cb8a1e</t>
  </si>
  <si>
    <t>d0342fe2-7755-429f-88bc-d235a23a9185_62d5ea7c-fa1a-4977-abd0-e7906e874016</t>
  </si>
  <si>
    <t>337084c2-c335-4c86-82b8-8f0f86463be9_4cea5cea-49c2-4065-a851-02e75e561ec4</t>
  </si>
  <si>
    <t>657a4313-6f3d-4af5-a654-b0f99b3c17d4_61396bcb-bf35-411a-a6a6-8543ccef83e8</t>
  </si>
  <si>
    <t>843b3292-ca97-466e-9660-eee6d480b8a1_fb79e3cf-4466-4999-9478-3f06a1260f7f</t>
  </si>
  <si>
    <t>64f8ff06-d897-4368-b23b-264b05f9401c_b0cd6c3d-d1b6-42f4-8e58-ca6d4d6c3e18</t>
  </si>
  <si>
    <t>3e26e2e0-0ddc-4cef-9021-641b5a40efc4_d76a43a4-17da-4713-b4d7-569804af59ab</t>
  </si>
  <si>
    <t>36fcf990-01f8-484b-b219-e920dfad18d2_759b89bd-3aa6-42ad-b767-5bb9ef5d331d</t>
  </si>
  <si>
    <t>442b0182-7762-42f0-8fbb-291c478f938e_759b89bd-3aa6-42ad-b767-5bb9ef5d331d</t>
  </si>
  <si>
    <t>cc88117d-86fc-427e-ad3f-3bb0e07a0247_759b89bd-3aa6-42ad-b767-5bb9ef5d331d</t>
  </si>
  <si>
    <t>c62ec873-dd65-437d-a310-9b898390635a_759b89bd-3aa6-42ad-b767-5bb9ef5d331d</t>
  </si>
  <si>
    <t>6cfbd155-a814-47c2-83b3-624e34d4aa59_759b89bd-3aa6-42ad-b767-5bb9ef5d331d</t>
  </si>
  <si>
    <t>a0ddc4f8-b28e-4154-8360-5351ccba6978_759b89bd-3aa6-42ad-b767-5bb9ef5d331d</t>
  </si>
  <si>
    <t>37d2d400-1634-45b7-8f7a-17cb4b31e0f3_1151abf1-5ac3-4518-bb20-60f003bb6a31</t>
  </si>
  <si>
    <t>b72bea45-1f06-4b49-bd21-6cf5e847e004_71e2f1db-a2c5-44d0-8337-dfff15be974d</t>
  </si>
  <si>
    <t>16cb9222-f5d5-47a9-82ab-2502a93d4250_1125e767-7b5d-442e-81d6-9b0d3e1919ac</t>
  </si>
  <si>
    <t>932c6bdd-7d20-4598-a960-1a0565222294_1125e767-7b5d-442e-81d6-9b0d3e1919ac</t>
  </si>
  <si>
    <t>7947a255-3eb1-42c2-b23d-7b7596608dcb_71e2f1db-a2c5-44d0-8337-dfff15be974d</t>
  </si>
  <si>
    <t>0be3b721-4ee8-4044-996e-bda087a503a0_3055997a-d565-4c92-9a91-431801587a3b</t>
  </si>
  <si>
    <t>7a95dc99-8440-443e-8bfa-9c62aab0b681_f70c1877-6db5-4024-b260-69f50314b40c</t>
  </si>
  <si>
    <t>80887e36-bb99-42ee-9929-1c53986c39d3_27da8130-82ba-485c-a800-b89efdcb0491</t>
  </si>
  <si>
    <t>50e3bcc0-f18d-4c92-bff1-314f25e1d597_27da8130-82ba-485c-a800-b89efdcb0491</t>
  </si>
  <si>
    <t>58baf42a-4157-42cb-9fd5-210dc46bc926_27da8130-82ba-485c-a800-b89efdcb0491</t>
  </si>
  <si>
    <t>5efa6604-6053-4d45-bba2-6425126433ba_27da8130-82ba-485c-a800-b89efdcb0491</t>
  </si>
  <si>
    <t>79f82505-479b-44e8-bd28-0e543e146ac7_a7abd72a-4d9c-4f99-abfc-3de79d425a96</t>
  </si>
  <si>
    <t>c320b4d5-148c-4b32-978d-a0368832d73a_e5208079-1561-4537-a1f8-863db2702d0f</t>
  </si>
  <si>
    <t>market for kaolin</t>
  </si>
  <si>
    <t>market for lime</t>
  </si>
  <si>
    <t>market for sodium chloride, powder</t>
  </si>
  <si>
    <t>market for potato starch</t>
  </si>
  <si>
    <t>market for sulfate pulp, bleached</t>
  </si>
  <si>
    <t>market for sulfate pulp, unbleached</t>
  </si>
  <si>
    <t>graphic paper production, 100% recycled</t>
  </si>
  <si>
    <t>market for chemical, organic</t>
  </si>
  <si>
    <t>market for chemicals, inorganic</t>
  </si>
  <si>
    <t>market for hydrogen peroxide, without water, in 50% solution state</t>
  </si>
  <si>
    <t>market for hydrogen sulfide</t>
  </si>
  <si>
    <t>market for optical brighteners, for paper production</t>
  </si>
  <si>
    <t>market for sodium dithionite, anhydrous</t>
  </si>
  <si>
    <t>market for sodium hydroxide, without water, in 50% solution state</t>
  </si>
  <si>
    <t>market for sodium silicate, spray powder, 80%</t>
  </si>
  <si>
    <t>market for latex</t>
  </si>
  <si>
    <t>market for quicklime, milled, loose</t>
  </si>
  <si>
    <t>market for electricity, medium voltage</t>
  </si>
  <si>
    <t>market group for electricity, medium voltage</t>
  </si>
  <si>
    <t>market for diesel, burned in diesel-electric generating set, 10MW</t>
  </si>
  <si>
    <t>heat and power co-generation, wood chips, 6667 kW, state-of-the-art 2014</t>
  </si>
  <si>
    <t>market for heat, district or industrial, natural gas</t>
  </si>
  <si>
    <t>heat production, light fuel oil, at industrial furnace 1MW</t>
  </si>
  <si>
    <t>market for wastewater, unpolluted</t>
  </si>
  <si>
    <t>market for waste paper, unsorted</t>
  </si>
  <si>
    <t>market for municipal solid waste</t>
  </si>
  <si>
    <t>market for wood ash mixture, pure</t>
  </si>
  <si>
    <t>market for hazardous waste, for incineration</t>
  </si>
  <si>
    <t>Ecoinvent</t>
  </si>
  <si>
    <t>kaolin</t>
  </si>
  <si>
    <t>lime</t>
  </si>
  <si>
    <t>sodium chloride, powder</t>
  </si>
  <si>
    <t>potato starch</t>
  </si>
  <si>
    <t>sulfate pulp, bleached</t>
  </si>
  <si>
    <t>sulfate pulp, unbleached</t>
  </si>
  <si>
    <t>graphic paper, 100% recycled</t>
  </si>
  <si>
    <t>chemical, organic</t>
  </si>
  <si>
    <t>chemical, inorganic</t>
  </si>
  <si>
    <t>hydrogen peroxide, without water, in 50% solution state</t>
  </si>
  <si>
    <t>hydrogen sulfide</t>
  </si>
  <si>
    <t>optical brighteners, for paper production</t>
  </si>
  <si>
    <t>sodium dithionite, anhydrous</t>
  </si>
  <si>
    <t>sodium hydroxide, without water, in 50% solution state</t>
  </si>
  <si>
    <t>sodium silicate, spray powder, 80%</t>
  </si>
  <si>
    <t>latex</t>
  </si>
  <si>
    <t>quicklime, milled, loose</t>
  </si>
  <si>
    <t>electricity, medium voltage</t>
  </si>
  <si>
    <t>diesel, burned in diesel-electric generating set, 10MW</t>
  </si>
  <si>
    <t>heat, district or industrial, other than natural gas</t>
  </si>
  <si>
    <t>heat, district or industrial, natural gas</t>
  </si>
  <si>
    <t>wastewater, unpolluted</t>
  </si>
  <si>
    <t>waste paper, unsorted</t>
  </si>
  <si>
    <t>municipal solid waste</t>
  </si>
  <si>
    <t>wood ash mixture, pure</t>
  </si>
  <si>
    <t>hazardous waste, for incineration</t>
  </si>
  <si>
    <t>GLO</t>
  </si>
  <si>
    <t>RoW</t>
  </si>
  <si>
    <t>NZ</t>
  </si>
  <si>
    <t>kWh</t>
  </si>
  <si>
    <t>AU</t>
  </si>
  <si>
    <t>RAF</t>
  </si>
  <si>
    <t>RAS</t>
  </si>
  <si>
    <t>RLA</t>
  </si>
  <si>
    <t>RNA</t>
  </si>
  <si>
    <t>CA-QC</t>
  </si>
  <si>
    <t>CY</t>
  </si>
  <si>
    <t>Le rendement du recyclage du papier mixte dans l'article est de 60 à 90%. Le rendement le plus pessimiste a été pris en compte étant donné le haut taux de contamination des papiers mixtes issus des centres de tri québécois. Il a été considéré que le rendement inclus les impuretés présentes dans le ballot, donc que la matière entrante est composée de toute la matière présente dans le ballot et non juste des fibres. 60%*1,667 kg de ballot entrant = 1,000 kg produit</t>
  </si>
  <si>
    <t>La source indiquait une plus faible proportion que le procédé Ecoinvent. La moyenne a été sélectionnée dans la plage de valeurs de la source.</t>
  </si>
  <si>
    <t>La source indiquait une plus forte proportion que le procédé Ecoinvent. La moyenne a été sélectionnée dans la plage de valeurs de la source.</t>
  </si>
  <si>
    <t>6cbe6fdb-23ca-4fe4-89b1-6913df22fb34_759b89bd-3aa6-42ad-b767-5bb9ef5d331d</t>
  </si>
  <si>
    <t>IN-Western grid</t>
  </si>
  <si>
    <t>44ba730a-acb8-41f3-ac25-7f21b53d9e0b_71e2f1db-a2c5-44d0-8337-dfff15be974d</t>
  </si>
  <si>
    <t>IN-TN</t>
  </si>
  <si>
    <t>Changé pour le mix Indien disponible.</t>
  </si>
  <si>
    <t>Changé pour le mix indien de l'Ouest du pays. ''More than 50 per cent of the total paper produced from recovered paper is made in western India with easy access to the coast and ports.''</t>
  </si>
  <si>
    <t>Changé la géographie pour l'Inde.</t>
  </si>
  <si>
    <t>Un peu au-dessus de la limite permise pour le papier blanchi (10m^3/t) dans la région de River Ganga: http://www.unido.or.jp/files/India.pdf</t>
  </si>
  <si>
    <t>Changé la valeur pour celle de l'article sur les mills de papier recyclé dans le sud de l'Inde (2010). 316,2 mg/L effluent</t>
  </si>
  <si>
    <t>https://link.springer.com/content/pdf/10.1007/s10661-010-1614-1.pdf?utm_medium=affiliate&amp;utm_source=commission_junction&amp;utm_campaign=3_nsn6445_brand_PID9149765&amp;utm_content=de_textlink&amp;countryChanged=true</t>
  </si>
  <si>
    <t>Changé la valeur pour celle de l'article sur les mills de papier recyclé dans le sud de l'Inde (2010). 45,2 mg/L effluent. (diminue la valeur par rapport à Ecoinvent)</t>
  </si>
  <si>
    <t>https://pubmed.ncbi.nlm.nih.gov/20661771/</t>
  </si>
  <si>
    <t>Le sous-compartiment choisi est ''ground'', car l'eau est déchargée pour irriguer les terres. ''to treat the wastewater releasing from paper machine before discharge to the agricultural land.'' 0,08 mg/L d'eau rejetée.</t>
  </si>
  <si>
    <t>Le sous-compartiment choisi est ''ground'', car l'eau est déchargée pour irriguer les terres. ''to treat the wastewater releasing from paper machine before discharge to the agricultural land.'' 0,1 mg/L d'eau rejetée.</t>
  </si>
  <si>
    <t>Le sous-compartiment choisi est ''ground'', car l'eau est déchargée pour irriguer les terres. ''to treat the wastewater releasing from paper machine before discharge to the agricultural land.'' 0,2 mg/L d'eau rejetée.</t>
  </si>
  <si>
    <t>sludge_eol_cardboard</t>
  </si>
  <si>
    <t>Sludge envoyé aux recycleurs de carton majoritairement.</t>
  </si>
  <si>
    <t>b3c36cd5-f939-497e-9c70-96639a3c8557_128696a8-005e-49a7-9616-d96178655408</t>
  </si>
  <si>
    <t>containerboard production, fluting medium, recycled</t>
  </si>
  <si>
    <t>containerboard, fluting medium</t>
  </si>
  <si>
    <t>3195bf49-b643-4fec-b6c3-1218145b512a_0d3eda5a-4601-4573-9549-0701c459ab88</t>
  </si>
  <si>
    <t>b08da746-e223-46a6-967d-06af7b2ee51f_0d3eda5a-4601-4573-9549-0701c459ab88</t>
  </si>
  <si>
    <t>c1952ed4-e691-4d56-9f8d-856243cab506_0d3eda5a-4601-4573-9549-0701c459ab88</t>
  </si>
  <si>
    <t>fd3641ea-c229-4356-a138-63ab372c29ba_0d3eda5a-4601-4573-9549-0701c459ab88</t>
  </si>
  <si>
    <t>32d68702-cf08-4d9c-b42e-e6439f612d9f_0d3eda5a-4601-4573-9549-0701c459ab88</t>
  </si>
  <si>
    <t>e322d57c-ac57-4550-908b-351cd7d181a9_0d3eda5a-4601-4573-9549-0701c459ab88</t>
  </si>
  <si>
    <t>ba73ea96-1fb9-4474-9bc8-413d8a55117f_0d3eda5a-4601-4573-9549-0701c459ab88</t>
  </si>
  <si>
    <t>764c1a80-5592-4783-b165-15f303be31e4_0d3eda5a-4601-4573-9549-0701c459ab88</t>
  </si>
  <si>
    <t>101e1693-d4f7-40ea-8d03-5e6db04d5c12_c4ed73ce-ed64-4823-96d9-5661c11c6941</t>
  </si>
  <si>
    <t>f81b5010-e406-4383-96c7-9cfdb8dc74ec_d47a4435-3089-4263-af99-8611eed2698c</t>
  </si>
  <si>
    <t>677c7f24-93d2-42ae-89e6-0aa4f8e64cd5_9e68d1ff-39d8-4962-a34f-c1cf285a3ff7</t>
  </si>
  <si>
    <t>e3d48b89-cfc9-4423-ac02-1c0938978948_46b5cbca-747e-4648-a10e-39d746e7b34c</t>
  </si>
  <si>
    <t>662a42be-c0ce-43cb-9bdd-32f3196bb7fc_b80eb2d5-1256-41bb-a61d-83252d0dfd4d</t>
  </si>
  <si>
    <t>f4cd8966-5d50-4aab-9de0-1bf1c8c40eb8_b80eb2d5-1256-41bb-a61d-83252d0dfd4d</t>
  </si>
  <si>
    <t>2f3e62fa-a2ac-43fe-9408-af15674564a8_b80eb2d5-1256-41bb-a61d-83252d0dfd4d</t>
  </si>
  <si>
    <t>e0cb4fbf-9273-4e4d-b0b8-da840dc103d2_b80eb2d5-1256-41bb-a61d-83252d0dfd4d</t>
  </si>
  <si>
    <t>08a0f610-c263-4a0a-8868-35e1645352b7_b80eb2d5-1256-41bb-a61d-83252d0dfd4d</t>
  </si>
  <si>
    <t>647ec070-d37b-4e6d-86b4-d30796e2101e_b80eb2d5-1256-41bb-a61d-83252d0dfd4d</t>
  </si>
  <si>
    <t>453ec119-3af5-4cf7-9a43-641e214cedfc_2966d161-5281-47d6-86d3-efbb0a4b2110</t>
  </si>
  <si>
    <t>b48f971e-6fe3-4373-83e1-74164dd0b86b_2966d161-5281-47d6-86d3-efbb0a4b2110</t>
  </si>
  <si>
    <t>b3146a84-750e-4e49-af3c-9360b35adefd_2966d161-5281-47d6-86d3-efbb0a4b2110</t>
  </si>
  <si>
    <t>53957f39-e64d-4957-b624-407768d78981_2966d161-5281-47d6-86d3-efbb0a4b2110</t>
  </si>
  <si>
    <t>a51fb952-0ae4-4f39-ae38-bcb2b4373067_2966d161-5281-47d6-86d3-efbb0a4b2110</t>
  </si>
  <si>
    <t>c776709f-cbf9-4f14-a6ad-6b737bc6d653_2966d161-5281-47d6-86d3-efbb0a4b2110</t>
  </si>
  <si>
    <t>77cd9b32-5e1e-4839-86e1-5a1105bfc600_b89dadb0-75e9-44fd-8d41-1ec8dcce23b6</t>
  </si>
  <si>
    <t>68232051-9298-478b-bd3a-d56158e6bb62_b89dadb0-75e9-44fd-8d41-1ec8dcce23b6</t>
  </si>
  <si>
    <t>5cc4ccc0-f2ca-4721-83d9-eb55c8b5d4e6_b89dadb0-75e9-44fd-8d41-1ec8dcce23b6</t>
  </si>
  <si>
    <t>6f27e974-9721-4644-ba25-5658cc97edf1_b89dadb0-75e9-44fd-8d41-1ec8dcce23b6</t>
  </si>
  <si>
    <t>8c055136-56e1-45d0-905e-3d9531c53bf9_b89dadb0-75e9-44fd-8d41-1ec8dcce23b6</t>
  </si>
  <si>
    <t>9587c1e0-fe98-4f80-9f68-383e06dc1d4b_b89dadb0-75e9-44fd-8d41-1ec8dcce23b6</t>
  </si>
  <si>
    <t>1b256632-20f2-477c-9f3a-97f49227fada_ae1d776c-5278-46c3-b80a-0c5dcc182c0f</t>
  </si>
  <si>
    <t>c511d6a4-c5fa-4690-8814-02d2a8f8bd3d_9d447e1a-a41a-43ac-b374-d0fc6dcb61df</t>
  </si>
  <si>
    <t>3672ff39-539b-4646-b9cc-a3727fd8ef7b_9d447e1a-a41a-43ac-b374-d0fc6dcb61df</t>
  </si>
  <si>
    <t>24157913-63e1-4f4e-bd06-7d6e6b1efbd2_9d447e1a-a41a-43ac-b374-d0fc6dcb61df</t>
  </si>
  <si>
    <t>fddc4320-4aa2-43b2-8ccf-36806f9f312d_9d447e1a-a41a-43ac-b374-d0fc6dcb61df</t>
  </si>
  <si>
    <t>11432a6d-6350-4c2f-9c3c-98776ea4a353_9d447e1a-a41a-43ac-b374-d0fc6dcb61df</t>
  </si>
  <si>
    <t>6721599d-1bed-451c-bca1-c4ce664b6f56_ea75b944-c676-4a13-85b8-2bea98f765a4</t>
  </si>
  <si>
    <t>778db812-ea4d-4fd9-a8c7-434c99466980_f932591b-3558-4593-9071-e901333e7596</t>
  </si>
  <si>
    <t>3a408216-1676-43a7-82b0-f358b1d65d26_ac21a604-4cf8-4b71-8900-03c2d3aa6694</t>
  </si>
  <si>
    <t>4bcad23c-bd16-4491-859f-bf93c46d4318_135a953b-2acb-4c85-9d1c-7a268b5750ff</t>
  </si>
  <si>
    <t>d9276ed3-6c25-4b78-abab-dcafd15f6643_bab7524a-43df-40ff-ab5b-2a318758273d</t>
  </si>
  <si>
    <t>0c473adf-e67a-45c9-8b7e-d572d94bce35_1ff7f238-0259-4b52-8c62-503a50be5a46</t>
  </si>
  <si>
    <t>ca06d113-ec10-4c91-aec6-ab720eb115d9_3ce1a817-4ae8-4edc-bf8b-cb1b5d853410</t>
  </si>
  <si>
    <t>541c21fa-f847-45c9-af4c-d2155f7b6930_609fae33-2e89-4b99-8129-b1f80a6dda33</t>
  </si>
  <si>
    <t>10f9c98a-742c-473d-9e7c-58222eaf014f_71e2f1db-a2c5-44d0-8337-dfff15be974d</t>
  </si>
  <si>
    <t>770ca567-8942-4fcf-a0c3-88baa0551da4_71e2f1db-a2c5-44d0-8337-dfff15be974d</t>
  </si>
  <si>
    <t>925a0a5e-5bef-4190-a96b-f9b9815fc023_c5adb1fb-872e-4446-a3bb-c4b61aa4bd45</t>
  </si>
  <si>
    <t>23dfc0ec-c5a7-49af-b043-e3d1904fa75f_c5adb1fb-872e-4446-a3bb-c4b61aa4bd45</t>
  </si>
  <si>
    <t>fe574e29-90f6-4c05-84bd-96187b8cae26_c5adb1fb-872e-4446-a3bb-c4b61aa4bd45</t>
  </si>
  <si>
    <t>4e3bb93c-1c98-4bb3-b556-7534120c88b7_c5adb1fb-872e-4446-a3bb-c4b61aa4bd45</t>
  </si>
  <si>
    <t>c53baa7f-02d7-4769-a4bd-fdef9ac11883_c5adb1fb-872e-4446-a3bb-c4b61aa4bd45</t>
  </si>
  <si>
    <t>559fb13d-cb7c-4789-a734-a34b6f8bb954_c5adb1fb-872e-4446-a3bb-c4b61aa4bd45</t>
  </si>
  <si>
    <t>9e5c99ce-d09f-4eed-b112-43a7219f16e1_c5adb1fb-872e-4446-a3bb-c4b61aa4bd45</t>
  </si>
  <si>
    <t>456f9b30-45a8-4fbe-b0f5-2b1c7e7fade3_76ab0018-e176-43e0-b42c-12e82b937fef</t>
  </si>
  <si>
    <t>d79a9281-512f-4ad7-80c5-ad300e7f6f43_e72f7aa8-2369-4498-992e-9db51852afc6</t>
  </si>
  <si>
    <t>f7ff6cac-2a3e-4eb6-ba56-addac96d6f08_69167890-cd92-40bc-aff9-c73039eb7da2</t>
  </si>
  <si>
    <t>79e48304-09b9-4a29-8014-88ad8f79d71c_d0ecfe06-9a51-4bf0-95c5-7e91e84539bb</t>
  </si>
  <si>
    <t>bcf6f6e9-c200-40ef-b754-fd02174ca341_1b30b018-ac39-41f4-a9e0-92057eef8bb8</t>
  </si>
  <si>
    <t>a58c3d07-8759-4d9d-8c3a-2ceea4ea6bcf_fd27af60-7b68-4549-bf35-022eacd74f93</t>
  </si>
  <si>
    <t>3574afef-1c76-490d-9895-499498b8984d_bbae1509-eb89-42e9-81d8-70e5cae46488</t>
  </si>
  <si>
    <t>0d7d45a2-3aa5-49d0-b0f7-79b0ff5f453d_76730140-7a50-4f70-9149-14955181310e</t>
  </si>
  <si>
    <t>market for hard coal</t>
  </si>
  <si>
    <t>hard coal</t>
  </si>
  <si>
    <t>ZA</t>
  </si>
  <si>
    <t>ID</t>
  </si>
  <si>
    <t>CN</t>
  </si>
  <si>
    <t>market for maize starch</t>
  </si>
  <si>
    <t>maize starch</t>
  </si>
  <si>
    <t>market for wood chips, dry, measured as dry mass</t>
  </si>
  <si>
    <t>wood chips, dry, measured as dry mass</t>
  </si>
  <si>
    <t>market for EUR-flat pallet</t>
  </si>
  <si>
    <t>EUR-flat pallet</t>
  </si>
  <si>
    <t>market for core board</t>
  </si>
  <si>
    <t>core board</t>
  </si>
  <si>
    <t>market for diesel, low-sulfur</t>
  </si>
  <si>
    <t>diesel, low-sulfur</t>
  </si>
  <si>
    <t>PE</t>
  </si>
  <si>
    <t>CO</t>
  </si>
  <si>
    <t>BR</t>
  </si>
  <si>
    <t>market for heavy fuel oil</t>
  </si>
  <si>
    <t>heavy fuel oil</t>
  </si>
  <si>
    <t>market for light fuel oil</t>
  </si>
  <si>
    <t>light fuel oil</t>
  </si>
  <si>
    <t>market for lignite briquettes</t>
  </si>
  <si>
    <t>lignite briquettes</t>
  </si>
  <si>
    <t>market for liquefied petroleum gas</t>
  </si>
  <si>
    <t>liquefied petroleum gas</t>
  </si>
  <si>
    <t>market for lubricating oil</t>
  </si>
  <si>
    <t>lubricating oil</t>
  </si>
  <si>
    <t>market for pitch despergents, in paper production</t>
  </si>
  <si>
    <t>pitch despergents, in paper production</t>
  </si>
  <si>
    <t>market for retention aid, for paper production</t>
  </si>
  <si>
    <t>retention aid, for paper production</t>
  </si>
  <si>
    <t>market for dithiocarbamate-compound</t>
  </si>
  <si>
    <t>dithiocarbamate-compound</t>
  </si>
  <si>
    <t>market for triazine-compound, unspecified</t>
  </si>
  <si>
    <t>triazine-compound, unspecified</t>
  </si>
  <si>
    <t>market for ethoxylated alcohol (AE3)</t>
  </si>
  <si>
    <t>ethoxylated alcohol (AE3)</t>
  </si>
  <si>
    <t>market for packaging film, low density polyethylene</t>
  </si>
  <si>
    <t>packaging film, low density polyethylene</t>
  </si>
  <si>
    <t>market for natural gas, low pressure</t>
  </si>
  <si>
    <t>natural gas, low pressure</t>
  </si>
  <si>
    <t>market for heat, district or industrial, other than natural gas</t>
  </si>
  <si>
    <t>market for tap water</t>
  </si>
  <si>
    <t>tap water</t>
  </si>
  <si>
    <t>market for hard coal ash</t>
  </si>
  <si>
    <t>hard coal ash</t>
  </si>
  <si>
    <t>market for sludge from pulp and paper production</t>
  </si>
  <si>
    <t>sludge from pulp and paper production</t>
  </si>
  <si>
    <t>market for ash from paper production sludge</t>
  </si>
  <si>
    <t>ash from paper production sludge</t>
  </si>
  <si>
    <t>market for lignite ash</t>
  </si>
  <si>
    <t>lignite ash</t>
  </si>
  <si>
    <t>market for waste mineral oil</t>
  </si>
  <si>
    <t>waste mineral oil</t>
  </si>
  <si>
    <t>market for waste paperboard, sorted</t>
  </si>
  <si>
    <t>waste paperboard, sorted</t>
  </si>
  <si>
    <t>market for wood chips, from post-consumer wood, measured as dry mass</t>
  </si>
  <si>
    <t>wood chips, from post-consumer wood, measured as dry mass</t>
  </si>
  <si>
    <t>market for paper mill, integrated</t>
  </si>
  <si>
    <t>paper mill, integrated</t>
  </si>
  <si>
    <t>L'eau nécessaire a été mise à 0 car le sludge contient déjà l'eau nécessaire au procédé.</t>
  </si>
  <si>
    <t>Feasibility of recycling pulp and paper mill sludge in the paper and board industries</t>
  </si>
  <si>
    <t>Changé pour le processus en Inde</t>
  </si>
  <si>
    <t>Ecoinvent; https://sustainabledevelopment.in/uploads/pdf/1568608648CII%20Res%20Eff%20Rep%20Paper%20and%20Steel%20Aug%202019.pdf</t>
  </si>
  <si>
    <t>Le sous-compartiment choisi est ''ground'', car l'eau est déchargée pour irriguer les terres. ''to treat the wastewater releasing from paper machine before discharge to the agricultural land.'' 5,2 mg/L d'eau rejetée.</t>
  </si>
  <si>
    <t>Le sous-compartiment choisi est ''ground'', car l'eau est déchargée pour irriguer les terres. ''to treat the wastewater releasing from paper machine before discharge to the agricultural land.'' 30,5 mg/L d'eau rejetée.</t>
  </si>
  <si>
    <t>7c26e1a1-0081-4bf8-b630-f7ed2f92fbc1_dcb70fd5-e305-4920-b68b-40697cc6a206</t>
  </si>
  <si>
    <t>treatment of waste polyethylene terephthalate, open dump, wet infiltration class (500mm)</t>
  </si>
  <si>
    <t>waste polyethylene terephthalate</t>
  </si>
  <si>
    <t>B_approximated_through_minimization, Ecoinvent</t>
  </si>
  <si>
    <t>4f58820c-f0f4-46ce-a5e0-584f270d378e_7ee0ddc3-924d-4339-b9bf-7856af6a698f</t>
  </si>
  <si>
    <t>treatment of waste polyethylene, open dump, wet infiltration class (500mm)</t>
  </si>
  <si>
    <t>waste polyethylene</t>
  </si>
  <si>
    <t>e24b3511-f3de-416c-a555-0fb01d12ccf7_88afd721-07ec-4910-a004-fa3fecb6bf70</t>
  </si>
  <si>
    <t>treatment of waste plastic, mixture, open dump, wet infiltration class (500mm)</t>
  </si>
  <si>
    <t>waste plastic, mixture</t>
  </si>
  <si>
    <t>c4f4e972-2c38-4021-ac84-8fe18b0c80a4_dae141a8-7daa-4f03-a649-b85b718ac65b</t>
  </si>
  <si>
    <t>treatment of waste glass, open dump, wet infiltration class (500mm)</t>
  </si>
  <si>
    <t>waste glass</t>
  </si>
  <si>
    <t>ee729a0b-64aa-4608-9715-ccbf5474e415_d1a4a803-c563-4740-84cf-3c21a488bd74</t>
  </si>
  <si>
    <t>treatment of scrap steel, inert material landfill</t>
  </si>
  <si>
    <t>scrap steel</t>
  </si>
  <si>
    <t>bf22f1c7-b25d-4b88-9ced-e1e15a2d5460_27da8130-82ba-485c-a800-b89efdcb0491</t>
  </si>
  <si>
    <t>treatment of municipal solid waste, open dump, wet infiltration class (500mm)</t>
  </si>
  <si>
    <t>treatment of sludge as replacement of cardboard in cardboard recycling plant</t>
  </si>
  <si>
    <t>https://sustainabledevelopment.in/uploads/pdf/1568608648CII%20Res%20Eff%20Rep%20Paper%20and%20Steel%20Aug%202019.pdf; Ecoinvent</t>
  </si>
  <si>
    <t>Remplacement du carton à recycler par du sludge. Supposé une substitution 1:1 comme première hypothèse.</t>
  </si>
  <si>
    <t>IN (kg)</t>
  </si>
  <si>
    <t>On suppose que les rejets du procédé de recyclage vont à l'open dump. On suppose que toutes les impuretés du ballots sont parfaitement triées et envoyées à l'open dump</t>
  </si>
  <si>
    <t>Onglet ''Mass balance''</t>
  </si>
  <si>
    <t>e9cb94d0-d412-4a80-9f5e-3e63f1f8f15e_d51e5a32-c20a-4da6-8d58-31f344b50c00</t>
  </si>
  <si>
    <t>treatment of waste graphical paper, open dump, wet infiltration class (500mm)</t>
  </si>
  <si>
    <t>waste graphical paper</t>
  </si>
  <si>
    <t>recyc_pmixte_QC_1</t>
  </si>
  <si>
    <t>recyc_pmixte_IN_1</t>
  </si>
  <si>
    <t>a858d2f4-a26a-4b06-8cc1-35fd772212fa_759b89bd-3aa6-42ad-b767-5bb9ef5d331d</t>
  </si>
  <si>
    <t>5378dd6d-7752-402b-afbb-4402ba11409d_71e2f1db-a2c5-44d0-8337-dfff15be974d</t>
  </si>
  <si>
    <t>Changé la géographie pour le Québec.</t>
  </si>
  <si>
    <t>f9d5a379-a643-441d-8cec-296da315bf0b_71e2f1db-a2c5-44d0-8337-dfff15be974d</t>
  </si>
  <si>
    <t>On suppose que les rejets du procédé de recyclage vont à l'enfouissement. On suppose que toutes les impuretés du ballots sont parfaitement triées et envoyées à l'open dump</t>
  </si>
  <si>
    <t>B_approximated through minimization; Ecoinvent; https://onlinelibrary.wiley.com/doi/pdf/10.1002/9780470666883.ch15</t>
  </si>
  <si>
    <t>Rendement de récupération des papiers et carton de 90,9% selon la source, pour la production de fluting and liner à partir de papiers mixtes (sans tenir compte des impuretés)</t>
  </si>
  <si>
    <t>8283e19e-cdd3-4884-b8c9-3bb7da2fdda3_27da8130-82ba-485c-a800-b89efdcb0491</t>
  </si>
  <si>
    <t>treatment of municipal solid waste, sanitary landfill</t>
  </si>
  <si>
    <t>928f04b8-abfd-4f2d-922e-beb05e163e93_dcb70fd5-e305-4920-b68b-40697cc6a206</t>
  </si>
  <si>
    <t>treatment of waste polyethylene terephthalate, sanitary landfill</t>
  </si>
  <si>
    <t>483b4544-e7ac-47c2-97c5-acd9eff25198_7ee0ddc3-924d-4339-b9bf-7856af6a698f</t>
  </si>
  <si>
    <t>treatment of waste polyethylene, sanitary landfill</t>
  </si>
  <si>
    <t>db117325-9909-4c49-8ba4-efff6c62cbae_dae141a8-7daa-4f03-a649-b85b718ac65b</t>
  </si>
  <si>
    <t>treatment of waste glass, sanitary landfill</t>
  </si>
  <si>
    <t>2bec7239-a605-4a22-95f0-22ead12a534d_d51e5a32-c20a-4da6-8d58-31f344b50c00</t>
  </si>
  <si>
    <t>treatment of waste graphical paper, sanitary landfill</t>
  </si>
  <si>
    <t>Estimation du ratio additifs / fibre recyclée dans le papier recyclé</t>
  </si>
  <si>
    <t>recyc_pmixtes_IN_1 (additifs)</t>
  </si>
  <si>
    <t>recyc_pmixtes_IN_1 (fibre recyclée)</t>
  </si>
  <si>
    <t>recyc_pmixtes_QC_1 (additifs)</t>
  </si>
  <si>
    <t>recyc_pmixtes_QC_1 (fibre recyclée)</t>
  </si>
  <si>
    <t>recyc_pmixtes_QC_1 (fibre recyclée et additifs)</t>
  </si>
  <si>
    <t>recyc_pmixtes_IN_1 (fibre recyclée et additifs)</t>
  </si>
  <si>
    <t>Source pour la quantité de boues de désencrage produites: Deviatkin 2016; Source pour la proportion de sludge québécois qui va à chaque traitement: Faubert et al., 2016</t>
  </si>
  <si>
    <t>Source pour la quantité de boues de désencrage produites: Deviatkin 2016; Source pour la proportion de sludge québécois qui va à chaque traitement: Faubert et al., 2017</t>
  </si>
  <si>
    <t>Source pour la quantité de boues de désencrage produites: Deviatkin 2016; Source pour la proportion de sludge québécois qui va à chaque traitement: Faubert et al., 2018</t>
  </si>
  <si>
    <t>150 kg de boues produites par tonne de papier produit (Deviatkin, 2016); 31% des boues vont à l'épandage agricole (Faubert, 2016)</t>
  </si>
  <si>
    <t>150 kg de boues produites par tonne de papier produit (Deviatkin, 2016); 35% des boues vont à la valorisation énergétique (Faubert, 2016)</t>
  </si>
  <si>
    <t>2796f576-3054-4011-86b2-9c51fac08097_e72f7aa8-2369-4498-992e-9db51852afc6</t>
  </si>
  <si>
    <t>treatment, sludge from pulp and paper production, landfarming</t>
  </si>
  <si>
    <t>e098fc7f-77d5-45ae-a9cc-41c8e3fcf4c4_e72f7aa8-2369-4498-992e-9db51852afc6</t>
  </si>
  <si>
    <t>treatment of sludge from pulp and paper production, sanitary landfill</t>
  </si>
  <si>
    <t>Fibres qui n'ont pas été recyclées selon le bilan de masse. On suppose que le sludge contient 13% de fibres (Ochoa de Alda, 2008).</t>
  </si>
  <si>
    <t>Onglet ''Mass balance''; Ochoa de Alda, 2008</t>
  </si>
  <si>
    <t>(https://sustainabledevelopment.in/uploads/pdf/1568608648CII%20Res%20Eff%20Rep%20Paper%20and%20Steel%20Aug%202019.pdf)</t>
  </si>
  <si>
    <t>Additifs</t>
  </si>
  <si>
    <t>Eau</t>
  </si>
  <si>
    <t>Fibres dans le ballot</t>
  </si>
  <si>
    <t>Rejets du ballot</t>
  </si>
  <si>
    <t>Rejets de Ecoinvent</t>
  </si>
  <si>
    <t>Eau résiduelle</t>
  </si>
  <si>
    <t>Fibre recyclée</t>
  </si>
  <si>
    <t>Sludge</t>
  </si>
  <si>
    <t>Rejets de fibres indéfinis</t>
  </si>
  <si>
    <t>IN/OUT</t>
  </si>
  <si>
    <t>150 kg de boues produites par tonne de papier produit (Deviatkin, 2016); 5% des boues vont à d'autres traitements (Faubert, 2016). On suppose pour l'instant que ce 5% est envoyé à l'épandage.</t>
  </si>
  <si>
    <t>sludge_dewat_incineration</t>
  </si>
  <si>
    <t>sludge_dewat_landfill</t>
  </si>
  <si>
    <t>dewatering and landfilling of dewatered sludge</t>
  </si>
  <si>
    <t>Sludge humide sortant de la production de 1 kg de papier recyclé au Québec et dirigé vers l'incinération</t>
  </si>
  <si>
    <t>Ecoinvent; incineration_sludge</t>
  </si>
  <si>
    <t>Électricité requise pour le séchage mécanique. Voir le document excel ''incineration_sludge'' pour les sources et les détails de calculs</t>
  </si>
  <si>
    <t>Électricité requise pour le séchage thermique. Voir le document excel ''incineration_sludge'' pour les sources et les détails de calculs</t>
  </si>
  <si>
    <t>J'ai choisi ce type de production de chaleur mais la validité est à déterminer. Voir le document excel ''incineration_sludge'' pour les sources et les détails de calculs.</t>
  </si>
  <si>
    <t>Eau résiduelle du séchage</t>
  </si>
  <si>
    <t>Sludge séché à incinérer. 55% de contenu en solides comme la loi québécoise l'exige.</t>
  </si>
  <si>
    <t>dewatering and incineration of dewatered sludge</t>
  </si>
  <si>
    <t>Sludge humide sortant de la production de 1 kg de papier recyclé au Québec et dirigé vers l'enfouissement</t>
  </si>
  <si>
    <t>AJOUTER INCINÉRATION: MODÈLE DE DIANE?</t>
  </si>
  <si>
    <t>recyc_OCC_QC_1</t>
  </si>
  <si>
    <t>Changé la géographie pour Québec</t>
  </si>
  <si>
    <t>recyc_pmixtes_IN_1</t>
  </si>
  <si>
    <t>recyc_pmixtes_QC_1</t>
  </si>
  <si>
    <t>recyc_OCC_QC_1 (additifs)</t>
  </si>
  <si>
    <t>recyc_OCC_QC_1 (fibre recyclée)</t>
  </si>
  <si>
    <t>recyc_OCC_QC_1 (fibre recyclée et additifs)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</si>
</sst>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name val="Arial"/>
      <family val="2"/>
      <charset val="1"/>
    </font>
    <font>
      <sz val="12"/>
      <color rgb="FF767171"/>
      <name val="Calibri"/>
      <family val="2"/>
      <charset val="1"/>
    </font>
    <font>
      <b/>
      <sz val="10"/>
      <name val="Arial"/>
      <family val="2"/>
      <charset val="1"/>
    </font>
    <font>
      <b/>
      <sz val="11"/>
      <color rgb="FF000000"/>
      <name val="Calibri"/>
      <family val="2"/>
      <charset val="1"/>
    </font>
    <font>
      <sz val="8"/>
      <name val="Arial"/>
      <family val="2"/>
      <charset val="1"/>
    </font>
    <font>
      <sz val="9"/>
      <color indexed="81"/>
      <name val="Tahoma"/>
      <family val="2"/>
    </font>
    <font>
      <b/>
      <sz val="9"/>
      <color indexed="81"/>
      <name val="Tahoma"/>
      <family val="2"/>
    </font>
    <font>
      <u/>
      <sz val="10"/>
      <color theme="10"/>
      <name val="Arial"/>
      <family val="2"/>
      <charset val="1"/>
    </font>
    <font>
      <b/>
      <sz val="10"/>
      <name val="Arial"/>
      <family val="2"/>
    </font>
    <font>
      <b/>
      <sz val="10"/>
      <color rgb="FFFF0000"/>
      <name val="Arial"/>
      <family val="2"/>
    </font>
  </fonts>
  <fills count="61">
    <fill>
      <patternFill patternType="none"/>
    </fill>
    <fill>
      <patternFill patternType="gray125"/>
    </fill>
    <fill>
      <patternFill patternType="solid">
        <fgColor rgb="FFF2F2F2"/>
        <bgColor rgb="FFFEF2EC"/>
      </patternFill>
    </fill>
    <fill>
      <patternFill patternType="solid">
        <fgColor rgb="FFC5E0B4"/>
        <bgColor rgb="FFD9D9D9"/>
      </patternFill>
    </fill>
    <fill>
      <patternFill patternType="solid">
        <fgColor rgb="FFFF99FF"/>
        <bgColor rgb="FFF4B183"/>
      </patternFill>
    </fill>
    <fill>
      <patternFill patternType="solid">
        <fgColor rgb="FFDDDDDD"/>
        <bgColor rgb="FFD9D9D9"/>
      </patternFill>
    </fill>
    <fill>
      <patternFill patternType="solid">
        <fgColor rgb="FFB0753A"/>
        <bgColor rgb="FF996633"/>
      </patternFill>
    </fill>
    <fill>
      <patternFill patternType="solid">
        <fgColor rgb="FFA9D18E"/>
        <bgColor rgb="FFC5E0B4"/>
      </patternFill>
    </fill>
    <fill>
      <patternFill patternType="solid">
        <fgColor rgb="FF9DC3E6"/>
        <bgColor rgb="FFB4C7E7"/>
      </patternFill>
    </fill>
    <fill>
      <patternFill patternType="solid">
        <fgColor rgb="FFFFE699"/>
        <bgColor rgb="FFFDDECF"/>
      </patternFill>
    </fill>
    <fill>
      <patternFill patternType="solid">
        <fgColor rgb="FFA5A5A5"/>
        <bgColor rgb="FFA6A6A6"/>
      </patternFill>
    </fill>
    <fill>
      <patternFill patternType="solid">
        <fgColor rgb="FF8FAADC"/>
        <bgColor rgb="FF9DC3E6"/>
      </patternFill>
    </fill>
    <fill>
      <patternFill patternType="solid">
        <fgColor rgb="FFFFF2CC"/>
        <bgColor rgb="FFFEF2EC"/>
      </patternFill>
    </fill>
    <fill>
      <patternFill patternType="solid">
        <fgColor rgb="FFBDD7EE"/>
        <bgColor rgb="FFB4C7E7"/>
      </patternFill>
    </fill>
    <fill>
      <patternFill patternType="solid">
        <fgColor rgb="FFF4B183"/>
        <bgColor rgb="FFBFBFBF"/>
      </patternFill>
    </fill>
    <fill>
      <patternFill patternType="solid">
        <fgColor rgb="FFB4C7E7"/>
        <bgColor rgb="FF9DC3E6"/>
      </patternFill>
    </fill>
    <fill>
      <patternFill patternType="solid">
        <fgColor rgb="FFD9D9D9"/>
        <bgColor rgb="FFDDDDDD"/>
      </patternFill>
    </fill>
    <fill>
      <patternFill patternType="solid">
        <fgColor rgb="FFBFBFBF"/>
        <bgColor rgb="FFB4C7E7"/>
      </patternFill>
    </fill>
    <fill>
      <patternFill patternType="solid">
        <fgColor rgb="FF996633"/>
        <bgColor rgb="FFB0753A"/>
      </patternFill>
    </fill>
    <fill>
      <patternFill patternType="solid">
        <fgColor rgb="FFA6A6A6"/>
        <bgColor rgb="FFA5A5A5"/>
      </patternFill>
    </fill>
    <fill>
      <patternFill patternType="solid">
        <fgColor rgb="FFFF0000"/>
        <bgColor rgb="FFD9D9D9"/>
      </patternFill>
    </fill>
    <fill>
      <patternFill patternType="solid">
        <fgColor rgb="FFFF0000"/>
        <bgColor rgb="FFA6A6A6"/>
      </patternFill>
    </fill>
    <fill>
      <patternFill patternType="solid">
        <fgColor rgb="FFFF0000"/>
        <bgColor rgb="FF9DC3E6"/>
      </patternFill>
    </fill>
    <fill>
      <patternFill patternType="solid">
        <fgColor rgb="FFFF0000"/>
        <bgColor rgb="FFFEF2EC"/>
      </patternFill>
    </fill>
    <fill>
      <patternFill patternType="solid">
        <fgColor rgb="FFFF0000"/>
        <bgColor rgb="FFB4C7E7"/>
      </patternFill>
    </fill>
    <fill>
      <patternFill patternType="solid">
        <fgColor rgb="FFFF0000"/>
        <bgColor rgb="FFBFBFBF"/>
      </patternFill>
    </fill>
    <fill>
      <patternFill patternType="solid">
        <fgColor rgb="FFFF0000"/>
        <bgColor rgb="FFDDDDDD"/>
      </patternFill>
    </fill>
    <fill>
      <patternFill patternType="solid">
        <fgColor rgb="FFFF0000"/>
        <bgColor indexed="64"/>
      </patternFill>
    </fill>
    <fill>
      <patternFill patternType="solid">
        <fgColor theme="7"/>
        <bgColor rgb="FFD9D9D9"/>
      </patternFill>
    </fill>
    <fill>
      <patternFill patternType="solid">
        <fgColor theme="7"/>
        <bgColor rgb="FFA6A6A6"/>
      </patternFill>
    </fill>
    <fill>
      <patternFill patternType="solid">
        <fgColor theme="7"/>
        <bgColor rgb="FF9DC3E6"/>
      </patternFill>
    </fill>
    <fill>
      <patternFill patternType="solid">
        <fgColor theme="7"/>
        <bgColor rgb="FFFEF2EC"/>
      </patternFill>
    </fill>
    <fill>
      <patternFill patternType="solid">
        <fgColor theme="7"/>
        <bgColor rgb="FFB4C7E7"/>
      </patternFill>
    </fill>
    <fill>
      <patternFill patternType="solid">
        <fgColor theme="7"/>
        <bgColor rgb="FFBFBFBF"/>
      </patternFill>
    </fill>
    <fill>
      <patternFill patternType="solid">
        <fgColor theme="7"/>
        <bgColor rgb="FFDDDDDD"/>
      </patternFill>
    </fill>
    <fill>
      <patternFill patternType="solid">
        <fgColor theme="7"/>
        <bgColor indexed="64"/>
      </patternFill>
    </fill>
    <fill>
      <patternFill patternType="solid">
        <fgColor theme="7" tint="0.39997558519241921"/>
        <bgColor rgb="FFD9D9D9"/>
      </patternFill>
    </fill>
    <fill>
      <patternFill patternType="solid">
        <fgColor theme="7" tint="0.39997558519241921"/>
        <bgColor rgb="FFC5E0B4"/>
      </patternFill>
    </fill>
    <fill>
      <patternFill patternType="solid">
        <fgColor theme="7" tint="0.39997558519241921"/>
        <bgColor rgb="FFA6A6A6"/>
      </patternFill>
    </fill>
    <fill>
      <patternFill patternType="solid">
        <fgColor theme="7" tint="0.39997558519241921"/>
        <bgColor rgb="FF9DC3E6"/>
      </patternFill>
    </fill>
    <fill>
      <patternFill patternType="solid">
        <fgColor theme="7" tint="0.39997558519241921"/>
        <bgColor rgb="FFFEF2EC"/>
      </patternFill>
    </fill>
    <fill>
      <patternFill patternType="solid">
        <fgColor theme="7" tint="0.39997558519241921"/>
        <bgColor rgb="FFB4C7E7"/>
      </patternFill>
    </fill>
    <fill>
      <patternFill patternType="solid">
        <fgColor theme="7" tint="0.39997558519241921"/>
        <bgColor rgb="FFBFBFBF"/>
      </patternFill>
    </fill>
    <fill>
      <patternFill patternType="solid">
        <fgColor theme="7" tint="0.39997558519241921"/>
        <bgColor rgb="FFDDDDDD"/>
      </patternFill>
    </fill>
    <fill>
      <patternFill patternType="solid">
        <fgColor theme="7" tint="0.39997558519241921"/>
        <bgColor indexed="64"/>
      </patternFill>
    </fill>
    <fill>
      <patternFill patternType="solid">
        <fgColor rgb="FFFFFF00"/>
        <bgColor rgb="FFBFBFBF"/>
      </patternFill>
    </fill>
    <fill>
      <patternFill patternType="solid">
        <fgColor rgb="FFFFFF00"/>
        <bgColor rgb="FFD9D9D9"/>
      </patternFill>
    </fill>
    <fill>
      <patternFill patternType="solid">
        <fgColor rgb="FFFFFF00"/>
        <bgColor rgb="FF9DC3E6"/>
      </patternFill>
    </fill>
    <fill>
      <patternFill patternType="solid">
        <fgColor theme="0" tint="-4.9989318521683403E-2"/>
        <bgColor rgb="FFC5E0B4"/>
      </patternFill>
    </fill>
    <fill>
      <patternFill patternType="solid">
        <fgColor theme="0" tint="-4.9989318521683403E-2"/>
        <bgColor rgb="FFD9D9D9"/>
      </patternFill>
    </fill>
    <fill>
      <patternFill patternType="solid">
        <fgColor theme="5" tint="0.79998168889431442"/>
        <bgColor rgb="FFD9D9D9"/>
      </patternFill>
    </fill>
    <fill>
      <patternFill patternType="solid">
        <fgColor theme="5" tint="0.79998168889431442"/>
        <bgColor rgb="FFC5E0B4"/>
      </patternFill>
    </fill>
    <fill>
      <patternFill patternType="solid">
        <fgColor theme="5" tint="0.59999389629810485"/>
        <bgColor rgb="FFD9D9D9"/>
      </patternFill>
    </fill>
    <fill>
      <patternFill patternType="solid">
        <fgColor theme="5" tint="0.59999389629810485"/>
        <bgColor rgb="FFC5E0B4"/>
      </patternFill>
    </fill>
    <fill>
      <patternFill patternType="solid">
        <fgColor theme="5" tint="0.59999389629810485"/>
        <bgColor indexed="64"/>
      </patternFill>
    </fill>
    <fill>
      <patternFill patternType="solid">
        <fgColor theme="3" tint="0.59999389629810485"/>
        <bgColor rgb="FFD9D9D9"/>
      </patternFill>
    </fill>
    <fill>
      <patternFill patternType="solid">
        <fgColor theme="3" tint="0.59999389629810485"/>
        <bgColor rgb="FFC5E0B4"/>
      </patternFill>
    </fill>
    <fill>
      <patternFill patternType="solid">
        <fgColor theme="3" tint="0.59999389629810485"/>
        <bgColor indexed="64"/>
      </patternFill>
    </fill>
    <fill>
      <patternFill patternType="solid">
        <fgColor theme="8" tint="0.39997558519241921"/>
        <bgColor rgb="FFD9D9D9"/>
      </patternFill>
    </fill>
    <fill>
      <patternFill patternType="solid">
        <fgColor theme="8" tint="0.39997558519241921"/>
        <bgColor rgb="FFC5E0B4"/>
      </patternFill>
    </fill>
    <fill>
      <patternFill patternType="solid">
        <fgColor rgb="FFFFFF00"/>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2" borderId="1" applyProtection="0"/>
    <xf numFmtId="0" fontId="7" fillId="0" borderId="0" applyNumberFormat="0" applyFill="0" applyBorder="0" applyAlignment="0" applyProtection="0"/>
  </cellStyleXfs>
  <cellXfs count="181">
    <xf numFmtId="0" fontId="0" fillId="0" borderId="0" xfId="0"/>
    <xf numFmtId="0" fontId="0" fillId="4" borderId="2" xfId="0" applyFill="1" applyBorder="1"/>
    <xf numFmtId="0" fontId="0" fillId="4" borderId="2" xfId="0" applyFill="1" applyBorder="1" applyProtection="1">
      <protection locked="0"/>
    </xf>
    <xf numFmtId="0" fontId="2" fillId="4" borderId="2" xfId="0" applyFont="1" applyFill="1" applyBorder="1" applyAlignment="1" applyProtection="1">
      <alignment horizontal="center" vertical="center"/>
    </xf>
    <xf numFmtId="0" fontId="2" fillId="0" borderId="0" xfId="0" applyFont="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pplyProtection="1">
      <alignment horizontal="center" vertical="center"/>
      <protection locked="0"/>
    </xf>
    <xf numFmtId="0" fontId="0" fillId="4" borderId="2" xfId="0" applyFont="1" applyFill="1" applyBorder="1"/>
    <xf numFmtId="0" fontId="0" fillId="4" borderId="2" xfId="0" applyFont="1" applyFill="1" applyBorder="1" applyProtection="1">
      <protection locked="0"/>
    </xf>
    <xf numFmtId="0" fontId="0" fillId="5" borderId="0" xfId="0" applyFill="1"/>
    <xf numFmtId="0" fontId="2" fillId="5" borderId="2" xfId="0" applyFont="1" applyFill="1" applyBorder="1" applyAlignment="1" applyProtection="1">
      <alignment horizontal="center" vertical="center"/>
    </xf>
    <xf numFmtId="0" fontId="2" fillId="6" borderId="2" xfId="0" applyFont="1" applyFill="1" applyBorder="1" applyAlignment="1" applyProtection="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pplyProtection="1">
      <alignment horizontal="center" vertical="center"/>
      <protection locked="0"/>
    </xf>
    <xf numFmtId="0" fontId="0" fillId="5" borderId="2" xfId="0" applyFont="1" applyFill="1" applyBorder="1"/>
    <xf numFmtId="0" fontId="0" fillId="6" borderId="2" xfId="0" applyFont="1" applyFill="1" applyBorder="1" applyProtection="1">
      <protection locked="0"/>
    </xf>
    <xf numFmtId="0" fontId="0" fillId="7" borderId="2" xfId="0" applyFont="1" applyFill="1" applyBorder="1" applyProtection="1">
      <protection locked="0"/>
    </xf>
    <xf numFmtId="0" fontId="0" fillId="7" borderId="2" xfId="0" applyFill="1" applyBorder="1" applyProtection="1">
      <protection locked="0"/>
    </xf>
    <xf numFmtId="0" fontId="0" fillId="0" borderId="0" xfId="0" applyProtection="1">
      <protection hidden="1"/>
    </xf>
    <xf numFmtId="0" fontId="2" fillId="7" borderId="2" xfId="0" applyFont="1" applyFill="1" applyBorder="1" applyAlignment="1" applyProtection="1">
      <alignment horizontal="center" vertical="center"/>
    </xf>
    <xf numFmtId="0" fontId="0" fillId="7" borderId="2" xfId="1" applyFont="1" applyFill="1" applyBorder="1" applyProtection="1">
      <protection locked="0"/>
    </xf>
    <xf numFmtId="11" fontId="0" fillId="7" borderId="2" xfId="0" applyNumberFormat="1" applyFill="1" applyBorder="1" applyProtection="1">
      <protection locked="0"/>
    </xf>
    <xf numFmtId="0" fontId="0" fillId="7" borderId="0" xfId="0" applyFill="1" applyProtection="1">
      <protection locked="0"/>
    </xf>
    <xf numFmtId="0" fontId="0" fillId="8" borderId="2" xfId="0" applyFont="1" applyFill="1" applyBorder="1" applyProtection="1">
      <protection locked="0"/>
    </xf>
    <xf numFmtId="0" fontId="0" fillId="8" borderId="2" xfId="0" applyFill="1" applyBorder="1" applyProtection="1">
      <protection locked="0"/>
    </xf>
    <xf numFmtId="0" fontId="2" fillId="8" borderId="2" xfId="0" applyFont="1" applyFill="1" applyBorder="1" applyAlignment="1" applyProtection="1">
      <alignment horizontal="center" vertical="center"/>
    </xf>
    <xf numFmtId="0" fontId="2" fillId="8" borderId="0" xfId="0" applyFont="1" applyFill="1" applyBorder="1" applyAlignment="1" applyProtection="1">
      <alignment horizontal="center" vertical="center"/>
    </xf>
    <xf numFmtId="0" fontId="0" fillId="8" borderId="0" xfId="0" applyFont="1" applyFill="1" applyProtection="1">
      <protection locked="0"/>
    </xf>
    <xf numFmtId="0" fontId="0" fillId="9" borderId="2" xfId="0" applyFont="1" applyFill="1" applyBorder="1" applyProtection="1">
      <protection locked="0"/>
    </xf>
    <xf numFmtId="0" fontId="0" fillId="5" borderId="3" xfId="0" applyFill="1" applyBorder="1"/>
    <xf numFmtId="0" fontId="2" fillId="9" borderId="2" xfId="0" applyFont="1" applyFill="1" applyBorder="1" applyAlignment="1" applyProtection="1">
      <alignment horizontal="center" vertical="center"/>
      <protection locked="0"/>
    </xf>
    <xf numFmtId="0" fontId="2" fillId="9" borderId="2" xfId="0" applyFont="1" applyFill="1" applyBorder="1" applyAlignment="1" applyProtection="1">
      <alignment horizontal="center" vertical="center"/>
    </xf>
    <xf numFmtId="0" fontId="2" fillId="5" borderId="3" xfId="0" applyFont="1" applyFill="1" applyBorder="1" applyAlignment="1">
      <alignment horizontal="center" vertical="center"/>
    </xf>
    <xf numFmtId="0" fontId="0" fillId="10" borderId="0" xfId="0" applyFill="1" applyProtection="1">
      <protection locked="0"/>
    </xf>
    <xf numFmtId="0" fontId="0" fillId="11" borderId="0" xfId="0" applyFill="1" applyProtection="1">
      <protection locked="0"/>
    </xf>
    <xf numFmtId="0" fontId="0" fillId="3" borderId="0" xfId="0" applyFill="1"/>
    <xf numFmtId="0" fontId="0" fillId="12" borderId="0" xfId="0" applyFill="1"/>
    <xf numFmtId="0" fontId="0" fillId="13" borderId="0" xfId="0" applyFill="1"/>
    <xf numFmtId="0" fontId="0" fillId="14" borderId="0" xfId="0" applyFill="1" applyProtection="1">
      <protection locked="0"/>
    </xf>
    <xf numFmtId="0" fontId="0" fillId="15" borderId="0" xfId="0" applyFill="1" applyProtection="1"/>
    <xf numFmtId="0" fontId="0" fillId="16" borderId="0" xfId="0" applyFill="1"/>
    <xf numFmtId="0" fontId="0" fillId="16" borderId="0" xfId="0" applyFill="1" applyProtection="1">
      <protection locked="0"/>
    </xf>
    <xf numFmtId="0" fontId="2" fillId="7" borderId="2" xfId="0" applyFont="1" applyFill="1" applyBorder="1" applyAlignment="1" applyProtection="1">
      <alignment horizontal="center" vertical="center" wrapText="1"/>
    </xf>
    <xf numFmtId="0" fontId="2" fillId="10" borderId="2" xfId="0" applyFont="1" applyFill="1" applyBorder="1" applyAlignment="1" applyProtection="1">
      <alignment horizontal="center" vertical="center" wrapText="1"/>
      <protection locked="0"/>
    </xf>
    <xf numFmtId="0" fontId="2" fillId="11" borderId="4" xfId="0" applyFont="1" applyFill="1" applyBorder="1" applyAlignment="1" applyProtection="1">
      <alignment horizontal="center" vertical="center" wrapText="1"/>
    </xf>
    <xf numFmtId="0" fontId="2" fillId="3" borderId="4" xfId="0" applyFont="1" applyFill="1" applyBorder="1" applyAlignment="1" applyProtection="1">
      <alignment horizontal="center" vertical="center" wrapText="1"/>
    </xf>
    <xf numFmtId="0" fontId="2" fillId="12" borderId="4" xfId="0" applyFont="1" applyFill="1" applyBorder="1" applyAlignment="1" applyProtection="1">
      <alignment horizontal="center" vertical="center" wrapText="1"/>
    </xf>
    <xf numFmtId="0" fontId="2" fillId="13" borderId="4"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xf>
    <xf numFmtId="0" fontId="2" fillId="11" borderId="2" xfId="0" applyFont="1" applyFill="1" applyBorder="1" applyAlignment="1" applyProtection="1">
      <alignment horizontal="center" vertical="center"/>
    </xf>
    <xf numFmtId="0" fontId="2" fillId="15" borderId="2" xfId="0" applyFont="1" applyFill="1" applyBorder="1" applyAlignment="1" applyProtection="1">
      <alignment horizontal="center" vertical="center"/>
    </xf>
    <xf numFmtId="0" fontId="2" fillId="16" borderId="2" xfId="0" applyFont="1" applyFill="1" applyBorder="1" applyAlignment="1" applyProtection="1">
      <alignment horizontal="center" vertical="center"/>
    </xf>
    <xf numFmtId="0" fontId="2" fillId="0" borderId="0" xfId="0" applyFont="1" applyAlignment="1">
      <alignment horizontal="center"/>
    </xf>
    <xf numFmtId="0" fontId="0" fillId="10" borderId="2" xfId="0" applyFill="1" applyBorder="1" applyProtection="1">
      <protection locked="0"/>
    </xf>
    <xf numFmtId="0" fontId="0" fillId="11" borderId="2" xfId="0" applyFill="1" applyBorder="1" applyProtection="1">
      <protection locked="0"/>
    </xf>
    <xf numFmtId="0" fontId="0" fillId="3" borderId="2" xfId="0" applyFill="1" applyBorder="1"/>
    <xf numFmtId="0" fontId="0" fillId="12" borderId="2" xfId="0" applyFill="1" applyBorder="1"/>
    <xf numFmtId="0" fontId="0" fillId="13" borderId="2" xfId="0" applyFill="1" applyBorder="1"/>
    <xf numFmtId="0" fontId="0" fillId="14" borderId="2" xfId="0" applyFill="1" applyBorder="1" applyProtection="1">
      <protection locked="0"/>
    </xf>
    <xf numFmtId="0" fontId="0" fillId="15" borderId="2" xfId="0" applyFill="1" applyBorder="1" applyProtection="1"/>
    <xf numFmtId="0" fontId="0" fillId="16" borderId="2" xfId="0" applyFill="1" applyBorder="1"/>
    <xf numFmtId="0" fontId="0" fillId="16" borderId="2" xfId="0" applyFill="1" applyBorder="1" applyProtection="1">
      <protection locked="0"/>
    </xf>
    <xf numFmtId="0" fontId="0" fillId="10" borderId="2" xfId="0" applyFill="1" applyBorder="1" applyAlignment="1" applyProtection="1">
      <alignment vertical="center"/>
      <protection locked="0"/>
    </xf>
    <xf numFmtId="0" fontId="0" fillId="17" borderId="2" xfId="0" applyFill="1" applyBorder="1" applyAlignment="1" applyProtection="1">
      <alignment horizontal="left"/>
      <protection locked="0"/>
    </xf>
    <xf numFmtId="0" fontId="0" fillId="3" borderId="2" xfId="0" applyFill="1" applyBorder="1" applyProtection="1">
      <protection locked="0"/>
    </xf>
    <xf numFmtId="0" fontId="0" fillId="12" borderId="2" xfId="0" applyFill="1" applyBorder="1" applyProtection="1">
      <protection locked="0"/>
    </xf>
    <xf numFmtId="0" fontId="0" fillId="17" borderId="2" xfId="0" applyFill="1" applyBorder="1"/>
    <xf numFmtId="0" fontId="3" fillId="17" borderId="2"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12" borderId="2" xfId="0" applyFont="1" applyFill="1" applyBorder="1" applyAlignment="1" applyProtection="1">
      <alignment horizontal="center" vertical="center"/>
      <protection locked="0"/>
    </xf>
    <xf numFmtId="0" fontId="3" fillId="3" borderId="2" xfId="0" applyFont="1" applyFill="1" applyBorder="1" applyAlignment="1">
      <alignment horizontal="center" vertical="center"/>
    </xf>
    <xf numFmtId="0" fontId="3" fillId="12" borderId="2" xfId="0" applyFont="1" applyFill="1" applyBorder="1" applyAlignment="1">
      <alignment horizontal="center" vertical="center"/>
    </xf>
    <xf numFmtId="0" fontId="3" fillId="17" borderId="2" xfId="0" applyFont="1" applyFill="1" applyBorder="1" applyAlignment="1">
      <alignment horizontal="center" vertical="center"/>
    </xf>
    <xf numFmtId="0" fontId="0" fillId="0" borderId="0" xfId="0" applyAlignment="1">
      <alignment horizontal="center" vertical="center"/>
    </xf>
    <xf numFmtId="0" fontId="2" fillId="13" borderId="0" xfId="0" applyFont="1" applyFill="1" applyAlignment="1" applyProtection="1">
      <alignment horizontal="center"/>
      <protection locked="0"/>
    </xf>
    <xf numFmtId="0" fontId="2" fillId="13" borderId="2" xfId="0" applyFont="1" applyFill="1" applyBorder="1" applyAlignment="1" applyProtection="1">
      <alignment horizontal="center" vertical="center" wrapText="1"/>
      <protection locked="0"/>
    </xf>
    <xf numFmtId="0" fontId="2" fillId="13"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3" borderId="2" xfId="0" applyFont="1" applyFill="1" applyBorder="1" applyAlignment="1" applyProtection="1">
      <alignment horizontal="center"/>
      <protection locked="0"/>
    </xf>
    <xf numFmtId="0" fontId="2" fillId="12" borderId="2" xfId="0" applyFont="1" applyFill="1" applyBorder="1" applyAlignment="1" applyProtection="1">
      <alignment horizontal="center" vertical="center" wrapText="1"/>
    </xf>
    <xf numFmtId="0" fontId="2" fillId="9" borderId="2"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wrapText="1"/>
    </xf>
    <xf numFmtId="0" fontId="0" fillId="18" borderId="2" xfId="0" applyFill="1" applyBorder="1"/>
    <xf numFmtId="0" fontId="0" fillId="0" borderId="0" xfId="0" applyProtection="1">
      <protection locked="0"/>
    </xf>
    <xf numFmtId="0" fontId="2" fillId="9" borderId="2" xfId="0" applyFont="1" applyFill="1" applyBorder="1" applyProtection="1"/>
    <xf numFmtId="0" fontId="0" fillId="9" borderId="2" xfId="0" applyFont="1" applyFill="1" applyBorder="1" applyProtection="1"/>
    <xf numFmtId="0" fontId="0" fillId="9" borderId="2" xfId="0" applyFill="1" applyBorder="1" applyProtection="1"/>
    <xf numFmtId="0" fontId="2" fillId="12" borderId="2" xfId="0" applyFont="1" applyFill="1" applyBorder="1" applyProtection="1"/>
    <xf numFmtId="0" fontId="0" fillId="12" borderId="2" xfId="0" applyFont="1" applyFill="1" applyBorder="1" applyProtection="1"/>
    <xf numFmtId="0" fontId="0" fillId="12" borderId="2" xfId="0" applyFill="1" applyBorder="1" applyProtection="1"/>
    <xf numFmtId="0" fontId="0" fillId="18" borderId="5" xfId="0" applyFont="1" applyFill="1" applyBorder="1"/>
    <xf numFmtId="0" fontId="0" fillId="18" borderId="2" xfId="0" applyFont="1" applyFill="1" applyBorder="1"/>
    <xf numFmtId="0" fontId="0" fillId="6" borderId="2" xfId="0" applyFill="1" applyBorder="1"/>
    <xf numFmtId="0" fontId="2" fillId="8" borderId="2" xfId="0" applyFont="1" applyFill="1" applyBorder="1"/>
    <xf numFmtId="0" fontId="0" fillId="8" borderId="2" xfId="0" applyFill="1" applyBorder="1"/>
    <xf numFmtId="0" fontId="2" fillId="13" borderId="2" xfId="0" applyFont="1" applyFill="1" applyBorder="1"/>
    <xf numFmtId="0" fontId="0" fillId="4" borderId="0" xfId="0" applyFill="1"/>
    <xf numFmtId="0" fontId="0" fillId="6" borderId="0" xfId="0" applyFont="1" applyFill="1"/>
    <xf numFmtId="0" fontId="0" fillId="6" borderId="3" xfId="0" applyFont="1" applyFill="1" applyBorder="1"/>
    <xf numFmtId="0" fontId="0" fillId="4" borderId="3" xfId="0" applyFont="1" applyFill="1" applyBorder="1"/>
    <xf numFmtId="0" fontId="2" fillId="12" borderId="2" xfId="0" applyFont="1" applyFill="1" applyBorder="1" applyAlignment="1" applyProtection="1">
      <alignment horizontal="center" vertical="center"/>
    </xf>
    <xf numFmtId="0" fontId="0" fillId="17" borderId="2" xfId="0" applyFill="1" applyBorder="1" applyProtection="1">
      <protection locked="0"/>
    </xf>
    <xf numFmtId="0" fontId="2" fillId="4" borderId="2" xfId="0" applyFont="1" applyFill="1" applyBorder="1" applyAlignment="1" applyProtection="1">
      <alignment horizontal="center" vertical="center" wrapText="1"/>
    </xf>
    <xf numFmtId="0" fontId="2" fillId="6" borderId="2" xfId="0" applyFont="1" applyFill="1" applyBorder="1" applyAlignment="1" applyProtection="1">
      <alignment horizontal="center" vertical="center" wrapText="1"/>
    </xf>
    <xf numFmtId="0" fontId="2" fillId="17" borderId="2" xfId="0" applyFont="1" applyFill="1" applyBorder="1" applyAlignment="1" applyProtection="1">
      <alignment horizontal="center" vertical="center" wrapText="1"/>
    </xf>
    <xf numFmtId="0" fontId="0" fillId="0" borderId="0" xfId="0" applyAlignment="1" applyProtection="1">
      <alignment vertical="center"/>
    </xf>
    <xf numFmtId="0" fontId="0" fillId="6" borderId="2" xfId="0" applyFill="1" applyBorder="1" applyProtection="1">
      <protection locked="0"/>
    </xf>
    <xf numFmtId="0" fontId="0" fillId="17" borderId="2" xfId="0" applyFont="1" applyFill="1" applyBorder="1" applyProtection="1">
      <protection locked="0"/>
    </xf>
    <xf numFmtId="0" fontId="0" fillId="19" borderId="2" xfId="0" applyFill="1" applyBorder="1" applyProtection="1">
      <protection locked="0"/>
    </xf>
    <xf numFmtId="0" fontId="0" fillId="7" borderId="2" xfId="0" applyFill="1" applyBorder="1"/>
    <xf numFmtId="0" fontId="0" fillId="9" borderId="2" xfId="0" applyFill="1" applyBorder="1"/>
    <xf numFmtId="0" fontId="2" fillId="19"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6" borderId="2" xfId="0" applyFont="1" applyFill="1" applyBorder="1" applyAlignment="1" applyProtection="1">
      <alignment horizontal="center" vertical="center" wrapText="1"/>
    </xf>
    <xf numFmtId="0" fontId="2" fillId="0" borderId="0" xfId="0" applyFont="1" applyAlignment="1">
      <alignment horizontal="center" vertical="center" wrapText="1"/>
    </xf>
    <xf numFmtId="0" fontId="0" fillId="21" borderId="2" xfId="0" applyFill="1" applyBorder="1" applyProtection="1">
      <protection locked="0"/>
    </xf>
    <xf numFmtId="0" fontId="0" fillId="22" borderId="2" xfId="0" applyFill="1" applyBorder="1" applyProtection="1">
      <protection locked="0"/>
    </xf>
    <xf numFmtId="0" fontId="0" fillId="20" borderId="2" xfId="0" applyFill="1" applyBorder="1"/>
    <xf numFmtId="0" fontId="0" fillId="23" borderId="2" xfId="0" applyFill="1" applyBorder="1"/>
    <xf numFmtId="0" fontId="0" fillId="24" borderId="2" xfId="0" applyFill="1" applyBorder="1"/>
    <xf numFmtId="0" fontId="0" fillId="25" borderId="2" xfId="0" applyFill="1" applyBorder="1" applyProtection="1">
      <protection locked="0"/>
    </xf>
    <xf numFmtId="0" fontId="0" fillId="22" borderId="2" xfId="0" applyFill="1" applyBorder="1" applyProtection="1"/>
    <xf numFmtId="0" fontId="0" fillId="26" borderId="2" xfId="0" applyFill="1" applyBorder="1"/>
    <xf numFmtId="0" fontId="0" fillId="26" borderId="2" xfId="0" applyFill="1" applyBorder="1" applyProtection="1">
      <protection locked="0"/>
    </xf>
    <xf numFmtId="0" fontId="0" fillId="27" borderId="0" xfId="0" applyFill="1"/>
    <xf numFmtId="0" fontId="0" fillId="21" borderId="2" xfId="0" applyFill="1" applyBorder="1" applyAlignment="1" applyProtection="1">
      <alignment vertical="center"/>
      <protection locked="0"/>
    </xf>
    <xf numFmtId="0" fontId="0" fillId="29" borderId="2" xfId="0" applyFill="1" applyBorder="1" applyProtection="1">
      <protection locked="0"/>
    </xf>
    <xf numFmtId="0" fontId="0" fillId="30" borderId="2" xfId="0" applyFill="1" applyBorder="1" applyProtection="1">
      <protection locked="0"/>
    </xf>
    <xf numFmtId="0" fontId="0" fillId="28" borderId="2" xfId="0" applyFill="1" applyBorder="1"/>
    <xf numFmtId="0" fontId="0" fillId="31" borderId="2" xfId="0" applyFill="1" applyBorder="1"/>
    <xf numFmtId="0" fontId="0" fillId="32" borderId="2" xfId="0" applyFill="1" applyBorder="1"/>
    <xf numFmtId="0" fontId="0" fillId="33" borderId="2" xfId="0" applyFill="1" applyBorder="1" applyProtection="1">
      <protection locked="0"/>
    </xf>
    <xf numFmtId="0" fontId="0" fillId="30" borderId="2" xfId="0" applyFill="1" applyBorder="1" applyProtection="1"/>
    <xf numFmtId="0" fontId="0" fillId="34" borderId="2" xfId="0" applyFill="1" applyBorder="1"/>
    <xf numFmtId="0" fontId="0" fillId="34" borderId="2" xfId="0" applyFill="1" applyBorder="1" applyProtection="1">
      <protection locked="0"/>
    </xf>
    <xf numFmtId="0" fontId="0" fillId="35" borderId="0" xfId="0" applyFill="1"/>
    <xf numFmtId="0" fontId="0" fillId="36" borderId="2" xfId="0" applyFill="1" applyBorder="1" applyAlignment="1" applyProtection="1">
      <alignment vertical="center"/>
    </xf>
    <xf numFmtId="0" fontId="0" fillId="37" borderId="2" xfId="0" applyFill="1" applyBorder="1" applyProtection="1">
      <protection locked="0"/>
    </xf>
    <xf numFmtId="0" fontId="0" fillId="38" borderId="2" xfId="0" applyFill="1" applyBorder="1" applyProtection="1">
      <protection locked="0"/>
    </xf>
    <xf numFmtId="0" fontId="0" fillId="39" borderId="2" xfId="0" applyFill="1" applyBorder="1" applyProtection="1">
      <protection locked="0"/>
    </xf>
    <xf numFmtId="0" fontId="0" fillId="36" borderId="2" xfId="0" applyFill="1" applyBorder="1"/>
    <xf numFmtId="0" fontId="0" fillId="40" borderId="2" xfId="0" applyFill="1" applyBorder="1"/>
    <xf numFmtId="0" fontId="0" fillId="41" borderId="2" xfId="0" applyFill="1" applyBorder="1"/>
    <xf numFmtId="0" fontId="0" fillId="42" borderId="2" xfId="0" applyFill="1" applyBorder="1" applyProtection="1">
      <protection locked="0"/>
    </xf>
    <xf numFmtId="0" fontId="0" fillId="39" borderId="2" xfId="0" applyFill="1" applyBorder="1" applyProtection="1"/>
    <xf numFmtId="0" fontId="0" fillId="43" borderId="2" xfId="0" applyFill="1" applyBorder="1"/>
    <xf numFmtId="0" fontId="0" fillId="43" borderId="2" xfId="0" applyFill="1" applyBorder="1" applyProtection="1">
      <protection locked="0"/>
    </xf>
    <xf numFmtId="0" fontId="0" fillId="44" borderId="0" xfId="0" applyFill="1"/>
    <xf numFmtId="0" fontId="0" fillId="45" borderId="2" xfId="0" applyFill="1" applyBorder="1" applyProtection="1">
      <protection locked="0"/>
    </xf>
    <xf numFmtId="0" fontId="7" fillId="26" borderId="2" xfId="2" applyFill="1" applyBorder="1" applyProtection="1">
      <protection locked="0"/>
    </xf>
    <xf numFmtId="0" fontId="0" fillId="46" borderId="2" xfId="0" applyFill="1" applyBorder="1"/>
    <xf numFmtId="0" fontId="0" fillId="47" borderId="2" xfId="0" applyFill="1" applyBorder="1" applyProtection="1">
      <protection locked="0"/>
    </xf>
    <xf numFmtId="0" fontId="0" fillId="48" borderId="2" xfId="0" applyFill="1" applyBorder="1" applyProtection="1">
      <protection locked="0"/>
    </xf>
    <xf numFmtId="0" fontId="2" fillId="49" borderId="2" xfId="0" applyFont="1" applyFill="1" applyBorder="1" applyAlignment="1" applyProtection="1">
      <alignment horizontal="center" vertical="center"/>
    </xf>
    <xf numFmtId="0" fontId="0" fillId="49" borderId="2" xfId="0" applyFill="1" applyBorder="1" applyAlignment="1" applyProtection="1">
      <alignment vertical="center"/>
    </xf>
    <xf numFmtId="0" fontId="0" fillId="49" borderId="2" xfId="0" applyFill="1" applyBorder="1" applyProtection="1"/>
    <xf numFmtId="0" fontId="0" fillId="49" borderId="0" xfId="0" applyFill="1" applyProtection="1"/>
    <xf numFmtId="0" fontId="2" fillId="48" borderId="2" xfId="0" applyFont="1" applyFill="1" applyBorder="1" applyAlignment="1" applyProtection="1">
      <alignment horizontal="center" vertical="center" wrapText="1"/>
    </xf>
    <xf numFmtId="0" fontId="0" fillId="48" borderId="0" xfId="0" applyFill="1" applyProtection="1">
      <protection locked="0"/>
    </xf>
    <xf numFmtId="0" fontId="0" fillId="50" borderId="2" xfId="0" applyFill="1" applyBorder="1" applyAlignment="1" applyProtection="1">
      <alignment vertical="center"/>
    </xf>
    <xf numFmtId="0" fontId="0" fillId="51" borderId="2" xfId="0" applyFill="1" applyBorder="1" applyProtection="1">
      <protection locked="0"/>
    </xf>
    <xf numFmtId="0" fontId="0" fillId="41" borderId="2" xfId="0" applyFill="1" applyBorder="1" applyAlignment="1" applyProtection="1">
      <alignment horizontal="left"/>
      <protection locked="0"/>
    </xf>
    <xf numFmtId="0" fontId="8" fillId="0" borderId="0" xfId="0" applyFont="1"/>
    <xf numFmtId="164" fontId="0" fillId="41" borderId="2" xfId="0" applyNumberFormat="1" applyFill="1" applyBorder="1"/>
    <xf numFmtId="0" fontId="0" fillId="0" borderId="2" xfId="0" applyBorder="1"/>
    <xf numFmtId="0" fontId="8" fillId="0" borderId="2" xfId="0" applyFont="1" applyBorder="1"/>
    <xf numFmtId="0" fontId="0" fillId="52" borderId="2" xfId="0" applyFill="1" applyBorder="1" applyAlignment="1" applyProtection="1">
      <alignment vertical="center"/>
    </xf>
    <xf numFmtId="0" fontId="0" fillId="53" borderId="2" xfId="0" applyFill="1" applyBorder="1" applyProtection="1">
      <protection locked="0"/>
    </xf>
    <xf numFmtId="0" fontId="0" fillId="54" borderId="0" xfId="0" applyFill="1"/>
    <xf numFmtId="0" fontId="0" fillId="55" borderId="2" xfId="0" applyFill="1" applyBorder="1" applyAlignment="1" applyProtection="1">
      <alignment vertical="center"/>
    </xf>
    <xf numFmtId="0" fontId="0" fillId="56" borderId="2" xfId="0" applyFill="1" applyBorder="1" applyProtection="1">
      <protection locked="0"/>
    </xf>
    <xf numFmtId="0" fontId="0" fillId="57" borderId="0" xfId="0" applyFill="1"/>
    <xf numFmtId="0" fontId="0" fillId="58" borderId="2" xfId="0" applyFill="1" applyBorder="1" applyAlignment="1" applyProtection="1">
      <alignment vertical="center"/>
    </xf>
    <xf numFmtId="0" fontId="0" fillId="59" borderId="2" xfId="0" applyFill="1" applyBorder="1" applyProtection="1">
      <protection locked="0"/>
    </xf>
    <xf numFmtId="0" fontId="9" fillId="0" borderId="0" xfId="0" applyFont="1" applyFill="1" applyBorder="1" applyProtection="1">
      <protection locked="0"/>
    </xf>
    <xf numFmtId="0" fontId="9" fillId="0" borderId="0" xfId="0" applyFont="1" applyFill="1" applyBorder="1"/>
    <xf numFmtId="0" fontId="0" fillId="60" borderId="0" xfId="0" applyFill="1"/>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EF2EC"/>
      <rgbColor rgb="FFFF0000"/>
      <rgbColor rgb="FF00FF00"/>
      <rgbColor rgb="FF0000FF"/>
      <rgbColor rgb="FFFFFF00"/>
      <rgbColor rgb="FFFF00FF"/>
      <rgbColor rgb="FF00FFFF"/>
      <rgbColor rgb="FF800000"/>
      <rgbColor rgb="FF008000"/>
      <rgbColor rgb="FF000080"/>
      <rgbColor rgb="FF996633"/>
      <rgbColor rgb="FF800080"/>
      <rgbColor rgb="FF008080"/>
      <rgbColor rgb="FFBFBFBF"/>
      <rgbColor rgb="FF7F7F7F"/>
      <rgbColor rgb="FF8FAADC"/>
      <rgbColor rgb="FF993366"/>
      <rgbColor rgb="FFFFF2CC"/>
      <rgbColor rgb="FFF2F2F2"/>
      <rgbColor rgb="FF660066"/>
      <rgbColor rgb="FFF4B183"/>
      <rgbColor rgb="FF0066CC"/>
      <rgbColor rgb="FFBDD7EE"/>
      <rgbColor rgb="FF000080"/>
      <rgbColor rgb="FFFF00FF"/>
      <rgbColor rgb="FFFFFF00"/>
      <rgbColor rgb="FF00FFFF"/>
      <rgbColor rgb="FF800080"/>
      <rgbColor rgb="FF800000"/>
      <rgbColor rgb="FF008080"/>
      <rgbColor rgb="FF0000FF"/>
      <rgbColor rgb="FF00CCFF"/>
      <rgbColor rgb="FFDDDDDD"/>
      <rgbColor rgb="FFC5E0B4"/>
      <rgbColor rgb="FFFFE699"/>
      <rgbColor rgb="FF9DC3E6"/>
      <rgbColor rgb="FFFF99FF"/>
      <rgbColor rgb="FFA6A6A6"/>
      <rgbColor rgb="FFFDDECF"/>
      <rgbColor rgb="FF3366FF"/>
      <rgbColor rgb="FFB4C7E7"/>
      <rgbColor rgb="FFA9D18E"/>
      <rgbColor rgb="FFD9D9D9"/>
      <rgbColor rgb="FFFF9900"/>
      <rgbColor rgb="FFB0753A"/>
      <rgbColor rgb="FF767171"/>
      <rgbColor rgb="FFA5A5A5"/>
      <rgbColor rgb="FF003366"/>
      <rgbColor rgb="FF54823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rianne/B_approximated_through_minim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C2">
            <v>3.9687986899835492E-2</v>
          </cell>
        </row>
        <row r="3">
          <cell r="C3">
            <v>0.7203653161460879</v>
          </cell>
        </row>
        <row r="4">
          <cell r="C4">
            <v>3.9687986899835492E-2</v>
          </cell>
        </row>
        <row r="5">
          <cell r="C5">
            <v>2.579006595346104E-2</v>
          </cell>
        </row>
        <row r="6">
          <cell r="C6">
            <v>3.0474513001364469E-2</v>
          </cell>
          <cell r="D6">
            <v>4.6060526932267861E-3</v>
          </cell>
        </row>
        <row r="7">
          <cell r="C7">
            <v>9.9338027771246357E-3</v>
          </cell>
          <cell r="D7">
            <v>1.724535577015527E-18</v>
          </cell>
        </row>
        <row r="8">
          <cell r="C8">
            <v>3.9547674185298733E-2</v>
          </cell>
          <cell r="D8">
            <v>8.5148322865866641E-3</v>
          </cell>
        </row>
        <row r="9">
          <cell r="C9">
            <v>1.1693156210008051E-2</v>
          </cell>
          <cell r="D9">
            <v>1.800299966171386E-18</v>
          </cell>
        </row>
        <row r="10">
          <cell r="C10">
            <v>3.9687986899835492E-2</v>
          </cell>
          <cell r="D10">
            <v>8.5733503960470532E-3</v>
          </cell>
        </row>
        <row r="11">
          <cell r="C11">
            <v>3.443524127313529E-3</v>
          </cell>
          <cell r="D11">
            <v>5.6788279985574149E-18</v>
          </cell>
        </row>
        <row r="12">
          <cell r="C12">
            <v>3.9687986899835492E-2</v>
          </cell>
          <cell r="D12">
            <v>8.5733503960470532E-3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hyperlink" Target="https://sustainabledevelopment.in/uploads/pdf/1568608648CII%20Res%20Eff%20Rep%20Paper%20and%20Steel%20Aug%202019.pdf;%20Ecoinvent" TargetMode="External"/><Relationship Id="rId7" Type="http://schemas.openxmlformats.org/officeDocument/2006/relationships/comments" Target="../comments3.xml"/><Relationship Id="rId2" Type="http://schemas.openxmlformats.org/officeDocument/2006/relationships/hyperlink" Target="https://sustainabledevelopment.in/uploads/pdf/1568608648CII%20Res%20Eff%20Rep%20Paper%20and%20Steel%20Aug%202019.pdf;%20Ecoinvent" TargetMode="External"/><Relationship Id="rId1" Type="http://schemas.openxmlformats.org/officeDocument/2006/relationships/hyperlink" Target="https://sustainabledevelopment.in/uploads/pdf/1568608648CII%20Res%20Eff%20Rep%20Paper%20and%20Steel%20Aug%202019.pdf;%20Ecoinvent" TargetMode="External"/><Relationship Id="rId6" Type="http://schemas.openxmlformats.org/officeDocument/2006/relationships/vmlDrawing" Target="../drawings/vmlDrawing3.vml"/><Relationship Id="rId5" Type="http://schemas.openxmlformats.org/officeDocument/2006/relationships/printerSettings" Target="../printerSettings/printerSettings1.bin"/><Relationship Id="rId4" Type="http://schemas.openxmlformats.org/officeDocument/2006/relationships/hyperlink" Target="https://sustainabledevelopment.in/uploads/pdf/1568608648CII%20Res%20Eff%20Rep%20Paper%20and%20Steel%20Aug%202019.pdf;%20Ecoinven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zoomScaleNormal="100" workbookViewId="0">
      <pane ySplit="1" topLeftCell="A2" activePane="bottomLeft" state="frozen"/>
      <selection pane="bottomLeft" activeCell="C12" sqref="C12"/>
    </sheetView>
  </sheetViews>
  <sheetFormatPr defaultRowHeight="13.2" x14ac:dyDescent="0.25"/>
  <cols>
    <col min="1" max="1" width="14.21875" style="1" customWidth="1"/>
    <col min="2" max="3" width="11.5546875" style="2"/>
  </cols>
  <sheetData>
    <row r="1" spans="1:3" s="4" customFormat="1" ht="26.4" customHeight="1" x14ac:dyDescent="0.25">
      <c r="A1" s="3" t="s">
        <v>0</v>
      </c>
      <c r="B1" s="3" t="s">
        <v>1</v>
      </c>
      <c r="C1" s="3" t="s">
        <v>2</v>
      </c>
    </row>
    <row r="2" spans="1:3" s="4" customFormat="1" ht="26.4" hidden="1" customHeight="1" x14ac:dyDescent="0.25">
      <c r="A2" s="5"/>
      <c r="B2" s="6"/>
      <c r="C2" s="6"/>
    </row>
    <row r="3" spans="1:3" x14ac:dyDescent="0.25">
      <c r="A3" s="7" t="str">
        <f t="shared" ref="A3:A34" si="0">IF(B3=0,"",_xlfn.CONCAT(B3, " [", C3,"]"))</f>
        <v>mass [kg]</v>
      </c>
      <c r="B3" s="8" t="s">
        <v>3</v>
      </c>
      <c r="C3" s="8" t="s">
        <v>4</v>
      </c>
    </row>
    <row r="4" spans="1:3" x14ac:dyDescent="0.25">
      <c r="A4" s="7" t="str">
        <f t="shared" si="0"/>
        <v>H [kg]</v>
      </c>
      <c r="B4" s="8" t="s">
        <v>5</v>
      </c>
      <c r="C4" s="8" t="s">
        <v>4</v>
      </c>
    </row>
    <row r="5" spans="1:3" x14ac:dyDescent="0.25">
      <c r="A5" s="7" t="str">
        <f t="shared" si="0"/>
        <v>C [kg]</v>
      </c>
      <c r="B5" s="8" t="s">
        <v>6</v>
      </c>
      <c r="C5" s="8" t="s">
        <v>4</v>
      </c>
    </row>
    <row r="6" spans="1:3" x14ac:dyDescent="0.25">
      <c r="A6" s="7" t="str">
        <f t="shared" si="0"/>
        <v>N [kg]</v>
      </c>
      <c r="B6" s="8" t="s">
        <v>7</v>
      </c>
      <c r="C6" s="8" t="s">
        <v>4</v>
      </c>
    </row>
    <row r="7" spans="1:3" x14ac:dyDescent="0.25">
      <c r="A7" s="7" t="str">
        <f t="shared" si="0"/>
        <v>O [kg]</v>
      </c>
      <c r="B7" s="8" t="s">
        <v>8</v>
      </c>
      <c r="C7" s="8" t="s">
        <v>4</v>
      </c>
    </row>
    <row r="8" spans="1:3" x14ac:dyDescent="0.25">
      <c r="A8" s="7" t="str">
        <f t="shared" si="0"/>
        <v>P [kg]</v>
      </c>
      <c r="B8" s="8" t="s">
        <v>9</v>
      </c>
      <c r="C8" s="8" t="s">
        <v>4</v>
      </c>
    </row>
    <row r="9" spans="1:3" x14ac:dyDescent="0.25">
      <c r="A9" s="7" t="str">
        <f t="shared" si="0"/>
        <v>S [kg]</v>
      </c>
      <c r="B9" s="8" t="s">
        <v>10</v>
      </c>
      <c r="C9" s="8" t="s">
        <v>4</v>
      </c>
    </row>
    <row r="10" spans="1:3" x14ac:dyDescent="0.25">
      <c r="A10" s="7" t="str">
        <f t="shared" si="0"/>
        <v/>
      </c>
      <c r="B10" s="8"/>
      <c r="C10" s="8"/>
    </row>
    <row r="11" spans="1:3" x14ac:dyDescent="0.25">
      <c r="A11" s="7" t="str">
        <f t="shared" si="0"/>
        <v/>
      </c>
      <c r="B11" s="8"/>
      <c r="C11" s="8"/>
    </row>
    <row r="12" spans="1:3" x14ac:dyDescent="0.25">
      <c r="A12" s="7" t="str">
        <f t="shared" si="0"/>
        <v/>
      </c>
      <c r="B12" s="8"/>
      <c r="C12" s="8"/>
    </row>
    <row r="13" spans="1:3" x14ac:dyDescent="0.25">
      <c r="A13" s="7" t="str">
        <f t="shared" si="0"/>
        <v/>
      </c>
      <c r="B13" s="8"/>
      <c r="C13" s="8"/>
    </row>
    <row r="14" spans="1:3" x14ac:dyDescent="0.25">
      <c r="A14" s="7" t="str">
        <f t="shared" si="0"/>
        <v/>
      </c>
      <c r="B14" s="8"/>
      <c r="C14" s="8"/>
    </row>
    <row r="15" spans="1:3" x14ac:dyDescent="0.25">
      <c r="A15" s="7" t="str">
        <f t="shared" si="0"/>
        <v/>
      </c>
      <c r="B15" s="8"/>
      <c r="C15" s="8"/>
    </row>
    <row r="16" spans="1:3" x14ac:dyDescent="0.25">
      <c r="A16" s="7" t="str">
        <f t="shared" si="0"/>
        <v/>
      </c>
      <c r="B16" s="8"/>
      <c r="C16" s="8"/>
    </row>
    <row r="17" spans="1:3" x14ac:dyDescent="0.25">
      <c r="A17" s="7" t="str">
        <f t="shared" si="0"/>
        <v/>
      </c>
      <c r="B17" s="8"/>
      <c r="C17" s="8"/>
    </row>
    <row r="18" spans="1:3" x14ac:dyDescent="0.25">
      <c r="A18" s="7" t="str">
        <f t="shared" si="0"/>
        <v/>
      </c>
      <c r="B18" s="8"/>
      <c r="C18" s="8"/>
    </row>
    <row r="19" spans="1:3" x14ac:dyDescent="0.25">
      <c r="A19" s="7" t="str">
        <f t="shared" si="0"/>
        <v/>
      </c>
      <c r="B19" s="8"/>
      <c r="C19" s="8"/>
    </row>
    <row r="20" spans="1:3" x14ac:dyDescent="0.25">
      <c r="A20" s="7" t="str">
        <f t="shared" si="0"/>
        <v/>
      </c>
      <c r="B20" s="8"/>
      <c r="C20" s="8"/>
    </row>
    <row r="21" spans="1:3" x14ac:dyDescent="0.25">
      <c r="A21" s="7" t="str">
        <f t="shared" si="0"/>
        <v/>
      </c>
      <c r="B21" s="8"/>
      <c r="C21" s="8"/>
    </row>
    <row r="22" spans="1:3" x14ac:dyDescent="0.25">
      <c r="A22" s="7" t="str">
        <f t="shared" si="0"/>
        <v/>
      </c>
      <c r="B22" s="8"/>
      <c r="C22" s="8"/>
    </row>
    <row r="23" spans="1:3" x14ac:dyDescent="0.25">
      <c r="A23" s="7" t="str">
        <f t="shared" si="0"/>
        <v/>
      </c>
      <c r="B23" s="8"/>
      <c r="C23" s="8"/>
    </row>
    <row r="24" spans="1:3" x14ac:dyDescent="0.25">
      <c r="A24" s="7" t="str">
        <f t="shared" si="0"/>
        <v/>
      </c>
      <c r="B24" s="8"/>
      <c r="C24" s="8"/>
    </row>
    <row r="25" spans="1:3" x14ac:dyDescent="0.25">
      <c r="A25" s="7" t="str">
        <f t="shared" si="0"/>
        <v/>
      </c>
      <c r="B25" s="8"/>
      <c r="C25" s="8"/>
    </row>
    <row r="26" spans="1:3" x14ac:dyDescent="0.25">
      <c r="A26" s="7" t="str">
        <f t="shared" si="0"/>
        <v/>
      </c>
      <c r="B26" s="8"/>
      <c r="C26" s="8"/>
    </row>
    <row r="27" spans="1:3" x14ac:dyDescent="0.25">
      <c r="A27" s="7" t="str">
        <f t="shared" si="0"/>
        <v/>
      </c>
      <c r="B27" s="8"/>
      <c r="C27" s="8"/>
    </row>
    <row r="28" spans="1:3" x14ac:dyDescent="0.25">
      <c r="A28" s="7" t="str">
        <f t="shared" si="0"/>
        <v/>
      </c>
      <c r="B28" s="8"/>
      <c r="C28" s="8"/>
    </row>
    <row r="29" spans="1:3" x14ac:dyDescent="0.25">
      <c r="A29" s="7" t="str">
        <f t="shared" si="0"/>
        <v/>
      </c>
      <c r="B29" s="8"/>
      <c r="C29" s="8"/>
    </row>
    <row r="30" spans="1:3" x14ac:dyDescent="0.25">
      <c r="A30" s="7" t="str">
        <f t="shared" si="0"/>
        <v/>
      </c>
      <c r="B30" s="8"/>
      <c r="C30" s="8"/>
    </row>
    <row r="31" spans="1:3" x14ac:dyDescent="0.25">
      <c r="A31" s="7" t="str">
        <f t="shared" si="0"/>
        <v/>
      </c>
      <c r="B31" s="8"/>
      <c r="C31" s="8"/>
    </row>
    <row r="32" spans="1:3" x14ac:dyDescent="0.25">
      <c r="A32" s="7" t="str">
        <f t="shared" si="0"/>
        <v/>
      </c>
      <c r="B32" s="8"/>
      <c r="C32" s="8"/>
    </row>
    <row r="33" spans="1:3" x14ac:dyDescent="0.25">
      <c r="A33" s="7" t="str">
        <f t="shared" si="0"/>
        <v/>
      </c>
      <c r="B33" s="8"/>
      <c r="C33" s="8"/>
    </row>
    <row r="34" spans="1:3" x14ac:dyDescent="0.25">
      <c r="A34" s="7" t="str">
        <f t="shared" si="0"/>
        <v/>
      </c>
      <c r="B34" s="8"/>
      <c r="C34" s="8"/>
    </row>
    <row r="35" spans="1:3" x14ac:dyDescent="0.25">
      <c r="A35" s="7" t="str">
        <f t="shared" ref="A35:A66" si="1">IF(B35=0,"",_xlfn.CONCAT(B35, " [", C35,"]"))</f>
        <v/>
      </c>
      <c r="B35" s="8"/>
      <c r="C35" s="8"/>
    </row>
    <row r="36" spans="1:3" x14ac:dyDescent="0.25">
      <c r="A36" s="7" t="str">
        <f t="shared" si="1"/>
        <v/>
      </c>
      <c r="B36" s="8"/>
      <c r="C36" s="8"/>
    </row>
    <row r="37" spans="1:3" x14ac:dyDescent="0.25">
      <c r="A37" s="7" t="str">
        <f t="shared" si="1"/>
        <v/>
      </c>
      <c r="B37" s="8"/>
      <c r="C37" s="8"/>
    </row>
    <row r="38" spans="1:3" x14ac:dyDescent="0.25">
      <c r="A38" s="7" t="str">
        <f t="shared" si="1"/>
        <v/>
      </c>
      <c r="B38" s="8"/>
      <c r="C38" s="8"/>
    </row>
    <row r="39" spans="1:3" x14ac:dyDescent="0.25">
      <c r="A39" s="7" t="str">
        <f t="shared" si="1"/>
        <v/>
      </c>
      <c r="B39" s="8"/>
      <c r="C39" s="8"/>
    </row>
    <row r="40" spans="1:3" x14ac:dyDescent="0.25">
      <c r="A40" s="7" t="str">
        <f t="shared" si="1"/>
        <v/>
      </c>
      <c r="B40" s="8"/>
      <c r="C40" s="8"/>
    </row>
    <row r="41" spans="1:3" x14ac:dyDescent="0.25">
      <c r="A41" s="7" t="str">
        <f t="shared" si="1"/>
        <v/>
      </c>
      <c r="B41" s="8"/>
      <c r="C41" s="8"/>
    </row>
    <row r="42" spans="1:3" x14ac:dyDescent="0.25">
      <c r="A42" s="7" t="str">
        <f t="shared" si="1"/>
        <v/>
      </c>
      <c r="B42" s="8"/>
      <c r="C42" s="8"/>
    </row>
    <row r="43" spans="1:3" x14ac:dyDescent="0.25">
      <c r="A43" s="7" t="str">
        <f t="shared" si="1"/>
        <v/>
      </c>
      <c r="B43" s="8"/>
      <c r="C43" s="8"/>
    </row>
    <row r="44" spans="1:3" x14ac:dyDescent="0.25">
      <c r="A44" s="7" t="str">
        <f t="shared" si="1"/>
        <v/>
      </c>
      <c r="B44" s="8"/>
      <c r="C44" s="8"/>
    </row>
    <row r="45" spans="1:3" x14ac:dyDescent="0.25">
      <c r="A45" s="7" t="str">
        <f t="shared" si="1"/>
        <v/>
      </c>
      <c r="B45" s="8"/>
      <c r="C45" s="8"/>
    </row>
    <row r="46" spans="1:3" x14ac:dyDescent="0.25">
      <c r="A46" s="7" t="str">
        <f t="shared" si="1"/>
        <v/>
      </c>
      <c r="B46" s="8"/>
      <c r="C46" s="8"/>
    </row>
    <row r="47" spans="1:3" x14ac:dyDescent="0.25">
      <c r="A47" s="7" t="str">
        <f t="shared" si="1"/>
        <v/>
      </c>
      <c r="B47" s="8"/>
      <c r="C47" s="8"/>
    </row>
    <row r="48" spans="1:3" x14ac:dyDescent="0.25">
      <c r="A48" s="7" t="str">
        <f t="shared" si="1"/>
        <v/>
      </c>
      <c r="B48" s="8"/>
      <c r="C48" s="8"/>
    </row>
    <row r="49" spans="1:3" x14ac:dyDescent="0.25">
      <c r="A49" s="7" t="str">
        <f t="shared" si="1"/>
        <v/>
      </c>
      <c r="B49" s="8"/>
      <c r="C49" s="8"/>
    </row>
    <row r="50" spans="1:3" x14ac:dyDescent="0.25">
      <c r="A50" s="7" t="str">
        <f t="shared" si="1"/>
        <v/>
      </c>
      <c r="B50" s="8"/>
      <c r="C50" s="8"/>
    </row>
    <row r="51" spans="1:3" x14ac:dyDescent="0.25">
      <c r="A51" s="7" t="str">
        <f t="shared" si="1"/>
        <v/>
      </c>
      <c r="B51" s="8"/>
      <c r="C51" s="8"/>
    </row>
    <row r="52" spans="1:3" x14ac:dyDescent="0.25">
      <c r="A52" s="7" t="str">
        <f t="shared" si="1"/>
        <v/>
      </c>
      <c r="B52" s="8"/>
      <c r="C52" s="8"/>
    </row>
    <row r="53" spans="1:3" x14ac:dyDescent="0.25">
      <c r="A53" s="7" t="str">
        <f t="shared" si="1"/>
        <v/>
      </c>
      <c r="B53" s="8"/>
      <c r="C53" s="8"/>
    </row>
    <row r="54" spans="1:3" x14ac:dyDescent="0.25">
      <c r="A54" s="7" t="str">
        <f t="shared" si="1"/>
        <v/>
      </c>
      <c r="B54" s="8"/>
      <c r="C54" s="8"/>
    </row>
    <row r="55" spans="1:3" x14ac:dyDescent="0.25">
      <c r="A55" s="7" t="str">
        <f t="shared" si="1"/>
        <v/>
      </c>
      <c r="B55" s="8"/>
      <c r="C55" s="8"/>
    </row>
    <row r="56" spans="1:3" x14ac:dyDescent="0.25">
      <c r="A56" s="7" t="str">
        <f t="shared" si="1"/>
        <v/>
      </c>
      <c r="B56" s="8"/>
      <c r="C56" s="8"/>
    </row>
    <row r="57" spans="1:3" x14ac:dyDescent="0.25">
      <c r="A57" s="7" t="str">
        <f t="shared" si="1"/>
        <v/>
      </c>
      <c r="B57" s="8"/>
      <c r="C57" s="8"/>
    </row>
    <row r="58" spans="1:3" x14ac:dyDescent="0.25">
      <c r="A58" s="7" t="str">
        <f t="shared" si="1"/>
        <v/>
      </c>
      <c r="B58" s="8"/>
      <c r="C58" s="8"/>
    </row>
    <row r="59" spans="1:3" x14ac:dyDescent="0.25">
      <c r="A59" s="7" t="str">
        <f t="shared" si="1"/>
        <v/>
      </c>
      <c r="B59" s="8"/>
      <c r="C59" s="8"/>
    </row>
    <row r="60" spans="1:3" x14ac:dyDescent="0.25">
      <c r="A60" s="7" t="str">
        <f t="shared" si="1"/>
        <v/>
      </c>
      <c r="B60" s="8"/>
      <c r="C60" s="8"/>
    </row>
    <row r="61" spans="1:3" x14ac:dyDescent="0.25">
      <c r="A61" s="7" t="str">
        <f t="shared" si="1"/>
        <v/>
      </c>
      <c r="B61" s="8"/>
      <c r="C61" s="8"/>
    </row>
    <row r="62" spans="1:3" x14ac:dyDescent="0.25">
      <c r="A62" s="7" t="str">
        <f t="shared" si="1"/>
        <v/>
      </c>
      <c r="B62" s="8"/>
      <c r="C62" s="8"/>
    </row>
    <row r="63" spans="1:3" x14ac:dyDescent="0.25">
      <c r="A63" s="7" t="str">
        <f t="shared" si="1"/>
        <v/>
      </c>
      <c r="B63" s="8"/>
      <c r="C63" s="8"/>
    </row>
    <row r="64" spans="1:3" x14ac:dyDescent="0.25">
      <c r="A64" s="7" t="str">
        <f t="shared" si="1"/>
        <v/>
      </c>
      <c r="B64" s="8"/>
      <c r="C64" s="8"/>
    </row>
    <row r="65" spans="1:3" x14ac:dyDescent="0.25">
      <c r="A65" s="7" t="str">
        <f t="shared" si="1"/>
        <v/>
      </c>
      <c r="B65" s="8"/>
      <c r="C65" s="8"/>
    </row>
    <row r="66" spans="1:3" x14ac:dyDescent="0.25">
      <c r="A66" s="7" t="str">
        <f t="shared" si="1"/>
        <v/>
      </c>
      <c r="B66" s="8"/>
      <c r="C66" s="8"/>
    </row>
    <row r="67" spans="1:3" x14ac:dyDescent="0.25">
      <c r="A67" s="7" t="str">
        <f t="shared" ref="A67:A98" si="2">IF(B67=0,"",_xlfn.CONCAT(B67, " [", C67,"]"))</f>
        <v/>
      </c>
      <c r="B67" s="8"/>
      <c r="C67" s="8"/>
    </row>
    <row r="68" spans="1:3" x14ac:dyDescent="0.25">
      <c r="A68" s="7" t="str">
        <f t="shared" si="2"/>
        <v/>
      </c>
      <c r="B68" s="8"/>
      <c r="C68" s="8"/>
    </row>
    <row r="69" spans="1:3" x14ac:dyDescent="0.25">
      <c r="A69" s="7" t="str">
        <f t="shared" si="2"/>
        <v/>
      </c>
      <c r="B69" s="8"/>
      <c r="C69" s="8"/>
    </row>
    <row r="70" spans="1:3" x14ac:dyDescent="0.25">
      <c r="A70" s="7" t="str">
        <f t="shared" si="2"/>
        <v/>
      </c>
      <c r="B70" s="8"/>
      <c r="C70" s="8"/>
    </row>
    <row r="71" spans="1:3" x14ac:dyDescent="0.25">
      <c r="A71" s="7" t="str">
        <f t="shared" si="2"/>
        <v/>
      </c>
      <c r="B71" s="8"/>
      <c r="C71" s="8"/>
    </row>
    <row r="72" spans="1:3" x14ac:dyDescent="0.25">
      <c r="A72" s="7" t="str">
        <f t="shared" si="2"/>
        <v/>
      </c>
      <c r="B72" s="8"/>
      <c r="C72" s="8"/>
    </row>
    <row r="73" spans="1:3" x14ac:dyDescent="0.25">
      <c r="A73" s="7" t="str">
        <f t="shared" si="2"/>
        <v/>
      </c>
      <c r="B73" s="8"/>
      <c r="C73" s="8"/>
    </row>
    <row r="74" spans="1:3" x14ac:dyDescent="0.25">
      <c r="A74" s="7" t="str">
        <f t="shared" si="2"/>
        <v/>
      </c>
      <c r="B74" s="8"/>
      <c r="C74" s="8"/>
    </row>
    <row r="75" spans="1:3" x14ac:dyDescent="0.25">
      <c r="A75" s="7" t="str">
        <f t="shared" si="2"/>
        <v/>
      </c>
      <c r="B75" s="8"/>
      <c r="C75" s="8"/>
    </row>
    <row r="76" spans="1:3" x14ac:dyDescent="0.25">
      <c r="A76" s="7" t="str">
        <f t="shared" si="2"/>
        <v/>
      </c>
      <c r="B76" s="8"/>
      <c r="C76" s="8"/>
    </row>
    <row r="77" spans="1:3" x14ac:dyDescent="0.25">
      <c r="A77" s="7" t="str">
        <f t="shared" si="2"/>
        <v/>
      </c>
      <c r="B77" s="8"/>
      <c r="C77" s="8"/>
    </row>
    <row r="78" spans="1:3" x14ac:dyDescent="0.25">
      <c r="A78" s="7" t="str">
        <f t="shared" si="2"/>
        <v/>
      </c>
      <c r="B78" s="8"/>
      <c r="C78" s="8"/>
    </row>
    <row r="79" spans="1:3" x14ac:dyDescent="0.25">
      <c r="A79" s="7" t="str">
        <f t="shared" si="2"/>
        <v/>
      </c>
      <c r="B79" s="8"/>
      <c r="C79" s="8"/>
    </row>
    <row r="80" spans="1:3" x14ac:dyDescent="0.25">
      <c r="A80" s="7" t="str">
        <f t="shared" si="2"/>
        <v/>
      </c>
      <c r="B80" s="8"/>
      <c r="C80" s="8"/>
    </row>
    <row r="81" spans="1:3" x14ac:dyDescent="0.25">
      <c r="A81" s="7" t="str">
        <f t="shared" si="2"/>
        <v/>
      </c>
      <c r="B81" s="8"/>
      <c r="C81" s="8"/>
    </row>
    <row r="82" spans="1:3" x14ac:dyDescent="0.25">
      <c r="A82" s="7" t="str">
        <f t="shared" si="2"/>
        <v/>
      </c>
      <c r="B82" s="8"/>
      <c r="C82" s="8"/>
    </row>
    <row r="83" spans="1:3" x14ac:dyDescent="0.25">
      <c r="A83" s="7" t="str">
        <f t="shared" si="2"/>
        <v/>
      </c>
      <c r="B83" s="8"/>
      <c r="C83" s="8"/>
    </row>
    <row r="84" spans="1:3" x14ac:dyDescent="0.25">
      <c r="A84" s="7" t="str">
        <f t="shared" si="2"/>
        <v/>
      </c>
      <c r="B84" s="8"/>
      <c r="C84" s="8"/>
    </row>
    <row r="85" spans="1:3" x14ac:dyDescent="0.25">
      <c r="A85" s="7" t="str">
        <f t="shared" si="2"/>
        <v/>
      </c>
      <c r="B85" s="8"/>
      <c r="C85" s="8"/>
    </row>
    <row r="86" spans="1:3" x14ac:dyDescent="0.25">
      <c r="A86" s="7" t="str">
        <f t="shared" si="2"/>
        <v/>
      </c>
      <c r="B86" s="8"/>
      <c r="C86" s="8"/>
    </row>
    <row r="87" spans="1:3" x14ac:dyDescent="0.25">
      <c r="A87" s="7" t="str">
        <f t="shared" si="2"/>
        <v/>
      </c>
      <c r="B87" s="8"/>
      <c r="C87" s="8"/>
    </row>
    <row r="88" spans="1:3" x14ac:dyDescent="0.25">
      <c r="A88" s="7" t="str">
        <f t="shared" si="2"/>
        <v/>
      </c>
      <c r="B88" s="8"/>
      <c r="C88" s="8"/>
    </row>
    <row r="89" spans="1:3" x14ac:dyDescent="0.25">
      <c r="A89" s="7" t="str">
        <f t="shared" si="2"/>
        <v/>
      </c>
      <c r="B89" s="8"/>
      <c r="C89" s="8"/>
    </row>
    <row r="90" spans="1:3" x14ac:dyDescent="0.25">
      <c r="A90" s="7" t="str">
        <f t="shared" si="2"/>
        <v/>
      </c>
      <c r="B90" s="8"/>
      <c r="C90" s="8"/>
    </row>
    <row r="91" spans="1:3" x14ac:dyDescent="0.25">
      <c r="A91" s="7" t="str">
        <f t="shared" si="2"/>
        <v/>
      </c>
      <c r="B91" s="8"/>
      <c r="C91" s="8"/>
    </row>
    <row r="92" spans="1:3" x14ac:dyDescent="0.25">
      <c r="A92" s="7" t="str">
        <f t="shared" si="2"/>
        <v/>
      </c>
      <c r="B92" s="8"/>
      <c r="C92" s="8"/>
    </row>
    <row r="93" spans="1:3" x14ac:dyDescent="0.25">
      <c r="A93" s="7" t="str">
        <f t="shared" si="2"/>
        <v/>
      </c>
      <c r="B93" s="8"/>
      <c r="C93" s="8"/>
    </row>
    <row r="94" spans="1:3" x14ac:dyDescent="0.25">
      <c r="A94" s="7" t="str">
        <f t="shared" si="2"/>
        <v/>
      </c>
      <c r="B94" s="8"/>
      <c r="C94" s="8"/>
    </row>
    <row r="95" spans="1:3" x14ac:dyDescent="0.25">
      <c r="A95" s="7" t="str">
        <f t="shared" si="2"/>
        <v/>
      </c>
      <c r="B95" s="8"/>
      <c r="C95" s="8"/>
    </row>
    <row r="96" spans="1:3" x14ac:dyDescent="0.25">
      <c r="A96" s="7" t="str">
        <f t="shared" si="2"/>
        <v/>
      </c>
      <c r="B96" s="8"/>
      <c r="C96" s="8"/>
    </row>
    <row r="97" spans="1:3" x14ac:dyDescent="0.25">
      <c r="A97" s="7" t="str">
        <f t="shared" si="2"/>
        <v/>
      </c>
      <c r="B97" s="8"/>
      <c r="C97" s="8"/>
    </row>
    <row r="98" spans="1:3" x14ac:dyDescent="0.25">
      <c r="A98" s="7" t="str">
        <f t="shared" si="2"/>
        <v/>
      </c>
      <c r="B98" s="8"/>
      <c r="C98" s="8"/>
    </row>
    <row r="99" spans="1:3" x14ac:dyDescent="0.25">
      <c r="A99" s="7" t="str">
        <f t="shared" ref="A99:A130" si="3">IF(B99=0,"",_xlfn.CONCAT(B99, " [", C99,"]"))</f>
        <v/>
      </c>
      <c r="B99" s="8"/>
      <c r="C99" s="8"/>
    </row>
    <row r="100" spans="1:3" x14ac:dyDescent="0.25">
      <c r="A100" s="7" t="str">
        <f t="shared" si="3"/>
        <v/>
      </c>
      <c r="B100" s="8"/>
      <c r="C100" s="8"/>
    </row>
    <row r="101" spans="1:3" x14ac:dyDescent="0.25">
      <c r="A101" s="7" t="str">
        <f t="shared" si="3"/>
        <v/>
      </c>
      <c r="B101" s="8"/>
      <c r="C101" s="8"/>
    </row>
    <row r="102" spans="1:3" x14ac:dyDescent="0.25">
      <c r="A102" s="7" t="str">
        <f t="shared" si="3"/>
        <v/>
      </c>
      <c r="B102" s="8"/>
      <c r="C102" s="8"/>
    </row>
    <row r="103" spans="1:3" x14ac:dyDescent="0.25">
      <c r="A103" s="7" t="str">
        <f t="shared" si="3"/>
        <v/>
      </c>
      <c r="B103" s="8"/>
      <c r="C103" s="8"/>
    </row>
    <row r="104" spans="1:3" x14ac:dyDescent="0.25">
      <c r="A104" s="7" t="str">
        <f t="shared" si="3"/>
        <v/>
      </c>
      <c r="B104" s="8"/>
      <c r="C104" s="8"/>
    </row>
    <row r="105" spans="1:3" x14ac:dyDescent="0.25">
      <c r="A105" s="7" t="str">
        <f t="shared" si="3"/>
        <v/>
      </c>
      <c r="B105" s="8"/>
      <c r="C105" s="8"/>
    </row>
    <row r="106" spans="1:3" x14ac:dyDescent="0.25">
      <c r="A106" s="7" t="str">
        <f t="shared" si="3"/>
        <v/>
      </c>
      <c r="B106" s="8"/>
      <c r="C106" s="8"/>
    </row>
    <row r="107" spans="1:3" x14ac:dyDescent="0.25">
      <c r="A107" s="7" t="str">
        <f t="shared" si="3"/>
        <v/>
      </c>
      <c r="B107" s="8"/>
      <c r="C107" s="8"/>
    </row>
    <row r="108" spans="1:3" x14ac:dyDescent="0.25">
      <c r="A108" s="7" t="str">
        <f t="shared" si="3"/>
        <v/>
      </c>
      <c r="B108" s="8"/>
      <c r="C108" s="8"/>
    </row>
    <row r="109" spans="1:3" x14ac:dyDescent="0.25">
      <c r="A109" s="7" t="str">
        <f t="shared" si="3"/>
        <v/>
      </c>
      <c r="B109" s="8"/>
      <c r="C109" s="8"/>
    </row>
    <row r="110" spans="1:3" x14ac:dyDescent="0.25">
      <c r="A110" s="7" t="str">
        <f t="shared" si="3"/>
        <v/>
      </c>
      <c r="B110" s="8"/>
      <c r="C110" s="8"/>
    </row>
    <row r="111" spans="1:3" x14ac:dyDescent="0.25">
      <c r="A111" s="7" t="str">
        <f t="shared" si="3"/>
        <v/>
      </c>
      <c r="B111" s="8"/>
      <c r="C111" s="8"/>
    </row>
    <row r="112" spans="1:3" x14ac:dyDescent="0.25">
      <c r="A112" s="7" t="str">
        <f t="shared" si="3"/>
        <v/>
      </c>
      <c r="B112" s="8"/>
      <c r="C112" s="8"/>
    </row>
    <row r="113" spans="1:3" x14ac:dyDescent="0.25">
      <c r="A113" s="7" t="str">
        <f t="shared" si="3"/>
        <v/>
      </c>
      <c r="B113" s="8"/>
      <c r="C113" s="8"/>
    </row>
    <row r="114" spans="1:3" x14ac:dyDescent="0.25">
      <c r="A114" s="7" t="str">
        <f t="shared" si="3"/>
        <v/>
      </c>
      <c r="B114" s="8"/>
      <c r="C114" s="8"/>
    </row>
    <row r="115" spans="1:3" x14ac:dyDescent="0.25">
      <c r="A115" s="7" t="str">
        <f t="shared" si="3"/>
        <v/>
      </c>
      <c r="B115" s="8"/>
      <c r="C115" s="8"/>
    </row>
    <row r="116" spans="1:3" x14ac:dyDescent="0.25">
      <c r="A116" s="7" t="str">
        <f t="shared" si="3"/>
        <v/>
      </c>
      <c r="B116" s="8"/>
      <c r="C116" s="8"/>
    </row>
    <row r="117" spans="1:3" x14ac:dyDescent="0.25">
      <c r="A117" s="7" t="str">
        <f t="shared" si="3"/>
        <v/>
      </c>
      <c r="B117" s="8"/>
      <c r="C117" s="8"/>
    </row>
    <row r="118" spans="1:3" x14ac:dyDescent="0.25">
      <c r="A118" s="7" t="str">
        <f t="shared" si="3"/>
        <v/>
      </c>
      <c r="B118" s="8"/>
      <c r="C118" s="8"/>
    </row>
    <row r="119" spans="1:3" x14ac:dyDescent="0.25">
      <c r="A119" s="7" t="str">
        <f t="shared" si="3"/>
        <v/>
      </c>
      <c r="B119" s="8"/>
      <c r="C119" s="8"/>
    </row>
    <row r="120" spans="1:3" x14ac:dyDescent="0.25">
      <c r="A120" s="7" t="str">
        <f t="shared" si="3"/>
        <v/>
      </c>
      <c r="B120" s="8"/>
      <c r="C120" s="8"/>
    </row>
    <row r="121" spans="1:3" x14ac:dyDescent="0.25">
      <c r="A121" s="7" t="str">
        <f t="shared" si="3"/>
        <v/>
      </c>
      <c r="B121" s="8"/>
      <c r="C121" s="8"/>
    </row>
    <row r="122" spans="1:3" x14ac:dyDescent="0.25">
      <c r="A122" s="7" t="str">
        <f t="shared" si="3"/>
        <v/>
      </c>
      <c r="B122" s="8"/>
      <c r="C122" s="8"/>
    </row>
    <row r="123" spans="1:3" x14ac:dyDescent="0.25">
      <c r="A123" s="7" t="str">
        <f t="shared" si="3"/>
        <v/>
      </c>
      <c r="B123" s="8"/>
      <c r="C123" s="8"/>
    </row>
    <row r="124" spans="1:3" x14ac:dyDescent="0.25">
      <c r="A124" s="7" t="str">
        <f t="shared" si="3"/>
        <v/>
      </c>
      <c r="B124" s="8"/>
      <c r="C124" s="8"/>
    </row>
    <row r="125" spans="1:3" x14ac:dyDescent="0.25">
      <c r="A125" s="7" t="str">
        <f t="shared" si="3"/>
        <v/>
      </c>
      <c r="B125" s="8"/>
      <c r="C125" s="8"/>
    </row>
    <row r="126" spans="1:3" x14ac:dyDescent="0.25">
      <c r="A126" s="7" t="str">
        <f t="shared" si="3"/>
        <v/>
      </c>
      <c r="B126" s="8"/>
      <c r="C126" s="8"/>
    </row>
    <row r="127" spans="1:3" x14ac:dyDescent="0.25">
      <c r="A127" s="7" t="str">
        <f t="shared" si="3"/>
        <v/>
      </c>
      <c r="B127" s="8"/>
      <c r="C127" s="8"/>
    </row>
    <row r="128" spans="1:3" x14ac:dyDescent="0.25">
      <c r="A128" s="7" t="str">
        <f t="shared" si="3"/>
        <v/>
      </c>
      <c r="B128" s="8"/>
      <c r="C128" s="8"/>
    </row>
    <row r="129" spans="1:3" x14ac:dyDescent="0.25">
      <c r="A129" s="7" t="str">
        <f t="shared" si="3"/>
        <v/>
      </c>
      <c r="B129" s="8"/>
      <c r="C129" s="8"/>
    </row>
    <row r="130" spans="1:3" x14ac:dyDescent="0.25">
      <c r="A130" s="7" t="str">
        <f t="shared" si="3"/>
        <v/>
      </c>
      <c r="B130" s="8"/>
      <c r="C130" s="8"/>
    </row>
    <row r="131" spans="1:3" x14ac:dyDescent="0.25">
      <c r="A131" s="7" t="str">
        <f t="shared" ref="A131:A162" si="4">IF(B131=0,"",_xlfn.CONCAT(B131, " [", C131,"]"))</f>
        <v/>
      </c>
      <c r="B131" s="8"/>
      <c r="C131" s="8"/>
    </row>
    <row r="132" spans="1:3" x14ac:dyDescent="0.25">
      <c r="A132" s="7" t="str">
        <f t="shared" si="4"/>
        <v/>
      </c>
      <c r="B132" s="8"/>
      <c r="C132" s="8"/>
    </row>
    <row r="133" spans="1:3" x14ac:dyDescent="0.25">
      <c r="A133" s="7" t="str">
        <f t="shared" si="4"/>
        <v/>
      </c>
      <c r="B133" s="8"/>
      <c r="C133" s="8"/>
    </row>
    <row r="134" spans="1:3" x14ac:dyDescent="0.25">
      <c r="A134" s="7" t="str">
        <f t="shared" si="4"/>
        <v/>
      </c>
      <c r="B134" s="8"/>
      <c r="C134" s="8"/>
    </row>
    <row r="135" spans="1:3" x14ac:dyDescent="0.25">
      <c r="A135" s="7" t="str">
        <f t="shared" si="4"/>
        <v/>
      </c>
      <c r="B135" s="8"/>
      <c r="C135" s="8"/>
    </row>
    <row r="136" spans="1:3" x14ac:dyDescent="0.25">
      <c r="A136" s="7" t="str">
        <f t="shared" si="4"/>
        <v/>
      </c>
      <c r="B136" s="8"/>
      <c r="C136" s="8"/>
    </row>
    <row r="137" spans="1:3" x14ac:dyDescent="0.25">
      <c r="A137" s="7" t="str">
        <f t="shared" si="4"/>
        <v/>
      </c>
      <c r="B137" s="8"/>
      <c r="C137" s="8"/>
    </row>
    <row r="138" spans="1:3" x14ac:dyDescent="0.25">
      <c r="A138" s="7" t="str">
        <f t="shared" si="4"/>
        <v/>
      </c>
      <c r="B138" s="8"/>
      <c r="C138" s="8"/>
    </row>
    <row r="139" spans="1:3" x14ac:dyDescent="0.25">
      <c r="A139" s="7" t="str">
        <f t="shared" si="4"/>
        <v/>
      </c>
      <c r="B139" s="8"/>
      <c r="C139" s="8"/>
    </row>
    <row r="140" spans="1:3" x14ac:dyDescent="0.25">
      <c r="A140" s="7" t="str">
        <f t="shared" si="4"/>
        <v/>
      </c>
      <c r="B140" s="8"/>
      <c r="C140" s="8"/>
    </row>
    <row r="141" spans="1:3" x14ac:dyDescent="0.25">
      <c r="A141" s="7" t="str">
        <f t="shared" si="4"/>
        <v/>
      </c>
      <c r="B141" s="8"/>
      <c r="C141" s="8"/>
    </row>
    <row r="142" spans="1:3" x14ac:dyDescent="0.25">
      <c r="A142" s="7" t="str">
        <f t="shared" si="4"/>
        <v/>
      </c>
      <c r="B142" s="8"/>
      <c r="C142" s="8"/>
    </row>
    <row r="143" spans="1:3" x14ac:dyDescent="0.25">
      <c r="A143" s="7" t="str">
        <f t="shared" si="4"/>
        <v/>
      </c>
      <c r="B143" s="8"/>
      <c r="C143" s="8"/>
    </row>
    <row r="144" spans="1:3" x14ac:dyDescent="0.25">
      <c r="A144" s="7" t="str">
        <f t="shared" si="4"/>
        <v/>
      </c>
      <c r="B144" s="8"/>
      <c r="C144" s="8"/>
    </row>
    <row r="145" spans="1:3" x14ac:dyDescent="0.25">
      <c r="A145" s="7" t="str">
        <f t="shared" si="4"/>
        <v/>
      </c>
      <c r="B145" s="8"/>
      <c r="C145" s="8"/>
    </row>
    <row r="146" spans="1:3" x14ac:dyDescent="0.25">
      <c r="A146" s="7" t="str">
        <f t="shared" si="4"/>
        <v/>
      </c>
      <c r="B146" s="8"/>
      <c r="C146" s="8"/>
    </row>
    <row r="147" spans="1:3" x14ac:dyDescent="0.25">
      <c r="A147" s="7" t="str">
        <f t="shared" si="4"/>
        <v/>
      </c>
      <c r="B147" s="8"/>
      <c r="C147" s="8"/>
    </row>
    <row r="148" spans="1:3" x14ac:dyDescent="0.25">
      <c r="A148" s="7" t="str">
        <f t="shared" si="4"/>
        <v/>
      </c>
      <c r="B148" s="8"/>
      <c r="C148" s="8"/>
    </row>
    <row r="149" spans="1:3" x14ac:dyDescent="0.25">
      <c r="A149" s="7" t="str">
        <f t="shared" si="4"/>
        <v/>
      </c>
      <c r="B149" s="8"/>
      <c r="C149" s="8"/>
    </row>
    <row r="150" spans="1:3" x14ac:dyDescent="0.25">
      <c r="A150" s="7" t="str">
        <f t="shared" si="4"/>
        <v/>
      </c>
      <c r="B150" s="8"/>
      <c r="C150" s="8"/>
    </row>
    <row r="151" spans="1:3" x14ac:dyDescent="0.25">
      <c r="A151" s="7" t="str">
        <f t="shared" si="4"/>
        <v/>
      </c>
      <c r="B151" s="8"/>
      <c r="C151" s="8"/>
    </row>
    <row r="152" spans="1:3" x14ac:dyDescent="0.25">
      <c r="A152" s="7" t="str">
        <f t="shared" si="4"/>
        <v/>
      </c>
      <c r="B152" s="8"/>
      <c r="C152" s="8"/>
    </row>
    <row r="153" spans="1:3" x14ac:dyDescent="0.25">
      <c r="A153" s="7" t="str">
        <f t="shared" si="4"/>
        <v/>
      </c>
      <c r="B153" s="8"/>
      <c r="C153" s="8"/>
    </row>
    <row r="154" spans="1:3" x14ac:dyDescent="0.25">
      <c r="A154" s="7" t="str">
        <f t="shared" si="4"/>
        <v/>
      </c>
      <c r="B154" s="8"/>
      <c r="C154" s="8"/>
    </row>
    <row r="155" spans="1:3" x14ac:dyDescent="0.25">
      <c r="A155" s="7" t="str">
        <f t="shared" si="4"/>
        <v/>
      </c>
      <c r="B155" s="8"/>
      <c r="C155" s="8"/>
    </row>
    <row r="156" spans="1:3" x14ac:dyDescent="0.25">
      <c r="A156" s="7" t="str">
        <f t="shared" si="4"/>
        <v/>
      </c>
      <c r="B156" s="8"/>
      <c r="C156" s="8"/>
    </row>
    <row r="157" spans="1:3" x14ac:dyDescent="0.25">
      <c r="A157" s="7" t="str">
        <f t="shared" si="4"/>
        <v/>
      </c>
      <c r="B157" s="8"/>
      <c r="C157" s="8"/>
    </row>
    <row r="158" spans="1:3" x14ac:dyDescent="0.25">
      <c r="A158" s="7" t="str">
        <f t="shared" si="4"/>
        <v/>
      </c>
      <c r="B158" s="8"/>
      <c r="C158" s="8"/>
    </row>
    <row r="159" spans="1:3" x14ac:dyDescent="0.25">
      <c r="A159" s="7" t="str">
        <f t="shared" si="4"/>
        <v/>
      </c>
      <c r="B159" s="8"/>
      <c r="C159" s="8"/>
    </row>
    <row r="160" spans="1:3" x14ac:dyDescent="0.25">
      <c r="A160" s="7" t="str">
        <f t="shared" si="4"/>
        <v/>
      </c>
      <c r="B160" s="8"/>
      <c r="C160" s="8"/>
    </row>
    <row r="161" spans="1:3" x14ac:dyDescent="0.25">
      <c r="A161" s="7" t="str">
        <f t="shared" si="4"/>
        <v/>
      </c>
      <c r="B161" s="8"/>
      <c r="C161" s="8"/>
    </row>
    <row r="162" spans="1:3" x14ac:dyDescent="0.25">
      <c r="A162" s="7" t="str">
        <f t="shared" si="4"/>
        <v/>
      </c>
      <c r="B162" s="8"/>
      <c r="C162" s="8"/>
    </row>
    <row r="163" spans="1:3" x14ac:dyDescent="0.25">
      <c r="A163" s="7" t="str">
        <f t="shared" ref="A163:A194" si="5">IF(B163=0,"",_xlfn.CONCAT(B163, " [", C163,"]"))</f>
        <v/>
      </c>
      <c r="B163" s="8"/>
      <c r="C163" s="8"/>
    </row>
    <row r="164" spans="1:3" x14ac:dyDescent="0.25">
      <c r="A164" s="7" t="str">
        <f t="shared" si="5"/>
        <v/>
      </c>
      <c r="B164" s="8"/>
      <c r="C164" s="8"/>
    </row>
    <row r="165" spans="1:3" x14ac:dyDescent="0.25">
      <c r="A165" s="7" t="str">
        <f t="shared" si="5"/>
        <v/>
      </c>
      <c r="B165" s="8"/>
      <c r="C165" s="8"/>
    </row>
    <row r="166" spans="1:3" x14ac:dyDescent="0.25">
      <c r="A166" s="7" t="str">
        <f t="shared" si="5"/>
        <v/>
      </c>
      <c r="B166" s="8"/>
      <c r="C166" s="8"/>
    </row>
    <row r="167" spans="1:3" x14ac:dyDescent="0.25">
      <c r="A167" s="7" t="str">
        <f t="shared" si="5"/>
        <v/>
      </c>
      <c r="B167" s="8"/>
      <c r="C167" s="8"/>
    </row>
    <row r="168" spans="1:3" x14ac:dyDescent="0.25">
      <c r="A168" s="7" t="str">
        <f t="shared" si="5"/>
        <v/>
      </c>
      <c r="B168" s="8"/>
      <c r="C168" s="8"/>
    </row>
    <row r="169" spans="1:3" x14ac:dyDescent="0.25">
      <c r="A169" s="7" t="str">
        <f t="shared" si="5"/>
        <v/>
      </c>
      <c r="B169" s="8"/>
      <c r="C169" s="8"/>
    </row>
    <row r="170" spans="1:3" x14ac:dyDescent="0.25">
      <c r="A170" s="7" t="str">
        <f t="shared" si="5"/>
        <v/>
      </c>
      <c r="B170" s="8"/>
      <c r="C170" s="8"/>
    </row>
    <row r="171" spans="1:3" x14ac:dyDescent="0.25">
      <c r="A171" s="7" t="str">
        <f t="shared" si="5"/>
        <v/>
      </c>
      <c r="B171" s="8"/>
      <c r="C171" s="8"/>
    </row>
    <row r="172" spans="1:3" x14ac:dyDescent="0.25">
      <c r="A172" s="7" t="str">
        <f t="shared" si="5"/>
        <v/>
      </c>
      <c r="B172" s="8"/>
      <c r="C172" s="8"/>
    </row>
    <row r="173" spans="1:3" x14ac:dyDescent="0.25">
      <c r="A173" s="7" t="str">
        <f t="shared" si="5"/>
        <v/>
      </c>
      <c r="B173" s="8"/>
      <c r="C173" s="8"/>
    </row>
    <row r="174" spans="1:3" x14ac:dyDescent="0.25">
      <c r="A174" s="7" t="str">
        <f t="shared" si="5"/>
        <v/>
      </c>
      <c r="B174" s="8"/>
      <c r="C174" s="8"/>
    </row>
    <row r="175" spans="1:3" x14ac:dyDescent="0.25">
      <c r="A175" s="7" t="str">
        <f t="shared" si="5"/>
        <v/>
      </c>
      <c r="B175" s="8"/>
      <c r="C175" s="8"/>
    </row>
    <row r="176" spans="1:3" x14ac:dyDescent="0.25">
      <c r="A176" s="7" t="str">
        <f t="shared" si="5"/>
        <v/>
      </c>
      <c r="B176" s="8"/>
      <c r="C176" s="8"/>
    </row>
    <row r="177" spans="1:3" x14ac:dyDescent="0.25">
      <c r="A177" s="7" t="str">
        <f t="shared" si="5"/>
        <v/>
      </c>
      <c r="B177" s="8"/>
      <c r="C177" s="8"/>
    </row>
    <row r="178" spans="1:3" x14ac:dyDescent="0.25">
      <c r="A178" s="7" t="str">
        <f t="shared" si="5"/>
        <v/>
      </c>
      <c r="B178" s="8"/>
      <c r="C178" s="8"/>
    </row>
    <row r="179" spans="1:3" x14ac:dyDescent="0.25">
      <c r="A179" s="7" t="str">
        <f t="shared" si="5"/>
        <v/>
      </c>
      <c r="B179" s="8"/>
      <c r="C179" s="8"/>
    </row>
    <row r="180" spans="1:3" x14ac:dyDescent="0.25">
      <c r="A180" s="7" t="str">
        <f t="shared" si="5"/>
        <v/>
      </c>
      <c r="B180" s="8"/>
      <c r="C180" s="8"/>
    </row>
    <row r="181" spans="1:3" x14ac:dyDescent="0.25">
      <c r="A181" s="7" t="str">
        <f t="shared" si="5"/>
        <v/>
      </c>
      <c r="B181" s="8"/>
      <c r="C181" s="8"/>
    </row>
    <row r="182" spans="1:3" x14ac:dyDescent="0.25">
      <c r="A182" s="7" t="str">
        <f t="shared" si="5"/>
        <v/>
      </c>
      <c r="B182" s="8"/>
      <c r="C182" s="8"/>
    </row>
    <row r="183" spans="1:3" x14ac:dyDescent="0.25">
      <c r="A183" s="7" t="str">
        <f t="shared" si="5"/>
        <v/>
      </c>
      <c r="B183" s="8"/>
      <c r="C183" s="8"/>
    </row>
    <row r="184" spans="1:3" x14ac:dyDescent="0.25">
      <c r="A184" s="7" t="str">
        <f t="shared" si="5"/>
        <v/>
      </c>
      <c r="B184" s="8"/>
      <c r="C184" s="8"/>
    </row>
    <row r="185" spans="1:3" x14ac:dyDescent="0.25">
      <c r="A185" s="7" t="str">
        <f t="shared" si="5"/>
        <v/>
      </c>
      <c r="B185" s="8"/>
      <c r="C185" s="8"/>
    </row>
    <row r="186" spans="1:3" x14ac:dyDescent="0.25">
      <c r="A186" s="7" t="str">
        <f t="shared" si="5"/>
        <v/>
      </c>
      <c r="B186" s="8"/>
      <c r="C186" s="8"/>
    </row>
    <row r="187" spans="1:3" x14ac:dyDescent="0.25">
      <c r="A187" s="7" t="str">
        <f t="shared" si="5"/>
        <v/>
      </c>
      <c r="B187" s="8"/>
      <c r="C187" s="8"/>
    </row>
    <row r="188" spans="1:3" x14ac:dyDescent="0.25">
      <c r="A188" s="7" t="str">
        <f t="shared" si="5"/>
        <v/>
      </c>
      <c r="B188" s="8"/>
      <c r="C188" s="8"/>
    </row>
    <row r="189" spans="1:3" x14ac:dyDescent="0.25">
      <c r="A189" s="7" t="str">
        <f t="shared" si="5"/>
        <v/>
      </c>
      <c r="B189" s="8"/>
      <c r="C189" s="8"/>
    </row>
    <row r="190" spans="1:3" x14ac:dyDescent="0.25">
      <c r="A190" s="7" t="str">
        <f t="shared" si="5"/>
        <v/>
      </c>
      <c r="B190" s="8"/>
      <c r="C190" s="8"/>
    </row>
    <row r="191" spans="1:3" x14ac:dyDescent="0.25">
      <c r="A191" s="7" t="str">
        <f t="shared" si="5"/>
        <v/>
      </c>
      <c r="B191" s="8"/>
      <c r="C191" s="8"/>
    </row>
    <row r="192" spans="1:3" x14ac:dyDescent="0.25">
      <c r="A192" s="7" t="str">
        <f t="shared" si="5"/>
        <v/>
      </c>
      <c r="B192" s="8"/>
      <c r="C192" s="8"/>
    </row>
    <row r="193" spans="1:3" x14ac:dyDescent="0.25">
      <c r="A193" s="7" t="str">
        <f t="shared" si="5"/>
        <v/>
      </c>
      <c r="B193" s="8"/>
      <c r="C193" s="8"/>
    </row>
    <row r="194" spans="1:3" x14ac:dyDescent="0.25">
      <c r="A194" s="7" t="str">
        <f t="shared" si="5"/>
        <v/>
      </c>
      <c r="B194" s="8"/>
      <c r="C194" s="8"/>
    </row>
    <row r="195" spans="1:3" x14ac:dyDescent="0.25">
      <c r="A195" s="7" t="str">
        <f t="shared" ref="A195:A201" si="6">IF(B195=0,"",_xlfn.CONCAT(B195, " [", C195,"]"))</f>
        <v/>
      </c>
      <c r="B195" s="8"/>
      <c r="C195" s="8"/>
    </row>
    <row r="196" spans="1:3" x14ac:dyDescent="0.25">
      <c r="A196" s="7" t="str">
        <f t="shared" si="6"/>
        <v/>
      </c>
      <c r="B196" s="8"/>
      <c r="C196" s="8"/>
    </row>
    <row r="197" spans="1:3" x14ac:dyDescent="0.25">
      <c r="A197" s="7" t="str">
        <f t="shared" si="6"/>
        <v/>
      </c>
      <c r="B197" s="8"/>
      <c r="C197" s="8"/>
    </row>
    <row r="198" spans="1:3" x14ac:dyDescent="0.25">
      <c r="A198" s="7" t="str">
        <f t="shared" si="6"/>
        <v/>
      </c>
      <c r="B198" s="8"/>
      <c r="C198" s="8"/>
    </row>
    <row r="199" spans="1:3" x14ac:dyDescent="0.25">
      <c r="A199" s="7" t="str">
        <f t="shared" si="6"/>
        <v/>
      </c>
      <c r="B199" s="8"/>
      <c r="C199" s="8"/>
    </row>
    <row r="200" spans="1:3" x14ac:dyDescent="0.25">
      <c r="A200" s="7" t="str">
        <f t="shared" si="6"/>
        <v/>
      </c>
      <c r="B200" s="8"/>
      <c r="C200" s="8"/>
    </row>
    <row r="201" spans="1:3" x14ac:dyDescent="0.25">
      <c r="A201" s="7" t="str">
        <f t="shared" si="6"/>
        <v/>
      </c>
      <c r="B201" s="8"/>
      <c r="C201" s="8"/>
    </row>
  </sheetData>
  <sheetProtection sheet="1" objects="1" scenarios="1"/>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zoomScaleNormal="100" workbookViewId="0">
      <pane ySplit="1" topLeftCell="A2" activePane="bottomLeft" state="frozen"/>
      <selection pane="bottomLeft" activeCell="B8" sqref="B8"/>
    </sheetView>
  </sheetViews>
  <sheetFormatPr defaultRowHeight="13.2" x14ac:dyDescent="0.25"/>
  <cols>
    <col min="1" max="1" width="21.33203125" style="9" customWidth="1"/>
    <col min="2" max="2" width="17.88671875" customWidth="1"/>
    <col min="3" max="3" width="18" customWidth="1"/>
  </cols>
  <sheetData>
    <row r="1" spans="1:5" s="4" customFormat="1" ht="26.4" customHeight="1" x14ac:dyDescent="0.25">
      <c r="A1" s="10" t="s">
        <v>11</v>
      </c>
      <c r="B1" s="11" t="s">
        <v>1</v>
      </c>
      <c r="C1" s="11" t="s">
        <v>12</v>
      </c>
      <c r="D1" s="11" t="s">
        <v>2</v>
      </c>
      <c r="E1" s="11" t="s">
        <v>13</v>
      </c>
    </row>
    <row r="2" spans="1:5" s="4" customFormat="1" ht="26.4" hidden="1" customHeight="1" x14ac:dyDescent="0.25">
      <c r="A2" s="12"/>
      <c r="B2" s="13"/>
      <c r="C2" s="13"/>
      <c r="D2" s="13"/>
      <c r="E2" s="13"/>
    </row>
    <row r="3" spans="1:5" x14ac:dyDescent="0.25">
      <c r="A3" s="14" t="str">
        <f t="shared" ref="A3:A34" si="0">IF(B3=0,"",_xlfn.CONCAT(B3, " [", D3,IF(E3="", "]", "] "),E3  ))</f>
        <v>mass [kg] n.e.s.</v>
      </c>
      <c r="B3" s="15" t="s">
        <v>3</v>
      </c>
      <c r="C3" s="15" t="s">
        <v>3</v>
      </c>
      <c r="D3" s="15" t="s">
        <v>4</v>
      </c>
      <c r="E3" s="15" t="s">
        <v>14</v>
      </c>
    </row>
    <row r="4" spans="1:5" x14ac:dyDescent="0.25">
      <c r="A4" s="14" t="str">
        <f t="shared" si="0"/>
        <v>C [kg] n.e.s.</v>
      </c>
      <c r="B4" s="15" t="s">
        <v>6</v>
      </c>
      <c r="C4" s="15" t="s">
        <v>3</v>
      </c>
      <c r="D4" s="15" t="s">
        <v>4</v>
      </c>
      <c r="E4" s="15" t="s">
        <v>14</v>
      </c>
    </row>
    <row r="5" spans="1:5" x14ac:dyDescent="0.25">
      <c r="A5" s="14" t="str">
        <f t="shared" si="0"/>
        <v>H [kg] n.e.s.</v>
      </c>
      <c r="B5" s="15" t="s">
        <v>5</v>
      </c>
      <c r="C5" s="15" t="s">
        <v>3</v>
      </c>
      <c r="D5" s="15" t="s">
        <v>4</v>
      </c>
      <c r="E5" s="15" t="s">
        <v>14</v>
      </c>
    </row>
    <row r="6" spans="1:5" x14ac:dyDescent="0.25">
      <c r="A6" s="14" t="str">
        <f t="shared" si="0"/>
        <v>C [mol] n.e.s.</v>
      </c>
      <c r="B6" s="15" t="s">
        <v>6</v>
      </c>
      <c r="C6" s="15" t="s">
        <v>15</v>
      </c>
      <c r="D6" s="15" t="s">
        <v>15</v>
      </c>
      <c r="E6" s="15" t="s">
        <v>14</v>
      </c>
    </row>
    <row r="7" spans="1:5" x14ac:dyDescent="0.25">
      <c r="A7" s="14" t="str">
        <f t="shared" si="0"/>
        <v>H [mol] n.e.s.</v>
      </c>
      <c r="B7" s="15" t="s">
        <v>5</v>
      </c>
      <c r="C7" s="15" t="s">
        <v>15</v>
      </c>
      <c r="D7" s="15" t="s">
        <v>15</v>
      </c>
      <c r="E7" s="15" t="s">
        <v>14</v>
      </c>
    </row>
    <row r="8" spans="1:5" x14ac:dyDescent="0.25">
      <c r="A8" s="14" t="str">
        <f t="shared" si="0"/>
        <v/>
      </c>
      <c r="B8" s="15"/>
      <c r="C8" s="15"/>
      <c r="D8" s="15"/>
      <c r="E8" s="15"/>
    </row>
    <row r="9" spans="1:5" x14ac:dyDescent="0.25">
      <c r="A9" s="14" t="str">
        <f t="shared" si="0"/>
        <v/>
      </c>
      <c r="B9" s="15"/>
      <c r="C9" s="15"/>
      <c r="D9" s="15"/>
      <c r="E9" s="15"/>
    </row>
    <row r="10" spans="1:5" x14ac:dyDescent="0.25">
      <c r="A10" s="14" t="str">
        <f t="shared" si="0"/>
        <v/>
      </c>
      <c r="B10" s="15"/>
      <c r="C10" s="15"/>
      <c r="D10" s="15"/>
      <c r="E10" s="15"/>
    </row>
    <row r="11" spans="1:5" x14ac:dyDescent="0.25">
      <c r="A11" s="14" t="str">
        <f t="shared" si="0"/>
        <v/>
      </c>
      <c r="B11" s="15"/>
      <c r="C11" s="15"/>
      <c r="D11" s="15"/>
      <c r="E11" s="15"/>
    </row>
    <row r="12" spans="1:5" x14ac:dyDescent="0.25">
      <c r="A12" s="14" t="str">
        <f t="shared" si="0"/>
        <v/>
      </c>
      <c r="B12" s="15"/>
      <c r="C12" s="15"/>
      <c r="D12" s="15"/>
      <c r="E12" s="15"/>
    </row>
    <row r="13" spans="1:5" x14ac:dyDescent="0.25">
      <c r="A13" s="14" t="str">
        <f t="shared" si="0"/>
        <v/>
      </c>
      <c r="B13" s="15"/>
      <c r="C13" s="15"/>
      <c r="D13" s="15"/>
      <c r="E13" s="15"/>
    </row>
    <row r="14" spans="1:5" x14ac:dyDescent="0.25">
      <c r="A14" s="14" t="str">
        <f t="shared" si="0"/>
        <v/>
      </c>
      <c r="B14" s="15"/>
      <c r="C14" s="15"/>
      <c r="D14" s="15"/>
      <c r="E14" s="15"/>
    </row>
    <row r="15" spans="1:5" x14ac:dyDescent="0.25">
      <c r="A15" s="14" t="str">
        <f t="shared" si="0"/>
        <v/>
      </c>
      <c r="B15" s="15"/>
      <c r="C15" s="15"/>
      <c r="D15" s="15"/>
      <c r="E15" s="15"/>
    </row>
    <row r="16" spans="1:5" x14ac:dyDescent="0.25">
      <c r="A16" s="14" t="str">
        <f t="shared" si="0"/>
        <v/>
      </c>
      <c r="B16" s="15"/>
      <c r="C16" s="15"/>
      <c r="D16" s="15"/>
      <c r="E16" s="15"/>
    </row>
    <row r="17" spans="1:5" x14ac:dyDescent="0.25">
      <c r="A17" s="14" t="str">
        <f t="shared" si="0"/>
        <v/>
      </c>
      <c r="B17" s="15"/>
      <c r="C17" s="15"/>
      <c r="D17" s="15"/>
      <c r="E17" s="15"/>
    </row>
    <row r="18" spans="1:5" x14ac:dyDescent="0.25">
      <c r="A18" s="14" t="str">
        <f t="shared" si="0"/>
        <v/>
      </c>
      <c r="B18" s="15"/>
      <c r="C18" s="15"/>
      <c r="D18" s="15"/>
      <c r="E18" s="15"/>
    </row>
    <row r="19" spans="1:5" x14ac:dyDescent="0.25">
      <c r="A19" s="14" t="str">
        <f t="shared" si="0"/>
        <v/>
      </c>
      <c r="B19" s="15"/>
      <c r="C19" s="15"/>
      <c r="D19" s="15"/>
      <c r="E19" s="15"/>
    </row>
    <row r="20" spans="1:5" x14ac:dyDescent="0.25">
      <c r="A20" s="14" t="str">
        <f t="shared" si="0"/>
        <v/>
      </c>
      <c r="B20" s="15"/>
      <c r="C20" s="15"/>
      <c r="D20" s="15"/>
      <c r="E20" s="15"/>
    </row>
    <row r="21" spans="1:5" x14ac:dyDescent="0.25">
      <c r="A21" s="14" t="str">
        <f t="shared" si="0"/>
        <v/>
      </c>
      <c r="B21" s="15"/>
      <c r="C21" s="15"/>
      <c r="D21" s="15"/>
      <c r="E21" s="15"/>
    </row>
    <row r="22" spans="1:5" x14ac:dyDescent="0.25">
      <c r="A22" s="14" t="str">
        <f t="shared" si="0"/>
        <v/>
      </c>
      <c r="B22" s="15"/>
      <c r="C22" s="15"/>
      <c r="D22" s="15"/>
      <c r="E22" s="15"/>
    </row>
    <row r="23" spans="1:5" x14ac:dyDescent="0.25">
      <c r="A23" s="14" t="str">
        <f t="shared" si="0"/>
        <v/>
      </c>
      <c r="B23" s="15"/>
      <c r="C23" s="15"/>
      <c r="D23" s="15"/>
      <c r="E23" s="15"/>
    </row>
    <row r="24" spans="1:5" x14ac:dyDescent="0.25">
      <c r="A24" s="14" t="str">
        <f t="shared" si="0"/>
        <v/>
      </c>
      <c r="B24" s="15"/>
      <c r="C24" s="15"/>
      <c r="D24" s="15"/>
      <c r="E24" s="15"/>
    </row>
    <row r="25" spans="1:5" x14ac:dyDescent="0.25">
      <c r="A25" s="14" t="str">
        <f t="shared" si="0"/>
        <v/>
      </c>
      <c r="B25" s="15"/>
      <c r="C25" s="15"/>
      <c r="D25" s="15"/>
      <c r="E25" s="15"/>
    </row>
    <row r="26" spans="1:5" x14ac:dyDescent="0.25">
      <c r="A26" s="14" t="str">
        <f t="shared" si="0"/>
        <v/>
      </c>
      <c r="B26" s="15"/>
      <c r="C26" s="15"/>
      <c r="D26" s="15"/>
      <c r="E26" s="15"/>
    </row>
    <row r="27" spans="1:5" x14ac:dyDescent="0.25">
      <c r="A27" s="14" t="str">
        <f t="shared" si="0"/>
        <v/>
      </c>
      <c r="B27" s="15"/>
      <c r="C27" s="15"/>
      <c r="D27" s="15"/>
      <c r="E27" s="15"/>
    </row>
    <row r="28" spans="1:5" x14ac:dyDescent="0.25">
      <c r="A28" s="14" t="str">
        <f t="shared" si="0"/>
        <v/>
      </c>
      <c r="B28" s="15"/>
      <c r="C28" s="15"/>
      <c r="D28" s="15"/>
      <c r="E28" s="15"/>
    </row>
    <row r="29" spans="1:5" x14ac:dyDescent="0.25">
      <c r="A29" s="14" t="str">
        <f t="shared" si="0"/>
        <v/>
      </c>
      <c r="B29" s="15"/>
      <c r="C29" s="15"/>
      <c r="D29" s="15"/>
      <c r="E29" s="15"/>
    </row>
    <row r="30" spans="1:5" x14ac:dyDescent="0.25">
      <c r="A30" s="14" t="str">
        <f t="shared" si="0"/>
        <v/>
      </c>
      <c r="B30" s="15"/>
      <c r="C30" s="15"/>
      <c r="D30" s="15"/>
      <c r="E30" s="15"/>
    </row>
    <row r="31" spans="1:5" x14ac:dyDescent="0.25">
      <c r="A31" s="14" t="str">
        <f t="shared" si="0"/>
        <v/>
      </c>
      <c r="B31" s="15"/>
      <c r="C31" s="15"/>
      <c r="D31" s="15"/>
      <c r="E31" s="15"/>
    </row>
    <row r="32" spans="1:5" x14ac:dyDescent="0.25">
      <c r="A32" s="14" t="str">
        <f t="shared" si="0"/>
        <v/>
      </c>
      <c r="B32" s="15"/>
      <c r="C32" s="15"/>
      <c r="D32" s="15"/>
      <c r="E32" s="15"/>
    </row>
    <row r="33" spans="1:5" x14ac:dyDescent="0.25">
      <c r="A33" s="14" t="str">
        <f t="shared" si="0"/>
        <v/>
      </c>
      <c r="B33" s="15"/>
      <c r="C33" s="15"/>
      <c r="D33" s="15"/>
      <c r="E33" s="15"/>
    </row>
    <row r="34" spans="1:5" x14ac:dyDescent="0.25">
      <c r="A34" s="14" t="str">
        <f t="shared" si="0"/>
        <v/>
      </c>
      <c r="B34" s="15"/>
      <c r="C34" s="15"/>
      <c r="D34" s="15"/>
      <c r="E34" s="15"/>
    </row>
    <row r="35" spans="1:5" x14ac:dyDescent="0.25">
      <c r="A35" s="14" t="str">
        <f t="shared" ref="A35:A66" si="1">IF(B35=0,"",_xlfn.CONCAT(B35, " [", D35,IF(E35="", "]", "] "),E35  ))</f>
        <v/>
      </c>
      <c r="B35" s="15"/>
      <c r="C35" s="15"/>
      <c r="D35" s="15"/>
      <c r="E35" s="15"/>
    </row>
    <row r="36" spans="1:5" x14ac:dyDescent="0.25">
      <c r="A36" s="14" t="str">
        <f t="shared" si="1"/>
        <v/>
      </c>
      <c r="B36" s="15"/>
      <c r="C36" s="15"/>
      <c r="D36" s="15"/>
      <c r="E36" s="15"/>
    </row>
    <row r="37" spans="1:5" x14ac:dyDescent="0.25">
      <c r="A37" s="14" t="str">
        <f t="shared" si="1"/>
        <v/>
      </c>
      <c r="B37" s="15"/>
      <c r="C37" s="15"/>
      <c r="D37" s="15"/>
      <c r="E37" s="15"/>
    </row>
    <row r="38" spans="1:5" x14ac:dyDescent="0.25">
      <c r="A38" s="14" t="str">
        <f t="shared" si="1"/>
        <v/>
      </c>
      <c r="B38" s="15"/>
      <c r="C38" s="15"/>
      <c r="D38" s="15"/>
      <c r="E38" s="15"/>
    </row>
    <row r="39" spans="1:5" x14ac:dyDescent="0.25">
      <c r="A39" s="14" t="str">
        <f t="shared" si="1"/>
        <v/>
      </c>
      <c r="B39" s="15"/>
      <c r="C39" s="15"/>
      <c r="D39" s="15"/>
      <c r="E39" s="15"/>
    </row>
    <row r="40" spans="1:5" x14ac:dyDescent="0.25">
      <c r="A40" s="14" t="str">
        <f t="shared" si="1"/>
        <v/>
      </c>
      <c r="B40" s="15"/>
      <c r="C40" s="15"/>
      <c r="D40" s="15"/>
      <c r="E40" s="15"/>
    </row>
    <row r="41" spans="1:5" x14ac:dyDescent="0.25">
      <c r="A41" s="14" t="str">
        <f t="shared" si="1"/>
        <v/>
      </c>
      <c r="B41" s="15"/>
      <c r="C41" s="15"/>
      <c r="D41" s="15"/>
      <c r="E41" s="15"/>
    </row>
    <row r="42" spans="1:5" x14ac:dyDescent="0.25">
      <c r="A42" s="14" t="str">
        <f t="shared" si="1"/>
        <v/>
      </c>
      <c r="B42" s="15"/>
      <c r="C42" s="15"/>
      <c r="D42" s="15"/>
      <c r="E42" s="15"/>
    </row>
    <row r="43" spans="1:5" x14ac:dyDescent="0.25">
      <c r="A43" s="14" t="str">
        <f t="shared" si="1"/>
        <v/>
      </c>
      <c r="B43" s="15"/>
      <c r="C43" s="15"/>
      <c r="D43" s="15"/>
      <c r="E43" s="15"/>
    </row>
    <row r="44" spans="1:5" x14ac:dyDescent="0.25">
      <c r="A44" s="14" t="str">
        <f t="shared" si="1"/>
        <v/>
      </c>
      <c r="B44" s="15"/>
      <c r="C44" s="15"/>
      <c r="D44" s="15"/>
      <c r="E44" s="15"/>
    </row>
    <row r="45" spans="1:5" x14ac:dyDescent="0.25">
      <c r="A45" s="14" t="str">
        <f t="shared" si="1"/>
        <v/>
      </c>
      <c r="B45" s="15"/>
      <c r="C45" s="15"/>
      <c r="D45" s="15"/>
      <c r="E45" s="15"/>
    </row>
    <row r="46" spans="1:5" x14ac:dyDescent="0.25">
      <c r="A46" s="14" t="str">
        <f t="shared" si="1"/>
        <v/>
      </c>
      <c r="B46" s="15"/>
      <c r="C46" s="15"/>
      <c r="D46" s="15"/>
      <c r="E46" s="15"/>
    </row>
    <row r="47" spans="1:5" x14ac:dyDescent="0.25">
      <c r="A47" s="14" t="str">
        <f t="shared" si="1"/>
        <v/>
      </c>
      <c r="B47" s="15"/>
      <c r="C47" s="15"/>
      <c r="D47" s="15"/>
      <c r="E47" s="15"/>
    </row>
    <row r="48" spans="1:5" x14ac:dyDescent="0.25">
      <c r="A48" s="14" t="str">
        <f t="shared" si="1"/>
        <v/>
      </c>
      <c r="B48" s="15"/>
      <c r="C48" s="15"/>
      <c r="D48" s="15"/>
      <c r="E48" s="15"/>
    </row>
    <row r="49" spans="1:5" x14ac:dyDescent="0.25">
      <c r="A49" s="14" t="str">
        <f t="shared" si="1"/>
        <v/>
      </c>
      <c r="B49" s="15"/>
      <c r="C49" s="15"/>
      <c r="D49" s="15"/>
      <c r="E49" s="15"/>
    </row>
    <row r="50" spans="1:5" x14ac:dyDescent="0.25">
      <c r="A50" s="14" t="str">
        <f t="shared" si="1"/>
        <v/>
      </c>
      <c r="B50" s="15"/>
      <c r="C50" s="15"/>
      <c r="D50" s="15"/>
      <c r="E50" s="15"/>
    </row>
    <row r="51" spans="1:5" x14ac:dyDescent="0.25">
      <c r="A51" s="14" t="str">
        <f t="shared" si="1"/>
        <v/>
      </c>
      <c r="B51" s="15"/>
      <c r="C51" s="15"/>
      <c r="D51" s="15"/>
      <c r="E51" s="15"/>
    </row>
    <row r="52" spans="1:5" x14ac:dyDescent="0.25">
      <c r="A52" s="14" t="str">
        <f t="shared" si="1"/>
        <v/>
      </c>
      <c r="B52" s="15"/>
      <c r="C52" s="15"/>
      <c r="D52" s="15"/>
      <c r="E52" s="15"/>
    </row>
    <row r="53" spans="1:5" x14ac:dyDescent="0.25">
      <c r="A53" s="14" t="str">
        <f t="shared" si="1"/>
        <v/>
      </c>
      <c r="B53" s="15"/>
      <c r="C53" s="15"/>
      <c r="D53" s="15"/>
      <c r="E53" s="15"/>
    </row>
    <row r="54" spans="1:5" x14ac:dyDescent="0.25">
      <c r="A54" s="14" t="str">
        <f t="shared" si="1"/>
        <v/>
      </c>
      <c r="B54" s="15"/>
      <c r="C54" s="15"/>
      <c r="D54" s="15"/>
      <c r="E54" s="15"/>
    </row>
    <row r="55" spans="1:5" x14ac:dyDescent="0.25">
      <c r="A55" s="14" t="str">
        <f t="shared" si="1"/>
        <v/>
      </c>
      <c r="B55" s="15"/>
      <c r="C55" s="15"/>
      <c r="D55" s="15"/>
      <c r="E55" s="15"/>
    </row>
    <row r="56" spans="1:5" x14ac:dyDescent="0.25">
      <c r="A56" s="14" t="str">
        <f t="shared" si="1"/>
        <v/>
      </c>
      <c r="B56" s="15"/>
      <c r="C56" s="15"/>
      <c r="D56" s="15"/>
      <c r="E56" s="15"/>
    </row>
    <row r="57" spans="1:5" x14ac:dyDescent="0.25">
      <c r="A57" s="14" t="str">
        <f t="shared" si="1"/>
        <v/>
      </c>
      <c r="B57" s="15"/>
      <c r="C57" s="15"/>
      <c r="D57" s="15"/>
      <c r="E57" s="15"/>
    </row>
    <row r="58" spans="1:5" x14ac:dyDescent="0.25">
      <c r="A58" s="14" t="str">
        <f t="shared" si="1"/>
        <v/>
      </c>
      <c r="B58" s="15"/>
      <c r="C58" s="15"/>
      <c r="D58" s="15"/>
      <c r="E58" s="15"/>
    </row>
    <row r="59" spans="1:5" x14ac:dyDescent="0.25">
      <c r="A59" s="14" t="str">
        <f t="shared" si="1"/>
        <v/>
      </c>
      <c r="B59" s="15"/>
      <c r="C59" s="15"/>
      <c r="D59" s="15"/>
      <c r="E59" s="15"/>
    </row>
    <row r="60" spans="1:5" x14ac:dyDescent="0.25">
      <c r="A60" s="14" t="str">
        <f t="shared" si="1"/>
        <v/>
      </c>
      <c r="B60" s="15"/>
      <c r="C60" s="15"/>
      <c r="D60" s="15"/>
      <c r="E60" s="15"/>
    </row>
    <row r="61" spans="1:5" x14ac:dyDescent="0.25">
      <c r="A61" s="14" t="str">
        <f t="shared" si="1"/>
        <v/>
      </c>
      <c r="B61" s="15"/>
      <c r="C61" s="15"/>
      <c r="D61" s="15"/>
      <c r="E61" s="15"/>
    </row>
    <row r="62" spans="1:5" x14ac:dyDescent="0.25">
      <c r="A62" s="14" t="str">
        <f t="shared" si="1"/>
        <v/>
      </c>
      <c r="B62" s="15"/>
      <c r="C62" s="15"/>
      <c r="D62" s="15"/>
      <c r="E62" s="15"/>
    </row>
    <row r="63" spans="1:5" x14ac:dyDescent="0.25">
      <c r="A63" s="14" t="str">
        <f t="shared" si="1"/>
        <v/>
      </c>
      <c r="B63" s="15"/>
      <c r="C63" s="15"/>
      <c r="D63" s="15"/>
      <c r="E63" s="15"/>
    </row>
    <row r="64" spans="1:5" x14ac:dyDescent="0.25">
      <c r="A64" s="14" t="str">
        <f t="shared" si="1"/>
        <v/>
      </c>
      <c r="B64" s="15"/>
      <c r="C64" s="15"/>
      <c r="D64" s="15"/>
      <c r="E64" s="15"/>
    </row>
    <row r="65" spans="1:5" x14ac:dyDescent="0.25">
      <c r="A65" s="14" t="str">
        <f t="shared" si="1"/>
        <v/>
      </c>
      <c r="B65" s="15"/>
      <c r="C65" s="15"/>
      <c r="D65" s="15"/>
      <c r="E65" s="15"/>
    </row>
    <row r="66" spans="1:5" x14ac:dyDescent="0.25">
      <c r="A66" s="14" t="str">
        <f t="shared" si="1"/>
        <v/>
      </c>
      <c r="B66" s="15"/>
      <c r="C66" s="15"/>
      <c r="D66" s="15"/>
      <c r="E66" s="15"/>
    </row>
    <row r="67" spans="1:5" x14ac:dyDescent="0.25">
      <c r="A67" s="14" t="str">
        <f t="shared" ref="A67:A98" si="2">IF(B67=0,"",_xlfn.CONCAT(B67, " [", D67,IF(E67="", "]", "] "),E67  ))</f>
        <v/>
      </c>
      <c r="B67" s="15"/>
      <c r="C67" s="15"/>
      <c r="D67" s="15"/>
      <c r="E67" s="15"/>
    </row>
    <row r="68" spans="1:5" x14ac:dyDescent="0.25">
      <c r="A68" s="14" t="str">
        <f t="shared" si="2"/>
        <v/>
      </c>
      <c r="B68" s="15"/>
      <c r="C68" s="15"/>
      <c r="D68" s="15"/>
      <c r="E68" s="15"/>
    </row>
    <row r="69" spans="1:5" x14ac:dyDescent="0.25">
      <c r="A69" s="14" t="str">
        <f t="shared" si="2"/>
        <v/>
      </c>
      <c r="B69" s="15"/>
      <c r="C69" s="15"/>
      <c r="D69" s="15"/>
      <c r="E69" s="15"/>
    </row>
    <row r="70" spans="1:5" x14ac:dyDescent="0.25">
      <c r="A70" s="14" t="str">
        <f t="shared" si="2"/>
        <v/>
      </c>
      <c r="B70" s="15"/>
      <c r="C70" s="15"/>
      <c r="D70" s="15"/>
      <c r="E70" s="15"/>
    </row>
    <row r="71" spans="1:5" x14ac:dyDescent="0.25">
      <c r="A71" s="14" t="str">
        <f t="shared" si="2"/>
        <v/>
      </c>
      <c r="B71" s="15"/>
      <c r="C71" s="15"/>
      <c r="D71" s="15"/>
      <c r="E71" s="15"/>
    </row>
    <row r="72" spans="1:5" x14ac:dyDescent="0.25">
      <c r="A72" s="14" t="str">
        <f t="shared" si="2"/>
        <v/>
      </c>
      <c r="B72" s="15"/>
      <c r="C72" s="15"/>
      <c r="D72" s="15"/>
      <c r="E72" s="15"/>
    </row>
    <row r="73" spans="1:5" x14ac:dyDescent="0.25">
      <c r="A73" s="14" t="str">
        <f t="shared" si="2"/>
        <v/>
      </c>
      <c r="B73" s="15"/>
      <c r="C73" s="15"/>
      <c r="D73" s="15"/>
      <c r="E73" s="15"/>
    </row>
    <row r="74" spans="1:5" x14ac:dyDescent="0.25">
      <c r="A74" s="14" t="str">
        <f t="shared" si="2"/>
        <v/>
      </c>
      <c r="B74" s="15"/>
      <c r="C74" s="15"/>
      <c r="D74" s="15"/>
      <c r="E74" s="15"/>
    </row>
    <row r="75" spans="1:5" x14ac:dyDescent="0.25">
      <c r="A75" s="14" t="str">
        <f t="shared" si="2"/>
        <v/>
      </c>
      <c r="B75" s="15"/>
      <c r="C75" s="15"/>
      <c r="D75" s="15"/>
      <c r="E75" s="15"/>
    </row>
    <row r="76" spans="1:5" x14ac:dyDescent="0.25">
      <c r="A76" s="14" t="str">
        <f t="shared" si="2"/>
        <v/>
      </c>
      <c r="B76" s="15"/>
      <c r="C76" s="15"/>
      <c r="D76" s="15"/>
      <c r="E76" s="15"/>
    </row>
    <row r="77" spans="1:5" x14ac:dyDescent="0.25">
      <c r="A77" s="14" t="str">
        <f t="shared" si="2"/>
        <v/>
      </c>
      <c r="B77" s="15"/>
      <c r="C77" s="15"/>
      <c r="D77" s="15"/>
      <c r="E77" s="15"/>
    </row>
    <row r="78" spans="1:5" x14ac:dyDescent="0.25">
      <c r="A78" s="14" t="str">
        <f t="shared" si="2"/>
        <v/>
      </c>
      <c r="B78" s="15"/>
      <c r="C78" s="15"/>
      <c r="D78" s="15"/>
      <c r="E78" s="15"/>
    </row>
    <row r="79" spans="1:5" x14ac:dyDescent="0.25">
      <c r="A79" s="14" t="str">
        <f t="shared" si="2"/>
        <v/>
      </c>
      <c r="B79" s="15"/>
      <c r="C79" s="15"/>
      <c r="D79" s="15"/>
      <c r="E79" s="15"/>
    </row>
    <row r="80" spans="1:5" x14ac:dyDescent="0.25">
      <c r="A80" s="14" t="str">
        <f t="shared" si="2"/>
        <v/>
      </c>
      <c r="B80" s="15"/>
      <c r="C80" s="15"/>
      <c r="D80" s="15"/>
      <c r="E80" s="15"/>
    </row>
    <row r="81" spans="1:5" x14ac:dyDescent="0.25">
      <c r="A81" s="14" t="str">
        <f t="shared" si="2"/>
        <v/>
      </c>
      <c r="B81" s="15"/>
      <c r="C81" s="15"/>
      <c r="D81" s="15"/>
      <c r="E81" s="15"/>
    </row>
    <row r="82" spans="1:5" x14ac:dyDescent="0.25">
      <c r="A82" s="14" t="str">
        <f t="shared" si="2"/>
        <v/>
      </c>
      <c r="B82" s="15"/>
      <c r="C82" s="15"/>
      <c r="D82" s="15"/>
      <c r="E82" s="15"/>
    </row>
    <row r="83" spans="1:5" x14ac:dyDescent="0.25">
      <c r="A83" s="14" t="str">
        <f t="shared" si="2"/>
        <v/>
      </c>
      <c r="B83" s="15"/>
      <c r="C83" s="15"/>
      <c r="D83" s="15"/>
      <c r="E83" s="15"/>
    </row>
    <row r="84" spans="1:5" x14ac:dyDescent="0.25">
      <c r="A84" s="14" t="str">
        <f t="shared" si="2"/>
        <v/>
      </c>
      <c r="B84" s="15"/>
      <c r="C84" s="15"/>
      <c r="D84" s="15"/>
      <c r="E84" s="15"/>
    </row>
    <row r="85" spans="1:5" x14ac:dyDescent="0.25">
      <c r="A85" s="14" t="str">
        <f t="shared" si="2"/>
        <v/>
      </c>
      <c r="B85" s="15"/>
      <c r="C85" s="15"/>
      <c r="D85" s="15"/>
      <c r="E85" s="15"/>
    </row>
    <row r="86" spans="1:5" x14ac:dyDescent="0.25">
      <c r="A86" s="14" t="str">
        <f t="shared" si="2"/>
        <v/>
      </c>
      <c r="B86" s="15"/>
      <c r="C86" s="15"/>
      <c r="D86" s="15"/>
      <c r="E86" s="15"/>
    </row>
    <row r="87" spans="1:5" x14ac:dyDescent="0.25">
      <c r="A87" s="14" t="str">
        <f t="shared" si="2"/>
        <v/>
      </c>
      <c r="B87" s="15"/>
      <c r="C87" s="15"/>
      <c r="D87" s="15"/>
      <c r="E87" s="15"/>
    </row>
    <row r="88" spans="1:5" x14ac:dyDescent="0.25">
      <c r="A88" s="14" t="str">
        <f t="shared" si="2"/>
        <v/>
      </c>
      <c r="B88" s="15"/>
      <c r="C88" s="15"/>
      <c r="D88" s="15"/>
      <c r="E88" s="15"/>
    </row>
    <row r="89" spans="1:5" x14ac:dyDescent="0.25">
      <c r="A89" s="14" t="str">
        <f t="shared" si="2"/>
        <v/>
      </c>
      <c r="B89" s="15"/>
      <c r="C89" s="15"/>
      <c r="D89" s="15"/>
      <c r="E89" s="15"/>
    </row>
    <row r="90" spans="1:5" x14ac:dyDescent="0.25">
      <c r="A90" s="14" t="str">
        <f t="shared" si="2"/>
        <v/>
      </c>
      <c r="B90" s="15"/>
      <c r="C90" s="15"/>
      <c r="D90" s="15"/>
      <c r="E90" s="15"/>
    </row>
    <row r="91" spans="1:5" x14ac:dyDescent="0.25">
      <c r="A91" s="14" t="str">
        <f t="shared" si="2"/>
        <v/>
      </c>
      <c r="B91" s="15"/>
      <c r="C91" s="15"/>
      <c r="D91" s="15"/>
      <c r="E91" s="15"/>
    </row>
    <row r="92" spans="1:5" x14ac:dyDescent="0.25">
      <c r="A92" s="14" t="str">
        <f t="shared" si="2"/>
        <v/>
      </c>
      <c r="B92" s="15"/>
      <c r="C92" s="15"/>
      <c r="D92" s="15"/>
      <c r="E92" s="15"/>
    </row>
    <row r="93" spans="1:5" x14ac:dyDescent="0.25">
      <c r="A93" s="14" t="str">
        <f t="shared" si="2"/>
        <v/>
      </c>
      <c r="B93" s="15"/>
      <c r="C93" s="15"/>
      <c r="D93" s="15"/>
      <c r="E93" s="15"/>
    </row>
    <row r="94" spans="1:5" x14ac:dyDescent="0.25">
      <c r="A94" s="14" t="str">
        <f t="shared" si="2"/>
        <v/>
      </c>
      <c r="B94" s="15"/>
      <c r="C94" s="15"/>
      <c r="D94" s="15"/>
      <c r="E94" s="15"/>
    </row>
    <row r="95" spans="1:5" x14ac:dyDescent="0.25">
      <c r="A95" s="14" t="str">
        <f t="shared" si="2"/>
        <v/>
      </c>
      <c r="B95" s="15"/>
      <c r="C95" s="15"/>
      <c r="D95" s="15"/>
      <c r="E95" s="15"/>
    </row>
    <row r="96" spans="1:5" x14ac:dyDescent="0.25">
      <c r="A96" s="14" t="str">
        <f t="shared" si="2"/>
        <v/>
      </c>
      <c r="B96" s="15"/>
      <c r="C96" s="15"/>
      <c r="D96" s="15"/>
      <c r="E96" s="15"/>
    </row>
    <row r="97" spans="1:5" x14ac:dyDescent="0.25">
      <c r="A97" s="14" t="str">
        <f t="shared" si="2"/>
        <v/>
      </c>
      <c r="B97" s="15"/>
      <c r="C97" s="15"/>
      <c r="D97" s="15"/>
      <c r="E97" s="15"/>
    </row>
    <row r="98" spans="1:5" x14ac:dyDescent="0.25">
      <c r="A98" s="14" t="str">
        <f t="shared" si="2"/>
        <v/>
      </c>
      <c r="B98" s="15"/>
      <c r="C98" s="15"/>
      <c r="D98" s="15"/>
      <c r="E98" s="15"/>
    </row>
    <row r="99" spans="1:5" x14ac:dyDescent="0.25">
      <c r="A99" s="14" t="str">
        <f t="shared" ref="A99:A130" si="3">IF(B99=0,"",_xlfn.CONCAT(B99, " [", D99,IF(E99="", "]", "] "),E99  ))</f>
        <v/>
      </c>
      <c r="B99" s="15"/>
      <c r="C99" s="15"/>
      <c r="D99" s="15"/>
      <c r="E99" s="15"/>
    </row>
    <row r="100" spans="1:5" x14ac:dyDescent="0.25">
      <c r="A100" s="14" t="str">
        <f t="shared" si="3"/>
        <v/>
      </c>
      <c r="B100" s="15"/>
      <c r="C100" s="15"/>
      <c r="D100" s="15"/>
      <c r="E100" s="15"/>
    </row>
    <row r="101" spans="1:5" x14ac:dyDescent="0.25">
      <c r="A101" s="14" t="str">
        <f t="shared" si="3"/>
        <v/>
      </c>
      <c r="B101" s="15"/>
      <c r="C101" s="15"/>
      <c r="D101" s="15"/>
      <c r="E101" s="15"/>
    </row>
    <row r="102" spans="1:5" x14ac:dyDescent="0.25">
      <c r="A102" s="14" t="str">
        <f t="shared" si="3"/>
        <v/>
      </c>
      <c r="B102" s="15"/>
      <c r="C102" s="15"/>
      <c r="D102" s="15"/>
      <c r="E102" s="15"/>
    </row>
    <row r="103" spans="1:5" x14ac:dyDescent="0.25">
      <c r="A103" s="14" t="str">
        <f t="shared" si="3"/>
        <v/>
      </c>
      <c r="B103" s="15"/>
      <c r="C103" s="15"/>
      <c r="D103" s="15"/>
      <c r="E103" s="15"/>
    </row>
    <row r="104" spans="1:5" x14ac:dyDescent="0.25">
      <c r="A104" s="14" t="str">
        <f t="shared" si="3"/>
        <v/>
      </c>
      <c r="B104" s="15"/>
      <c r="C104" s="15"/>
      <c r="D104" s="15"/>
      <c r="E104" s="15"/>
    </row>
    <row r="105" spans="1:5" x14ac:dyDescent="0.25">
      <c r="A105" s="14" t="str">
        <f t="shared" si="3"/>
        <v/>
      </c>
      <c r="B105" s="15"/>
      <c r="C105" s="15"/>
      <c r="D105" s="15"/>
      <c r="E105" s="15"/>
    </row>
    <row r="106" spans="1:5" x14ac:dyDescent="0.25">
      <c r="A106" s="14" t="str">
        <f t="shared" si="3"/>
        <v/>
      </c>
      <c r="B106" s="15"/>
      <c r="C106" s="15"/>
      <c r="D106" s="15"/>
      <c r="E106" s="15"/>
    </row>
    <row r="107" spans="1:5" x14ac:dyDescent="0.25">
      <c r="A107" s="14" t="str">
        <f t="shared" si="3"/>
        <v/>
      </c>
      <c r="B107" s="15"/>
      <c r="C107" s="15"/>
      <c r="D107" s="15"/>
      <c r="E107" s="15"/>
    </row>
    <row r="108" spans="1:5" x14ac:dyDescent="0.25">
      <c r="A108" s="14" t="str">
        <f t="shared" si="3"/>
        <v/>
      </c>
      <c r="B108" s="15"/>
      <c r="C108" s="15"/>
      <c r="D108" s="15"/>
      <c r="E108" s="15"/>
    </row>
    <row r="109" spans="1:5" x14ac:dyDescent="0.25">
      <c r="A109" s="14" t="str">
        <f t="shared" si="3"/>
        <v/>
      </c>
      <c r="B109" s="15"/>
      <c r="C109" s="15"/>
      <c r="D109" s="15"/>
      <c r="E109" s="15"/>
    </row>
    <row r="110" spans="1:5" x14ac:dyDescent="0.25">
      <c r="A110" s="14" t="str">
        <f t="shared" si="3"/>
        <v/>
      </c>
      <c r="B110" s="15"/>
      <c r="C110" s="15"/>
      <c r="D110" s="15"/>
      <c r="E110" s="15"/>
    </row>
    <row r="111" spans="1:5" x14ac:dyDescent="0.25">
      <c r="A111" s="14" t="str">
        <f t="shared" si="3"/>
        <v/>
      </c>
      <c r="B111" s="15"/>
      <c r="C111" s="15"/>
      <c r="D111" s="15"/>
      <c r="E111" s="15"/>
    </row>
    <row r="112" spans="1:5" x14ac:dyDescent="0.25">
      <c r="A112" s="14" t="str">
        <f t="shared" si="3"/>
        <v/>
      </c>
      <c r="B112" s="15"/>
      <c r="C112" s="15"/>
      <c r="D112" s="15"/>
      <c r="E112" s="15"/>
    </row>
    <row r="113" spans="1:5" x14ac:dyDescent="0.25">
      <c r="A113" s="14" t="str">
        <f t="shared" si="3"/>
        <v/>
      </c>
      <c r="B113" s="15"/>
      <c r="C113" s="15"/>
      <c r="D113" s="15"/>
      <c r="E113" s="15"/>
    </row>
    <row r="114" spans="1:5" x14ac:dyDescent="0.25">
      <c r="A114" s="14" t="str">
        <f t="shared" si="3"/>
        <v/>
      </c>
      <c r="B114" s="15"/>
      <c r="C114" s="15"/>
      <c r="D114" s="15"/>
      <c r="E114" s="15"/>
    </row>
    <row r="115" spans="1:5" x14ac:dyDescent="0.25">
      <c r="A115" s="14" t="str">
        <f t="shared" si="3"/>
        <v/>
      </c>
      <c r="B115" s="15"/>
      <c r="C115" s="15"/>
      <c r="D115" s="15"/>
      <c r="E115" s="15"/>
    </row>
    <row r="116" spans="1:5" x14ac:dyDescent="0.25">
      <c r="A116" s="14" t="str">
        <f t="shared" si="3"/>
        <v/>
      </c>
      <c r="B116" s="15"/>
      <c r="C116" s="15"/>
      <c r="D116" s="15"/>
      <c r="E116" s="15"/>
    </row>
    <row r="117" spans="1:5" x14ac:dyDescent="0.25">
      <c r="A117" s="14" t="str">
        <f t="shared" si="3"/>
        <v/>
      </c>
      <c r="B117" s="15"/>
      <c r="C117" s="15"/>
      <c r="D117" s="15"/>
      <c r="E117" s="15"/>
    </row>
    <row r="118" spans="1:5" x14ac:dyDescent="0.25">
      <c r="A118" s="14" t="str">
        <f t="shared" si="3"/>
        <v/>
      </c>
      <c r="B118" s="15"/>
      <c r="C118" s="15"/>
      <c r="D118" s="15"/>
      <c r="E118" s="15"/>
    </row>
    <row r="119" spans="1:5" x14ac:dyDescent="0.25">
      <c r="A119" s="14" t="str">
        <f t="shared" si="3"/>
        <v/>
      </c>
      <c r="B119" s="15"/>
      <c r="C119" s="15"/>
      <c r="D119" s="15"/>
      <c r="E119" s="15"/>
    </row>
    <row r="120" spans="1:5" x14ac:dyDescent="0.25">
      <c r="A120" s="14" t="str">
        <f t="shared" si="3"/>
        <v/>
      </c>
      <c r="B120" s="15"/>
      <c r="C120" s="15"/>
      <c r="D120" s="15"/>
      <c r="E120" s="15"/>
    </row>
    <row r="121" spans="1:5" x14ac:dyDescent="0.25">
      <c r="A121" s="14" t="str">
        <f t="shared" si="3"/>
        <v/>
      </c>
      <c r="B121" s="15"/>
      <c r="C121" s="15"/>
      <c r="D121" s="15"/>
      <c r="E121" s="15"/>
    </row>
    <row r="122" spans="1:5" x14ac:dyDescent="0.25">
      <c r="A122" s="14" t="str">
        <f t="shared" si="3"/>
        <v/>
      </c>
      <c r="B122" s="15"/>
      <c r="C122" s="15"/>
      <c r="D122" s="15"/>
      <c r="E122" s="15"/>
    </row>
    <row r="123" spans="1:5" x14ac:dyDescent="0.25">
      <c r="A123" s="14" t="str">
        <f t="shared" si="3"/>
        <v/>
      </c>
      <c r="B123" s="15"/>
      <c r="C123" s="15"/>
      <c r="D123" s="15"/>
      <c r="E123" s="15"/>
    </row>
    <row r="124" spans="1:5" x14ac:dyDescent="0.25">
      <c r="A124" s="14" t="str">
        <f t="shared" si="3"/>
        <v/>
      </c>
      <c r="B124" s="15"/>
      <c r="C124" s="15"/>
      <c r="D124" s="15"/>
      <c r="E124" s="15"/>
    </row>
    <row r="125" spans="1:5" x14ac:dyDescent="0.25">
      <c r="A125" s="14" t="str">
        <f t="shared" si="3"/>
        <v/>
      </c>
      <c r="B125" s="15"/>
      <c r="C125" s="15"/>
      <c r="D125" s="15"/>
      <c r="E125" s="15"/>
    </row>
    <row r="126" spans="1:5" x14ac:dyDescent="0.25">
      <c r="A126" s="14" t="str">
        <f t="shared" si="3"/>
        <v/>
      </c>
      <c r="B126" s="15"/>
      <c r="C126" s="15"/>
      <c r="D126" s="15"/>
      <c r="E126" s="15"/>
    </row>
    <row r="127" spans="1:5" x14ac:dyDescent="0.25">
      <c r="A127" s="14" t="str">
        <f t="shared" si="3"/>
        <v/>
      </c>
      <c r="B127" s="15"/>
      <c r="C127" s="15"/>
      <c r="D127" s="15"/>
      <c r="E127" s="15"/>
    </row>
    <row r="128" spans="1:5" x14ac:dyDescent="0.25">
      <c r="A128" s="14" t="str">
        <f t="shared" si="3"/>
        <v/>
      </c>
      <c r="B128" s="15"/>
      <c r="C128" s="15"/>
      <c r="D128" s="15"/>
      <c r="E128" s="15"/>
    </row>
    <row r="129" spans="1:5" x14ac:dyDescent="0.25">
      <c r="A129" s="14" t="str">
        <f t="shared" si="3"/>
        <v/>
      </c>
      <c r="B129" s="15"/>
      <c r="C129" s="15"/>
      <c r="D129" s="15"/>
      <c r="E129" s="15"/>
    </row>
    <row r="130" spans="1:5" x14ac:dyDescent="0.25">
      <c r="A130" s="14" t="str">
        <f t="shared" si="3"/>
        <v/>
      </c>
      <c r="B130" s="15"/>
      <c r="C130" s="15"/>
      <c r="D130" s="15"/>
      <c r="E130" s="15"/>
    </row>
    <row r="131" spans="1:5" x14ac:dyDescent="0.25">
      <c r="A131" s="14" t="str">
        <f t="shared" ref="A131:A162" si="4">IF(B131=0,"",_xlfn.CONCAT(B131, " [", D131,IF(E131="", "]", "] "),E131  ))</f>
        <v/>
      </c>
      <c r="B131" s="15"/>
      <c r="C131" s="15"/>
      <c r="D131" s="15"/>
      <c r="E131" s="15"/>
    </row>
    <row r="132" spans="1:5" x14ac:dyDescent="0.25">
      <c r="A132" s="14" t="str">
        <f t="shared" si="4"/>
        <v/>
      </c>
      <c r="B132" s="15"/>
      <c r="C132" s="15"/>
      <c r="D132" s="15"/>
      <c r="E132" s="15"/>
    </row>
    <row r="133" spans="1:5" x14ac:dyDescent="0.25">
      <c r="A133" s="14" t="str">
        <f t="shared" si="4"/>
        <v/>
      </c>
      <c r="B133" s="15"/>
      <c r="C133" s="15"/>
      <c r="D133" s="15"/>
      <c r="E133" s="15"/>
    </row>
    <row r="134" spans="1:5" x14ac:dyDescent="0.25">
      <c r="A134" s="14" t="str">
        <f t="shared" si="4"/>
        <v/>
      </c>
      <c r="B134" s="15"/>
      <c r="C134" s="15"/>
      <c r="D134" s="15"/>
      <c r="E134" s="15"/>
    </row>
    <row r="135" spans="1:5" x14ac:dyDescent="0.25">
      <c r="A135" s="14" t="str">
        <f t="shared" si="4"/>
        <v/>
      </c>
      <c r="B135" s="15"/>
      <c r="C135" s="15"/>
      <c r="D135" s="15"/>
      <c r="E135" s="15"/>
    </row>
    <row r="136" spans="1:5" x14ac:dyDescent="0.25">
      <c r="A136" s="14" t="str">
        <f t="shared" si="4"/>
        <v/>
      </c>
      <c r="B136" s="15"/>
      <c r="C136" s="15"/>
      <c r="D136" s="15"/>
      <c r="E136" s="15"/>
    </row>
    <row r="137" spans="1:5" x14ac:dyDescent="0.25">
      <c r="A137" s="14" t="str">
        <f t="shared" si="4"/>
        <v/>
      </c>
      <c r="B137" s="15"/>
      <c r="C137" s="15"/>
      <c r="D137" s="15"/>
      <c r="E137" s="15"/>
    </row>
    <row r="138" spans="1:5" x14ac:dyDescent="0.25">
      <c r="A138" s="14" t="str">
        <f t="shared" si="4"/>
        <v/>
      </c>
      <c r="B138" s="15"/>
      <c r="C138" s="15"/>
      <c r="D138" s="15"/>
      <c r="E138" s="15"/>
    </row>
    <row r="139" spans="1:5" x14ac:dyDescent="0.25">
      <c r="A139" s="14" t="str">
        <f t="shared" si="4"/>
        <v/>
      </c>
      <c r="B139" s="15"/>
      <c r="C139" s="15"/>
      <c r="D139" s="15"/>
      <c r="E139" s="15"/>
    </row>
    <row r="140" spans="1:5" x14ac:dyDescent="0.25">
      <c r="A140" s="14" t="str">
        <f t="shared" si="4"/>
        <v/>
      </c>
      <c r="B140" s="15"/>
      <c r="C140" s="15"/>
      <c r="D140" s="15"/>
      <c r="E140" s="15"/>
    </row>
    <row r="141" spans="1:5" x14ac:dyDescent="0.25">
      <c r="A141" s="14" t="str">
        <f t="shared" si="4"/>
        <v/>
      </c>
      <c r="B141" s="15"/>
      <c r="C141" s="15"/>
      <c r="D141" s="15"/>
      <c r="E141" s="15"/>
    </row>
    <row r="142" spans="1:5" x14ac:dyDescent="0.25">
      <c r="A142" s="14" t="str">
        <f t="shared" si="4"/>
        <v/>
      </c>
      <c r="B142" s="15"/>
      <c r="C142" s="15"/>
      <c r="D142" s="15"/>
      <c r="E142" s="15"/>
    </row>
    <row r="143" spans="1:5" x14ac:dyDescent="0.25">
      <c r="A143" s="14" t="str">
        <f t="shared" si="4"/>
        <v/>
      </c>
      <c r="B143" s="15"/>
      <c r="C143" s="15"/>
      <c r="D143" s="15"/>
      <c r="E143" s="15"/>
    </row>
    <row r="144" spans="1:5" x14ac:dyDescent="0.25">
      <c r="A144" s="14" t="str">
        <f t="shared" si="4"/>
        <v/>
      </c>
      <c r="B144" s="15"/>
      <c r="C144" s="15"/>
      <c r="D144" s="15"/>
      <c r="E144" s="15"/>
    </row>
    <row r="145" spans="1:5" x14ac:dyDescent="0.25">
      <c r="A145" s="14" t="str">
        <f t="shared" si="4"/>
        <v/>
      </c>
      <c r="B145" s="15"/>
      <c r="C145" s="15"/>
      <c r="D145" s="15"/>
      <c r="E145" s="15"/>
    </row>
    <row r="146" spans="1:5" x14ac:dyDescent="0.25">
      <c r="A146" s="14" t="str">
        <f t="shared" si="4"/>
        <v/>
      </c>
      <c r="B146" s="15"/>
      <c r="C146" s="15"/>
      <c r="D146" s="15"/>
      <c r="E146" s="15"/>
    </row>
    <row r="147" spans="1:5" x14ac:dyDescent="0.25">
      <c r="A147" s="14" t="str">
        <f t="shared" si="4"/>
        <v/>
      </c>
      <c r="B147" s="15"/>
      <c r="C147" s="15"/>
      <c r="D147" s="15"/>
      <c r="E147" s="15"/>
    </row>
    <row r="148" spans="1:5" x14ac:dyDescent="0.25">
      <c r="A148" s="14" t="str">
        <f t="shared" si="4"/>
        <v/>
      </c>
      <c r="B148" s="15"/>
      <c r="C148" s="15"/>
      <c r="D148" s="15"/>
      <c r="E148" s="15"/>
    </row>
    <row r="149" spans="1:5" x14ac:dyDescent="0.25">
      <c r="A149" s="14" t="str">
        <f t="shared" si="4"/>
        <v/>
      </c>
      <c r="B149" s="15"/>
      <c r="C149" s="15"/>
      <c r="D149" s="15"/>
      <c r="E149" s="15"/>
    </row>
    <row r="150" spans="1:5" x14ac:dyDescent="0.25">
      <c r="A150" s="14" t="str">
        <f t="shared" si="4"/>
        <v/>
      </c>
      <c r="B150" s="15"/>
      <c r="C150" s="15"/>
      <c r="D150" s="15"/>
      <c r="E150" s="15"/>
    </row>
    <row r="151" spans="1:5" x14ac:dyDescent="0.25">
      <c r="A151" s="14" t="str">
        <f t="shared" si="4"/>
        <v/>
      </c>
      <c r="B151" s="15"/>
      <c r="C151" s="15"/>
      <c r="D151" s="15"/>
      <c r="E151" s="15"/>
    </row>
    <row r="152" spans="1:5" x14ac:dyDescent="0.25">
      <c r="A152" s="14" t="str">
        <f t="shared" si="4"/>
        <v/>
      </c>
      <c r="B152" s="15"/>
      <c r="C152" s="15"/>
      <c r="D152" s="15"/>
      <c r="E152" s="15"/>
    </row>
    <row r="153" spans="1:5" x14ac:dyDescent="0.25">
      <c r="A153" s="14" t="str">
        <f t="shared" si="4"/>
        <v/>
      </c>
      <c r="B153" s="15"/>
      <c r="C153" s="15"/>
      <c r="D153" s="15"/>
      <c r="E153" s="15"/>
    </row>
    <row r="154" spans="1:5" x14ac:dyDescent="0.25">
      <c r="A154" s="14" t="str">
        <f t="shared" si="4"/>
        <v/>
      </c>
      <c r="B154" s="15"/>
      <c r="C154" s="15"/>
      <c r="D154" s="15"/>
      <c r="E154" s="15"/>
    </row>
    <row r="155" spans="1:5" x14ac:dyDescent="0.25">
      <c r="A155" s="14" t="str">
        <f t="shared" si="4"/>
        <v/>
      </c>
      <c r="B155" s="15"/>
      <c r="C155" s="15"/>
      <c r="D155" s="15"/>
      <c r="E155" s="15"/>
    </row>
    <row r="156" spans="1:5" x14ac:dyDescent="0.25">
      <c r="A156" s="14" t="str">
        <f t="shared" si="4"/>
        <v/>
      </c>
      <c r="B156" s="15"/>
      <c r="C156" s="15"/>
      <c r="D156" s="15"/>
      <c r="E156" s="15"/>
    </row>
    <row r="157" spans="1:5" x14ac:dyDescent="0.25">
      <c r="A157" s="14" t="str">
        <f t="shared" si="4"/>
        <v/>
      </c>
      <c r="B157" s="15"/>
      <c r="C157" s="15"/>
      <c r="D157" s="15"/>
      <c r="E157" s="15"/>
    </row>
    <row r="158" spans="1:5" x14ac:dyDescent="0.25">
      <c r="A158" s="14" t="str">
        <f t="shared" si="4"/>
        <v/>
      </c>
      <c r="B158" s="15"/>
      <c r="C158" s="15"/>
      <c r="D158" s="15"/>
      <c r="E158" s="15"/>
    </row>
    <row r="159" spans="1:5" x14ac:dyDescent="0.25">
      <c r="A159" s="14" t="str">
        <f t="shared" si="4"/>
        <v/>
      </c>
      <c r="B159" s="15"/>
      <c r="C159" s="15"/>
      <c r="D159" s="15"/>
      <c r="E159" s="15"/>
    </row>
    <row r="160" spans="1:5" x14ac:dyDescent="0.25">
      <c r="A160" s="14" t="str">
        <f t="shared" si="4"/>
        <v/>
      </c>
      <c r="B160" s="15"/>
      <c r="C160" s="15"/>
      <c r="D160" s="15"/>
      <c r="E160" s="15"/>
    </row>
    <row r="161" spans="1:5" x14ac:dyDescent="0.25">
      <c r="A161" s="14" t="str">
        <f t="shared" si="4"/>
        <v/>
      </c>
      <c r="B161" s="15"/>
      <c r="C161" s="15"/>
      <c r="D161" s="15"/>
      <c r="E161" s="15"/>
    </row>
    <row r="162" spans="1:5" x14ac:dyDescent="0.25">
      <c r="A162" s="14" t="str">
        <f t="shared" si="4"/>
        <v/>
      </c>
      <c r="B162" s="15"/>
      <c r="C162" s="15"/>
      <c r="D162" s="15"/>
      <c r="E162" s="15"/>
    </row>
    <row r="163" spans="1:5" x14ac:dyDescent="0.25">
      <c r="A163" s="14" t="str">
        <f t="shared" ref="A163:A194" si="5">IF(B163=0,"",_xlfn.CONCAT(B163, " [", D163,IF(E163="", "]", "] "),E163  ))</f>
        <v/>
      </c>
      <c r="B163" s="15"/>
      <c r="C163" s="15"/>
      <c r="D163" s="15"/>
      <c r="E163" s="15"/>
    </row>
    <row r="164" spans="1:5" x14ac:dyDescent="0.25">
      <c r="A164" s="14" t="str">
        <f t="shared" si="5"/>
        <v/>
      </c>
      <c r="B164" s="15"/>
      <c r="C164" s="15"/>
      <c r="D164" s="15"/>
      <c r="E164" s="15"/>
    </row>
    <row r="165" spans="1:5" x14ac:dyDescent="0.25">
      <c r="A165" s="14" t="str">
        <f t="shared" si="5"/>
        <v/>
      </c>
      <c r="B165" s="15"/>
      <c r="C165" s="15"/>
      <c r="D165" s="15"/>
      <c r="E165" s="15"/>
    </row>
    <row r="166" spans="1:5" x14ac:dyDescent="0.25">
      <c r="A166" s="14" t="str">
        <f t="shared" si="5"/>
        <v/>
      </c>
      <c r="B166" s="15"/>
      <c r="C166" s="15"/>
      <c r="D166" s="15"/>
      <c r="E166" s="15"/>
    </row>
    <row r="167" spans="1:5" x14ac:dyDescent="0.25">
      <c r="A167" s="14" t="str">
        <f t="shared" si="5"/>
        <v/>
      </c>
      <c r="B167" s="15"/>
      <c r="C167" s="15"/>
      <c r="D167" s="15"/>
      <c r="E167" s="15"/>
    </row>
    <row r="168" spans="1:5" x14ac:dyDescent="0.25">
      <c r="A168" s="14" t="str">
        <f t="shared" si="5"/>
        <v/>
      </c>
      <c r="B168" s="15"/>
      <c r="C168" s="15"/>
      <c r="D168" s="15"/>
      <c r="E168" s="15"/>
    </row>
    <row r="169" spans="1:5" x14ac:dyDescent="0.25">
      <c r="A169" s="14" t="str">
        <f t="shared" si="5"/>
        <v/>
      </c>
      <c r="B169" s="15"/>
      <c r="C169" s="15"/>
      <c r="D169" s="15"/>
      <c r="E169" s="15"/>
    </row>
    <row r="170" spans="1:5" x14ac:dyDescent="0.25">
      <c r="A170" s="14" t="str">
        <f t="shared" si="5"/>
        <v/>
      </c>
      <c r="B170" s="15"/>
      <c r="C170" s="15"/>
      <c r="D170" s="15"/>
      <c r="E170" s="15"/>
    </row>
    <row r="171" spans="1:5" x14ac:dyDescent="0.25">
      <c r="A171" s="14" t="str">
        <f t="shared" si="5"/>
        <v/>
      </c>
      <c r="B171" s="15"/>
      <c r="C171" s="15"/>
      <c r="D171" s="15"/>
      <c r="E171" s="15"/>
    </row>
    <row r="172" spans="1:5" x14ac:dyDescent="0.25">
      <c r="A172" s="14" t="str">
        <f t="shared" si="5"/>
        <v/>
      </c>
      <c r="B172" s="15"/>
      <c r="C172" s="15"/>
      <c r="D172" s="15"/>
      <c r="E172" s="15"/>
    </row>
    <row r="173" spans="1:5" x14ac:dyDescent="0.25">
      <c r="A173" s="14" t="str">
        <f t="shared" si="5"/>
        <v/>
      </c>
      <c r="B173" s="15"/>
      <c r="C173" s="15"/>
      <c r="D173" s="15"/>
      <c r="E173" s="15"/>
    </row>
    <row r="174" spans="1:5" x14ac:dyDescent="0.25">
      <c r="A174" s="14" t="str">
        <f t="shared" si="5"/>
        <v/>
      </c>
      <c r="B174" s="15"/>
      <c r="C174" s="15"/>
      <c r="D174" s="15"/>
      <c r="E174" s="15"/>
    </row>
    <row r="175" spans="1:5" x14ac:dyDescent="0.25">
      <c r="A175" s="14" t="str">
        <f t="shared" si="5"/>
        <v/>
      </c>
      <c r="B175" s="15"/>
      <c r="C175" s="15"/>
      <c r="D175" s="15"/>
      <c r="E175" s="15"/>
    </row>
    <row r="176" spans="1:5" x14ac:dyDescent="0.25">
      <c r="A176" s="14" t="str">
        <f t="shared" si="5"/>
        <v/>
      </c>
      <c r="B176" s="15"/>
      <c r="C176" s="15"/>
      <c r="D176" s="15"/>
      <c r="E176" s="15"/>
    </row>
    <row r="177" spans="1:5" x14ac:dyDescent="0.25">
      <c r="A177" s="14" t="str">
        <f t="shared" si="5"/>
        <v/>
      </c>
      <c r="B177" s="15"/>
      <c r="C177" s="15"/>
      <c r="D177" s="15"/>
      <c r="E177" s="15"/>
    </row>
    <row r="178" spans="1:5" x14ac:dyDescent="0.25">
      <c r="A178" s="14" t="str">
        <f t="shared" si="5"/>
        <v/>
      </c>
      <c r="B178" s="15"/>
      <c r="C178" s="15"/>
      <c r="D178" s="15"/>
      <c r="E178" s="15"/>
    </row>
    <row r="179" spans="1:5" x14ac:dyDescent="0.25">
      <c r="A179" s="14" t="str">
        <f t="shared" si="5"/>
        <v/>
      </c>
      <c r="B179" s="15"/>
      <c r="C179" s="15"/>
      <c r="D179" s="15"/>
      <c r="E179" s="15"/>
    </row>
    <row r="180" spans="1:5" x14ac:dyDescent="0.25">
      <c r="A180" s="14" t="str">
        <f t="shared" si="5"/>
        <v/>
      </c>
      <c r="B180" s="15"/>
      <c r="C180" s="15"/>
      <c r="D180" s="15"/>
      <c r="E180" s="15"/>
    </row>
    <row r="181" spans="1:5" x14ac:dyDescent="0.25">
      <c r="A181" s="14" t="str">
        <f t="shared" si="5"/>
        <v/>
      </c>
      <c r="B181" s="15"/>
      <c r="C181" s="15"/>
      <c r="D181" s="15"/>
      <c r="E181" s="15"/>
    </row>
    <row r="182" spans="1:5" x14ac:dyDescent="0.25">
      <c r="A182" s="14" t="str">
        <f t="shared" si="5"/>
        <v/>
      </c>
      <c r="B182" s="15"/>
      <c r="C182" s="15"/>
      <c r="D182" s="15"/>
      <c r="E182" s="15"/>
    </row>
    <row r="183" spans="1:5" x14ac:dyDescent="0.25">
      <c r="A183" s="14" t="str">
        <f t="shared" si="5"/>
        <v/>
      </c>
      <c r="B183" s="15"/>
      <c r="C183" s="15"/>
      <c r="D183" s="15"/>
      <c r="E183" s="15"/>
    </row>
    <row r="184" spans="1:5" x14ac:dyDescent="0.25">
      <c r="A184" s="14" t="str">
        <f t="shared" si="5"/>
        <v/>
      </c>
      <c r="B184" s="15"/>
      <c r="C184" s="15"/>
      <c r="D184" s="15"/>
      <c r="E184" s="15"/>
    </row>
    <row r="185" spans="1:5" x14ac:dyDescent="0.25">
      <c r="A185" s="14" t="str">
        <f t="shared" si="5"/>
        <v/>
      </c>
      <c r="B185" s="15"/>
      <c r="C185" s="15"/>
      <c r="D185" s="15"/>
      <c r="E185" s="15"/>
    </row>
    <row r="186" spans="1:5" x14ac:dyDescent="0.25">
      <c r="A186" s="14" t="str">
        <f t="shared" si="5"/>
        <v/>
      </c>
      <c r="B186" s="15"/>
      <c r="C186" s="15"/>
      <c r="D186" s="15"/>
      <c r="E186" s="15"/>
    </row>
    <row r="187" spans="1:5" x14ac:dyDescent="0.25">
      <c r="A187" s="14" t="str">
        <f t="shared" si="5"/>
        <v/>
      </c>
      <c r="B187" s="15"/>
      <c r="C187" s="15"/>
      <c r="D187" s="15"/>
      <c r="E187" s="15"/>
    </row>
    <row r="188" spans="1:5" x14ac:dyDescent="0.25">
      <c r="A188" s="14" t="str">
        <f t="shared" si="5"/>
        <v/>
      </c>
      <c r="B188" s="15"/>
      <c r="C188" s="15"/>
      <c r="D188" s="15"/>
      <c r="E188" s="15"/>
    </row>
    <row r="189" spans="1:5" x14ac:dyDescent="0.25">
      <c r="A189" s="14" t="str">
        <f t="shared" si="5"/>
        <v/>
      </c>
      <c r="B189" s="15"/>
      <c r="C189" s="15"/>
      <c r="D189" s="15"/>
      <c r="E189" s="15"/>
    </row>
    <row r="190" spans="1:5" x14ac:dyDescent="0.25">
      <c r="A190" s="14" t="str">
        <f t="shared" si="5"/>
        <v/>
      </c>
      <c r="B190" s="15"/>
      <c r="C190" s="15"/>
      <c r="D190" s="15"/>
      <c r="E190" s="15"/>
    </row>
    <row r="191" spans="1:5" x14ac:dyDescent="0.25">
      <c r="A191" s="14" t="str">
        <f t="shared" si="5"/>
        <v/>
      </c>
      <c r="B191" s="15"/>
      <c r="C191" s="15"/>
      <c r="D191" s="15"/>
      <c r="E191" s="15"/>
    </row>
    <row r="192" spans="1:5" x14ac:dyDescent="0.25">
      <c r="A192" s="14" t="str">
        <f t="shared" si="5"/>
        <v/>
      </c>
      <c r="B192" s="15"/>
      <c r="C192" s="15"/>
      <c r="D192" s="15"/>
      <c r="E192" s="15"/>
    </row>
    <row r="193" spans="1:5" x14ac:dyDescent="0.25">
      <c r="A193" s="14" t="str">
        <f t="shared" si="5"/>
        <v/>
      </c>
      <c r="B193" s="15"/>
      <c r="C193" s="15"/>
      <c r="D193" s="15"/>
      <c r="E193" s="15"/>
    </row>
    <row r="194" spans="1:5" x14ac:dyDescent="0.25">
      <c r="A194" s="14" t="str">
        <f t="shared" si="5"/>
        <v/>
      </c>
      <c r="B194" s="15"/>
      <c r="C194" s="15"/>
      <c r="D194" s="15"/>
      <c r="E194" s="15"/>
    </row>
    <row r="195" spans="1:5" x14ac:dyDescent="0.25">
      <c r="A195" s="14" t="str">
        <f t="shared" ref="A195:A201" si="6">IF(B195=0,"",_xlfn.CONCAT(B195, " [", D195,IF(E195="", "]", "] "),E195  ))</f>
        <v/>
      </c>
      <c r="B195" s="15"/>
      <c r="C195" s="15"/>
      <c r="D195" s="15"/>
      <c r="E195" s="15"/>
    </row>
    <row r="196" spans="1:5" x14ac:dyDescent="0.25">
      <c r="A196" s="14" t="str">
        <f t="shared" si="6"/>
        <v/>
      </c>
      <c r="B196" s="15"/>
      <c r="C196" s="15"/>
      <c r="D196" s="15"/>
      <c r="E196" s="15"/>
    </row>
    <row r="197" spans="1:5" x14ac:dyDescent="0.25">
      <c r="A197" s="14" t="str">
        <f t="shared" si="6"/>
        <v/>
      </c>
      <c r="B197" s="15"/>
      <c r="C197" s="15"/>
      <c r="D197" s="15"/>
      <c r="E197" s="15"/>
    </row>
    <row r="198" spans="1:5" x14ac:dyDescent="0.25">
      <c r="A198" s="14" t="str">
        <f t="shared" si="6"/>
        <v/>
      </c>
      <c r="B198" s="15"/>
      <c r="C198" s="15"/>
      <c r="D198" s="15"/>
      <c r="E198" s="15"/>
    </row>
    <row r="199" spans="1:5" x14ac:dyDescent="0.25">
      <c r="A199" s="14" t="str">
        <f t="shared" si="6"/>
        <v/>
      </c>
      <c r="B199" s="15"/>
      <c r="C199" s="15"/>
      <c r="D199" s="15"/>
      <c r="E199" s="15"/>
    </row>
    <row r="200" spans="1:5" x14ac:dyDescent="0.25">
      <c r="A200" s="14" t="str">
        <f t="shared" si="6"/>
        <v/>
      </c>
      <c r="B200" s="15"/>
      <c r="C200" s="15"/>
      <c r="D200" s="15"/>
      <c r="E200" s="15"/>
    </row>
    <row r="201" spans="1:5" x14ac:dyDescent="0.25">
      <c r="A201" s="14" t="str">
        <f t="shared" si="6"/>
        <v/>
      </c>
      <c r="B201" s="15"/>
      <c r="C201" s="15"/>
      <c r="D201" s="15"/>
      <c r="E201" s="1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0"/>
  <sheetViews>
    <sheetView zoomScaleNormal="100" workbookViewId="0">
      <pane ySplit="1" topLeftCell="A3" activePane="bottomLeft" state="frozen"/>
      <selection pane="bottomLeft" activeCell="C9" sqref="C9"/>
    </sheetView>
  </sheetViews>
  <sheetFormatPr defaultRowHeight="13.2" x14ac:dyDescent="0.25"/>
  <cols>
    <col min="1" max="1" width="36.33203125" style="16" customWidth="1"/>
    <col min="2" max="2" width="27" style="16" customWidth="1"/>
    <col min="3" max="3" width="10.33203125" style="17" customWidth="1"/>
    <col min="4" max="4" width="30.21875" style="18" hidden="1" customWidth="1"/>
  </cols>
  <sheetData>
    <row r="1" spans="1:4" ht="26.4" customHeight="1" x14ac:dyDescent="0.25">
      <c r="A1" s="19" t="s">
        <v>16</v>
      </c>
      <c r="B1" s="19" t="s">
        <v>1</v>
      </c>
      <c r="C1" s="19" t="s">
        <v>17</v>
      </c>
    </row>
    <row r="2" spans="1:4" hidden="1" x14ac:dyDescent="0.25">
      <c r="A2" s="19"/>
      <c r="B2" s="19"/>
      <c r="C2" s="19"/>
    </row>
    <row r="3" spans="1:4" x14ac:dyDescent="0.25">
      <c r="A3" s="17" t="s">
        <v>5994</v>
      </c>
      <c r="B3" s="17" t="s">
        <v>5994</v>
      </c>
      <c r="C3" s="17" t="s">
        <v>5712</v>
      </c>
      <c r="D3" s="18" t="str">
        <f t="shared" ref="D3:D66" si="0">IF(B3&amp;" "&amp;C3=" ","",B3&amp;" "&amp;C3)</f>
        <v>recyc_pmixte_IN_1 IN</v>
      </c>
    </row>
    <row r="4" spans="1:4" x14ac:dyDescent="0.25">
      <c r="A4" s="17" t="s">
        <v>5833</v>
      </c>
      <c r="B4" s="17" t="s">
        <v>5833</v>
      </c>
      <c r="C4" s="17" t="s">
        <v>5712</v>
      </c>
      <c r="D4" s="18" t="str">
        <f t="shared" si="0"/>
        <v>sludge_eol_cardboard IN</v>
      </c>
    </row>
    <row r="5" spans="1:4" x14ac:dyDescent="0.25">
      <c r="A5" s="17" t="s">
        <v>5993</v>
      </c>
      <c r="B5" s="17" t="s">
        <v>5993</v>
      </c>
      <c r="C5" s="17" t="s">
        <v>5813</v>
      </c>
      <c r="D5" s="18" t="str">
        <f t="shared" si="0"/>
        <v>recyc_pmixte_QC_1 CA-QC</v>
      </c>
    </row>
    <row r="6" spans="1:4" x14ac:dyDescent="0.25">
      <c r="A6" s="17" t="s">
        <v>6043</v>
      </c>
      <c r="B6" s="17" t="str">
        <f>A6</f>
        <v>sludge_dewat_landfill</v>
      </c>
      <c r="C6" s="17" t="s">
        <v>5813</v>
      </c>
      <c r="D6" s="18" t="str">
        <f t="shared" si="0"/>
        <v>sludge_dewat_landfill CA-QC</v>
      </c>
    </row>
    <row r="7" spans="1:4" x14ac:dyDescent="0.25">
      <c r="A7" s="17" t="s">
        <v>6042</v>
      </c>
      <c r="B7" s="20" t="str">
        <f>A7</f>
        <v>sludge_dewat_incineration</v>
      </c>
      <c r="C7" s="17" t="s">
        <v>5813</v>
      </c>
      <c r="D7" s="18" t="str">
        <f t="shared" si="0"/>
        <v>sludge_dewat_incineration CA-QC</v>
      </c>
    </row>
    <row r="8" spans="1:4" x14ac:dyDescent="0.25">
      <c r="A8" s="17" t="s">
        <v>6055</v>
      </c>
      <c r="B8" s="20" t="str">
        <f>A8</f>
        <v>recyc_OCC_QC_1</v>
      </c>
      <c r="C8" s="17" t="s">
        <v>5813</v>
      </c>
      <c r="D8" s="18" t="str">
        <f t="shared" si="0"/>
        <v>recyc_OCC_QC_1 CA-QC</v>
      </c>
    </row>
    <row r="9" spans="1:4" x14ac:dyDescent="0.25">
      <c r="A9" s="17"/>
      <c r="B9" s="20"/>
      <c r="D9" s="18" t="str">
        <f t="shared" si="0"/>
        <v/>
      </c>
    </row>
    <row r="10" spans="1:4" x14ac:dyDescent="0.25">
      <c r="A10" s="17"/>
      <c r="B10" s="20"/>
      <c r="D10" s="18" t="str">
        <f t="shared" si="0"/>
        <v/>
      </c>
    </row>
    <row r="11" spans="1:4" x14ac:dyDescent="0.25">
      <c r="A11" s="17"/>
      <c r="B11" s="20"/>
      <c r="D11" s="18" t="str">
        <f t="shared" si="0"/>
        <v/>
      </c>
    </row>
    <row r="12" spans="1:4" x14ac:dyDescent="0.25">
      <c r="A12" s="17"/>
      <c r="B12" s="20"/>
      <c r="D12" s="18" t="str">
        <f t="shared" si="0"/>
        <v/>
      </c>
    </row>
    <row r="13" spans="1:4" x14ac:dyDescent="0.25">
      <c r="A13" s="17"/>
      <c r="B13" s="20"/>
      <c r="D13" s="18" t="str">
        <f t="shared" si="0"/>
        <v/>
      </c>
    </row>
    <row r="14" spans="1:4" x14ac:dyDescent="0.25">
      <c r="A14" s="17"/>
      <c r="B14" s="20"/>
      <c r="D14" s="18" t="str">
        <f t="shared" si="0"/>
        <v/>
      </c>
    </row>
    <row r="15" spans="1:4" x14ac:dyDescent="0.25">
      <c r="A15" s="17"/>
      <c r="B15" s="20"/>
      <c r="D15" s="18" t="str">
        <f t="shared" si="0"/>
        <v/>
      </c>
    </row>
    <row r="16" spans="1:4" x14ac:dyDescent="0.25">
      <c r="A16" s="17"/>
      <c r="B16" s="20"/>
      <c r="D16" s="18" t="str">
        <f t="shared" si="0"/>
        <v/>
      </c>
    </row>
    <row r="17" spans="1:4" x14ac:dyDescent="0.25">
      <c r="A17" s="17"/>
      <c r="B17" s="20"/>
      <c r="D17" s="18" t="str">
        <f t="shared" si="0"/>
        <v/>
      </c>
    </row>
    <row r="18" spans="1:4" x14ac:dyDescent="0.25">
      <c r="A18" s="17"/>
      <c r="B18" s="20"/>
      <c r="D18" s="18" t="str">
        <f t="shared" si="0"/>
        <v/>
      </c>
    </row>
    <row r="19" spans="1:4" x14ac:dyDescent="0.25">
      <c r="A19" s="17"/>
      <c r="B19" s="20"/>
      <c r="D19" s="18" t="str">
        <f t="shared" si="0"/>
        <v/>
      </c>
    </row>
    <row r="20" spans="1:4" x14ac:dyDescent="0.25">
      <c r="A20" s="17"/>
      <c r="B20" s="20"/>
      <c r="D20" s="18" t="str">
        <f t="shared" si="0"/>
        <v/>
      </c>
    </row>
    <row r="21" spans="1:4" x14ac:dyDescent="0.25">
      <c r="A21" s="21"/>
      <c r="B21" s="20"/>
      <c r="D21" s="18" t="str">
        <f t="shared" si="0"/>
        <v/>
      </c>
    </row>
    <row r="22" spans="1:4" x14ac:dyDescent="0.25">
      <c r="A22" s="17"/>
      <c r="B22" s="20"/>
      <c r="D22" s="18" t="str">
        <f t="shared" si="0"/>
        <v/>
      </c>
    </row>
    <row r="23" spans="1:4" x14ac:dyDescent="0.25">
      <c r="A23" s="17"/>
      <c r="D23" s="18" t="str">
        <f t="shared" si="0"/>
        <v/>
      </c>
    </row>
    <row r="24" spans="1:4" x14ac:dyDescent="0.25">
      <c r="A24" s="22"/>
      <c r="D24" s="18" t="str">
        <f t="shared" si="0"/>
        <v/>
      </c>
    </row>
    <row r="25" spans="1:4" x14ac:dyDescent="0.25">
      <c r="A25" s="17"/>
      <c r="D25" s="18" t="str">
        <f t="shared" si="0"/>
        <v/>
      </c>
    </row>
    <row r="26" spans="1:4" x14ac:dyDescent="0.25">
      <c r="D26" s="18" t="str">
        <f t="shared" si="0"/>
        <v/>
      </c>
    </row>
    <row r="27" spans="1:4" x14ac:dyDescent="0.25">
      <c r="A27" s="17"/>
      <c r="D27" s="18" t="str">
        <f t="shared" si="0"/>
        <v/>
      </c>
    </row>
    <row r="28" spans="1:4" x14ac:dyDescent="0.25">
      <c r="D28" s="18" t="str">
        <f t="shared" si="0"/>
        <v/>
      </c>
    </row>
    <row r="29" spans="1:4" x14ac:dyDescent="0.25">
      <c r="A29" s="17"/>
      <c r="D29" s="18" t="str">
        <f t="shared" si="0"/>
        <v/>
      </c>
    </row>
    <row r="30" spans="1:4" x14ac:dyDescent="0.25">
      <c r="D30" s="18" t="str">
        <f t="shared" si="0"/>
        <v/>
      </c>
    </row>
    <row r="31" spans="1:4" x14ac:dyDescent="0.25">
      <c r="A31" s="17"/>
      <c r="D31" s="18" t="str">
        <f t="shared" si="0"/>
        <v/>
      </c>
    </row>
    <row r="32" spans="1:4" x14ac:dyDescent="0.25">
      <c r="D32" s="18" t="str">
        <f t="shared" si="0"/>
        <v/>
      </c>
    </row>
    <row r="33" spans="1:4" x14ac:dyDescent="0.25">
      <c r="A33" s="17"/>
      <c r="D33" s="18" t="str">
        <f t="shared" si="0"/>
        <v/>
      </c>
    </row>
    <row r="34" spans="1:4" x14ac:dyDescent="0.25">
      <c r="D34" s="18" t="str">
        <f t="shared" si="0"/>
        <v/>
      </c>
    </row>
    <row r="35" spans="1:4" x14ac:dyDescent="0.25">
      <c r="A35" s="17"/>
      <c r="D35" s="18" t="str">
        <f t="shared" si="0"/>
        <v/>
      </c>
    </row>
    <row r="36" spans="1:4" x14ac:dyDescent="0.25">
      <c r="D36" s="18" t="str">
        <f t="shared" si="0"/>
        <v/>
      </c>
    </row>
    <row r="37" spans="1:4" x14ac:dyDescent="0.25">
      <c r="A37" s="17"/>
      <c r="D37" s="18" t="str">
        <f t="shared" si="0"/>
        <v/>
      </c>
    </row>
    <row r="38" spans="1:4" x14ac:dyDescent="0.25">
      <c r="D38" s="18" t="str">
        <f t="shared" si="0"/>
        <v/>
      </c>
    </row>
    <row r="39" spans="1:4" x14ac:dyDescent="0.25">
      <c r="A39" s="17"/>
      <c r="D39" s="18" t="str">
        <f t="shared" si="0"/>
        <v/>
      </c>
    </row>
    <row r="40" spans="1:4" x14ac:dyDescent="0.25">
      <c r="D40" s="18" t="str">
        <f t="shared" si="0"/>
        <v/>
      </c>
    </row>
    <row r="41" spans="1:4" x14ac:dyDescent="0.25">
      <c r="A41" s="17"/>
      <c r="D41" s="18" t="str">
        <f t="shared" si="0"/>
        <v/>
      </c>
    </row>
    <row r="42" spans="1:4" x14ac:dyDescent="0.25">
      <c r="D42" s="18" t="str">
        <f t="shared" si="0"/>
        <v/>
      </c>
    </row>
    <row r="43" spans="1:4" x14ac:dyDescent="0.25">
      <c r="A43" s="17"/>
      <c r="D43" s="18" t="str">
        <f t="shared" si="0"/>
        <v/>
      </c>
    </row>
    <row r="44" spans="1:4" x14ac:dyDescent="0.25">
      <c r="A44" s="17"/>
      <c r="D44" s="18" t="str">
        <f t="shared" si="0"/>
        <v/>
      </c>
    </row>
    <row r="45" spans="1:4" x14ac:dyDescent="0.25">
      <c r="A45" s="17"/>
      <c r="D45" s="18" t="str">
        <f t="shared" si="0"/>
        <v/>
      </c>
    </row>
    <row r="46" spans="1:4" x14ac:dyDescent="0.25">
      <c r="A46" s="17"/>
      <c r="D46" s="18" t="str">
        <f t="shared" si="0"/>
        <v/>
      </c>
    </row>
    <row r="47" spans="1:4" x14ac:dyDescent="0.25">
      <c r="A47" s="17"/>
      <c r="D47" s="18" t="str">
        <f t="shared" si="0"/>
        <v/>
      </c>
    </row>
    <row r="48" spans="1:4" x14ac:dyDescent="0.25">
      <c r="A48" s="17"/>
      <c r="D48" s="18" t="str">
        <f t="shared" si="0"/>
        <v/>
      </c>
    </row>
    <row r="49" spans="1:4" x14ac:dyDescent="0.25">
      <c r="A49" s="17"/>
      <c r="D49" s="18" t="str">
        <f t="shared" si="0"/>
        <v/>
      </c>
    </row>
    <row r="50" spans="1:4" x14ac:dyDescent="0.25">
      <c r="A50" s="17"/>
      <c r="D50" s="18" t="str">
        <f t="shared" si="0"/>
        <v/>
      </c>
    </row>
    <row r="51" spans="1:4" x14ac:dyDescent="0.25">
      <c r="A51" s="17"/>
      <c r="D51" s="18" t="str">
        <f t="shared" si="0"/>
        <v/>
      </c>
    </row>
    <row r="52" spans="1:4" x14ac:dyDescent="0.25">
      <c r="A52" s="17"/>
      <c r="D52" s="18" t="str">
        <f t="shared" si="0"/>
        <v/>
      </c>
    </row>
    <row r="53" spans="1:4" x14ac:dyDescent="0.25">
      <c r="A53" s="17"/>
      <c r="D53" s="18" t="str">
        <f t="shared" si="0"/>
        <v/>
      </c>
    </row>
    <row r="54" spans="1:4" x14ac:dyDescent="0.25">
      <c r="A54" s="17"/>
      <c r="D54" s="18" t="str">
        <f t="shared" si="0"/>
        <v/>
      </c>
    </row>
    <row r="55" spans="1:4" x14ac:dyDescent="0.25">
      <c r="A55" s="17"/>
      <c r="D55" s="18" t="str">
        <f t="shared" si="0"/>
        <v/>
      </c>
    </row>
    <row r="56" spans="1:4" x14ac:dyDescent="0.25">
      <c r="A56" s="17"/>
      <c r="D56" s="18" t="str">
        <f t="shared" si="0"/>
        <v/>
      </c>
    </row>
    <row r="57" spans="1:4" x14ac:dyDescent="0.25">
      <c r="A57" s="17"/>
      <c r="D57" s="18" t="str">
        <f t="shared" si="0"/>
        <v/>
      </c>
    </row>
    <row r="58" spans="1:4" x14ac:dyDescent="0.25">
      <c r="A58" s="17"/>
      <c r="D58" s="18" t="str">
        <f t="shared" si="0"/>
        <v/>
      </c>
    </row>
    <row r="59" spans="1:4" x14ac:dyDescent="0.25">
      <c r="A59" s="17"/>
      <c r="D59" s="18" t="str">
        <f t="shared" si="0"/>
        <v/>
      </c>
    </row>
    <row r="60" spans="1:4" x14ac:dyDescent="0.25">
      <c r="A60" s="17"/>
      <c r="D60" s="18" t="str">
        <f t="shared" si="0"/>
        <v/>
      </c>
    </row>
    <row r="61" spans="1:4" x14ac:dyDescent="0.25">
      <c r="A61" s="17"/>
      <c r="D61" s="18" t="str">
        <f t="shared" si="0"/>
        <v/>
      </c>
    </row>
    <row r="62" spans="1:4" x14ac:dyDescent="0.25">
      <c r="A62" s="17"/>
      <c r="D62" s="18" t="str">
        <f t="shared" si="0"/>
        <v/>
      </c>
    </row>
    <row r="63" spans="1:4" x14ac:dyDescent="0.25">
      <c r="A63" s="17"/>
      <c r="D63" s="18" t="str">
        <f t="shared" si="0"/>
        <v/>
      </c>
    </row>
    <row r="64" spans="1:4" x14ac:dyDescent="0.25">
      <c r="A64" s="17"/>
      <c r="D64" s="18" t="str">
        <f t="shared" si="0"/>
        <v/>
      </c>
    </row>
    <row r="65" spans="1:4" x14ac:dyDescent="0.25">
      <c r="A65" s="17"/>
      <c r="D65" s="18" t="str">
        <f t="shared" si="0"/>
        <v/>
      </c>
    </row>
    <row r="66" spans="1:4" x14ac:dyDescent="0.25">
      <c r="A66" s="17"/>
      <c r="D66" s="18" t="str">
        <f t="shared" si="0"/>
        <v/>
      </c>
    </row>
    <row r="67" spans="1:4" x14ac:dyDescent="0.25">
      <c r="A67" s="17"/>
      <c r="D67" s="18" t="str">
        <f t="shared" ref="D67:D130" si="1">IF(B67&amp;" "&amp;C67=" ","",B67&amp;" "&amp;C67)</f>
        <v/>
      </c>
    </row>
    <row r="68" spans="1:4" x14ac:dyDescent="0.25">
      <c r="A68" s="17"/>
      <c r="D68" s="18" t="str">
        <f t="shared" si="1"/>
        <v/>
      </c>
    </row>
    <row r="69" spans="1:4" x14ac:dyDescent="0.25">
      <c r="A69" s="17"/>
      <c r="D69" s="18" t="str">
        <f t="shared" si="1"/>
        <v/>
      </c>
    </row>
    <row r="70" spans="1:4" x14ac:dyDescent="0.25">
      <c r="A70" s="17"/>
      <c r="D70" s="18" t="str">
        <f t="shared" si="1"/>
        <v/>
      </c>
    </row>
    <row r="71" spans="1:4" x14ac:dyDescent="0.25">
      <c r="A71" s="17"/>
      <c r="D71" s="18" t="str">
        <f t="shared" si="1"/>
        <v/>
      </c>
    </row>
    <row r="72" spans="1:4" x14ac:dyDescent="0.25">
      <c r="A72" s="17"/>
      <c r="D72" s="18" t="str">
        <f t="shared" si="1"/>
        <v/>
      </c>
    </row>
    <row r="73" spans="1:4" x14ac:dyDescent="0.25">
      <c r="A73" s="17"/>
      <c r="D73" s="18" t="str">
        <f t="shared" si="1"/>
        <v/>
      </c>
    </row>
    <row r="74" spans="1:4" x14ac:dyDescent="0.25">
      <c r="A74" s="17"/>
      <c r="D74" s="18" t="str">
        <f t="shared" si="1"/>
        <v/>
      </c>
    </row>
    <row r="75" spans="1:4" x14ac:dyDescent="0.25">
      <c r="A75" s="17"/>
      <c r="D75" s="18" t="str">
        <f t="shared" si="1"/>
        <v/>
      </c>
    </row>
    <row r="76" spans="1:4" x14ac:dyDescent="0.25">
      <c r="A76" s="17"/>
      <c r="D76" s="18" t="str">
        <f t="shared" si="1"/>
        <v/>
      </c>
    </row>
    <row r="77" spans="1:4" x14ac:dyDescent="0.25">
      <c r="A77" s="17"/>
      <c r="D77" s="18" t="str">
        <f t="shared" si="1"/>
        <v/>
      </c>
    </row>
    <row r="78" spans="1:4" x14ac:dyDescent="0.25">
      <c r="A78" s="17"/>
      <c r="D78" s="18" t="str">
        <f t="shared" si="1"/>
        <v/>
      </c>
    </row>
    <row r="79" spans="1:4" x14ac:dyDescent="0.25">
      <c r="A79" s="17"/>
      <c r="D79" s="18" t="str">
        <f t="shared" si="1"/>
        <v/>
      </c>
    </row>
    <row r="80" spans="1:4" x14ac:dyDescent="0.25">
      <c r="A80" s="17"/>
      <c r="D80" s="18" t="str">
        <f t="shared" si="1"/>
        <v/>
      </c>
    </row>
    <row r="81" spans="1:4" x14ac:dyDescent="0.25">
      <c r="A81" s="17"/>
      <c r="D81" s="18" t="str">
        <f t="shared" si="1"/>
        <v/>
      </c>
    </row>
    <row r="82" spans="1:4" x14ac:dyDescent="0.25">
      <c r="A82" s="17"/>
      <c r="D82" s="18" t="str">
        <f t="shared" si="1"/>
        <v/>
      </c>
    </row>
    <row r="83" spans="1:4" x14ac:dyDescent="0.25">
      <c r="A83" s="17"/>
      <c r="D83" s="18" t="str">
        <f t="shared" si="1"/>
        <v/>
      </c>
    </row>
    <row r="84" spans="1:4" x14ac:dyDescent="0.25">
      <c r="A84" s="17"/>
      <c r="D84" s="18" t="str">
        <f t="shared" si="1"/>
        <v/>
      </c>
    </row>
    <row r="85" spans="1:4" x14ac:dyDescent="0.25">
      <c r="A85" s="17"/>
      <c r="D85" s="18" t="str">
        <f t="shared" si="1"/>
        <v/>
      </c>
    </row>
    <row r="86" spans="1:4" x14ac:dyDescent="0.25">
      <c r="A86" s="17"/>
      <c r="D86" s="18" t="str">
        <f t="shared" si="1"/>
        <v/>
      </c>
    </row>
    <row r="87" spans="1:4" x14ac:dyDescent="0.25">
      <c r="A87" s="17"/>
      <c r="D87" s="18" t="str">
        <f t="shared" si="1"/>
        <v/>
      </c>
    </row>
    <row r="88" spans="1:4" x14ac:dyDescent="0.25">
      <c r="A88" s="17"/>
      <c r="D88" s="18" t="str">
        <f t="shared" si="1"/>
        <v/>
      </c>
    </row>
    <row r="89" spans="1:4" x14ac:dyDescent="0.25">
      <c r="A89" s="17"/>
      <c r="D89" s="18" t="str">
        <f t="shared" si="1"/>
        <v/>
      </c>
    </row>
    <row r="90" spans="1:4" x14ac:dyDescent="0.25">
      <c r="A90" s="17"/>
      <c r="D90" s="18" t="str">
        <f t="shared" si="1"/>
        <v/>
      </c>
    </row>
    <row r="91" spans="1:4" x14ac:dyDescent="0.25">
      <c r="A91" s="17"/>
      <c r="D91" s="18" t="str">
        <f t="shared" si="1"/>
        <v/>
      </c>
    </row>
    <row r="92" spans="1:4" x14ac:dyDescent="0.25">
      <c r="A92" s="17"/>
      <c r="D92" s="18" t="str">
        <f t="shared" si="1"/>
        <v/>
      </c>
    </row>
    <row r="93" spans="1:4" x14ac:dyDescent="0.25">
      <c r="A93" s="17"/>
      <c r="D93" s="18" t="str">
        <f t="shared" si="1"/>
        <v/>
      </c>
    </row>
    <row r="94" spans="1:4" x14ac:dyDescent="0.25">
      <c r="A94" s="17"/>
      <c r="D94" s="18" t="str">
        <f t="shared" si="1"/>
        <v/>
      </c>
    </row>
    <row r="95" spans="1:4" x14ac:dyDescent="0.25">
      <c r="A95" s="17"/>
      <c r="D95" s="18" t="str">
        <f t="shared" si="1"/>
        <v/>
      </c>
    </row>
    <row r="96" spans="1:4" x14ac:dyDescent="0.25">
      <c r="A96" s="17"/>
      <c r="D96" s="18" t="str">
        <f t="shared" si="1"/>
        <v/>
      </c>
    </row>
    <row r="97" spans="1:4" x14ac:dyDescent="0.25">
      <c r="A97" s="17"/>
      <c r="D97" s="18" t="str">
        <f t="shared" si="1"/>
        <v/>
      </c>
    </row>
    <row r="98" spans="1:4" x14ac:dyDescent="0.25">
      <c r="A98" s="17"/>
      <c r="D98" s="18" t="str">
        <f t="shared" si="1"/>
        <v/>
      </c>
    </row>
    <row r="99" spans="1:4" x14ac:dyDescent="0.25">
      <c r="A99" s="17"/>
      <c r="D99" s="18" t="str">
        <f t="shared" si="1"/>
        <v/>
      </c>
    </row>
    <row r="100" spans="1:4" x14ac:dyDescent="0.25">
      <c r="A100" s="17"/>
      <c r="D100" s="18" t="str">
        <f t="shared" si="1"/>
        <v/>
      </c>
    </row>
    <row r="101" spans="1:4" x14ac:dyDescent="0.25">
      <c r="A101" s="17"/>
      <c r="D101" s="18" t="str">
        <f t="shared" si="1"/>
        <v/>
      </c>
    </row>
    <row r="102" spans="1:4" x14ac:dyDescent="0.25">
      <c r="A102" s="17"/>
      <c r="D102" s="18" t="str">
        <f t="shared" si="1"/>
        <v/>
      </c>
    </row>
    <row r="103" spans="1:4" x14ac:dyDescent="0.25">
      <c r="A103" s="17"/>
      <c r="D103" s="18" t="str">
        <f t="shared" si="1"/>
        <v/>
      </c>
    </row>
    <row r="104" spans="1:4" x14ac:dyDescent="0.25">
      <c r="A104" s="17"/>
      <c r="D104" s="18" t="str">
        <f t="shared" si="1"/>
        <v/>
      </c>
    </row>
    <row r="105" spans="1:4" x14ac:dyDescent="0.25">
      <c r="A105" s="17"/>
      <c r="D105" s="18" t="str">
        <f t="shared" si="1"/>
        <v/>
      </c>
    </row>
    <row r="106" spans="1:4" x14ac:dyDescent="0.25">
      <c r="A106" s="17"/>
      <c r="D106" s="18" t="str">
        <f t="shared" si="1"/>
        <v/>
      </c>
    </row>
    <row r="107" spans="1:4" x14ac:dyDescent="0.25">
      <c r="A107" s="17"/>
      <c r="D107" s="18" t="str">
        <f t="shared" si="1"/>
        <v/>
      </c>
    </row>
    <row r="108" spans="1:4" x14ac:dyDescent="0.25">
      <c r="A108" s="17"/>
      <c r="D108" s="18" t="str">
        <f t="shared" si="1"/>
        <v/>
      </c>
    </row>
    <row r="109" spans="1:4" x14ac:dyDescent="0.25">
      <c r="A109" s="17"/>
      <c r="D109" s="18" t="str">
        <f t="shared" si="1"/>
        <v/>
      </c>
    </row>
    <row r="110" spans="1:4" x14ac:dyDescent="0.25">
      <c r="A110" s="17"/>
      <c r="D110" s="18" t="str">
        <f t="shared" si="1"/>
        <v/>
      </c>
    </row>
    <row r="111" spans="1:4" x14ac:dyDescent="0.25">
      <c r="A111" s="17"/>
      <c r="D111" s="18" t="str">
        <f t="shared" si="1"/>
        <v/>
      </c>
    </row>
    <row r="112" spans="1:4" x14ac:dyDescent="0.25">
      <c r="A112" s="17"/>
      <c r="D112" s="18" t="str">
        <f t="shared" si="1"/>
        <v/>
      </c>
    </row>
    <row r="113" spans="1:4" x14ac:dyDescent="0.25">
      <c r="A113" s="17"/>
      <c r="D113" s="18" t="str">
        <f t="shared" si="1"/>
        <v/>
      </c>
    </row>
    <row r="114" spans="1:4" x14ac:dyDescent="0.25">
      <c r="A114" s="17"/>
      <c r="D114" s="18" t="str">
        <f t="shared" si="1"/>
        <v/>
      </c>
    </row>
    <row r="115" spans="1:4" x14ac:dyDescent="0.25">
      <c r="A115" s="17"/>
      <c r="D115" s="18" t="str">
        <f t="shared" si="1"/>
        <v/>
      </c>
    </row>
    <row r="116" spans="1:4" x14ac:dyDescent="0.25">
      <c r="A116" s="17"/>
      <c r="D116" s="18" t="str">
        <f t="shared" si="1"/>
        <v/>
      </c>
    </row>
    <row r="117" spans="1:4" x14ac:dyDescent="0.25">
      <c r="A117" s="17"/>
      <c r="D117" s="18" t="str">
        <f t="shared" si="1"/>
        <v/>
      </c>
    </row>
    <row r="118" spans="1:4" x14ac:dyDescent="0.25">
      <c r="A118" s="17"/>
      <c r="D118" s="18" t="str">
        <f t="shared" si="1"/>
        <v/>
      </c>
    </row>
    <row r="119" spans="1:4" x14ac:dyDescent="0.25">
      <c r="A119" s="17"/>
      <c r="D119" s="18" t="str">
        <f t="shared" si="1"/>
        <v/>
      </c>
    </row>
    <row r="120" spans="1:4" x14ac:dyDescent="0.25">
      <c r="A120" s="17"/>
      <c r="D120" s="18" t="str">
        <f t="shared" si="1"/>
        <v/>
      </c>
    </row>
    <row r="121" spans="1:4" x14ac:dyDescent="0.25">
      <c r="A121" s="17"/>
      <c r="D121" s="18" t="str">
        <f t="shared" si="1"/>
        <v/>
      </c>
    </row>
    <row r="122" spans="1:4" x14ac:dyDescent="0.25">
      <c r="A122" s="17"/>
      <c r="D122" s="18" t="str">
        <f t="shared" si="1"/>
        <v/>
      </c>
    </row>
    <row r="123" spans="1:4" x14ac:dyDescent="0.25">
      <c r="A123" s="17"/>
      <c r="D123" s="18" t="str">
        <f t="shared" si="1"/>
        <v/>
      </c>
    </row>
    <row r="124" spans="1:4" x14ac:dyDescent="0.25">
      <c r="A124" s="17"/>
      <c r="D124" s="18" t="str">
        <f t="shared" si="1"/>
        <v/>
      </c>
    </row>
    <row r="125" spans="1:4" x14ac:dyDescent="0.25">
      <c r="A125" s="17"/>
      <c r="D125" s="18" t="str">
        <f t="shared" si="1"/>
        <v/>
      </c>
    </row>
    <row r="126" spans="1:4" x14ac:dyDescent="0.25">
      <c r="A126" s="17"/>
      <c r="D126" s="18" t="str">
        <f t="shared" si="1"/>
        <v/>
      </c>
    </row>
    <row r="127" spans="1:4" x14ac:dyDescent="0.25">
      <c r="A127" s="17"/>
      <c r="D127" s="18" t="str">
        <f t="shared" si="1"/>
        <v/>
      </c>
    </row>
    <row r="128" spans="1:4" x14ac:dyDescent="0.25">
      <c r="A128" s="17"/>
      <c r="D128" s="18" t="str">
        <f t="shared" si="1"/>
        <v/>
      </c>
    </row>
    <row r="129" spans="1:4" x14ac:dyDescent="0.25">
      <c r="A129" s="17"/>
      <c r="D129" s="18" t="str">
        <f t="shared" si="1"/>
        <v/>
      </c>
    </row>
    <row r="130" spans="1:4" x14ac:dyDescent="0.25">
      <c r="A130" s="17"/>
      <c r="D130" s="18" t="str">
        <f t="shared" si="1"/>
        <v/>
      </c>
    </row>
    <row r="131" spans="1:4" x14ac:dyDescent="0.25">
      <c r="A131" s="17"/>
      <c r="D131" s="18" t="str">
        <f t="shared" ref="D131:D194" si="2">IF(B131&amp;" "&amp;C131=" ","",B131&amp;" "&amp;C131)</f>
        <v/>
      </c>
    </row>
    <row r="132" spans="1:4" x14ac:dyDescent="0.25">
      <c r="A132" s="17"/>
      <c r="D132" s="18" t="str">
        <f t="shared" si="2"/>
        <v/>
      </c>
    </row>
    <row r="133" spans="1:4" x14ac:dyDescent="0.25">
      <c r="A133" s="17"/>
      <c r="D133" s="18" t="str">
        <f t="shared" si="2"/>
        <v/>
      </c>
    </row>
    <row r="134" spans="1:4" x14ac:dyDescent="0.25">
      <c r="A134" s="17"/>
      <c r="D134" s="18" t="str">
        <f t="shared" si="2"/>
        <v/>
      </c>
    </row>
    <row r="135" spans="1:4" x14ac:dyDescent="0.25">
      <c r="A135" s="17"/>
      <c r="D135" s="18" t="str">
        <f t="shared" si="2"/>
        <v/>
      </c>
    </row>
    <row r="136" spans="1:4" x14ac:dyDescent="0.25">
      <c r="A136" s="17"/>
      <c r="D136" s="18" t="str">
        <f t="shared" si="2"/>
        <v/>
      </c>
    </row>
    <row r="137" spans="1:4" x14ac:dyDescent="0.25">
      <c r="A137" s="17"/>
      <c r="D137" s="18" t="str">
        <f t="shared" si="2"/>
        <v/>
      </c>
    </row>
    <row r="138" spans="1:4" x14ac:dyDescent="0.25">
      <c r="A138" s="17"/>
      <c r="D138" s="18" t="str">
        <f t="shared" si="2"/>
        <v/>
      </c>
    </row>
    <row r="139" spans="1:4" x14ac:dyDescent="0.25">
      <c r="A139" s="17"/>
      <c r="D139" s="18" t="str">
        <f t="shared" si="2"/>
        <v/>
      </c>
    </row>
    <row r="140" spans="1:4" x14ac:dyDescent="0.25">
      <c r="A140" s="17"/>
      <c r="D140" s="18" t="str">
        <f t="shared" si="2"/>
        <v/>
      </c>
    </row>
    <row r="141" spans="1:4" x14ac:dyDescent="0.25">
      <c r="A141" s="17"/>
      <c r="D141" s="18" t="str">
        <f t="shared" si="2"/>
        <v/>
      </c>
    </row>
    <row r="142" spans="1:4" x14ac:dyDescent="0.25">
      <c r="A142" s="17"/>
      <c r="D142" s="18" t="str">
        <f t="shared" si="2"/>
        <v/>
      </c>
    </row>
    <row r="143" spans="1:4" x14ac:dyDescent="0.25">
      <c r="A143" s="17"/>
      <c r="D143" s="18" t="str">
        <f t="shared" si="2"/>
        <v/>
      </c>
    </row>
    <row r="144" spans="1:4" x14ac:dyDescent="0.25">
      <c r="A144" s="17"/>
      <c r="D144" s="18" t="str">
        <f t="shared" si="2"/>
        <v/>
      </c>
    </row>
    <row r="145" spans="1:4" x14ac:dyDescent="0.25">
      <c r="A145" s="17"/>
      <c r="D145" s="18" t="str">
        <f t="shared" si="2"/>
        <v/>
      </c>
    </row>
    <row r="146" spans="1:4" x14ac:dyDescent="0.25">
      <c r="A146" s="17"/>
      <c r="D146" s="18" t="str">
        <f t="shared" si="2"/>
        <v/>
      </c>
    </row>
    <row r="147" spans="1:4" x14ac:dyDescent="0.25">
      <c r="A147" s="17"/>
      <c r="D147" s="18" t="str">
        <f t="shared" si="2"/>
        <v/>
      </c>
    </row>
    <row r="148" spans="1:4" x14ac:dyDescent="0.25">
      <c r="A148" s="17"/>
      <c r="D148" s="18" t="str">
        <f t="shared" si="2"/>
        <v/>
      </c>
    </row>
    <row r="149" spans="1:4" x14ac:dyDescent="0.25">
      <c r="A149" s="17"/>
      <c r="D149" s="18" t="str">
        <f t="shared" si="2"/>
        <v/>
      </c>
    </row>
    <row r="150" spans="1:4" x14ac:dyDescent="0.25">
      <c r="A150" s="17"/>
      <c r="D150" s="18" t="str">
        <f t="shared" si="2"/>
        <v/>
      </c>
    </row>
    <row r="151" spans="1:4" x14ac:dyDescent="0.25">
      <c r="A151" s="17"/>
      <c r="D151" s="18" t="str">
        <f t="shared" si="2"/>
        <v/>
      </c>
    </row>
    <row r="152" spans="1:4" x14ac:dyDescent="0.25">
      <c r="A152" s="17"/>
      <c r="D152" s="18" t="str">
        <f t="shared" si="2"/>
        <v/>
      </c>
    </row>
    <row r="153" spans="1:4" x14ac:dyDescent="0.25">
      <c r="A153" s="17"/>
      <c r="D153" s="18" t="str">
        <f t="shared" si="2"/>
        <v/>
      </c>
    </row>
    <row r="154" spans="1:4" x14ac:dyDescent="0.25">
      <c r="A154" s="17"/>
      <c r="D154" s="18" t="str">
        <f t="shared" si="2"/>
        <v/>
      </c>
    </row>
    <row r="155" spans="1:4" x14ac:dyDescent="0.25">
      <c r="A155" s="17"/>
      <c r="D155" s="18" t="str">
        <f t="shared" si="2"/>
        <v/>
      </c>
    </row>
    <row r="156" spans="1:4" x14ac:dyDescent="0.25">
      <c r="A156" s="17"/>
      <c r="D156" s="18" t="str">
        <f t="shared" si="2"/>
        <v/>
      </c>
    </row>
    <row r="157" spans="1:4" x14ac:dyDescent="0.25">
      <c r="A157" s="17"/>
      <c r="D157" s="18" t="str">
        <f t="shared" si="2"/>
        <v/>
      </c>
    </row>
    <row r="158" spans="1:4" x14ac:dyDescent="0.25">
      <c r="A158" s="17"/>
      <c r="D158" s="18" t="str">
        <f t="shared" si="2"/>
        <v/>
      </c>
    </row>
    <row r="159" spans="1:4" x14ac:dyDescent="0.25">
      <c r="A159" s="17"/>
      <c r="D159" s="18" t="str">
        <f t="shared" si="2"/>
        <v/>
      </c>
    </row>
    <row r="160" spans="1:4" x14ac:dyDescent="0.25">
      <c r="A160" s="17"/>
      <c r="D160" s="18" t="str">
        <f t="shared" si="2"/>
        <v/>
      </c>
    </row>
    <row r="161" spans="1:4" x14ac:dyDescent="0.25">
      <c r="A161" s="17"/>
      <c r="D161" s="18" t="str">
        <f t="shared" si="2"/>
        <v/>
      </c>
    </row>
    <row r="162" spans="1:4" x14ac:dyDescent="0.25">
      <c r="A162" s="17"/>
      <c r="D162" s="18" t="str">
        <f t="shared" si="2"/>
        <v/>
      </c>
    </row>
    <row r="163" spans="1:4" x14ac:dyDescent="0.25">
      <c r="A163" s="17"/>
      <c r="D163" s="18" t="str">
        <f t="shared" si="2"/>
        <v/>
      </c>
    </row>
    <row r="164" spans="1:4" x14ac:dyDescent="0.25">
      <c r="A164" s="17"/>
      <c r="D164" s="18" t="str">
        <f t="shared" si="2"/>
        <v/>
      </c>
    </row>
    <row r="165" spans="1:4" x14ac:dyDescent="0.25">
      <c r="A165" s="17"/>
      <c r="D165" s="18" t="str">
        <f t="shared" si="2"/>
        <v/>
      </c>
    </row>
    <row r="166" spans="1:4" x14ac:dyDescent="0.25">
      <c r="A166" s="17"/>
      <c r="D166" s="18" t="str">
        <f t="shared" si="2"/>
        <v/>
      </c>
    </row>
    <row r="167" spans="1:4" x14ac:dyDescent="0.25">
      <c r="A167" s="17"/>
      <c r="D167" s="18" t="str">
        <f t="shared" si="2"/>
        <v/>
      </c>
    </row>
    <row r="168" spans="1:4" x14ac:dyDescent="0.25">
      <c r="A168" s="17"/>
      <c r="D168" s="18" t="str">
        <f t="shared" si="2"/>
        <v/>
      </c>
    </row>
    <row r="169" spans="1:4" x14ac:dyDescent="0.25">
      <c r="A169" s="17"/>
      <c r="D169" s="18" t="str">
        <f t="shared" si="2"/>
        <v/>
      </c>
    </row>
    <row r="170" spans="1:4" x14ac:dyDescent="0.25">
      <c r="A170" s="17"/>
      <c r="D170" s="18" t="str">
        <f t="shared" si="2"/>
        <v/>
      </c>
    </row>
    <row r="171" spans="1:4" x14ac:dyDescent="0.25">
      <c r="A171" s="17"/>
      <c r="D171" s="18" t="str">
        <f t="shared" si="2"/>
        <v/>
      </c>
    </row>
    <row r="172" spans="1:4" x14ac:dyDescent="0.25">
      <c r="A172" s="17"/>
      <c r="D172" s="18" t="str">
        <f t="shared" si="2"/>
        <v/>
      </c>
    </row>
    <row r="173" spans="1:4" x14ac:dyDescent="0.25">
      <c r="A173" s="17"/>
      <c r="D173" s="18" t="str">
        <f t="shared" si="2"/>
        <v/>
      </c>
    </row>
    <row r="174" spans="1:4" x14ac:dyDescent="0.25">
      <c r="A174" s="17"/>
      <c r="D174" s="18" t="str">
        <f t="shared" si="2"/>
        <v/>
      </c>
    </row>
    <row r="175" spans="1:4" x14ac:dyDescent="0.25">
      <c r="A175" s="17"/>
      <c r="D175" s="18" t="str">
        <f t="shared" si="2"/>
        <v/>
      </c>
    </row>
    <row r="176" spans="1:4" x14ac:dyDescent="0.25">
      <c r="A176" s="17"/>
      <c r="D176" s="18" t="str">
        <f t="shared" si="2"/>
        <v/>
      </c>
    </row>
    <row r="177" spans="1:4" x14ac:dyDescent="0.25">
      <c r="A177" s="17"/>
      <c r="D177" s="18" t="str">
        <f t="shared" si="2"/>
        <v/>
      </c>
    </row>
    <row r="178" spans="1:4" x14ac:dyDescent="0.25">
      <c r="A178" s="17"/>
      <c r="D178" s="18" t="str">
        <f t="shared" si="2"/>
        <v/>
      </c>
    </row>
    <row r="179" spans="1:4" x14ac:dyDescent="0.25">
      <c r="A179" s="17"/>
      <c r="D179" s="18" t="str">
        <f t="shared" si="2"/>
        <v/>
      </c>
    </row>
    <row r="180" spans="1:4" x14ac:dyDescent="0.25">
      <c r="A180" s="17"/>
      <c r="D180" s="18" t="str">
        <f t="shared" si="2"/>
        <v/>
      </c>
    </row>
    <row r="181" spans="1:4" x14ac:dyDescent="0.25">
      <c r="A181" s="17"/>
      <c r="D181" s="18" t="str">
        <f t="shared" si="2"/>
        <v/>
      </c>
    </row>
    <row r="182" spans="1:4" x14ac:dyDescent="0.25">
      <c r="A182" s="17"/>
      <c r="D182" s="18" t="str">
        <f t="shared" si="2"/>
        <v/>
      </c>
    </row>
    <row r="183" spans="1:4" x14ac:dyDescent="0.25">
      <c r="A183" s="17"/>
      <c r="D183" s="18" t="str">
        <f t="shared" si="2"/>
        <v/>
      </c>
    </row>
    <row r="184" spans="1:4" x14ac:dyDescent="0.25">
      <c r="A184" s="17"/>
      <c r="D184" s="18" t="str">
        <f t="shared" si="2"/>
        <v/>
      </c>
    </row>
    <row r="185" spans="1:4" x14ac:dyDescent="0.25">
      <c r="A185" s="17"/>
      <c r="D185" s="18" t="str">
        <f t="shared" si="2"/>
        <v/>
      </c>
    </row>
    <row r="186" spans="1:4" x14ac:dyDescent="0.25">
      <c r="A186" s="17"/>
      <c r="D186" s="18" t="str">
        <f t="shared" si="2"/>
        <v/>
      </c>
    </row>
    <row r="187" spans="1:4" x14ac:dyDescent="0.25">
      <c r="A187" s="17"/>
      <c r="D187" s="18" t="str">
        <f t="shared" si="2"/>
        <v/>
      </c>
    </row>
    <row r="188" spans="1:4" x14ac:dyDescent="0.25">
      <c r="A188" s="17"/>
      <c r="D188" s="18" t="str">
        <f t="shared" si="2"/>
        <v/>
      </c>
    </row>
    <row r="189" spans="1:4" x14ac:dyDescent="0.25">
      <c r="A189" s="17"/>
      <c r="D189" s="18" t="str">
        <f t="shared" si="2"/>
        <v/>
      </c>
    </row>
    <row r="190" spans="1:4" x14ac:dyDescent="0.25">
      <c r="A190" s="17"/>
      <c r="D190" s="18" t="str">
        <f t="shared" si="2"/>
        <v/>
      </c>
    </row>
    <row r="191" spans="1:4" x14ac:dyDescent="0.25">
      <c r="A191" s="17"/>
      <c r="D191" s="18" t="str">
        <f t="shared" si="2"/>
        <v/>
      </c>
    </row>
    <row r="192" spans="1:4" x14ac:dyDescent="0.25">
      <c r="A192" s="17"/>
      <c r="D192" s="18" t="str">
        <f t="shared" si="2"/>
        <v/>
      </c>
    </row>
    <row r="193" spans="1:4" x14ac:dyDescent="0.25">
      <c r="A193" s="17"/>
      <c r="D193" s="18" t="str">
        <f t="shared" si="2"/>
        <v/>
      </c>
    </row>
    <row r="194" spans="1:4" x14ac:dyDescent="0.25">
      <c r="A194" s="17"/>
      <c r="D194" s="18" t="str">
        <f t="shared" si="2"/>
        <v/>
      </c>
    </row>
    <row r="195" spans="1:4" x14ac:dyDescent="0.25">
      <c r="A195" s="17"/>
      <c r="D195" s="18" t="str">
        <f t="shared" ref="D195:D258" si="3">IF(B195&amp;" "&amp;C195=" ","",B195&amp;" "&amp;C195)</f>
        <v/>
      </c>
    </row>
    <row r="196" spans="1:4" x14ac:dyDescent="0.25">
      <c r="A196" s="17"/>
      <c r="D196" s="18" t="str">
        <f t="shared" si="3"/>
        <v/>
      </c>
    </row>
    <row r="197" spans="1:4" x14ac:dyDescent="0.25">
      <c r="A197" s="17"/>
      <c r="D197" s="18" t="str">
        <f t="shared" si="3"/>
        <v/>
      </c>
    </row>
    <row r="198" spans="1:4" x14ac:dyDescent="0.25">
      <c r="A198" s="17"/>
      <c r="D198" s="18" t="str">
        <f t="shared" si="3"/>
        <v/>
      </c>
    </row>
    <row r="199" spans="1:4" x14ac:dyDescent="0.25">
      <c r="A199" s="17"/>
      <c r="D199" s="18" t="str">
        <f t="shared" si="3"/>
        <v/>
      </c>
    </row>
    <row r="200" spans="1:4" x14ac:dyDescent="0.25">
      <c r="A200" s="17"/>
      <c r="D200" s="18" t="str">
        <f t="shared" si="3"/>
        <v/>
      </c>
    </row>
    <row r="201" spans="1:4" x14ac:dyDescent="0.25">
      <c r="A201" s="17"/>
      <c r="D201" s="18" t="str">
        <f t="shared" si="3"/>
        <v/>
      </c>
    </row>
    <row r="202" spans="1:4" x14ac:dyDescent="0.25">
      <c r="A202" s="17"/>
      <c r="D202" s="18" t="str">
        <f t="shared" si="3"/>
        <v/>
      </c>
    </row>
    <row r="203" spans="1:4" x14ac:dyDescent="0.25">
      <c r="A203" s="17"/>
      <c r="D203" s="18" t="str">
        <f t="shared" si="3"/>
        <v/>
      </c>
    </row>
    <row r="204" spans="1:4" x14ac:dyDescent="0.25">
      <c r="A204" s="17"/>
      <c r="D204" s="18" t="str">
        <f t="shared" si="3"/>
        <v/>
      </c>
    </row>
    <row r="205" spans="1:4" x14ac:dyDescent="0.25">
      <c r="A205" s="17"/>
      <c r="D205" s="18" t="str">
        <f t="shared" si="3"/>
        <v/>
      </c>
    </row>
    <row r="206" spans="1:4" x14ac:dyDescent="0.25">
      <c r="A206" s="17"/>
      <c r="D206" s="18" t="str">
        <f t="shared" si="3"/>
        <v/>
      </c>
    </row>
    <row r="207" spans="1:4" x14ac:dyDescent="0.25">
      <c r="A207" s="17"/>
      <c r="D207" s="18" t="str">
        <f t="shared" si="3"/>
        <v/>
      </c>
    </row>
    <row r="208" spans="1:4" x14ac:dyDescent="0.25">
      <c r="A208" s="17"/>
      <c r="D208" s="18" t="str">
        <f t="shared" si="3"/>
        <v/>
      </c>
    </row>
    <row r="209" spans="1:4" x14ac:dyDescent="0.25">
      <c r="A209" s="17"/>
      <c r="D209" s="18" t="str">
        <f t="shared" si="3"/>
        <v/>
      </c>
    </row>
    <row r="210" spans="1:4" x14ac:dyDescent="0.25">
      <c r="A210" s="17"/>
      <c r="D210" s="18" t="str">
        <f t="shared" si="3"/>
        <v/>
      </c>
    </row>
    <row r="211" spans="1:4" x14ac:dyDescent="0.25">
      <c r="A211" s="17"/>
      <c r="D211" s="18" t="str">
        <f t="shared" si="3"/>
        <v/>
      </c>
    </row>
    <row r="212" spans="1:4" x14ac:dyDescent="0.25">
      <c r="A212" s="17"/>
      <c r="D212" s="18" t="str">
        <f t="shared" si="3"/>
        <v/>
      </c>
    </row>
    <row r="213" spans="1:4" x14ac:dyDescent="0.25">
      <c r="A213" s="17"/>
      <c r="D213" s="18" t="str">
        <f t="shared" si="3"/>
        <v/>
      </c>
    </row>
    <row r="214" spans="1:4" x14ac:dyDescent="0.25">
      <c r="A214" s="17"/>
      <c r="D214" s="18" t="str">
        <f t="shared" si="3"/>
        <v/>
      </c>
    </row>
    <row r="215" spans="1:4" x14ac:dyDescent="0.25">
      <c r="A215" s="17"/>
      <c r="D215" s="18" t="str">
        <f t="shared" si="3"/>
        <v/>
      </c>
    </row>
    <row r="216" spans="1:4" x14ac:dyDescent="0.25">
      <c r="A216" s="17"/>
      <c r="D216" s="18" t="str">
        <f t="shared" si="3"/>
        <v/>
      </c>
    </row>
    <row r="217" spans="1:4" x14ac:dyDescent="0.25">
      <c r="A217" s="17"/>
      <c r="D217" s="18" t="str">
        <f t="shared" si="3"/>
        <v/>
      </c>
    </row>
    <row r="218" spans="1:4" x14ac:dyDescent="0.25">
      <c r="A218" s="17"/>
      <c r="D218" s="18" t="str">
        <f t="shared" si="3"/>
        <v/>
      </c>
    </row>
    <row r="219" spans="1:4" x14ac:dyDescent="0.25">
      <c r="A219" s="17"/>
      <c r="D219" s="18" t="str">
        <f t="shared" si="3"/>
        <v/>
      </c>
    </row>
    <row r="220" spans="1:4" x14ac:dyDescent="0.25">
      <c r="A220" s="17"/>
      <c r="D220" s="18" t="str">
        <f t="shared" si="3"/>
        <v/>
      </c>
    </row>
    <row r="221" spans="1:4" x14ac:dyDescent="0.25">
      <c r="A221" s="17"/>
      <c r="D221" s="18" t="str">
        <f t="shared" si="3"/>
        <v/>
      </c>
    </row>
    <row r="222" spans="1:4" x14ac:dyDescent="0.25">
      <c r="A222" s="17"/>
      <c r="D222" s="18" t="str">
        <f t="shared" si="3"/>
        <v/>
      </c>
    </row>
    <row r="223" spans="1:4" x14ac:dyDescent="0.25">
      <c r="A223" s="17"/>
      <c r="D223" s="18" t="str">
        <f t="shared" si="3"/>
        <v/>
      </c>
    </row>
    <row r="224" spans="1:4" x14ac:dyDescent="0.25">
      <c r="A224" s="17"/>
      <c r="D224" s="18" t="str">
        <f t="shared" si="3"/>
        <v/>
      </c>
    </row>
    <row r="225" spans="1:4" x14ac:dyDescent="0.25">
      <c r="A225" s="17"/>
      <c r="D225" s="18" t="str">
        <f t="shared" si="3"/>
        <v/>
      </c>
    </row>
    <row r="226" spans="1:4" x14ac:dyDescent="0.25">
      <c r="A226" s="17"/>
      <c r="D226" s="18" t="str">
        <f t="shared" si="3"/>
        <v/>
      </c>
    </row>
    <row r="227" spans="1:4" x14ac:dyDescent="0.25">
      <c r="A227" s="17"/>
      <c r="D227" s="18" t="str">
        <f t="shared" si="3"/>
        <v/>
      </c>
    </row>
    <row r="228" spans="1:4" x14ac:dyDescent="0.25">
      <c r="A228" s="17"/>
      <c r="D228" s="18" t="str">
        <f t="shared" si="3"/>
        <v/>
      </c>
    </row>
    <row r="229" spans="1:4" x14ac:dyDescent="0.25">
      <c r="A229" s="17"/>
      <c r="D229" s="18" t="str">
        <f t="shared" si="3"/>
        <v/>
      </c>
    </row>
    <row r="230" spans="1:4" x14ac:dyDescent="0.25">
      <c r="A230" s="17"/>
      <c r="D230" s="18" t="str">
        <f t="shared" si="3"/>
        <v/>
      </c>
    </row>
    <row r="231" spans="1:4" x14ac:dyDescent="0.25">
      <c r="A231" s="17"/>
      <c r="D231" s="18" t="str">
        <f t="shared" si="3"/>
        <v/>
      </c>
    </row>
    <row r="232" spans="1:4" x14ac:dyDescent="0.25">
      <c r="A232" s="17"/>
      <c r="D232" s="18" t="str">
        <f t="shared" si="3"/>
        <v/>
      </c>
    </row>
    <row r="233" spans="1:4" x14ac:dyDescent="0.25">
      <c r="A233" s="17"/>
      <c r="D233" s="18" t="str">
        <f t="shared" si="3"/>
        <v/>
      </c>
    </row>
    <row r="234" spans="1:4" x14ac:dyDescent="0.25">
      <c r="A234" s="17"/>
      <c r="D234" s="18" t="str">
        <f t="shared" si="3"/>
        <v/>
      </c>
    </row>
    <row r="235" spans="1:4" x14ac:dyDescent="0.25">
      <c r="A235" s="17"/>
      <c r="D235" s="18" t="str">
        <f t="shared" si="3"/>
        <v/>
      </c>
    </row>
    <row r="236" spans="1:4" x14ac:dyDescent="0.25">
      <c r="A236" s="17"/>
      <c r="D236" s="18" t="str">
        <f t="shared" si="3"/>
        <v/>
      </c>
    </row>
    <row r="237" spans="1:4" x14ac:dyDescent="0.25">
      <c r="A237" s="17"/>
      <c r="D237" s="18" t="str">
        <f t="shared" si="3"/>
        <v/>
      </c>
    </row>
    <row r="238" spans="1:4" x14ac:dyDescent="0.25">
      <c r="A238" s="17"/>
      <c r="D238" s="18" t="str">
        <f t="shared" si="3"/>
        <v/>
      </c>
    </row>
    <row r="239" spans="1:4" x14ac:dyDescent="0.25">
      <c r="A239" s="17"/>
      <c r="D239" s="18" t="str">
        <f t="shared" si="3"/>
        <v/>
      </c>
    </row>
    <row r="240" spans="1:4" x14ac:dyDescent="0.25">
      <c r="A240" s="17"/>
      <c r="D240" s="18" t="str">
        <f t="shared" si="3"/>
        <v/>
      </c>
    </row>
    <row r="241" spans="1:4" x14ac:dyDescent="0.25">
      <c r="A241" s="17"/>
      <c r="D241" s="18" t="str">
        <f t="shared" si="3"/>
        <v/>
      </c>
    </row>
    <row r="242" spans="1:4" x14ac:dyDescent="0.25">
      <c r="A242" s="17"/>
      <c r="D242" s="18" t="str">
        <f t="shared" si="3"/>
        <v/>
      </c>
    </row>
    <row r="243" spans="1:4" x14ac:dyDescent="0.25">
      <c r="A243" s="17"/>
      <c r="D243" s="18" t="str">
        <f t="shared" si="3"/>
        <v/>
      </c>
    </row>
    <row r="244" spans="1:4" x14ac:dyDescent="0.25">
      <c r="A244" s="17"/>
      <c r="D244" s="18" t="str">
        <f t="shared" si="3"/>
        <v/>
      </c>
    </row>
    <row r="245" spans="1:4" x14ac:dyDescent="0.25">
      <c r="A245" s="17"/>
      <c r="D245" s="18" t="str">
        <f t="shared" si="3"/>
        <v/>
      </c>
    </row>
    <row r="246" spans="1:4" x14ac:dyDescent="0.25">
      <c r="A246" s="17"/>
      <c r="D246" s="18" t="str">
        <f t="shared" si="3"/>
        <v/>
      </c>
    </row>
    <row r="247" spans="1:4" x14ac:dyDescent="0.25">
      <c r="A247" s="17"/>
      <c r="D247" s="18" t="str">
        <f t="shared" si="3"/>
        <v/>
      </c>
    </row>
    <row r="248" spans="1:4" x14ac:dyDescent="0.25">
      <c r="A248" s="17"/>
      <c r="D248" s="18" t="str">
        <f t="shared" si="3"/>
        <v/>
      </c>
    </row>
    <row r="249" spans="1:4" x14ac:dyDescent="0.25">
      <c r="A249" s="17"/>
      <c r="D249" s="18" t="str">
        <f t="shared" si="3"/>
        <v/>
      </c>
    </row>
    <row r="250" spans="1:4" x14ac:dyDescent="0.25">
      <c r="A250" s="17"/>
      <c r="D250" s="18" t="str">
        <f t="shared" si="3"/>
        <v/>
      </c>
    </row>
    <row r="251" spans="1:4" x14ac:dyDescent="0.25">
      <c r="A251" s="17"/>
      <c r="D251" s="18" t="str">
        <f t="shared" si="3"/>
        <v/>
      </c>
    </row>
    <row r="252" spans="1:4" x14ac:dyDescent="0.25">
      <c r="A252" s="17"/>
      <c r="D252" s="18" t="str">
        <f t="shared" si="3"/>
        <v/>
      </c>
    </row>
    <row r="253" spans="1:4" x14ac:dyDescent="0.25">
      <c r="A253" s="17"/>
      <c r="D253" s="18" t="str">
        <f t="shared" si="3"/>
        <v/>
      </c>
    </row>
    <row r="254" spans="1:4" x14ac:dyDescent="0.25">
      <c r="A254" s="17"/>
      <c r="D254" s="18" t="str">
        <f t="shared" si="3"/>
        <v/>
      </c>
    </row>
    <row r="255" spans="1:4" x14ac:dyDescent="0.25">
      <c r="A255" s="17"/>
      <c r="D255" s="18" t="str">
        <f t="shared" si="3"/>
        <v/>
      </c>
    </row>
    <row r="256" spans="1:4" x14ac:dyDescent="0.25">
      <c r="A256" s="17"/>
      <c r="D256" s="18" t="str">
        <f t="shared" si="3"/>
        <v/>
      </c>
    </row>
    <row r="257" spans="1:4" x14ac:dyDescent="0.25">
      <c r="A257" s="17"/>
      <c r="D257" s="18" t="str">
        <f t="shared" si="3"/>
        <v/>
      </c>
    </row>
    <row r="258" spans="1:4" x14ac:dyDescent="0.25">
      <c r="A258" s="17"/>
      <c r="D258" s="18" t="str">
        <f t="shared" si="3"/>
        <v/>
      </c>
    </row>
    <row r="259" spans="1:4" x14ac:dyDescent="0.25">
      <c r="A259" s="17"/>
      <c r="D259" s="18" t="str">
        <f t="shared" ref="D259:D322" si="4">IF(B259&amp;" "&amp;C259=" ","",B259&amp;" "&amp;C259)</f>
        <v/>
      </c>
    </row>
    <row r="260" spans="1:4" x14ac:dyDescent="0.25">
      <c r="A260" s="17"/>
      <c r="D260" s="18" t="str">
        <f t="shared" si="4"/>
        <v/>
      </c>
    </row>
    <row r="261" spans="1:4" x14ac:dyDescent="0.25">
      <c r="A261" s="17"/>
      <c r="D261" s="18" t="str">
        <f t="shared" si="4"/>
        <v/>
      </c>
    </row>
    <row r="262" spans="1:4" x14ac:dyDescent="0.25">
      <c r="A262" s="17"/>
      <c r="D262" s="18" t="str">
        <f t="shared" si="4"/>
        <v/>
      </c>
    </row>
    <row r="263" spans="1:4" x14ac:dyDescent="0.25">
      <c r="A263" s="17"/>
      <c r="D263" s="18" t="str">
        <f t="shared" si="4"/>
        <v/>
      </c>
    </row>
    <row r="264" spans="1:4" x14ac:dyDescent="0.25">
      <c r="A264" s="17"/>
      <c r="D264" s="18" t="str">
        <f t="shared" si="4"/>
        <v/>
      </c>
    </row>
    <row r="265" spans="1:4" x14ac:dyDescent="0.25">
      <c r="A265" s="17"/>
      <c r="D265" s="18" t="str">
        <f t="shared" si="4"/>
        <v/>
      </c>
    </row>
    <row r="266" spans="1:4" x14ac:dyDescent="0.25">
      <c r="A266" s="17"/>
      <c r="D266" s="18" t="str">
        <f t="shared" si="4"/>
        <v/>
      </c>
    </row>
    <row r="267" spans="1:4" x14ac:dyDescent="0.25">
      <c r="A267" s="17"/>
      <c r="D267" s="18" t="str">
        <f t="shared" si="4"/>
        <v/>
      </c>
    </row>
    <row r="268" spans="1:4" x14ac:dyDescent="0.25">
      <c r="A268" s="17"/>
      <c r="D268" s="18" t="str">
        <f t="shared" si="4"/>
        <v/>
      </c>
    </row>
    <row r="269" spans="1:4" x14ac:dyDescent="0.25">
      <c r="A269" s="17"/>
      <c r="D269" s="18" t="str">
        <f t="shared" si="4"/>
        <v/>
      </c>
    </row>
    <row r="270" spans="1:4" x14ac:dyDescent="0.25">
      <c r="A270" s="17"/>
      <c r="D270" s="18" t="str">
        <f t="shared" si="4"/>
        <v/>
      </c>
    </row>
    <row r="271" spans="1:4" x14ac:dyDescent="0.25">
      <c r="A271" s="17"/>
      <c r="D271" s="18" t="str">
        <f t="shared" si="4"/>
        <v/>
      </c>
    </row>
    <row r="272" spans="1:4" x14ac:dyDescent="0.25">
      <c r="A272" s="17"/>
      <c r="D272" s="18" t="str">
        <f t="shared" si="4"/>
        <v/>
      </c>
    </row>
    <row r="273" spans="1:4" x14ac:dyDescent="0.25">
      <c r="A273" s="17"/>
      <c r="D273" s="18" t="str">
        <f t="shared" si="4"/>
        <v/>
      </c>
    </row>
    <row r="274" spans="1:4" x14ac:dyDescent="0.25">
      <c r="A274" s="17"/>
      <c r="D274" s="18" t="str">
        <f t="shared" si="4"/>
        <v/>
      </c>
    </row>
    <row r="275" spans="1:4" x14ac:dyDescent="0.25">
      <c r="A275" s="17"/>
      <c r="D275" s="18" t="str">
        <f t="shared" si="4"/>
        <v/>
      </c>
    </row>
    <row r="276" spans="1:4" x14ac:dyDescent="0.25">
      <c r="A276" s="17"/>
      <c r="D276" s="18" t="str">
        <f t="shared" si="4"/>
        <v/>
      </c>
    </row>
    <row r="277" spans="1:4" x14ac:dyDescent="0.25">
      <c r="A277" s="17"/>
      <c r="D277" s="18" t="str">
        <f t="shared" si="4"/>
        <v/>
      </c>
    </row>
    <row r="278" spans="1:4" x14ac:dyDescent="0.25">
      <c r="A278" s="17"/>
      <c r="D278" s="18" t="str">
        <f t="shared" si="4"/>
        <v/>
      </c>
    </row>
    <row r="279" spans="1:4" x14ac:dyDescent="0.25">
      <c r="A279" s="17"/>
      <c r="D279" s="18" t="str">
        <f t="shared" si="4"/>
        <v/>
      </c>
    </row>
    <row r="280" spans="1:4" x14ac:dyDescent="0.25">
      <c r="A280" s="17"/>
      <c r="D280" s="18" t="str">
        <f t="shared" si="4"/>
        <v/>
      </c>
    </row>
    <row r="281" spans="1:4" x14ac:dyDescent="0.25">
      <c r="A281" s="17"/>
      <c r="D281" s="18" t="str">
        <f t="shared" si="4"/>
        <v/>
      </c>
    </row>
    <row r="282" spans="1:4" x14ac:dyDescent="0.25">
      <c r="A282" s="17"/>
      <c r="D282" s="18" t="str">
        <f t="shared" si="4"/>
        <v/>
      </c>
    </row>
    <row r="283" spans="1:4" x14ac:dyDescent="0.25">
      <c r="A283" s="17"/>
      <c r="D283" s="18" t="str">
        <f t="shared" si="4"/>
        <v/>
      </c>
    </row>
    <row r="284" spans="1:4" x14ac:dyDescent="0.25">
      <c r="A284" s="17"/>
      <c r="D284" s="18" t="str">
        <f t="shared" si="4"/>
        <v/>
      </c>
    </row>
    <row r="285" spans="1:4" x14ac:dyDescent="0.25">
      <c r="A285" s="17"/>
      <c r="D285" s="18" t="str">
        <f t="shared" si="4"/>
        <v/>
      </c>
    </row>
    <row r="286" spans="1:4" x14ac:dyDescent="0.25">
      <c r="A286" s="17"/>
      <c r="D286" s="18" t="str">
        <f t="shared" si="4"/>
        <v/>
      </c>
    </row>
    <row r="287" spans="1:4" x14ac:dyDescent="0.25">
      <c r="A287" s="17"/>
      <c r="D287" s="18" t="str">
        <f t="shared" si="4"/>
        <v/>
      </c>
    </row>
    <row r="288" spans="1:4" x14ac:dyDescent="0.25">
      <c r="A288" s="17"/>
      <c r="D288" s="18" t="str">
        <f t="shared" si="4"/>
        <v/>
      </c>
    </row>
    <row r="289" spans="1:4" x14ac:dyDescent="0.25">
      <c r="A289" s="17"/>
      <c r="D289" s="18" t="str">
        <f t="shared" si="4"/>
        <v/>
      </c>
    </row>
    <row r="290" spans="1:4" x14ac:dyDescent="0.25">
      <c r="A290" s="17"/>
      <c r="D290" s="18" t="str">
        <f t="shared" si="4"/>
        <v/>
      </c>
    </row>
    <row r="291" spans="1:4" x14ac:dyDescent="0.25">
      <c r="A291" s="17"/>
      <c r="D291" s="18" t="str">
        <f t="shared" si="4"/>
        <v/>
      </c>
    </row>
    <row r="292" spans="1:4" x14ac:dyDescent="0.25">
      <c r="A292" s="17"/>
      <c r="D292" s="18" t="str">
        <f t="shared" si="4"/>
        <v/>
      </c>
    </row>
    <row r="293" spans="1:4" x14ac:dyDescent="0.25">
      <c r="A293" s="17"/>
      <c r="D293" s="18" t="str">
        <f t="shared" si="4"/>
        <v/>
      </c>
    </row>
    <row r="294" spans="1:4" x14ac:dyDescent="0.25">
      <c r="A294" s="17"/>
      <c r="D294" s="18" t="str">
        <f t="shared" si="4"/>
        <v/>
      </c>
    </row>
    <row r="295" spans="1:4" x14ac:dyDescent="0.25">
      <c r="A295" s="17"/>
      <c r="D295" s="18" t="str">
        <f t="shared" si="4"/>
        <v/>
      </c>
    </row>
    <row r="296" spans="1:4" x14ac:dyDescent="0.25">
      <c r="A296" s="17"/>
      <c r="D296" s="18" t="str">
        <f t="shared" si="4"/>
        <v/>
      </c>
    </row>
    <row r="297" spans="1:4" x14ac:dyDescent="0.25">
      <c r="A297" s="17"/>
      <c r="D297" s="18" t="str">
        <f t="shared" si="4"/>
        <v/>
      </c>
    </row>
    <row r="298" spans="1:4" x14ac:dyDescent="0.25">
      <c r="A298" s="17"/>
      <c r="D298" s="18" t="str">
        <f t="shared" si="4"/>
        <v/>
      </c>
    </row>
    <row r="299" spans="1:4" x14ac:dyDescent="0.25">
      <c r="A299" s="17"/>
      <c r="D299" s="18" t="str">
        <f t="shared" si="4"/>
        <v/>
      </c>
    </row>
    <row r="300" spans="1:4" x14ac:dyDescent="0.25">
      <c r="A300" s="17"/>
      <c r="D300" s="18" t="str">
        <f t="shared" si="4"/>
        <v/>
      </c>
    </row>
    <row r="301" spans="1:4" x14ac:dyDescent="0.25">
      <c r="A301" s="17"/>
      <c r="D301" s="18" t="str">
        <f t="shared" si="4"/>
        <v/>
      </c>
    </row>
    <row r="302" spans="1:4" x14ac:dyDescent="0.25">
      <c r="A302" s="17"/>
      <c r="D302" s="18" t="str">
        <f t="shared" si="4"/>
        <v/>
      </c>
    </row>
    <row r="303" spans="1:4" x14ac:dyDescent="0.25">
      <c r="A303" s="17"/>
      <c r="D303" s="18" t="str">
        <f t="shared" si="4"/>
        <v/>
      </c>
    </row>
    <row r="304" spans="1:4" x14ac:dyDescent="0.25">
      <c r="A304" s="17"/>
      <c r="D304" s="18" t="str">
        <f t="shared" si="4"/>
        <v/>
      </c>
    </row>
    <row r="305" spans="1:4" x14ac:dyDescent="0.25">
      <c r="A305" s="17"/>
      <c r="D305" s="18" t="str">
        <f t="shared" si="4"/>
        <v/>
      </c>
    </row>
    <row r="306" spans="1:4" x14ac:dyDescent="0.25">
      <c r="A306" s="17"/>
      <c r="D306" s="18" t="str">
        <f t="shared" si="4"/>
        <v/>
      </c>
    </row>
    <row r="307" spans="1:4" x14ac:dyDescent="0.25">
      <c r="A307" s="17"/>
      <c r="D307" s="18" t="str">
        <f t="shared" si="4"/>
        <v/>
      </c>
    </row>
    <row r="308" spans="1:4" x14ac:dyDescent="0.25">
      <c r="A308" s="17"/>
      <c r="D308" s="18" t="str">
        <f t="shared" si="4"/>
        <v/>
      </c>
    </row>
    <row r="309" spans="1:4" x14ac:dyDescent="0.25">
      <c r="A309" s="17"/>
      <c r="D309" s="18" t="str">
        <f t="shared" si="4"/>
        <v/>
      </c>
    </row>
    <row r="310" spans="1:4" x14ac:dyDescent="0.25">
      <c r="A310" s="17"/>
      <c r="D310" s="18" t="str">
        <f t="shared" si="4"/>
        <v/>
      </c>
    </row>
    <row r="311" spans="1:4" x14ac:dyDescent="0.25">
      <c r="A311" s="17"/>
      <c r="D311" s="18" t="str">
        <f t="shared" si="4"/>
        <v/>
      </c>
    </row>
    <row r="312" spans="1:4" x14ac:dyDescent="0.25">
      <c r="A312" s="17"/>
      <c r="D312" s="18" t="str">
        <f t="shared" si="4"/>
        <v/>
      </c>
    </row>
    <row r="313" spans="1:4" x14ac:dyDescent="0.25">
      <c r="A313" s="17"/>
      <c r="D313" s="18" t="str">
        <f t="shared" si="4"/>
        <v/>
      </c>
    </row>
    <row r="314" spans="1:4" x14ac:dyDescent="0.25">
      <c r="A314" s="17"/>
      <c r="D314" s="18" t="str">
        <f t="shared" si="4"/>
        <v/>
      </c>
    </row>
    <row r="315" spans="1:4" x14ac:dyDescent="0.25">
      <c r="A315" s="17"/>
      <c r="D315" s="18" t="str">
        <f t="shared" si="4"/>
        <v/>
      </c>
    </row>
    <row r="316" spans="1:4" x14ac:dyDescent="0.25">
      <c r="A316" s="17"/>
      <c r="D316" s="18" t="str">
        <f t="shared" si="4"/>
        <v/>
      </c>
    </row>
    <row r="317" spans="1:4" x14ac:dyDescent="0.25">
      <c r="A317" s="17"/>
      <c r="D317" s="18" t="str">
        <f t="shared" si="4"/>
        <v/>
      </c>
    </row>
    <row r="318" spans="1:4" x14ac:dyDescent="0.25">
      <c r="A318" s="17"/>
      <c r="D318" s="18" t="str">
        <f t="shared" si="4"/>
        <v/>
      </c>
    </row>
    <row r="319" spans="1:4" x14ac:dyDescent="0.25">
      <c r="A319" s="17"/>
      <c r="D319" s="18" t="str">
        <f t="shared" si="4"/>
        <v/>
      </c>
    </row>
    <row r="320" spans="1:4" x14ac:dyDescent="0.25">
      <c r="A320" s="17"/>
      <c r="D320" s="18" t="str">
        <f t="shared" si="4"/>
        <v/>
      </c>
    </row>
    <row r="321" spans="1:4" x14ac:dyDescent="0.25">
      <c r="A321" s="17"/>
      <c r="D321" s="18" t="str">
        <f t="shared" si="4"/>
        <v/>
      </c>
    </row>
    <row r="322" spans="1:4" x14ac:dyDescent="0.25">
      <c r="A322" s="17"/>
      <c r="D322" s="18" t="str">
        <f t="shared" si="4"/>
        <v/>
      </c>
    </row>
    <row r="323" spans="1:4" x14ac:dyDescent="0.25">
      <c r="A323" s="17"/>
      <c r="D323" s="18" t="str">
        <f t="shared" ref="D323:D386" si="5">IF(B323&amp;" "&amp;C323=" ","",B323&amp;" "&amp;C323)</f>
        <v/>
      </c>
    </row>
    <row r="324" spans="1:4" x14ac:dyDescent="0.25">
      <c r="A324" s="17"/>
      <c r="D324" s="18" t="str">
        <f t="shared" si="5"/>
        <v/>
      </c>
    </row>
    <row r="325" spans="1:4" x14ac:dyDescent="0.25">
      <c r="A325" s="17"/>
      <c r="D325" s="18" t="str">
        <f t="shared" si="5"/>
        <v/>
      </c>
    </row>
    <row r="326" spans="1:4" x14ac:dyDescent="0.25">
      <c r="A326" s="17"/>
      <c r="D326" s="18" t="str">
        <f t="shared" si="5"/>
        <v/>
      </c>
    </row>
    <row r="327" spans="1:4" x14ac:dyDescent="0.25">
      <c r="A327" s="17"/>
      <c r="D327" s="18" t="str">
        <f t="shared" si="5"/>
        <v/>
      </c>
    </row>
    <row r="328" spans="1:4" x14ac:dyDescent="0.25">
      <c r="A328" s="17"/>
      <c r="D328" s="18" t="str">
        <f t="shared" si="5"/>
        <v/>
      </c>
    </row>
    <row r="329" spans="1:4" x14ac:dyDescent="0.25">
      <c r="A329" s="17"/>
      <c r="D329" s="18" t="str">
        <f t="shared" si="5"/>
        <v/>
      </c>
    </row>
    <row r="330" spans="1:4" x14ac:dyDescent="0.25">
      <c r="A330" s="17"/>
      <c r="D330" s="18" t="str">
        <f t="shared" si="5"/>
        <v/>
      </c>
    </row>
    <row r="331" spans="1:4" x14ac:dyDescent="0.25">
      <c r="A331" s="17"/>
      <c r="D331" s="18" t="str">
        <f t="shared" si="5"/>
        <v/>
      </c>
    </row>
    <row r="332" spans="1:4" x14ac:dyDescent="0.25">
      <c r="A332" s="17"/>
      <c r="D332" s="18" t="str">
        <f t="shared" si="5"/>
        <v/>
      </c>
    </row>
    <row r="333" spans="1:4" x14ac:dyDescent="0.25">
      <c r="A333" s="17"/>
      <c r="D333" s="18" t="str">
        <f t="shared" si="5"/>
        <v/>
      </c>
    </row>
    <row r="334" spans="1:4" x14ac:dyDescent="0.25">
      <c r="A334" s="17"/>
      <c r="D334" s="18" t="str">
        <f t="shared" si="5"/>
        <v/>
      </c>
    </row>
    <row r="335" spans="1:4" x14ac:dyDescent="0.25">
      <c r="A335" s="17"/>
      <c r="D335" s="18" t="str">
        <f t="shared" si="5"/>
        <v/>
      </c>
    </row>
    <row r="336" spans="1:4" x14ac:dyDescent="0.25">
      <c r="A336" s="17"/>
      <c r="D336" s="18" t="str">
        <f t="shared" si="5"/>
        <v/>
      </c>
    </row>
    <row r="337" spans="1:4" x14ac:dyDescent="0.25">
      <c r="A337" s="17"/>
      <c r="D337" s="18" t="str">
        <f t="shared" si="5"/>
        <v/>
      </c>
    </row>
    <row r="338" spans="1:4" x14ac:dyDescent="0.25">
      <c r="A338" s="17"/>
      <c r="D338" s="18" t="str">
        <f t="shared" si="5"/>
        <v/>
      </c>
    </row>
    <row r="339" spans="1:4" x14ac:dyDescent="0.25">
      <c r="A339" s="17"/>
      <c r="D339" s="18" t="str">
        <f t="shared" si="5"/>
        <v/>
      </c>
    </row>
    <row r="340" spans="1:4" x14ac:dyDescent="0.25">
      <c r="A340" s="17"/>
      <c r="D340" s="18" t="str">
        <f t="shared" si="5"/>
        <v/>
      </c>
    </row>
    <row r="341" spans="1:4" x14ac:dyDescent="0.25">
      <c r="A341" s="17"/>
      <c r="D341" s="18" t="str">
        <f t="shared" si="5"/>
        <v/>
      </c>
    </row>
    <row r="342" spans="1:4" x14ac:dyDescent="0.25">
      <c r="A342" s="17"/>
      <c r="D342" s="18" t="str">
        <f t="shared" si="5"/>
        <v/>
      </c>
    </row>
    <row r="343" spans="1:4" x14ac:dyDescent="0.25">
      <c r="A343" s="17"/>
      <c r="D343" s="18" t="str">
        <f t="shared" si="5"/>
        <v/>
      </c>
    </row>
    <row r="344" spans="1:4" x14ac:dyDescent="0.25">
      <c r="A344" s="17"/>
      <c r="D344" s="18" t="str">
        <f t="shared" si="5"/>
        <v/>
      </c>
    </row>
    <row r="345" spans="1:4" x14ac:dyDescent="0.25">
      <c r="A345" s="17"/>
      <c r="D345" s="18" t="str">
        <f t="shared" si="5"/>
        <v/>
      </c>
    </row>
    <row r="346" spans="1:4" x14ac:dyDescent="0.25">
      <c r="A346" s="17"/>
      <c r="D346" s="18" t="str">
        <f t="shared" si="5"/>
        <v/>
      </c>
    </row>
    <row r="347" spans="1:4" x14ac:dyDescent="0.25">
      <c r="A347" s="17"/>
      <c r="D347" s="18" t="str">
        <f t="shared" si="5"/>
        <v/>
      </c>
    </row>
    <row r="348" spans="1:4" x14ac:dyDescent="0.25">
      <c r="A348" s="17"/>
      <c r="D348" s="18" t="str">
        <f t="shared" si="5"/>
        <v/>
      </c>
    </row>
    <row r="349" spans="1:4" x14ac:dyDescent="0.25">
      <c r="A349" s="17"/>
      <c r="D349" s="18" t="str">
        <f t="shared" si="5"/>
        <v/>
      </c>
    </row>
    <row r="350" spans="1:4" x14ac:dyDescent="0.25">
      <c r="A350" s="17"/>
      <c r="D350" s="18" t="str">
        <f t="shared" si="5"/>
        <v/>
      </c>
    </row>
    <row r="351" spans="1:4" x14ac:dyDescent="0.25">
      <c r="A351" s="17"/>
      <c r="D351" s="18" t="str">
        <f t="shared" si="5"/>
        <v/>
      </c>
    </row>
    <row r="352" spans="1:4" x14ac:dyDescent="0.25">
      <c r="A352" s="17"/>
      <c r="D352" s="18" t="str">
        <f t="shared" si="5"/>
        <v/>
      </c>
    </row>
    <row r="353" spans="1:4" x14ac:dyDescent="0.25">
      <c r="A353" s="17"/>
      <c r="D353" s="18" t="str">
        <f t="shared" si="5"/>
        <v/>
      </c>
    </row>
    <row r="354" spans="1:4" x14ac:dyDescent="0.25">
      <c r="A354" s="17"/>
      <c r="D354" s="18" t="str">
        <f t="shared" si="5"/>
        <v/>
      </c>
    </row>
    <row r="355" spans="1:4" x14ac:dyDescent="0.25">
      <c r="A355" s="17"/>
      <c r="D355" s="18" t="str">
        <f t="shared" si="5"/>
        <v/>
      </c>
    </row>
    <row r="356" spans="1:4" x14ac:dyDescent="0.25">
      <c r="A356" s="17"/>
      <c r="D356" s="18" t="str">
        <f t="shared" si="5"/>
        <v/>
      </c>
    </row>
    <row r="357" spans="1:4" x14ac:dyDescent="0.25">
      <c r="A357" s="17"/>
      <c r="D357" s="18" t="str">
        <f t="shared" si="5"/>
        <v/>
      </c>
    </row>
    <row r="358" spans="1:4" x14ac:dyDescent="0.25">
      <c r="A358" s="17"/>
      <c r="D358" s="18" t="str">
        <f t="shared" si="5"/>
        <v/>
      </c>
    </row>
    <row r="359" spans="1:4" x14ac:dyDescent="0.25">
      <c r="A359" s="17"/>
      <c r="D359" s="18" t="str">
        <f t="shared" si="5"/>
        <v/>
      </c>
    </row>
    <row r="360" spans="1:4" x14ac:dyDescent="0.25">
      <c r="A360" s="17"/>
      <c r="D360" s="18" t="str">
        <f t="shared" si="5"/>
        <v/>
      </c>
    </row>
    <row r="361" spans="1:4" x14ac:dyDescent="0.25">
      <c r="A361" s="17"/>
      <c r="D361" s="18" t="str">
        <f t="shared" si="5"/>
        <v/>
      </c>
    </row>
    <row r="362" spans="1:4" x14ac:dyDescent="0.25">
      <c r="A362" s="17"/>
      <c r="D362" s="18" t="str">
        <f t="shared" si="5"/>
        <v/>
      </c>
    </row>
    <row r="363" spans="1:4" x14ac:dyDescent="0.25">
      <c r="A363" s="17"/>
      <c r="D363" s="18" t="str">
        <f t="shared" si="5"/>
        <v/>
      </c>
    </row>
    <row r="364" spans="1:4" x14ac:dyDescent="0.25">
      <c r="A364" s="17"/>
      <c r="D364" s="18" t="str">
        <f t="shared" si="5"/>
        <v/>
      </c>
    </row>
    <row r="365" spans="1:4" x14ac:dyDescent="0.25">
      <c r="A365" s="17"/>
      <c r="D365" s="18" t="str">
        <f t="shared" si="5"/>
        <v/>
      </c>
    </row>
    <row r="366" spans="1:4" x14ac:dyDescent="0.25">
      <c r="A366" s="17"/>
      <c r="D366" s="18" t="str">
        <f t="shared" si="5"/>
        <v/>
      </c>
    </row>
    <row r="367" spans="1:4" x14ac:dyDescent="0.25">
      <c r="A367" s="17"/>
      <c r="D367" s="18" t="str">
        <f t="shared" si="5"/>
        <v/>
      </c>
    </row>
    <row r="368" spans="1:4" x14ac:dyDescent="0.25">
      <c r="A368" s="17"/>
      <c r="D368" s="18" t="str">
        <f t="shared" si="5"/>
        <v/>
      </c>
    </row>
    <row r="369" spans="1:4" x14ac:dyDescent="0.25">
      <c r="A369" s="17"/>
      <c r="D369" s="18" t="str">
        <f t="shared" si="5"/>
        <v/>
      </c>
    </row>
    <row r="370" spans="1:4" x14ac:dyDescent="0.25">
      <c r="A370" s="17"/>
      <c r="D370" s="18" t="str">
        <f t="shared" si="5"/>
        <v/>
      </c>
    </row>
    <row r="371" spans="1:4" x14ac:dyDescent="0.25">
      <c r="A371" s="17"/>
      <c r="D371" s="18" t="str">
        <f t="shared" si="5"/>
        <v/>
      </c>
    </row>
    <row r="372" spans="1:4" x14ac:dyDescent="0.25">
      <c r="A372" s="17"/>
      <c r="D372" s="18" t="str">
        <f t="shared" si="5"/>
        <v/>
      </c>
    </row>
    <row r="373" spans="1:4" x14ac:dyDescent="0.25">
      <c r="A373" s="17"/>
      <c r="D373" s="18" t="str">
        <f t="shared" si="5"/>
        <v/>
      </c>
    </row>
    <row r="374" spans="1:4" x14ac:dyDescent="0.25">
      <c r="A374" s="17"/>
      <c r="D374" s="18" t="str">
        <f t="shared" si="5"/>
        <v/>
      </c>
    </row>
    <row r="375" spans="1:4" x14ac:dyDescent="0.25">
      <c r="A375" s="17"/>
      <c r="D375" s="18" t="str">
        <f t="shared" si="5"/>
        <v/>
      </c>
    </row>
    <row r="376" spans="1:4" x14ac:dyDescent="0.25">
      <c r="A376" s="17"/>
      <c r="D376" s="18" t="str">
        <f t="shared" si="5"/>
        <v/>
      </c>
    </row>
    <row r="377" spans="1:4" x14ac:dyDescent="0.25">
      <c r="A377" s="17"/>
      <c r="D377" s="18" t="str">
        <f t="shared" si="5"/>
        <v/>
      </c>
    </row>
    <row r="378" spans="1:4" x14ac:dyDescent="0.25">
      <c r="A378" s="17"/>
      <c r="D378" s="18" t="str">
        <f t="shared" si="5"/>
        <v/>
      </c>
    </row>
    <row r="379" spans="1:4" x14ac:dyDescent="0.25">
      <c r="A379" s="17"/>
      <c r="D379" s="18" t="str">
        <f t="shared" si="5"/>
        <v/>
      </c>
    </row>
    <row r="380" spans="1:4" x14ac:dyDescent="0.25">
      <c r="A380" s="17"/>
      <c r="D380" s="18" t="str">
        <f t="shared" si="5"/>
        <v/>
      </c>
    </row>
    <row r="381" spans="1:4" x14ac:dyDescent="0.25">
      <c r="A381" s="17"/>
      <c r="D381" s="18" t="str">
        <f t="shared" si="5"/>
        <v/>
      </c>
    </row>
    <row r="382" spans="1:4" x14ac:dyDescent="0.25">
      <c r="A382" s="17"/>
      <c r="D382" s="18" t="str">
        <f t="shared" si="5"/>
        <v/>
      </c>
    </row>
    <row r="383" spans="1:4" x14ac:dyDescent="0.25">
      <c r="A383" s="17"/>
      <c r="D383" s="18" t="str">
        <f t="shared" si="5"/>
        <v/>
      </c>
    </row>
    <row r="384" spans="1:4" x14ac:dyDescent="0.25">
      <c r="A384" s="17"/>
      <c r="D384" s="18" t="str">
        <f t="shared" si="5"/>
        <v/>
      </c>
    </row>
    <row r="385" spans="1:4" x14ac:dyDescent="0.25">
      <c r="A385" s="17"/>
      <c r="D385" s="18" t="str">
        <f t="shared" si="5"/>
        <v/>
      </c>
    </row>
    <row r="386" spans="1:4" x14ac:dyDescent="0.25">
      <c r="A386" s="17"/>
      <c r="D386" s="18" t="str">
        <f t="shared" si="5"/>
        <v/>
      </c>
    </row>
    <row r="387" spans="1:4" x14ac:dyDescent="0.25">
      <c r="A387" s="17"/>
      <c r="D387" s="18" t="str">
        <f t="shared" ref="D387:D450" si="6">IF(B387&amp;" "&amp;C387=" ","",B387&amp;" "&amp;C387)</f>
        <v/>
      </c>
    </row>
    <row r="388" spans="1:4" x14ac:dyDescent="0.25">
      <c r="A388" s="17"/>
      <c r="D388" s="18" t="str">
        <f t="shared" si="6"/>
        <v/>
      </c>
    </row>
    <row r="389" spans="1:4" x14ac:dyDescent="0.25">
      <c r="A389" s="17"/>
      <c r="D389" s="18" t="str">
        <f t="shared" si="6"/>
        <v/>
      </c>
    </row>
    <row r="390" spans="1:4" x14ac:dyDescent="0.25">
      <c r="A390" s="17"/>
      <c r="D390" s="18" t="str">
        <f t="shared" si="6"/>
        <v/>
      </c>
    </row>
    <row r="391" spans="1:4" x14ac:dyDescent="0.25">
      <c r="A391" s="17"/>
      <c r="D391" s="18" t="str">
        <f t="shared" si="6"/>
        <v/>
      </c>
    </row>
    <row r="392" spans="1:4" x14ac:dyDescent="0.25">
      <c r="A392" s="17"/>
      <c r="D392" s="18" t="str">
        <f t="shared" si="6"/>
        <v/>
      </c>
    </row>
    <row r="393" spans="1:4" x14ac:dyDescent="0.25">
      <c r="A393" s="17"/>
      <c r="D393" s="18" t="str">
        <f t="shared" si="6"/>
        <v/>
      </c>
    </row>
    <row r="394" spans="1:4" x14ac:dyDescent="0.25">
      <c r="A394" s="17"/>
      <c r="D394" s="18" t="str">
        <f t="shared" si="6"/>
        <v/>
      </c>
    </row>
    <row r="395" spans="1:4" x14ac:dyDescent="0.25">
      <c r="A395" s="17"/>
      <c r="D395" s="18" t="str">
        <f t="shared" si="6"/>
        <v/>
      </c>
    </row>
    <row r="396" spans="1:4" x14ac:dyDescent="0.25">
      <c r="A396" s="17"/>
      <c r="D396" s="18" t="str">
        <f t="shared" si="6"/>
        <v/>
      </c>
    </row>
    <row r="397" spans="1:4" x14ac:dyDescent="0.25">
      <c r="A397" s="17"/>
      <c r="D397" s="18" t="str">
        <f t="shared" si="6"/>
        <v/>
      </c>
    </row>
    <row r="398" spans="1:4" x14ac:dyDescent="0.25">
      <c r="A398" s="17"/>
      <c r="D398" s="18" t="str">
        <f t="shared" si="6"/>
        <v/>
      </c>
    </row>
    <row r="399" spans="1:4" x14ac:dyDescent="0.25">
      <c r="A399" s="17"/>
      <c r="D399" s="18" t="str">
        <f t="shared" si="6"/>
        <v/>
      </c>
    </row>
    <row r="400" spans="1:4" x14ac:dyDescent="0.25">
      <c r="A400" s="17"/>
      <c r="D400" s="18" t="str">
        <f t="shared" si="6"/>
        <v/>
      </c>
    </row>
    <row r="401" spans="1:4" x14ac:dyDescent="0.25">
      <c r="A401" s="17"/>
      <c r="D401" s="18" t="str">
        <f t="shared" si="6"/>
        <v/>
      </c>
    </row>
    <row r="402" spans="1:4" x14ac:dyDescent="0.25">
      <c r="A402" s="17"/>
      <c r="D402" s="18" t="str">
        <f t="shared" si="6"/>
        <v/>
      </c>
    </row>
    <row r="403" spans="1:4" x14ac:dyDescent="0.25">
      <c r="A403" s="17"/>
      <c r="D403" s="18" t="str">
        <f t="shared" si="6"/>
        <v/>
      </c>
    </row>
    <row r="404" spans="1:4" x14ac:dyDescent="0.25">
      <c r="A404" s="17"/>
      <c r="D404" s="18" t="str">
        <f t="shared" si="6"/>
        <v/>
      </c>
    </row>
    <row r="405" spans="1:4" x14ac:dyDescent="0.25">
      <c r="A405" s="17"/>
      <c r="D405" s="18" t="str">
        <f t="shared" si="6"/>
        <v/>
      </c>
    </row>
    <row r="406" spans="1:4" x14ac:dyDescent="0.25">
      <c r="A406" s="17"/>
      <c r="D406" s="18" t="str">
        <f t="shared" si="6"/>
        <v/>
      </c>
    </row>
    <row r="407" spans="1:4" x14ac:dyDescent="0.25">
      <c r="A407" s="17"/>
      <c r="D407" s="18" t="str">
        <f t="shared" si="6"/>
        <v/>
      </c>
    </row>
    <row r="408" spans="1:4" x14ac:dyDescent="0.25">
      <c r="A408" s="17"/>
      <c r="D408" s="18" t="str">
        <f t="shared" si="6"/>
        <v/>
      </c>
    </row>
    <row r="409" spans="1:4" x14ac:dyDescent="0.25">
      <c r="A409" s="17"/>
      <c r="D409" s="18" t="str">
        <f t="shared" si="6"/>
        <v/>
      </c>
    </row>
    <row r="410" spans="1:4" x14ac:dyDescent="0.25">
      <c r="A410" s="17"/>
      <c r="D410" s="18" t="str">
        <f t="shared" si="6"/>
        <v/>
      </c>
    </row>
    <row r="411" spans="1:4" x14ac:dyDescent="0.25">
      <c r="A411" s="17"/>
      <c r="D411" s="18" t="str">
        <f t="shared" si="6"/>
        <v/>
      </c>
    </row>
    <row r="412" spans="1:4" x14ac:dyDescent="0.25">
      <c r="A412" s="17"/>
      <c r="D412" s="18" t="str">
        <f t="shared" si="6"/>
        <v/>
      </c>
    </row>
    <row r="413" spans="1:4" x14ac:dyDescent="0.25">
      <c r="A413" s="17"/>
      <c r="D413" s="18" t="str">
        <f t="shared" si="6"/>
        <v/>
      </c>
    </row>
    <row r="414" spans="1:4" x14ac:dyDescent="0.25">
      <c r="A414" s="17"/>
      <c r="D414" s="18" t="str">
        <f t="shared" si="6"/>
        <v/>
      </c>
    </row>
    <row r="415" spans="1:4" x14ac:dyDescent="0.25">
      <c r="A415" s="17"/>
      <c r="D415" s="18" t="str">
        <f t="shared" si="6"/>
        <v/>
      </c>
    </row>
    <row r="416" spans="1:4" x14ac:dyDescent="0.25">
      <c r="A416" s="17"/>
      <c r="D416" s="18" t="str">
        <f t="shared" si="6"/>
        <v/>
      </c>
    </row>
    <row r="417" spans="1:4" x14ac:dyDescent="0.25">
      <c r="A417" s="17"/>
      <c r="D417" s="18" t="str">
        <f t="shared" si="6"/>
        <v/>
      </c>
    </row>
    <row r="418" spans="1:4" x14ac:dyDescent="0.25">
      <c r="A418" s="17"/>
      <c r="D418" s="18" t="str">
        <f t="shared" si="6"/>
        <v/>
      </c>
    </row>
    <row r="419" spans="1:4" x14ac:dyDescent="0.25">
      <c r="A419" s="17"/>
      <c r="D419" s="18" t="str">
        <f t="shared" si="6"/>
        <v/>
      </c>
    </row>
    <row r="420" spans="1:4" x14ac:dyDescent="0.25">
      <c r="A420" s="17"/>
      <c r="D420" s="18" t="str">
        <f t="shared" si="6"/>
        <v/>
      </c>
    </row>
    <row r="421" spans="1:4" x14ac:dyDescent="0.25">
      <c r="A421" s="17"/>
      <c r="D421" s="18" t="str">
        <f t="shared" si="6"/>
        <v/>
      </c>
    </row>
    <row r="422" spans="1:4" x14ac:dyDescent="0.25">
      <c r="A422" s="17"/>
      <c r="D422" s="18" t="str">
        <f t="shared" si="6"/>
        <v/>
      </c>
    </row>
    <row r="423" spans="1:4" x14ac:dyDescent="0.25">
      <c r="A423" s="17"/>
      <c r="D423" s="18" t="str">
        <f t="shared" si="6"/>
        <v/>
      </c>
    </row>
    <row r="424" spans="1:4" x14ac:dyDescent="0.25">
      <c r="A424" s="17"/>
      <c r="D424" s="18" t="str">
        <f t="shared" si="6"/>
        <v/>
      </c>
    </row>
    <row r="425" spans="1:4" x14ac:dyDescent="0.25">
      <c r="A425" s="17"/>
      <c r="D425" s="18" t="str">
        <f t="shared" si="6"/>
        <v/>
      </c>
    </row>
    <row r="426" spans="1:4" x14ac:dyDescent="0.25">
      <c r="A426" s="17"/>
      <c r="D426" s="18" t="str">
        <f t="shared" si="6"/>
        <v/>
      </c>
    </row>
    <row r="427" spans="1:4" x14ac:dyDescent="0.25">
      <c r="A427" s="17"/>
      <c r="D427" s="18" t="str">
        <f t="shared" si="6"/>
        <v/>
      </c>
    </row>
    <row r="428" spans="1:4" x14ac:dyDescent="0.25">
      <c r="A428" s="17"/>
      <c r="D428" s="18" t="str">
        <f t="shared" si="6"/>
        <v/>
      </c>
    </row>
    <row r="429" spans="1:4" x14ac:dyDescent="0.25">
      <c r="A429" s="17"/>
      <c r="D429" s="18" t="str">
        <f t="shared" si="6"/>
        <v/>
      </c>
    </row>
    <row r="430" spans="1:4" x14ac:dyDescent="0.25">
      <c r="A430" s="17"/>
      <c r="D430" s="18" t="str">
        <f t="shared" si="6"/>
        <v/>
      </c>
    </row>
    <row r="431" spans="1:4" x14ac:dyDescent="0.25">
      <c r="A431" s="17"/>
      <c r="D431" s="18" t="str">
        <f t="shared" si="6"/>
        <v/>
      </c>
    </row>
    <row r="432" spans="1:4" x14ac:dyDescent="0.25">
      <c r="A432" s="17"/>
      <c r="D432" s="18" t="str">
        <f t="shared" si="6"/>
        <v/>
      </c>
    </row>
    <row r="433" spans="1:4" x14ac:dyDescent="0.25">
      <c r="A433" s="17"/>
      <c r="D433" s="18" t="str">
        <f t="shared" si="6"/>
        <v/>
      </c>
    </row>
    <row r="434" spans="1:4" x14ac:dyDescent="0.25">
      <c r="A434" s="17"/>
      <c r="D434" s="18" t="str">
        <f t="shared" si="6"/>
        <v/>
      </c>
    </row>
    <row r="435" spans="1:4" x14ac:dyDescent="0.25">
      <c r="A435" s="17"/>
      <c r="D435" s="18" t="str">
        <f t="shared" si="6"/>
        <v/>
      </c>
    </row>
    <row r="436" spans="1:4" x14ac:dyDescent="0.25">
      <c r="A436" s="17"/>
      <c r="D436" s="18" t="str">
        <f t="shared" si="6"/>
        <v/>
      </c>
    </row>
    <row r="437" spans="1:4" x14ac:dyDescent="0.25">
      <c r="A437" s="17"/>
      <c r="D437" s="18" t="str">
        <f t="shared" si="6"/>
        <v/>
      </c>
    </row>
    <row r="438" spans="1:4" x14ac:dyDescent="0.25">
      <c r="A438" s="17"/>
      <c r="D438" s="18" t="str">
        <f t="shared" si="6"/>
        <v/>
      </c>
    </row>
    <row r="439" spans="1:4" x14ac:dyDescent="0.25">
      <c r="A439" s="17"/>
      <c r="D439" s="18" t="str">
        <f t="shared" si="6"/>
        <v/>
      </c>
    </row>
    <row r="440" spans="1:4" x14ac:dyDescent="0.25">
      <c r="A440" s="17"/>
      <c r="D440" s="18" t="str">
        <f t="shared" si="6"/>
        <v/>
      </c>
    </row>
    <row r="441" spans="1:4" x14ac:dyDescent="0.25">
      <c r="A441" s="17"/>
      <c r="D441" s="18" t="str">
        <f t="shared" si="6"/>
        <v/>
      </c>
    </row>
    <row r="442" spans="1:4" x14ac:dyDescent="0.25">
      <c r="A442" s="17"/>
      <c r="D442" s="18" t="str">
        <f t="shared" si="6"/>
        <v/>
      </c>
    </row>
    <row r="443" spans="1:4" x14ac:dyDescent="0.25">
      <c r="A443" s="17"/>
      <c r="D443" s="18" t="str">
        <f t="shared" si="6"/>
        <v/>
      </c>
    </row>
    <row r="444" spans="1:4" x14ac:dyDescent="0.25">
      <c r="A444" s="17"/>
      <c r="D444" s="18" t="str">
        <f t="shared" si="6"/>
        <v/>
      </c>
    </row>
    <row r="445" spans="1:4" x14ac:dyDescent="0.25">
      <c r="A445" s="17"/>
      <c r="D445" s="18" t="str">
        <f t="shared" si="6"/>
        <v/>
      </c>
    </row>
    <row r="446" spans="1:4" x14ac:dyDescent="0.25">
      <c r="A446" s="17"/>
      <c r="D446" s="18" t="str">
        <f t="shared" si="6"/>
        <v/>
      </c>
    </row>
    <row r="447" spans="1:4" x14ac:dyDescent="0.25">
      <c r="A447" s="17"/>
      <c r="D447" s="18" t="str">
        <f t="shared" si="6"/>
        <v/>
      </c>
    </row>
    <row r="448" spans="1:4" x14ac:dyDescent="0.25">
      <c r="A448" s="17"/>
      <c r="D448" s="18" t="str">
        <f t="shared" si="6"/>
        <v/>
      </c>
    </row>
    <row r="449" spans="1:4" x14ac:dyDescent="0.25">
      <c r="A449" s="17"/>
      <c r="D449" s="18" t="str">
        <f t="shared" si="6"/>
        <v/>
      </c>
    </row>
    <row r="450" spans="1:4" x14ac:dyDescent="0.25">
      <c r="A450" s="17"/>
      <c r="D450" s="18" t="str">
        <f t="shared" si="6"/>
        <v/>
      </c>
    </row>
    <row r="451" spans="1:4" x14ac:dyDescent="0.25">
      <c r="A451" s="17"/>
      <c r="D451" s="18" t="str">
        <f t="shared" ref="D451:D510" si="7">IF(B451&amp;" "&amp;C451=" ","",B451&amp;" "&amp;C451)</f>
        <v/>
      </c>
    </row>
    <row r="452" spans="1:4" x14ac:dyDescent="0.25">
      <c r="A452" s="17"/>
      <c r="D452" s="18" t="str">
        <f t="shared" si="7"/>
        <v/>
      </c>
    </row>
    <row r="453" spans="1:4" x14ac:dyDescent="0.25">
      <c r="A453" s="17"/>
      <c r="D453" s="18" t="str">
        <f t="shared" si="7"/>
        <v/>
      </c>
    </row>
    <row r="454" spans="1:4" x14ac:dyDescent="0.25">
      <c r="A454" s="17"/>
      <c r="D454" s="18" t="str">
        <f t="shared" si="7"/>
        <v/>
      </c>
    </row>
    <row r="455" spans="1:4" x14ac:dyDescent="0.25">
      <c r="A455" s="17"/>
      <c r="D455" s="18" t="str">
        <f t="shared" si="7"/>
        <v/>
      </c>
    </row>
    <row r="456" spans="1:4" x14ac:dyDescent="0.25">
      <c r="A456" s="17"/>
      <c r="D456" s="18" t="str">
        <f t="shared" si="7"/>
        <v/>
      </c>
    </row>
    <row r="457" spans="1:4" x14ac:dyDescent="0.25">
      <c r="A457" s="17"/>
      <c r="D457" s="18" t="str">
        <f t="shared" si="7"/>
        <v/>
      </c>
    </row>
    <row r="458" spans="1:4" x14ac:dyDescent="0.25">
      <c r="A458" s="17"/>
      <c r="D458" s="18" t="str">
        <f t="shared" si="7"/>
        <v/>
      </c>
    </row>
    <row r="459" spans="1:4" x14ac:dyDescent="0.25">
      <c r="A459" s="17"/>
      <c r="D459" s="18" t="str">
        <f t="shared" si="7"/>
        <v/>
      </c>
    </row>
    <row r="460" spans="1:4" x14ac:dyDescent="0.25">
      <c r="A460" s="17"/>
      <c r="D460" s="18" t="str">
        <f t="shared" si="7"/>
        <v/>
      </c>
    </row>
    <row r="461" spans="1:4" x14ac:dyDescent="0.25">
      <c r="A461" s="17"/>
      <c r="D461" s="18" t="str">
        <f t="shared" si="7"/>
        <v/>
      </c>
    </row>
    <row r="462" spans="1:4" x14ac:dyDescent="0.25">
      <c r="A462" s="17"/>
      <c r="D462" s="18" t="str">
        <f t="shared" si="7"/>
        <v/>
      </c>
    </row>
    <row r="463" spans="1:4" x14ac:dyDescent="0.25">
      <c r="A463" s="17"/>
      <c r="D463" s="18" t="str">
        <f t="shared" si="7"/>
        <v/>
      </c>
    </row>
    <row r="464" spans="1:4" x14ac:dyDescent="0.25">
      <c r="A464" s="17"/>
      <c r="D464" s="18" t="str">
        <f t="shared" si="7"/>
        <v/>
      </c>
    </row>
    <row r="465" spans="1:4" x14ac:dyDescent="0.25">
      <c r="A465" s="17"/>
      <c r="D465" s="18" t="str">
        <f t="shared" si="7"/>
        <v/>
      </c>
    </row>
    <row r="466" spans="1:4" x14ac:dyDescent="0.25">
      <c r="A466" s="17"/>
      <c r="D466" s="18" t="str">
        <f t="shared" si="7"/>
        <v/>
      </c>
    </row>
    <row r="467" spans="1:4" x14ac:dyDescent="0.25">
      <c r="A467" s="17"/>
      <c r="D467" s="18" t="str">
        <f t="shared" si="7"/>
        <v/>
      </c>
    </row>
    <row r="468" spans="1:4" x14ac:dyDescent="0.25">
      <c r="A468" s="17"/>
      <c r="D468" s="18" t="str">
        <f t="shared" si="7"/>
        <v/>
      </c>
    </row>
    <row r="469" spans="1:4" x14ac:dyDescent="0.25">
      <c r="A469" s="17"/>
      <c r="D469" s="18" t="str">
        <f t="shared" si="7"/>
        <v/>
      </c>
    </row>
    <row r="470" spans="1:4" x14ac:dyDescent="0.25">
      <c r="A470" s="17"/>
      <c r="D470" s="18" t="str">
        <f t="shared" si="7"/>
        <v/>
      </c>
    </row>
    <row r="471" spans="1:4" x14ac:dyDescent="0.25">
      <c r="A471" s="17"/>
      <c r="D471" s="18" t="str">
        <f t="shared" si="7"/>
        <v/>
      </c>
    </row>
    <row r="472" spans="1:4" x14ac:dyDescent="0.25">
      <c r="A472" s="17"/>
      <c r="D472" s="18" t="str">
        <f t="shared" si="7"/>
        <v/>
      </c>
    </row>
    <row r="473" spans="1:4" x14ac:dyDescent="0.25">
      <c r="A473" s="17"/>
      <c r="D473" s="18" t="str">
        <f t="shared" si="7"/>
        <v/>
      </c>
    </row>
    <row r="474" spans="1:4" x14ac:dyDescent="0.25">
      <c r="A474" s="17"/>
      <c r="D474" s="18" t="str">
        <f t="shared" si="7"/>
        <v/>
      </c>
    </row>
    <row r="475" spans="1:4" x14ac:dyDescent="0.25">
      <c r="A475" s="17"/>
      <c r="D475" s="18" t="str">
        <f t="shared" si="7"/>
        <v/>
      </c>
    </row>
    <row r="476" spans="1:4" x14ac:dyDescent="0.25">
      <c r="A476" s="17"/>
      <c r="D476" s="18" t="str">
        <f t="shared" si="7"/>
        <v/>
      </c>
    </row>
    <row r="477" spans="1:4" x14ac:dyDescent="0.25">
      <c r="A477" s="17"/>
      <c r="D477" s="18" t="str">
        <f t="shared" si="7"/>
        <v/>
      </c>
    </row>
    <row r="478" spans="1:4" x14ac:dyDescent="0.25">
      <c r="A478" s="17"/>
      <c r="D478" s="18" t="str">
        <f t="shared" si="7"/>
        <v/>
      </c>
    </row>
    <row r="479" spans="1:4" x14ac:dyDescent="0.25">
      <c r="A479" s="17"/>
      <c r="D479" s="18" t="str">
        <f t="shared" si="7"/>
        <v/>
      </c>
    </row>
    <row r="480" spans="1:4" x14ac:dyDescent="0.25">
      <c r="A480" s="17"/>
      <c r="D480" s="18" t="str">
        <f t="shared" si="7"/>
        <v/>
      </c>
    </row>
    <row r="481" spans="1:4" x14ac:dyDescent="0.25">
      <c r="A481" s="17"/>
      <c r="D481" s="18" t="str">
        <f t="shared" si="7"/>
        <v/>
      </c>
    </row>
    <row r="482" spans="1:4" x14ac:dyDescent="0.25">
      <c r="A482" s="17"/>
      <c r="D482" s="18" t="str">
        <f t="shared" si="7"/>
        <v/>
      </c>
    </row>
    <row r="483" spans="1:4" x14ac:dyDescent="0.25">
      <c r="A483" s="17"/>
      <c r="D483" s="18" t="str">
        <f t="shared" si="7"/>
        <v/>
      </c>
    </row>
    <row r="484" spans="1:4" x14ac:dyDescent="0.25">
      <c r="A484" s="17"/>
      <c r="D484" s="18" t="str">
        <f t="shared" si="7"/>
        <v/>
      </c>
    </row>
    <row r="485" spans="1:4" x14ac:dyDescent="0.25">
      <c r="A485" s="17"/>
      <c r="D485" s="18" t="str">
        <f t="shared" si="7"/>
        <v/>
      </c>
    </row>
    <row r="486" spans="1:4" x14ac:dyDescent="0.25">
      <c r="A486" s="17"/>
      <c r="D486" s="18" t="str">
        <f t="shared" si="7"/>
        <v/>
      </c>
    </row>
    <row r="487" spans="1:4" x14ac:dyDescent="0.25">
      <c r="A487" s="17"/>
      <c r="D487" s="18" t="str">
        <f t="shared" si="7"/>
        <v/>
      </c>
    </row>
    <row r="488" spans="1:4" x14ac:dyDescent="0.25">
      <c r="A488" s="17"/>
      <c r="D488" s="18" t="str">
        <f t="shared" si="7"/>
        <v/>
      </c>
    </row>
    <row r="489" spans="1:4" x14ac:dyDescent="0.25">
      <c r="A489" s="17"/>
      <c r="D489" s="18" t="str">
        <f t="shared" si="7"/>
        <v/>
      </c>
    </row>
    <row r="490" spans="1:4" x14ac:dyDescent="0.25">
      <c r="A490" s="17"/>
      <c r="D490" s="18" t="str">
        <f t="shared" si="7"/>
        <v/>
      </c>
    </row>
    <row r="491" spans="1:4" x14ac:dyDescent="0.25">
      <c r="A491" s="17"/>
      <c r="D491" s="18" t="str">
        <f t="shared" si="7"/>
        <v/>
      </c>
    </row>
    <row r="492" spans="1:4" x14ac:dyDescent="0.25">
      <c r="A492" s="17"/>
      <c r="D492" s="18" t="str">
        <f t="shared" si="7"/>
        <v/>
      </c>
    </row>
    <row r="493" spans="1:4" x14ac:dyDescent="0.25">
      <c r="A493" s="17"/>
      <c r="D493" s="18" t="str">
        <f t="shared" si="7"/>
        <v/>
      </c>
    </row>
    <row r="494" spans="1:4" x14ac:dyDescent="0.25">
      <c r="A494" s="17"/>
      <c r="D494" s="18" t="str">
        <f t="shared" si="7"/>
        <v/>
      </c>
    </row>
    <row r="495" spans="1:4" x14ac:dyDescent="0.25">
      <c r="A495" s="17"/>
      <c r="D495" s="18" t="str">
        <f t="shared" si="7"/>
        <v/>
      </c>
    </row>
    <row r="496" spans="1:4" x14ac:dyDescent="0.25">
      <c r="A496" s="17"/>
      <c r="D496" s="18" t="str">
        <f t="shared" si="7"/>
        <v/>
      </c>
    </row>
    <row r="497" spans="1:4" x14ac:dyDescent="0.25">
      <c r="A497" s="17"/>
      <c r="D497" s="18" t="str">
        <f t="shared" si="7"/>
        <v/>
      </c>
    </row>
    <row r="498" spans="1:4" x14ac:dyDescent="0.25">
      <c r="A498" s="17"/>
      <c r="D498" s="18" t="str">
        <f t="shared" si="7"/>
        <v/>
      </c>
    </row>
    <row r="499" spans="1:4" x14ac:dyDescent="0.25">
      <c r="A499" s="17"/>
      <c r="D499" s="18" t="str">
        <f t="shared" si="7"/>
        <v/>
      </c>
    </row>
    <row r="500" spans="1:4" x14ac:dyDescent="0.25">
      <c r="A500" s="17"/>
      <c r="D500" s="18" t="str">
        <f t="shared" si="7"/>
        <v/>
      </c>
    </row>
    <row r="501" spans="1:4" x14ac:dyDescent="0.25">
      <c r="A501" s="17"/>
      <c r="D501" s="18" t="str">
        <f t="shared" si="7"/>
        <v/>
      </c>
    </row>
    <row r="502" spans="1:4" x14ac:dyDescent="0.25">
      <c r="A502" s="17"/>
      <c r="D502" s="18" t="str">
        <f t="shared" si="7"/>
        <v/>
      </c>
    </row>
    <row r="503" spans="1:4" x14ac:dyDescent="0.25">
      <c r="D503" s="18" t="str">
        <f t="shared" si="7"/>
        <v/>
      </c>
    </row>
    <row r="504" spans="1:4" x14ac:dyDescent="0.25">
      <c r="D504" s="18" t="str">
        <f t="shared" si="7"/>
        <v/>
      </c>
    </row>
    <row r="505" spans="1:4" x14ac:dyDescent="0.25">
      <c r="D505" s="18" t="str">
        <f t="shared" si="7"/>
        <v/>
      </c>
    </row>
    <row r="506" spans="1:4" x14ac:dyDescent="0.25">
      <c r="D506" s="18" t="str">
        <f t="shared" si="7"/>
        <v/>
      </c>
    </row>
    <row r="507" spans="1:4" x14ac:dyDescent="0.25">
      <c r="D507" s="18" t="str">
        <f t="shared" si="7"/>
        <v/>
      </c>
    </row>
    <row r="508" spans="1:4" x14ac:dyDescent="0.25">
      <c r="D508" s="18" t="str">
        <f t="shared" si="7"/>
        <v/>
      </c>
    </row>
    <row r="509" spans="1:4" x14ac:dyDescent="0.25">
      <c r="D509" s="18" t="str">
        <f t="shared" si="7"/>
        <v/>
      </c>
    </row>
    <row r="510" spans="1:4" x14ac:dyDescent="0.25">
      <c r="D510" s="18" t="str">
        <f t="shared" si="7"/>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Normal="100" workbookViewId="0">
      <pane xSplit="1" ySplit="1" topLeftCell="B2" activePane="bottomRight" state="frozen"/>
      <selection pane="topRight" activeCell="B1" sqref="B1"/>
      <selection pane="bottomLeft" activeCell="A2" sqref="A2"/>
      <selection pane="bottomRight" activeCell="C11" sqref="C11"/>
    </sheetView>
  </sheetViews>
  <sheetFormatPr defaultRowHeight="13.2" x14ac:dyDescent="0.25"/>
  <cols>
    <col min="1" max="1" width="36.33203125" style="23" customWidth="1"/>
    <col min="2" max="2" width="20" style="23" customWidth="1"/>
    <col min="3" max="3" width="17.6640625" style="23" customWidth="1"/>
    <col min="4" max="4" width="9" style="24" customWidth="1"/>
    <col min="5" max="5" width="10.33203125" style="24" customWidth="1"/>
    <col min="6" max="6" width="4.6640625" style="23" customWidth="1"/>
  </cols>
  <sheetData>
    <row r="1" spans="1:6" ht="26.4" customHeight="1" x14ac:dyDescent="0.25">
      <c r="A1" s="25" t="s">
        <v>18</v>
      </c>
      <c r="B1" s="25" t="s">
        <v>1</v>
      </c>
      <c r="C1" s="25" t="s">
        <v>12</v>
      </c>
      <c r="D1" s="25" t="s">
        <v>19</v>
      </c>
      <c r="E1" s="25" t="s">
        <v>20</v>
      </c>
      <c r="F1" s="25" t="s">
        <v>2</v>
      </c>
    </row>
    <row r="2" spans="1:6" hidden="1" x14ac:dyDescent="0.25">
      <c r="A2" s="26"/>
      <c r="B2" s="25"/>
      <c r="C2" s="25"/>
      <c r="D2" s="25"/>
      <c r="E2" s="25"/>
      <c r="F2" s="25"/>
    </row>
    <row r="3" spans="1:6" x14ac:dyDescent="0.25">
      <c r="A3" s="27"/>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
  <sheetViews>
    <sheetView zoomScaleNormal="100" workbookViewId="0">
      <pane xSplit="1" ySplit="1" topLeftCell="B2" activePane="bottomRight" state="frozen"/>
      <selection pane="topRight" activeCell="B1" sqref="B1"/>
      <selection pane="bottomLeft" activeCell="A2" sqref="A2"/>
      <selection pane="bottomRight" activeCell="A3" sqref="A3:D3"/>
    </sheetView>
  </sheetViews>
  <sheetFormatPr defaultRowHeight="13.2" x14ac:dyDescent="0.25"/>
  <cols>
    <col min="1" max="1" width="36.33203125" style="28" customWidth="1"/>
    <col min="2" max="2" width="29.88671875" style="28" customWidth="1"/>
    <col min="3" max="3" width="18" style="28" customWidth="1"/>
    <col min="4" max="4" width="4.33203125" style="28" customWidth="1"/>
    <col min="5" max="5" width="33.6640625" style="29" customWidth="1"/>
    <col min="6" max="6" width="20.88671875" style="29" customWidth="1"/>
    <col min="7" max="7" width="14.88671875" style="29" customWidth="1"/>
    <col min="1024" max="1025" width="9.109375" customWidth="1"/>
  </cols>
  <sheetData>
    <row r="1" spans="1:7" s="4" customFormat="1" ht="26.4" customHeight="1" x14ac:dyDescent="0.25">
      <c r="A1" s="30" t="s">
        <v>22</v>
      </c>
      <c r="B1" s="31" t="s">
        <v>1</v>
      </c>
      <c r="C1" s="31" t="s">
        <v>12</v>
      </c>
      <c r="D1" s="31" t="s">
        <v>2</v>
      </c>
      <c r="E1" s="32" t="s">
        <v>23</v>
      </c>
      <c r="F1" s="32" t="s">
        <v>24</v>
      </c>
      <c r="G1" s="32" t="s">
        <v>25</v>
      </c>
    </row>
    <row r="2" spans="1:7" s="4" customFormat="1" ht="26.4" hidden="1" customHeight="1" x14ac:dyDescent="0.25">
      <c r="A2" s="30"/>
      <c r="B2" s="30"/>
      <c r="C2" s="30"/>
      <c r="D2" s="30"/>
      <c r="E2" s="32"/>
      <c r="F2" s="32"/>
      <c r="G2" s="3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B2A2-45F1-4BBA-8426-EA081592581F}">
  <dimension ref="A1:H33"/>
  <sheetViews>
    <sheetView zoomScale="61" workbookViewId="0">
      <selection activeCell="F33" sqref="F33"/>
    </sheetView>
  </sheetViews>
  <sheetFormatPr defaultRowHeight="13.2" x14ac:dyDescent="0.25"/>
  <cols>
    <col min="1" max="1" width="59.21875" customWidth="1"/>
    <col min="2" max="2" width="20.6640625" customWidth="1"/>
    <col min="3" max="3" width="14.109375" customWidth="1"/>
    <col min="4" max="4" width="18.21875" customWidth="1"/>
    <col min="5" max="5" width="16.5546875" customWidth="1"/>
    <col min="7" max="7" width="22.6640625" customWidth="1"/>
  </cols>
  <sheetData>
    <row r="1" spans="1:8" x14ac:dyDescent="0.25">
      <c r="A1" s="166" t="s">
        <v>6012</v>
      </c>
      <c r="B1" t="s">
        <v>5987</v>
      </c>
    </row>
    <row r="2" spans="1:8" x14ac:dyDescent="0.25">
      <c r="A2" s="156" t="s">
        <v>6013</v>
      </c>
      <c r="B2">
        <f>SUM(foreground!I2:I18)</f>
        <v>0.27645999999999998</v>
      </c>
    </row>
    <row r="3" spans="1:8" x14ac:dyDescent="0.25">
      <c r="A3" s="156" t="s">
        <v>6014</v>
      </c>
      <c r="B3">
        <f>foreground!I31*SUM([1]Sheet1!$C$2:$C$5)</f>
        <v>1.3761607702839993</v>
      </c>
    </row>
    <row r="4" spans="1:8" x14ac:dyDescent="0.25">
      <c r="A4" s="156" t="s">
        <v>6018</v>
      </c>
      <c r="B4">
        <f>B2+B3</f>
        <v>1.6526207702839992</v>
      </c>
    </row>
    <row r="5" spans="1:8" x14ac:dyDescent="0.25">
      <c r="A5" s="156" t="s">
        <v>6015</v>
      </c>
      <c r="B5">
        <f>SUM(foreground!I246:I262)</f>
        <v>0.27804999999999996</v>
      </c>
    </row>
    <row r="6" spans="1:8" x14ac:dyDescent="0.25">
      <c r="A6" s="156" t="s">
        <v>6016</v>
      </c>
      <c r="B6">
        <f>1/0.909</f>
        <v>1.1001100110011002</v>
      </c>
    </row>
    <row r="7" spans="1:8" x14ac:dyDescent="0.25">
      <c r="A7" s="156" t="s">
        <v>6017</v>
      </c>
      <c r="B7">
        <f>B5+B6</f>
        <v>1.3781600110011001</v>
      </c>
    </row>
    <row r="8" spans="1:8" x14ac:dyDescent="0.25">
      <c r="A8" s="156" t="s">
        <v>6059</v>
      </c>
      <c r="B8">
        <f>SUM(foreground!I319:I323,foreground!I350:I355)</f>
        <v>5.1523538551125125E-2</v>
      </c>
    </row>
    <row r="9" spans="1:8" x14ac:dyDescent="0.25">
      <c r="A9" s="156" t="s">
        <v>6060</v>
      </c>
      <c r="B9">
        <f>-foreground!J324/0.909</f>
        <v>1.1001100110011002</v>
      </c>
    </row>
    <row r="10" spans="1:8" x14ac:dyDescent="0.25">
      <c r="A10" s="156" t="s">
        <v>6061</v>
      </c>
      <c r="B10">
        <f>B8+B9</f>
        <v>1.1516335495522254</v>
      </c>
    </row>
    <row r="12" spans="1:8" x14ac:dyDescent="0.25">
      <c r="A12" s="178" t="s">
        <v>6057</v>
      </c>
    </row>
    <row r="13" spans="1:8" x14ac:dyDescent="0.25">
      <c r="A13" s="168" t="s">
        <v>6040</v>
      </c>
      <c r="B13" s="169" t="s">
        <v>6035</v>
      </c>
      <c r="C13" s="169" t="s">
        <v>6036</v>
      </c>
      <c r="D13" s="169" t="s">
        <v>6034</v>
      </c>
      <c r="E13" s="169" t="s">
        <v>6037</v>
      </c>
      <c r="F13" s="169" t="s">
        <v>6038</v>
      </c>
      <c r="G13" s="169" t="s">
        <v>6039</v>
      </c>
    </row>
    <row r="14" spans="1:8" x14ac:dyDescent="0.25">
      <c r="A14" s="169" t="s">
        <v>6031</v>
      </c>
      <c r="B14" s="168"/>
      <c r="C14" s="168"/>
      <c r="D14" s="168"/>
      <c r="E14" s="168">
        <f>H14-F14</f>
        <v>0.24960999999999997</v>
      </c>
      <c r="F14" s="168">
        <f>F18-F15-F16</f>
        <v>2.8439999999999993E-2</v>
      </c>
      <c r="G14" s="168"/>
      <c r="H14">
        <f>B5</f>
        <v>0.27804999999999996</v>
      </c>
    </row>
    <row r="15" spans="1:8" x14ac:dyDescent="0.25">
      <c r="A15" s="169" t="s">
        <v>6032</v>
      </c>
      <c r="B15" s="168"/>
      <c r="C15" s="168">
        <f>foreground!I30*-1000</f>
        <v>10.6</v>
      </c>
      <c r="D15" s="168"/>
      <c r="E15" s="168"/>
      <c r="F15" s="168">
        <f>F18*0.68</f>
        <v>0.10744000000000001</v>
      </c>
      <c r="G15" s="168"/>
      <c r="H15" s="180">
        <f t="shared" ref="H15:H17" si="0">SUM(B15:G15)</f>
        <v>10.70744</v>
      </c>
    </row>
    <row r="16" spans="1:8" x14ac:dyDescent="0.25">
      <c r="A16" s="169" t="s">
        <v>6033</v>
      </c>
      <c r="B16" s="168">
        <f>B18</f>
        <v>2.0789999999999965E-2</v>
      </c>
      <c r="C16" s="168"/>
      <c r="D16" s="168"/>
      <c r="E16" s="168">
        <f>1-E14</f>
        <v>0.75039</v>
      </c>
      <c r="F16" s="168">
        <f>0.14*F18</f>
        <v>2.2120000000000001E-2</v>
      </c>
      <c r="G16" s="168">
        <f>B3-E16-F16-B16</f>
        <v>0.5828607702839993</v>
      </c>
      <c r="H16">
        <f>B3</f>
        <v>1.3761607702839993</v>
      </c>
    </row>
    <row r="17" spans="1:8" x14ac:dyDescent="0.25">
      <c r="A17" s="169" t="s">
        <v>6034</v>
      </c>
      <c r="B17" s="168"/>
      <c r="C17" s="168"/>
      <c r="D17" s="168">
        <f>-SUM(foreground!I39:I44)</f>
        <v>0.29083922971600096</v>
      </c>
      <c r="E17" s="168"/>
      <c r="F17" s="168"/>
      <c r="G17" s="168"/>
      <c r="H17">
        <f t="shared" si="0"/>
        <v>0.29083922971600096</v>
      </c>
    </row>
    <row r="18" spans="1:8" x14ac:dyDescent="0.25">
      <c r="B18">
        <f>-SUM(foreground!I32:I37)</f>
        <v>2.0789999999999965E-2</v>
      </c>
      <c r="C18">
        <f t="shared" ref="C18:G18" si="1">SUM(C14:C17)</f>
        <v>10.6</v>
      </c>
      <c r="D18" s="180">
        <f t="shared" si="1"/>
        <v>0.29083922971600096</v>
      </c>
      <c r="E18">
        <f t="shared" si="1"/>
        <v>1</v>
      </c>
      <c r="F18" s="180">
        <v>0.158</v>
      </c>
      <c r="G18" s="180">
        <f t="shared" si="1"/>
        <v>0.5828607702839993</v>
      </c>
    </row>
    <row r="19" spans="1:8" x14ac:dyDescent="0.25">
      <c r="A19" s="179" t="s">
        <v>6058</v>
      </c>
    </row>
    <row r="20" spans="1:8" x14ac:dyDescent="0.25">
      <c r="A20" s="168" t="s">
        <v>6040</v>
      </c>
      <c r="B20" s="169" t="s">
        <v>6035</v>
      </c>
      <c r="C20" s="169" t="s">
        <v>6036</v>
      </c>
      <c r="D20" s="169" t="s">
        <v>6034</v>
      </c>
      <c r="E20" s="169" t="s">
        <v>6037</v>
      </c>
      <c r="F20" s="169" t="s">
        <v>6038</v>
      </c>
      <c r="G20" s="169" t="s">
        <v>6039</v>
      </c>
    </row>
    <row r="21" spans="1:8" x14ac:dyDescent="0.25">
      <c r="A21" s="169" t="s">
        <v>6031</v>
      </c>
      <c r="B21" s="168"/>
      <c r="C21" s="168"/>
      <c r="D21" s="168"/>
      <c r="E21" s="168">
        <f>B5-B21-F21</f>
        <v>0.25105</v>
      </c>
      <c r="F21" s="168">
        <f>0.15-F22-F23</f>
        <v>2.6999999999999986E-2</v>
      </c>
      <c r="G21" s="168"/>
      <c r="H21">
        <f>SUM(B21:G21)</f>
        <v>0.27804999999999996</v>
      </c>
    </row>
    <row r="22" spans="1:8" x14ac:dyDescent="0.25">
      <c r="A22" s="169" t="s">
        <v>6032</v>
      </c>
      <c r="B22" s="168"/>
      <c r="C22" s="168">
        <f>foreground!I274*-1000</f>
        <v>10.6</v>
      </c>
      <c r="D22" s="168"/>
      <c r="E22" s="168"/>
      <c r="F22" s="168">
        <f>0.15*0.68</f>
        <v>0.10200000000000001</v>
      </c>
      <c r="G22" s="168"/>
      <c r="H22" s="180">
        <f t="shared" ref="H22:H24" si="2">SUM(B22:G22)</f>
        <v>10.702</v>
      </c>
    </row>
    <row r="23" spans="1:8" x14ac:dyDescent="0.25">
      <c r="A23" s="169" t="s">
        <v>6033</v>
      </c>
      <c r="B23" s="168">
        <f>B25</f>
        <v>2.0789999999999965E-2</v>
      </c>
      <c r="C23" s="168"/>
      <c r="D23" s="168"/>
      <c r="E23" s="168">
        <f>1-E21</f>
        <v>0.74895</v>
      </c>
      <c r="F23" s="168">
        <f>0.14*0.15</f>
        <v>2.1000000000000001E-2</v>
      </c>
      <c r="G23" s="168">
        <f>B6-E23-F23-B23</f>
        <v>0.30937001100110018</v>
      </c>
      <c r="H23">
        <f t="shared" si="2"/>
        <v>1.1001100110011002</v>
      </c>
    </row>
    <row r="24" spans="1:8" x14ac:dyDescent="0.25">
      <c r="A24" s="169" t="s">
        <v>6034</v>
      </c>
      <c r="B24" s="168"/>
      <c r="C24" s="168"/>
      <c r="D24" s="168">
        <f>-SUM(foreground!I290:I295)</f>
        <v>0.19193470198105655</v>
      </c>
      <c r="E24" s="168"/>
      <c r="F24" s="168"/>
      <c r="G24" s="168"/>
      <c r="H24">
        <f t="shared" si="2"/>
        <v>0.19193470198105655</v>
      </c>
    </row>
    <row r="25" spans="1:8" x14ac:dyDescent="0.25">
      <c r="B25">
        <f>-SUM(foreground!I276:I281)</f>
        <v>2.0789999999999965E-2</v>
      </c>
      <c r="C25">
        <f t="shared" ref="C25" si="3">SUM(C21:C24)</f>
        <v>10.6</v>
      </c>
      <c r="D25" s="180">
        <f t="shared" ref="D25" si="4">SUM(D21:D24)</f>
        <v>0.19193470198105655</v>
      </c>
      <c r="E25">
        <f t="shared" ref="E25" si="5">SUM(E21:E24)</f>
        <v>1</v>
      </c>
      <c r="F25" s="180">
        <v>0.15</v>
      </c>
      <c r="G25" s="180">
        <f t="shared" ref="G25" si="6">SUM(G21:G24)</f>
        <v>0.30937001100110018</v>
      </c>
    </row>
    <row r="27" spans="1:8" x14ac:dyDescent="0.25">
      <c r="A27" s="179" t="s">
        <v>6058</v>
      </c>
    </row>
    <row r="28" spans="1:8" x14ac:dyDescent="0.25">
      <c r="A28" s="168" t="s">
        <v>6040</v>
      </c>
      <c r="B28" s="169" t="s">
        <v>6035</v>
      </c>
      <c r="C28" s="169" t="s">
        <v>6036</v>
      </c>
      <c r="D28" s="169" t="s">
        <v>6034</v>
      </c>
      <c r="E28" s="169" t="s">
        <v>6037</v>
      </c>
      <c r="F28" s="169" t="s">
        <v>6038</v>
      </c>
      <c r="G28" s="169" t="s">
        <v>6039</v>
      </c>
    </row>
    <row r="29" spans="1:8" x14ac:dyDescent="0.25">
      <c r="A29" s="169" t="s">
        <v>6031</v>
      </c>
      <c r="B29" s="168"/>
      <c r="C29" s="168"/>
      <c r="D29" s="168"/>
      <c r="E29" s="168">
        <f>B8-F29</f>
        <v>3.5503538551125133E-2</v>
      </c>
      <c r="F29" s="168">
        <f>F33-F30-F31</f>
        <v>1.6019999999999993E-2</v>
      </c>
      <c r="G29" s="168"/>
      <c r="H29">
        <f>SUM(B29:G29)</f>
        <v>5.1523538551125125E-2</v>
      </c>
    </row>
    <row r="30" spans="1:8" x14ac:dyDescent="0.25">
      <c r="A30" s="169" t="s">
        <v>6032</v>
      </c>
      <c r="B30" s="168"/>
      <c r="C30" s="168">
        <f>H30-F30</f>
        <v>5.4767000000000066E-2</v>
      </c>
      <c r="D30" s="168"/>
      <c r="E30" s="168"/>
      <c r="F30" s="168">
        <f>F33*0.68</f>
        <v>6.0520000000000004E-2</v>
      </c>
      <c r="G30" s="168"/>
      <c r="H30">
        <f>SUM(foreground!I366:I372)</f>
        <v>0.11528700000000007</v>
      </c>
    </row>
    <row r="31" spans="1:8" x14ac:dyDescent="0.25">
      <c r="A31" s="169" t="s">
        <v>6033</v>
      </c>
      <c r="B31" s="168">
        <f>B33</f>
        <v>9.3449386125000047E-2</v>
      </c>
      <c r="C31" s="168"/>
      <c r="D31" s="168"/>
      <c r="E31" s="168">
        <f>E33-E29</f>
        <v>0.96449646144887491</v>
      </c>
      <c r="F31" s="168">
        <f>0.14*F33</f>
        <v>1.2460000000000001E-2</v>
      </c>
      <c r="G31" s="168">
        <f>H31-E31-F31-B31</f>
        <v>2.9704163427225219E-2</v>
      </c>
      <c r="H31">
        <f>1/0.909</f>
        <v>1.1001100110011002</v>
      </c>
    </row>
    <row r="32" spans="1:8" x14ac:dyDescent="0.25">
      <c r="A32" s="169" t="s">
        <v>6034</v>
      </c>
      <c r="B32" s="168"/>
      <c r="C32" s="168"/>
      <c r="D32" s="168">
        <f>-SUM(foreground!I498:I503)</f>
        <v>3.3297674116509975E-2</v>
      </c>
      <c r="E32" s="168"/>
      <c r="F32" s="168"/>
      <c r="G32" s="168"/>
      <c r="H32">
        <f>D32</f>
        <v>3.3297674116509975E-2</v>
      </c>
    </row>
    <row r="33" spans="2:7" x14ac:dyDescent="0.25">
      <c r="B33">
        <f>-SUM(foreground!I374:I379,I381)</f>
        <v>9.3449386125000047E-2</v>
      </c>
      <c r="C33" s="128">
        <f t="shared" ref="C33:G33" si="7">SUM(C29:C32)</f>
        <v>5.4767000000000066E-2</v>
      </c>
      <c r="D33" s="180">
        <f t="shared" si="7"/>
        <v>3.3297674116509975E-2</v>
      </c>
      <c r="E33">
        <v>1</v>
      </c>
      <c r="F33" s="180">
        <v>8.8999999999999996E-2</v>
      </c>
      <c r="G33" s="180">
        <f t="shared" si="7"/>
        <v>2.9704163427225219E-2</v>
      </c>
    </row>
  </sheetData>
  <phoneticPr fontId="4"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O1075"/>
  <sheetViews>
    <sheetView topLeftCell="F1" zoomScale="68" zoomScaleNormal="55" workbookViewId="0">
      <pane ySplit="1" topLeftCell="A22" activePane="bottomLeft" state="frozen"/>
      <selection pane="bottomLeft" activeCell="E44" sqref="E44"/>
    </sheetView>
  </sheetViews>
  <sheetFormatPr defaultRowHeight="13.2" x14ac:dyDescent="0.25"/>
  <cols>
    <col min="1" max="1" width="24.5546875" style="160" customWidth="1"/>
    <col min="2" max="2" width="28.6640625" style="162" customWidth="1"/>
    <col min="3" max="3" width="10.33203125" style="33" customWidth="1"/>
    <col min="4" max="4" width="9.88671875" style="34" customWidth="1"/>
    <col min="5" max="5" width="61.21875" style="35" customWidth="1"/>
    <col min="6" max="6" width="10.5546875" style="35" customWidth="1"/>
    <col min="7" max="7" width="47.109375" style="36" customWidth="1"/>
    <col min="8" max="8" width="36.6640625" style="37" customWidth="1"/>
    <col min="9" max="9" width="7.33203125" style="38" customWidth="1"/>
    <col min="10" max="10" width="9.6640625" style="38" customWidth="1"/>
    <col min="11" max="11" width="11.33203125" style="34" customWidth="1"/>
    <col min="12" max="12" width="5.44140625" style="39" customWidth="1"/>
    <col min="13" max="13" width="8.33203125" style="39" customWidth="1"/>
    <col min="14" max="14" width="7" style="40" customWidth="1"/>
    <col min="15" max="15" width="9.5546875" style="41" customWidth="1"/>
    <col min="16" max="16" width="13" style="41" customWidth="1"/>
    <col min="17" max="17" width="14.5546875" style="41" customWidth="1"/>
    <col min="18" max="1025" width="9.109375" customWidth="1"/>
  </cols>
  <sheetData>
    <row r="1" spans="1:17" s="52" customFormat="1" ht="26.4" customHeight="1" x14ac:dyDescent="0.25">
      <c r="A1" s="157" t="s">
        <v>26</v>
      </c>
      <c r="B1" s="161" t="s">
        <v>27</v>
      </c>
      <c r="C1" s="43" t="s">
        <v>28</v>
      </c>
      <c r="D1" s="44" t="s">
        <v>29</v>
      </c>
      <c r="E1" s="45" t="s">
        <v>30</v>
      </c>
      <c r="F1" s="45" t="s">
        <v>31</v>
      </c>
      <c r="G1" s="46" t="s">
        <v>32</v>
      </c>
      <c r="H1" s="47" t="s">
        <v>33</v>
      </c>
      <c r="I1" s="48" t="s">
        <v>34</v>
      </c>
      <c r="J1" s="48" t="s">
        <v>35</v>
      </c>
      <c r="K1" s="49" t="s">
        <v>36</v>
      </c>
      <c r="L1" s="50" t="s">
        <v>19</v>
      </c>
      <c r="M1" s="50" t="s">
        <v>20</v>
      </c>
      <c r="N1" s="51" t="s">
        <v>37</v>
      </c>
      <c r="O1" s="51" t="s">
        <v>38</v>
      </c>
      <c r="P1" s="51" t="s">
        <v>39</v>
      </c>
      <c r="Q1" s="51" t="s">
        <v>40</v>
      </c>
    </row>
    <row r="2" spans="1:17" x14ac:dyDescent="0.25">
      <c r="A2" s="158" t="str">
        <f>_xlfn.IFNA(_xlfn.IFNA(INDEX(l_act!$B$3:$B$65537,MATCH($B2,l_act!$A$3:$A$65537,0)),INDEX(background_technosphere!$E$2:$E$65536,MATCH($B2,background_technosphere!$B$2:$B$65536,0))),"")</f>
        <v>recyc_pmixte_IN_1</v>
      </c>
      <c r="B2" s="156" t="s">
        <v>5994</v>
      </c>
      <c r="C2" s="62" t="s">
        <v>5713</v>
      </c>
      <c r="D2" s="54"/>
      <c r="E2" s="55" t="str">
        <f>_xlfn.IFNA(_xlfn.IFNA(INDEX(l_act!$B$3:$B$65537,MATCH(IFERROR(RIGHT($C2,LEN($C2)-FIND("_",$C2)),""),l_act!$A$3:$A$65537,0)),INDEX(background_technosphere!$E$2:$E$65536,MATCH($C2,background_technosphere!$A$2:$A$65536,0))),"")</f>
        <v>market for kaolin</v>
      </c>
      <c r="F2" s="55" t="str">
        <f>_xlfn.IFNA(_xlfn.IFNA(INDEX(l_act!$C$3:$C$65537,MATCH(IFERROR(RIGHT($C2,LEN($C2)-FIND("_",$C2)),""),l_act!$A$3:$A$65537,0)),INDEX(background_technosphere!$G$2:$G$65536,MATCH($C2,background_technosphere!$A$2:$A$65536,0))),"")</f>
        <v>GLO</v>
      </c>
      <c r="G2" s="56" t="str">
        <f>_xlfn.IFNA(_xlfn.IFNA(INDEX(l_goods!$B$3:$B$65537,MATCH($C2,l_goods!$A$3:$A$65537,0)),INDEX(background_technosphere!$F$2:$F$65536,MATCH($C2,background_technosphere!$A$2:$A$65536,0))),"")</f>
        <v>kaolin</v>
      </c>
      <c r="H2" s="57" t="str">
        <f>_xlfn.IFNA(_xlfn.IFNA(INDEX(l_fp!$B$3:$B$65537,MATCH($D2,l_fp!$A$3:$A$65537,0)),INDEX(background_biosphere!$B$2:$B$65536,MATCH($D2,background_biosphere!$A$2:$A$65536,0))),"")</f>
        <v/>
      </c>
      <c r="I2" s="58">
        <v>4.62E-3</v>
      </c>
      <c r="J2" s="58"/>
      <c r="K2" s="54"/>
      <c r="L2" s="59" t="str">
        <f>IF(_xlfn.IFNA(_xlfn.IFNA(INDEX(l_fp!$D$3:$D$65537,MATCH($D2,l_fp!$A$3:$A$65537,0)),INDEX(background_biosphere!$C$2:$C$65536,MATCH($D2,background_biosphere!$A$2:$A$65536,0))),"")=0,"",_xlfn.IFNA(_xlfn.IFNA(INDEX(l_fp!$D$3:$D$65537,MATCH($D2,l_fp!$A$3:$A$65537,0)),INDEX(background_biosphere!$C$2:$C$65536,MATCH($D2,background_biosphere!$A$2:$A$65536,0))),""))</f>
        <v/>
      </c>
      <c r="M2" s="59" t="str">
        <f>IF(_xlfn.IFNA(_xlfn.IFNA(INDEX(l_fp!$E$3:$E$65537,MATCH($D2,l_fp!$A$3:$A$65537,0)),INDEX(background_biosphere!$D$2:$D$65536,MATCH($D2,background_biosphere!$A$2:$A$65536,0))),"")=0,"",_xlfn.IFNA(_xlfn.IFNA(INDEX(l_fp!$E$3:$E$65537,MATCH($D2,l_fp!$A$3:$A$65537,0)),INDEX(background_biosphere!$D$2:$D$65536,MATCH($D2,background_biosphere!$A$2:$A$65536,0))),""))</f>
        <v/>
      </c>
      <c r="N2" s="60" t="str">
        <f>_xlfn.IFNA(_xlfn.IFNA(_xlfn.IFNA(_xlfn.IFNA(INDEX(l_goods!$D$3:$D$65537,MATCH(C2,l_goods!$A$3:$A$65537,0)),INDEX(background_technosphere!$H$2:$H$65536,MATCH(C2,background_technosphere!$A$2:$A$65536,0))),INDEX(l_fp!$F$3:$F$65537,MATCH($D2,l_fp!$A$3:$A$65537,0))),INDEX(background_biosphere!$E$2:$E$65536,MATCH($D2,background_biosphere!$A$2:$A$65536,0))),"")</f>
        <v>kg</v>
      </c>
      <c r="O2" s="61"/>
      <c r="P2" s="61" t="s">
        <v>5777</v>
      </c>
      <c r="Q2" s="61"/>
    </row>
    <row r="3" spans="1:17" x14ac:dyDescent="0.25">
      <c r="A3" s="158" t="str">
        <f>_xlfn.IFNA(_xlfn.IFNA(INDEX(l_act!$B$3:$B$65537,MATCH($B3,l_act!$A$3:$A$65537,0)),INDEX(background_technosphere!$E$2:$E$65536,MATCH($B3,background_technosphere!$B$2:$B$65536,0))),"")</f>
        <v>recyc_pmixte_IN_1</v>
      </c>
      <c r="B3" s="156" t="s">
        <v>5994</v>
      </c>
      <c r="C3" s="62" t="s">
        <v>5714</v>
      </c>
      <c r="D3" s="54"/>
      <c r="E3" s="55" t="str">
        <f>_xlfn.IFNA(_xlfn.IFNA(INDEX(l_act!$B$3:$B$65537,MATCH(IFERROR(RIGHT($C3,LEN($C3)-FIND("_",$C3)),""),l_act!$A$3:$A$65537,0)),INDEX(background_technosphere!$E$2:$E$65536,MATCH($C3,background_technosphere!$A$2:$A$65536,0))),"")</f>
        <v>market for lime</v>
      </c>
      <c r="F3" s="55" t="str">
        <f>_xlfn.IFNA(_xlfn.IFNA(INDEX(l_act!$C$3:$C$65537,MATCH(IFERROR(RIGHT($C3,LEN($C3)-FIND("_",$C3)),""),l_act!$A$3:$A$65537,0)),INDEX(background_technosphere!$G$2:$G$65536,MATCH($C3,background_technosphere!$A$2:$A$65536,0))),"")</f>
        <v>RoW</v>
      </c>
      <c r="G3" s="56" t="str">
        <f>_xlfn.IFNA(_xlfn.IFNA(INDEX(l_goods!$B$3:$B$65537,MATCH($C3,l_goods!$A$3:$A$65537,0)),INDEX(background_technosphere!$F$2:$F$65536,MATCH($C3,background_technosphere!$A$2:$A$65536,0))),"")</f>
        <v>lime</v>
      </c>
      <c r="H3" s="57" t="str">
        <f>_xlfn.IFNA(_xlfn.IFNA(INDEX(l_fp!$B$3:$B$65537,MATCH($D3,l_fp!$A$3:$A$65537,0)),INDEX(background_biosphere!$B$2:$B$65536,MATCH($D3,background_biosphere!$A$2:$A$65536,0))),"")</f>
        <v/>
      </c>
      <c r="I3" s="58">
        <v>0.108</v>
      </c>
      <c r="J3" s="58"/>
      <c r="K3" s="54"/>
      <c r="L3" s="59" t="str">
        <f>IF(_xlfn.IFNA(_xlfn.IFNA(INDEX(l_fp!$D$3:$D$65537,MATCH($D3,l_fp!$A$3:$A$65537,0)),INDEX(background_biosphere!$C$2:$C$65536,MATCH($D3,background_biosphere!$A$2:$A$65536,0))),"")=0,"",_xlfn.IFNA(_xlfn.IFNA(INDEX(l_fp!$D$3:$D$65537,MATCH($D3,l_fp!$A$3:$A$65537,0)),INDEX(background_biosphere!$C$2:$C$65536,MATCH($D3,background_biosphere!$A$2:$A$65536,0))),""))</f>
        <v/>
      </c>
      <c r="M3" s="59" t="str">
        <f>IF(_xlfn.IFNA(_xlfn.IFNA(INDEX(l_fp!$E$3:$E$65537,MATCH($D3,l_fp!$A$3:$A$65537,0)),INDEX(background_biosphere!$D$2:$D$65536,MATCH($D3,background_biosphere!$A$2:$A$65536,0))),"")=0,"",_xlfn.IFNA(_xlfn.IFNA(INDEX(l_fp!$E$3:$E$65537,MATCH($D3,l_fp!$A$3:$A$65537,0)),INDEX(background_biosphere!$D$2:$D$65536,MATCH($D3,background_biosphere!$A$2:$A$65536,0))),""))</f>
        <v/>
      </c>
      <c r="N3" s="60" t="str">
        <f>_xlfn.IFNA(_xlfn.IFNA(_xlfn.IFNA(_xlfn.IFNA(INDEX(l_goods!$D$3:$D$65537,MATCH(C3,l_goods!$A$3:$A$65537,0)),INDEX(background_technosphere!$H$2:$H$65536,MATCH(C3,background_technosphere!$A$2:$A$65536,0))),INDEX(l_fp!$F$3:$F$65537,MATCH($D3,l_fp!$A$3:$A$65537,0))),INDEX(background_biosphere!$E$2:$E$65536,MATCH($D3,background_biosphere!$A$2:$A$65536,0))),"")</f>
        <v>kg</v>
      </c>
      <c r="O3" s="61"/>
      <c r="P3" s="61" t="s">
        <v>5777</v>
      </c>
      <c r="Q3" s="61"/>
    </row>
    <row r="4" spans="1:17" x14ac:dyDescent="0.25">
      <c r="A4" s="158" t="str">
        <f>_xlfn.IFNA(_xlfn.IFNA(INDEX(l_act!$B$3:$B$65537,MATCH($B4,l_act!$A$3:$A$65537,0)),INDEX(background_technosphere!$E$2:$E$65536,MATCH($B4,background_technosphere!$B$2:$B$65536,0))),"")</f>
        <v>recyc_pmixte_IN_1</v>
      </c>
      <c r="B4" s="156" t="s">
        <v>5994</v>
      </c>
      <c r="C4" s="62" t="s">
        <v>5715</v>
      </c>
      <c r="D4" s="54"/>
      <c r="E4" s="55" t="str">
        <f>_xlfn.IFNA(_xlfn.IFNA(INDEX(l_act!$B$3:$B$65537,MATCH(IFERROR(RIGHT($C4,LEN($C4)-FIND("_",$C4)),""),l_act!$A$3:$A$65537,0)),INDEX(background_technosphere!$E$2:$E$65536,MATCH($C4,background_technosphere!$A$2:$A$65536,0))),"")</f>
        <v>market for sodium chloride, powder</v>
      </c>
      <c r="F4" s="55" t="str">
        <f>_xlfn.IFNA(_xlfn.IFNA(INDEX(l_act!$C$3:$C$65537,MATCH(IFERROR(RIGHT($C4,LEN($C4)-FIND("_",$C4)),""),l_act!$A$3:$A$65537,0)),INDEX(background_technosphere!$G$2:$G$65536,MATCH($C4,background_technosphere!$A$2:$A$65536,0))),"")</f>
        <v>GLO</v>
      </c>
      <c r="G4" s="56" t="str">
        <f>_xlfn.IFNA(_xlfn.IFNA(INDEX(l_goods!$B$3:$B$65537,MATCH($C4,l_goods!$A$3:$A$65537,0)),INDEX(background_technosphere!$F$2:$F$65536,MATCH($C4,background_technosphere!$A$2:$A$65536,0))),"")</f>
        <v>sodium chloride, powder</v>
      </c>
      <c r="H4" s="57" t="str">
        <f>_xlfn.IFNA(_xlfn.IFNA(INDEX(l_fp!$B$3:$B$65537,MATCH($D4,l_fp!$A$3:$A$65537,0)),INDEX(background_biosphere!$B$2:$B$65536,MATCH($D4,background_biosphere!$A$2:$A$65536,0))),"")</f>
        <v/>
      </c>
      <c r="I4" s="58">
        <v>1.6000000000000001E-4</v>
      </c>
      <c r="J4" s="58"/>
      <c r="K4" s="54"/>
      <c r="L4" s="59" t="str">
        <f>IF(_xlfn.IFNA(_xlfn.IFNA(INDEX(l_fp!$D$3:$D$65537,MATCH($D4,l_fp!$A$3:$A$65537,0)),INDEX(background_biosphere!$C$2:$C$65536,MATCH($D4,background_biosphere!$A$2:$A$65536,0))),"")=0,"",_xlfn.IFNA(_xlfn.IFNA(INDEX(l_fp!$D$3:$D$65537,MATCH($D4,l_fp!$A$3:$A$65537,0)),INDEX(background_biosphere!$C$2:$C$65536,MATCH($D4,background_biosphere!$A$2:$A$65536,0))),""))</f>
        <v/>
      </c>
      <c r="M4" s="59" t="str">
        <f>IF(_xlfn.IFNA(_xlfn.IFNA(INDEX(l_fp!$E$3:$E$65537,MATCH($D4,l_fp!$A$3:$A$65537,0)),INDEX(background_biosphere!$D$2:$D$65536,MATCH($D4,background_biosphere!$A$2:$A$65536,0))),"")=0,"",_xlfn.IFNA(_xlfn.IFNA(INDEX(l_fp!$E$3:$E$65537,MATCH($D4,l_fp!$A$3:$A$65537,0)),INDEX(background_biosphere!$D$2:$D$65536,MATCH($D4,background_biosphere!$A$2:$A$65536,0))),""))</f>
        <v/>
      </c>
      <c r="N4" s="60" t="str">
        <f>_xlfn.IFNA(_xlfn.IFNA(_xlfn.IFNA(_xlfn.IFNA(INDEX(l_goods!$D$3:$D$65537,MATCH(C4,l_goods!$A$3:$A$65537,0)),INDEX(background_technosphere!$H$2:$H$65536,MATCH(C4,background_technosphere!$A$2:$A$65536,0))),INDEX(l_fp!$F$3:$F$65537,MATCH($D4,l_fp!$A$3:$A$65537,0))),INDEX(background_biosphere!$E$2:$E$65536,MATCH($D4,background_biosphere!$A$2:$A$65536,0))),"")</f>
        <v>kg</v>
      </c>
      <c r="O4" s="61"/>
      <c r="P4" s="61" t="s">
        <v>5777</v>
      </c>
      <c r="Q4" s="61"/>
    </row>
    <row r="5" spans="1:17" s="128" customFormat="1" x14ac:dyDescent="0.25">
      <c r="A5" s="158" t="str">
        <f>_xlfn.IFNA(_xlfn.IFNA(INDEX(l_act!$B$3:$B$65537,MATCH($B5,l_act!$A$3:$A$65537,0)),INDEX(background_technosphere!$E$2:$E$65536,MATCH($B5,background_technosphere!$B$2:$B$65536,0))),"")</f>
        <v>recyc_pmixte_IN_1</v>
      </c>
      <c r="B5" s="156" t="s">
        <v>5994</v>
      </c>
      <c r="C5" s="129" t="s">
        <v>5716</v>
      </c>
      <c r="D5" s="120"/>
      <c r="E5" s="121" t="str">
        <f>_xlfn.IFNA(_xlfn.IFNA(INDEX(l_act!$B$3:$B$65537,MATCH(IFERROR(RIGHT($C5,LEN($C5)-FIND("_",$C5)),""),l_act!$A$3:$A$65537,0)),INDEX(background_technosphere!$E$2:$E$65536,MATCH($C5,background_technosphere!$A$2:$A$65536,0))),"")</f>
        <v>market for potato starch</v>
      </c>
      <c r="F5" s="121" t="str">
        <f>_xlfn.IFNA(_xlfn.IFNA(INDEX(l_act!$C$3:$C$65537,MATCH(IFERROR(RIGHT($C5,LEN($C5)-FIND("_",$C5)),""),l_act!$A$3:$A$65537,0)),INDEX(background_technosphere!$G$2:$G$65536,MATCH($C5,background_technosphere!$A$2:$A$65536,0))),"")</f>
        <v>GLO</v>
      </c>
      <c r="G5" s="122" t="str">
        <f>_xlfn.IFNA(_xlfn.IFNA(INDEX(l_goods!$B$3:$B$65537,MATCH($C5,l_goods!$A$3:$A$65537,0)),INDEX(background_technosphere!$F$2:$F$65536,MATCH($C5,background_technosphere!$A$2:$A$65536,0))),"")</f>
        <v>potato starch</v>
      </c>
      <c r="H5" s="123" t="str">
        <f>_xlfn.IFNA(_xlfn.IFNA(INDEX(l_fp!$B$3:$B$65537,MATCH($D5,l_fp!$A$3:$A$65537,0)),INDEX(background_biosphere!$B$2:$B$65536,MATCH($D5,background_biosphere!$A$2:$A$65536,0))),"")</f>
        <v/>
      </c>
      <c r="I5" s="152">
        <v>1.7000000000000001E-2</v>
      </c>
      <c r="J5" s="124"/>
      <c r="K5" s="120"/>
      <c r="L5" s="125" t="str">
        <f>IF(_xlfn.IFNA(_xlfn.IFNA(INDEX(l_fp!$D$3:$D$65537,MATCH($D5,l_fp!$A$3:$A$65537,0)),INDEX(background_biosphere!$C$2:$C$65536,MATCH($D5,background_biosphere!$A$2:$A$65536,0))),"")=0,"",_xlfn.IFNA(_xlfn.IFNA(INDEX(l_fp!$D$3:$D$65537,MATCH($D5,l_fp!$A$3:$A$65537,0)),INDEX(background_biosphere!$C$2:$C$65536,MATCH($D5,background_biosphere!$A$2:$A$65536,0))),""))</f>
        <v/>
      </c>
      <c r="M5" s="125" t="str">
        <f>IF(_xlfn.IFNA(_xlfn.IFNA(INDEX(l_fp!$E$3:$E$65537,MATCH($D5,l_fp!$A$3:$A$65537,0)),INDEX(background_biosphere!$D$2:$D$65536,MATCH($D5,background_biosphere!$A$2:$A$65536,0))),"")=0,"",_xlfn.IFNA(_xlfn.IFNA(INDEX(l_fp!$E$3:$E$65537,MATCH($D5,l_fp!$A$3:$A$65537,0)),INDEX(background_biosphere!$D$2:$D$65536,MATCH($D5,background_biosphere!$A$2:$A$65536,0))),""))</f>
        <v/>
      </c>
      <c r="N5" s="126" t="str">
        <f>_xlfn.IFNA(_xlfn.IFNA(_xlfn.IFNA(_xlfn.IFNA(INDEX(l_goods!$D$3:$D$65537,MATCH(C5,l_goods!$A$3:$A$65537,0)),INDEX(background_technosphere!$H$2:$H$65536,MATCH(C5,background_technosphere!$A$2:$A$65536,0))),INDEX(l_fp!$F$3:$F$65537,MATCH($D5,l_fp!$A$3:$A$65537,0))),INDEX(background_biosphere!$E$2:$E$65536,MATCH($D5,background_biosphere!$A$2:$A$65536,0))),"")</f>
        <v>kg</v>
      </c>
      <c r="O5" s="127" t="s">
        <v>5816</v>
      </c>
      <c r="P5" s="153" t="s">
        <v>5985</v>
      </c>
      <c r="Q5" s="127">
        <v>1.0999999999999999E-2</v>
      </c>
    </row>
    <row r="6" spans="1:17" x14ac:dyDescent="0.25">
      <c r="A6" s="158" t="str">
        <f>_xlfn.IFNA(_xlfn.IFNA(INDEX(l_act!$B$3:$B$65537,MATCH($B6,l_act!$A$3:$A$65537,0)),INDEX(background_technosphere!$E$2:$E$65536,MATCH($B6,background_technosphere!$B$2:$B$65536,0))),"")</f>
        <v>recyc_pmixte_IN_1</v>
      </c>
      <c r="B6" s="156" t="s">
        <v>5994</v>
      </c>
      <c r="C6" s="62" t="s">
        <v>5717</v>
      </c>
      <c r="D6" s="54"/>
      <c r="E6" s="55" t="str">
        <f>_xlfn.IFNA(_xlfn.IFNA(INDEX(l_act!$B$3:$B$65537,MATCH(IFERROR(RIGHT($C6,LEN($C6)-FIND("_",$C6)),""),l_act!$A$3:$A$65537,0)),INDEX(background_technosphere!$E$2:$E$65536,MATCH($C6,background_technosphere!$A$2:$A$65536,0))),"")</f>
        <v>market for sulfate pulp, bleached</v>
      </c>
      <c r="F6" s="55" t="str">
        <f>_xlfn.IFNA(_xlfn.IFNA(INDEX(l_act!$C$3:$C$65537,MATCH(IFERROR(RIGHT($C6,LEN($C6)-FIND("_",$C6)),""),l_act!$A$3:$A$65537,0)),INDEX(background_technosphere!$G$2:$G$65536,MATCH($C6,background_technosphere!$A$2:$A$65536,0))),"")</f>
        <v>RoW</v>
      </c>
      <c r="G6" s="56" t="str">
        <f>_xlfn.IFNA(_xlfn.IFNA(INDEX(l_goods!$B$3:$B$65537,MATCH($C6,l_goods!$A$3:$A$65537,0)),INDEX(background_technosphere!$F$2:$F$65536,MATCH($C6,background_technosphere!$A$2:$A$65536,0))),"")</f>
        <v>sulfate pulp, bleached</v>
      </c>
      <c r="H6" s="57" t="str">
        <f>_xlfn.IFNA(_xlfn.IFNA(INDEX(l_fp!$B$3:$B$65537,MATCH($D6,l_fp!$A$3:$A$65537,0)),INDEX(background_biosphere!$B$2:$B$65536,MATCH($D6,background_biosphere!$A$2:$A$65536,0))),"")</f>
        <v/>
      </c>
      <c r="I6" s="58">
        <v>2.5174999999999999E-2</v>
      </c>
      <c r="J6" s="58"/>
      <c r="K6" s="54"/>
      <c r="L6" s="59" t="str">
        <f>IF(_xlfn.IFNA(_xlfn.IFNA(INDEX(l_fp!$D$3:$D$65537,MATCH($D6,l_fp!$A$3:$A$65537,0)),INDEX(background_biosphere!$C$2:$C$65536,MATCH($D6,background_biosphere!$A$2:$A$65536,0))),"")=0,"",_xlfn.IFNA(_xlfn.IFNA(INDEX(l_fp!$D$3:$D$65537,MATCH($D6,l_fp!$A$3:$A$65537,0)),INDEX(background_biosphere!$C$2:$C$65536,MATCH($D6,background_biosphere!$A$2:$A$65536,0))),""))</f>
        <v/>
      </c>
      <c r="M6" s="59" t="str">
        <f>IF(_xlfn.IFNA(_xlfn.IFNA(INDEX(l_fp!$E$3:$E$65537,MATCH($D6,l_fp!$A$3:$A$65537,0)),INDEX(background_biosphere!$D$2:$D$65536,MATCH($D6,background_biosphere!$A$2:$A$65536,0))),"")=0,"",_xlfn.IFNA(_xlfn.IFNA(INDEX(l_fp!$E$3:$E$65537,MATCH($D6,l_fp!$A$3:$A$65537,0)),INDEX(background_biosphere!$D$2:$D$65536,MATCH($D6,background_biosphere!$A$2:$A$65536,0))),""))</f>
        <v/>
      </c>
      <c r="N6" s="60" t="str">
        <f>_xlfn.IFNA(_xlfn.IFNA(_xlfn.IFNA(_xlfn.IFNA(INDEX(l_goods!$D$3:$D$65537,MATCH(C6,l_goods!$A$3:$A$65537,0)),INDEX(background_technosphere!$H$2:$H$65536,MATCH(C6,background_technosphere!$A$2:$A$65536,0))),INDEX(l_fp!$F$3:$F$65537,MATCH($D6,l_fp!$A$3:$A$65537,0))),INDEX(background_biosphere!$E$2:$E$65536,MATCH($D6,background_biosphere!$A$2:$A$65536,0))),"")</f>
        <v>kg</v>
      </c>
      <c r="O6" s="61"/>
      <c r="P6" s="61" t="s">
        <v>5777</v>
      </c>
      <c r="Q6" s="61"/>
    </row>
    <row r="7" spans="1:17" x14ac:dyDescent="0.25">
      <c r="A7" s="158" t="str">
        <f>_xlfn.IFNA(_xlfn.IFNA(INDEX(l_act!$B$3:$B$65537,MATCH($B7,l_act!$A$3:$A$65537,0)),INDEX(background_technosphere!$E$2:$E$65536,MATCH($B7,background_technosphere!$B$2:$B$65536,0))),"")</f>
        <v>recyc_pmixte_IN_1</v>
      </c>
      <c r="B7" s="156" t="s">
        <v>5994</v>
      </c>
      <c r="C7" s="62" t="s">
        <v>5718</v>
      </c>
      <c r="D7" s="54"/>
      <c r="E7" s="55" t="str">
        <f>_xlfn.IFNA(_xlfn.IFNA(INDEX(l_act!$B$3:$B$65537,MATCH(IFERROR(RIGHT($C7,LEN($C7)-FIND("_",$C7)),""),l_act!$A$3:$A$65537,0)),INDEX(background_technosphere!$E$2:$E$65536,MATCH($C7,background_technosphere!$A$2:$A$65536,0))),"")</f>
        <v>market for sulfate pulp, unbleached</v>
      </c>
      <c r="F7" s="55" t="str">
        <f>_xlfn.IFNA(_xlfn.IFNA(INDEX(l_act!$C$3:$C$65537,MATCH(IFERROR(RIGHT($C7,LEN($C7)-FIND("_",$C7)),""),l_act!$A$3:$A$65537,0)),INDEX(background_technosphere!$G$2:$G$65536,MATCH($C7,background_technosphere!$A$2:$A$65536,0))),"")</f>
        <v>RoW</v>
      </c>
      <c r="G7" s="56" t="str">
        <f>_xlfn.IFNA(_xlfn.IFNA(INDEX(l_goods!$B$3:$B$65537,MATCH($C7,l_goods!$A$3:$A$65537,0)),INDEX(background_technosphere!$F$2:$F$65536,MATCH($C7,background_technosphere!$A$2:$A$65536,0))),"")</f>
        <v>sulfate pulp, unbleached</v>
      </c>
      <c r="H7" s="57" t="str">
        <f>_xlfn.IFNA(_xlfn.IFNA(INDEX(l_fp!$B$3:$B$65537,MATCH($D7,l_fp!$A$3:$A$65537,0)),INDEX(background_biosphere!$B$2:$B$65536,MATCH($D7,background_biosphere!$A$2:$A$65536,0))),"")</f>
        <v/>
      </c>
      <c r="I7" s="58">
        <v>1.325E-3</v>
      </c>
      <c r="J7" s="58"/>
      <c r="K7" s="54"/>
      <c r="L7" s="59" t="str">
        <f>IF(_xlfn.IFNA(_xlfn.IFNA(INDEX(l_fp!$D$3:$D$65537,MATCH($D7,l_fp!$A$3:$A$65537,0)),INDEX(background_biosphere!$C$2:$C$65536,MATCH($D7,background_biosphere!$A$2:$A$65536,0))),"")=0,"",_xlfn.IFNA(_xlfn.IFNA(INDEX(l_fp!$D$3:$D$65537,MATCH($D7,l_fp!$A$3:$A$65537,0)),INDEX(background_biosphere!$C$2:$C$65536,MATCH($D7,background_biosphere!$A$2:$A$65536,0))),""))</f>
        <v/>
      </c>
      <c r="M7" s="59" t="str">
        <f>IF(_xlfn.IFNA(_xlfn.IFNA(INDEX(l_fp!$E$3:$E$65537,MATCH($D7,l_fp!$A$3:$A$65537,0)),INDEX(background_biosphere!$D$2:$D$65536,MATCH($D7,background_biosphere!$A$2:$A$65536,0))),"")=0,"",_xlfn.IFNA(_xlfn.IFNA(INDEX(l_fp!$E$3:$E$65537,MATCH($D7,l_fp!$A$3:$A$65537,0)),INDEX(background_biosphere!$D$2:$D$65536,MATCH($D7,background_biosphere!$A$2:$A$65536,0))),""))</f>
        <v/>
      </c>
      <c r="N7" s="60" t="str">
        <f>_xlfn.IFNA(_xlfn.IFNA(_xlfn.IFNA(_xlfn.IFNA(INDEX(l_goods!$D$3:$D$65537,MATCH(C7,l_goods!$A$3:$A$65537,0)),INDEX(background_technosphere!$H$2:$H$65536,MATCH(C7,background_technosphere!$A$2:$A$65536,0))),INDEX(l_fp!$F$3:$F$65537,MATCH($D7,l_fp!$A$3:$A$65537,0))),INDEX(background_biosphere!$E$2:$E$65536,MATCH($D7,background_biosphere!$A$2:$A$65536,0))),"")</f>
        <v>kg</v>
      </c>
      <c r="O7" s="61"/>
      <c r="P7" s="61" t="s">
        <v>5777</v>
      </c>
      <c r="Q7" s="61"/>
    </row>
    <row r="8" spans="1:17" x14ac:dyDescent="0.25">
      <c r="A8" s="158" t="str">
        <f>_xlfn.IFNA(_xlfn.IFNA(INDEX(l_act!$B$3:$B$65537,MATCH($B8,l_act!$A$3:$A$65537,0)),INDEX(background_technosphere!$E$2:$E$65536,MATCH($B8,background_technosphere!$B$2:$B$65536,0))),"")</f>
        <v>recyc_pmixte_IN_1</v>
      </c>
      <c r="B8" s="156" t="s">
        <v>5994</v>
      </c>
      <c r="C8" s="62" t="s">
        <v>5719</v>
      </c>
      <c r="D8" s="54"/>
      <c r="E8" s="55" t="str">
        <f>_xlfn.IFNA(_xlfn.IFNA(INDEX(l_act!$B$3:$B$65537,MATCH(IFERROR(RIGHT($C8,LEN($C8)-FIND("_",$C8)),""),l_act!$A$3:$A$65537,0)),INDEX(background_technosphere!$E$2:$E$65536,MATCH($C8,background_technosphere!$A$2:$A$65536,0))),"")</f>
        <v>graphic paper production, 100% recycled</v>
      </c>
      <c r="F8" s="55" t="str">
        <f>_xlfn.IFNA(_xlfn.IFNA(INDEX(l_act!$C$3:$C$65537,MATCH(IFERROR(RIGHT($C8,LEN($C8)-FIND("_",$C8)),""),l_act!$A$3:$A$65537,0)),INDEX(background_technosphere!$G$2:$G$65536,MATCH($C8,background_technosphere!$A$2:$A$65536,0))),"")</f>
        <v>RoW</v>
      </c>
      <c r="G8" s="56" t="str">
        <f>_xlfn.IFNA(_xlfn.IFNA(INDEX(l_goods!$B$3:$B$65537,MATCH($C8,l_goods!$A$3:$A$65537,0)),INDEX(background_technosphere!$F$2:$F$65536,MATCH($C8,background_technosphere!$A$2:$A$65536,0))),"")</f>
        <v>graphic paper, 100% recycled</v>
      </c>
      <c r="H8" s="57" t="str">
        <f>_xlfn.IFNA(_xlfn.IFNA(INDEX(l_fp!$B$3:$B$65537,MATCH($D8,l_fp!$A$3:$A$65537,0)),INDEX(background_biosphere!$B$2:$B$65536,MATCH($D8,background_biosphere!$A$2:$A$65536,0))),"")</f>
        <v/>
      </c>
      <c r="I8" s="58"/>
      <c r="J8" s="58">
        <v>-1</v>
      </c>
      <c r="K8" s="54"/>
      <c r="L8" s="59" t="str">
        <f>IF(_xlfn.IFNA(_xlfn.IFNA(INDEX(l_fp!$D$3:$D$65537,MATCH($D8,l_fp!$A$3:$A$65537,0)),INDEX(background_biosphere!$C$2:$C$65536,MATCH($D8,background_biosphere!$A$2:$A$65536,0))),"")=0,"",_xlfn.IFNA(_xlfn.IFNA(INDEX(l_fp!$D$3:$D$65537,MATCH($D8,l_fp!$A$3:$A$65537,0)),INDEX(background_biosphere!$C$2:$C$65536,MATCH($D8,background_biosphere!$A$2:$A$65536,0))),""))</f>
        <v/>
      </c>
      <c r="M8" s="59" t="str">
        <f>IF(_xlfn.IFNA(_xlfn.IFNA(INDEX(l_fp!$E$3:$E$65537,MATCH($D8,l_fp!$A$3:$A$65537,0)),INDEX(background_biosphere!$D$2:$D$65536,MATCH($D8,background_biosphere!$A$2:$A$65536,0))),"")=0,"",_xlfn.IFNA(_xlfn.IFNA(INDEX(l_fp!$E$3:$E$65537,MATCH($D8,l_fp!$A$3:$A$65537,0)),INDEX(background_biosphere!$D$2:$D$65536,MATCH($D8,background_biosphere!$A$2:$A$65536,0))),""))</f>
        <v/>
      </c>
      <c r="N8" s="60" t="str">
        <f>_xlfn.IFNA(_xlfn.IFNA(_xlfn.IFNA(_xlfn.IFNA(INDEX(l_goods!$D$3:$D$65537,MATCH(C8,l_goods!$A$3:$A$65537,0)),INDEX(background_technosphere!$H$2:$H$65536,MATCH(C8,background_technosphere!$A$2:$A$65536,0))),INDEX(l_fp!$F$3:$F$65537,MATCH($D8,l_fp!$A$3:$A$65537,0))),INDEX(background_biosphere!$E$2:$E$65536,MATCH($D8,background_biosphere!$A$2:$A$65536,0))),"")</f>
        <v>kg</v>
      </c>
      <c r="O8" s="61"/>
      <c r="P8" s="61" t="s">
        <v>5777</v>
      </c>
      <c r="Q8" s="61"/>
    </row>
    <row r="9" spans="1:17" x14ac:dyDescent="0.25">
      <c r="A9" s="158" t="str">
        <f>_xlfn.IFNA(_xlfn.IFNA(INDEX(l_act!$B$3:$B$65537,MATCH($B9,l_act!$A$3:$A$65537,0)),INDEX(background_technosphere!$E$2:$E$65536,MATCH($B9,background_technosphere!$B$2:$B$65536,0))),"")</f>
        <v>recyc_pmixte_IN_1</v>
      </c>
      <c r="B9" s="156" t="s">
        <v>5994</v>
      </c>
      <c r="C9" s="62" t="s">
        <v>5720</v>
      </c>
      <c r="D9" s="54"/>
      <c r="E9" s="55" t="str">
        <f>_xlfn.IFNA(_xlfn.IFNA(INDEX(l_act!$B$3:$B$65537,MATCH(IFERROR(RIGHT($C9,LEN($C9)-FIND("_",$C9)),""),l_act!$A$3:$A$65537,0)),INDEX(background_technosphere!$E$2:$E$65536,MATCH($C9,background_technosphere!$A$2:$A$65536,0))),"")</f>
        <v>market for chemical, organic</v>
      </c>
      <c r="F9" s="55" t="str">
        <f>_xlfn.IFNA(_xlfn.IFNA(INDEX(l_act!$C$3:$C$65537,MATCH(IFERROR(RIGHT($C9,LEN($C9)-FIND("_",$C9)),""),l_act!$A$3:$A$65537,0)),INDEX(background_technosphere!$G$2:$G$65536,MATCH($C9,background_technosphere!$A$2:$A$65536,0))),"")</f>
        <v>GLO</v>
      </c>
      <c r="G9" s="56" t="str">
        <f>_xlfn.IFNA(_xlfn.IFNA(INDEX(l_goods!$B$3:$B$65537,MATCH($C9,l_goods!$A$3:$A$65537,0)),INDEX(background_technosphere!$F$2:$F$65536,MATCH($C9,background_technosphere!$A$2:$A$65536,0))),"")</f>
        <v>chemical, organic</v>
      </c>
      <c r="H9" s="57" t="str">
        <f>_xlfn.IFNA(_xlfn.IFNA(INDEX(l_fp!$B$3:$B$65537,MATCH($D9,l_fp!$A$3:$A$65537,0)),INDEX(background_biosphere!$B$2:$B$65536,MATCH($D9,background_biosphere!$A$2:$A$65536,0))),"")</f>
        <v/>
      </c>
      <c r="I9" s="58">
        <v>5.1599999999999997E-3</v>
      </c>
      <c r="J9" s="58"/>
      <c r="K9" s="54"/>
      <c r="L9" s="59" t="str">
        <f>IF(_xlfn.IFNA(_xlfn.IFNA(INDEX(l_fp!$D$3:$D$65537,MATCH($D9,l_fp!$A$3:$A$65537,0)),INDEX(background_biosphere!$C$2:$C$65536,MATCH($D9,background_biosphere!$A$2:$A$65536,0))),"")=0,"",_xlfn.IFNA(_xlfn.IFNA(INDEX(l_fp!$D$3:$D$65537,MATCH($D9,l_fp!$A$3:$A$65537,0)),INDEX(background_biosphere!$C$2:$C$65536,MATCH($D9,background_biosphere!$A$2:$A$65536,0))),""))</f>
        <v/>
      </c>
      <c r="M9" s="59" t="str">
        <f>IF(_xlfn.IFNA(_xlfn.IFNA(INDEX(l_fp!$E$3:$E$65537,MATCH($D9,l_fp!$A$3:$A$65537,0)),INDEX(background_biosphere!$D$2:$D$65536,MATCH($D9,background_biosphere!$A$2:$A$65536,0))),"")=0,"",_xlfn.IFNA(_xlfn.IFNA(INDEX(l_fp!$E$3:$E$65537,MATCH($D9,l_fp!$A$3:$A$65537,0)),INDEX(background_biosphere!$D$2:$D$65536,MATCH($D9,background_biosphere!$A$2:$A$65536,0))),""))</f>
        <v/>
      </c>
      <c r="N9" s="60" t="str">
        <f>_xlfn.IFNA(_xlfn.IFNA(_xlfn.IFNA(_xlfn.IFNA(INDEX(l_goods!$D$3:$D$65537,MATCH(C9,l_goods!$A$3:$A$65537,0)),INDEX(background_technosphere!$H$2:$H$65536,MATCH(C9,background_technosphere!$A$2:$A$65536,0))),INDEX(l_fp!$F$3:$F$65537,MATCH($D9,l_fp!$A$3:$A$65537,0))),INDEX(background_biosphere!$E$2:$E$65536,MATCH($D9,background_biosphere!$A$2:$A$65536,0))),"")</f>
        <v>kg</v>
      </c>
      <c r="O9" s="61"/>
      <c r="P9" s="61" t="s">
        <v>5777</v>
      </c>
      <c r="Q9" s="61"/>
    </row>
    <row r="10" spans="1:17" x14ac:dyDescent="0.25">
      <c r="A10" s="158" t="str">
        <f>_xlfn.IFNA(_xlfn.IFNA(INDEX(l_act!$B$3:$B$65537,MATCH($B10,l_act!$A$3:$A$65537,0)),INDEX(background_technosphere!$E$2:$E$65536,MATCH($B10,background_technosphere!$B$2:$B$65536,0))),"")</f>
        <v>recyc_pmixte_IN_1</v>
      </c>
      <c r="B10" s="156" t="s">
        <v>5994</v>
      </c>
      <c r="C10" s="62" t="s">
        <v>5721</v>
      </c>
      <c r="D10" s="54"/>
      <c r="E10" s="55" t="str">
        <f>_xlfn.IFNA(_xlfn.IFNA(INDEX(l_act!$B$3:$B$65537,MATCH(IFERROR(RIGHT($C10,LEN($C10)-FIND("_",$C10)),""),l_act!$A$3:$A$65537,0)),INDEX(background_technosphere!$E$2:$E$65536,MATCH($C10,background_technosphere!$A$2:$A$65536,0))),"")</f>
        <v>market for chemicals, inorganic</v>
      </c>
      <c r="F10" s="55" t="str">
        <f>_xlfn.IFNA(_xlfn.IFNA(INDEX(l_act!$C$3:$C$65537,MATCH(IFERROR(RIGHT($C10,LEN($C10)-FIND("_",$C10)),""),l_act!$A$3:$A$65537,0)),INDEX(background_technosphere!$G$2:$G$65536,MATCH($C10,background_technosphere!$A$2:$A$65536,0))),"")</f>
        <v>GLO</v>
      </c>
      <c r="G10" s="56" t="str">
        <f>_xlfn.IFNA(_xlfn.IFNA(INDEX(l_goods!$B$3:$B$65537,MATCH($C10,l_goods!$A$3:$A$65537,0)),INDEX(background_technosphere!$F$2:$F$65536,MATCH($C10,background_technosphere!$A$2:$A$65536,0))),"")</f>
        <v>chemical, inorganic</v>
      </c>
      <c r="H10" s="57" t="str">
        <f>_xlfn.IFNA(_xlfn.IFNA(INDEX(l_fp!$B$3:$B$65537,MATCH($D10,l_fp!$A$3:$A$65537,0)),INDEX(background_biosphere!$B$2:$B$65536,MATCH($D10,background_biosphere!$A$2:$A$65536,0))),"")</f>
        <v/>
      </c>
      <c r="I10" s="58">
        <v>4.1000000000000003E-3</v>
      </c>
      <c r="J10" s="58"/>
      <c r="K10" s="54"/>
      <c r="L10" s="59" t="str">
        <f>IF(_xlfn.IFNA(_xlfn.IFNA(INDEX(l_fp!$D$3:$D$65537,MATCH($D10,l_fp!$A$3:$A$65537,0)),INDEX(background_biosphere!$C$2:$C$65536,MATCH($D10,background_biosphere!$A$2:$A$65536,0))),"")=0,"",_xlfn.IFNA(_xlfn.IFNA(INDEX(l_fp!$D$3:$D$65537,MATCH($D10,l_fp!$A$3:$A$65537,0)),INDEX(background_biosphere!$C$2:$C$65536,MATCH($D10,background_biosphere!$A$2:$A$65536,0))),""))</f>
        <v/>
      </c>
      <c r="M10" s="59" t="str">
        <f>IF(_xlfn.IFNA(_xlfn.IFNA(INDEX(l_fp!$E$3:$E$65537,MATCH($D10,l_fp!$A$3:$A$65537,0)),INDEX(background_biosphere!$D$2:$D$65536,MATCH($D10,background_biosphere!$A$2:$A$65536,0))),"")=0,"",_xlfn.IFNA(_xlfn.IFNA(INDEX(l_fp!$E$3:$E$65537,MATCH($D10,l_fp!$A$3:$A$65537,0)),INDEX(background_biosphere!$D$2:$D$65536,MATCH($D10,background_biosphere!$A$2:$A$65536,0))),""))</f>
        <v/>
      </c>
      <c r="N10" s="60" t="str">
        <f>_xlfn.IFNA(_xlfn.IFNA(_xlfn.IFNA(_xlfn.IFNA(INDEX(l_goods!$D$3:$D$65537,MATCH(C10,l_goods!$A$3:$A$65537,0)),INDEX(background_technosphere!$H$2:$H$65536,MATCH(C10,background_technosphere!$A$2:$A$65536,0))),INDEX(l_fp!$F$3:$F$65537,MATCH($D10,l_fp!$A$3:$A$65537,0))),INDEX(background_biosphere!$E$2:$E$65536,MATCH($D10,background_biosphere!$A$2:$A$65536,0))),"")</f>
        <v>kg</v>
      </c>
      <c r="O10" s="61"/>
      <c r="P10" s="61" t="s">
        <v>5777</v>
      </c>
      <c r="Q10" s="61"/>
    </row>
    <row r="11" spans="1:17" s="128" customFormat="1" x14ac:dyDescent="0.25">
      <c r="A11" s="158" t="str">
        <f>_xlfn.IFNA(_xlfn.IFNA(INDEX(l_act!$B$3:$B$65537,MATCH($B11,l_act!$A$3:$A$65537,0)),INDEX(background_technosphere!$E$2:$E$65536,MATCH($B11,background_technosphere!$B$2:$B$65536,0))),"")</f>
        <v>recyc_pmixte_IN_1</v>
      </c>
      <c r="B11" s="156" t="s">
        <v>5994</v>
      </c>
      <c r="C11" s="129" t="s">
        <v>5722</v>
      </c>
      <c r="D11" s="120"/>
      <c r="E11" s="121" t="str">
        <f>_xlfn.IFNA(_xlfn.IFNA(INDEX(l_act!$B$3:$B$65537,MATCH(IFERROR(RIGHT($C11,LEN($C11)-FIND("_",$C11)),""),l_act!$A$3:$A$65537,0)),INDEX(background_technosphere!$E$2:$E$65536,MATCH($C11,background_technosphere!$A$2:$A$65536,0))),"")</f>
        <v>market for hydrogen peroxide, without water, in 50% solution state</v>
      </c>
      <c r="F11" s="121" t="str">
        <f>_xlfn.IFNA(_xlfn.IFNA(INDEX(l_act!$C$3:$C$65537,MATCH(IFERROR(RIGHT($C11,LEN($C11)-FIND("_",$C11)),""),l_act!$A$3:$A$65537,0)),INDEX(background_technosphere!$G$2:$G$65536,MATCH($C11,background_technosphere!$A$2:$A$65536,0))),"")</f>
        <v>RoW</v>
      </c>
      <c r="G11" s="122" t="str">
        <f>_xlfn.IFNA(_xlfn.IFNA(INDEX(l_goods!$B$3:$B$65537,MATCH($C11,l_goods!$A$3:$A$65537,0)),INDEX(background_technosphere!$F$2:$F$65536,MATCH($C11,background_technosphere!$A$2:$A$65536,0))),"")</f>
        <v>hydrogen peroxide, without water, in 50% solution state</v>
      </c>
      <c r="H11" s="123" t="str">
        <f>_xlfn.IFNA(_xlfn.IFNA(INDEX(l_fp!$B$3:$B$65537,MATCH($D11,l_fp!$A$3:$A$65537,0)),INDEX(background_biosphere!$B$2:$B$65536,MATCH($D11,background_biosphere!$A$2:$A$65536,0))),"")</f>
        <v/>
      </c>
      <c r="I11" s="152">
        <v>2.5000000000000001E-2</v>
      </c>
      <c r="J11" s="124"/>
      <c r="K11" s="120"/>
      <c r="L11" s="125" t="str">
        <f>IF(_xlfn.IFNA(_xlfn.IFNA(INDEX(l_fp!$D$3:$D$65537,MATCH($D11,l_fp!$A$3:$A$65537,0)),INDEX(background_biosphere!$C$2:$C$65536,MATCH($D11,background_biosphere!$A$2:$A$65536,0))),"")=0,"",_xlfn.IFNA(_xlfn.IFNA(INDEX(l_fp!$D$3:$D$65537,MATCH($D11,l_fp!$A$3:$A$65537,0)),INDEX(background_biosphere!$C$2:$C$65536,MATCH($D11,background_biosphere!$A$2:$A$65536,0))),""))</f>
        <v/>
      </c>
      <c r="M11" s="125" t="str">
        <f>IF(_xlfn.IFNA(_xlfn.IFNA(INDEX(l_fp!$E$3:$E$65537,MATCH($D11,l_fp!$A$3:$A$65537,0)),INDEX(background_biosphere!$D$2:$D$65536,MATCH($D11,background_biosphere!$A$2:$A$65536,0))),"")=0,"",_xlfn.IFNA(_xlfn.IFNA(INDEX(l_fp!$E$3:$E$65537,MATCH($D11,l_fp!$A$3:$A$65537,0)),INDEX(background_biosphere!$D$2:$D$65536,MATCH($D11,background_biosphere!$A$2:$A$65536,0))),""))</f>
        <v/>
      </c>
      <c r="N11" s="126" t="str">
        <f>_xlfn.IFNA(_xlfn.IFNA(_xlfn.IFNA(_xlfn.IFNA(INDEX(l_goods!$D$3:$D$65537,MATCH(C11,l_goods!$A$3:$A$65537,0)),INDEX(background_technosphere!$H$2:$H$65536,MATCH(C11,background_technosphere!$A$2:$A$65536,0))),INDEX(l_fp!$F$3:$F$65537,MATCH($D11,l_fp!$A$3:$A$65537,0))),INDEX(background_biosphere!$E$2:$E$65536,MATCH($D11,background_biosphere!$A$2:$A$65536,0))),"")</f>
        <v>kg</v>
      </c>
      <c r="O11" s="127" t="s">
        <v>5817</v>
      </c>
      <c r="P11" s="153" t="s">
        <v>5985</v>
      </c>
      <c r="Q11" s="127">
        <v>5.0000000000000001E-3</v>
      </c>
    </row>
    <row r="12" spans="1:17" x14ac:dyDescent="0.25">
      <c r="A12" s="158" t="str">
        <f>_xlfn.IFNA(_xlfn.IFNA(INDEX(l_act!$B$3:$B$65537,MATCH($B12,l_act!$A$3:$A$65537,0)),INDEX(background_technosphere!$E$2:$E$65536,MATCH($B12,background_technosphere!$B$2:$B$65536,0))),"")</f>
        <v>recyc_pmixte_IN_1</v>
      </c>
      <c r="B12" s="156" t="s">
        <v>5994</v>
      </c>
      <c r="C12" s="53" t="s">
        <v>5723</v>
      </c>
      <c r="D12" s="54"/>
      <c r="E12" s="55" t="str">
        <f>_xlfn.IFNA(_xlfn.IFNA(INDEX(l_act!$B$3:$B$65537,MATCH(IFERROR(RIGHT($C12,LEN($C12)-FIND("_",$C12)),""),l_act!$A$3:$A$65537,0)),INDEX(background_technosphere!$E$2:$E$65536,MATCH($C12,background_technosphere!$A$2:$A$65536,0))),"")</f>
        <v>market for hydrogen sulfide</v>
      </c>
      <c r="F12" s="55" t="str">
        <f>_xlfn.IFNA(_xlfn.IFNA(INDEX(l_act!$C$3:$C$65537,MATCH(IFERROR(RIGHT($C12,LEN($C12)-FIND("_",$C12)),""),l_act!$A$3:$A$65537,0)),INDEX(background_technosphere!$G$2:$G$65536,MATCH($C12,background_technosphere!$A$2:$A$65536,0))),"")</f>
        <v>RoW</v>
      </c>
      <c r="G12" s="56" t="str">
        <f>_xlfn.IFNA(_xlfn.IFNA(INDEX(l_goods!$B$3:$B$65537,MATCH($C12,l_goods!$A$3:$A$65537,0)),INDEX(background_technosphere!$F$2:$F$65536,MATCH($C12,background_technosphere!$A$2:$A$65536,0))),"")</f>
        <v>hydrogen sulfide</v>
      </c>
      <c r="H12" s="57" t="str">
        <f>_xlfn.IFNA(_xlfn.IFNA(INDEX(l_fp!$B$3:$B$65537,MATCH($D12,l_fp!$A$3:$A$65537,0)),INDEX(background_biosphere!$B$2:$B$65536,MATCH($D12,background_biosphere!$A$2:$A$65536,0))),"")</f>
        <v/>
      </c>
      <c r="I12" s="58">
        <v>5.3299999999999997E-3</v>
      </c>
      <c r="J12" s="58"/>
      <c r="K12" s="54"/>
      <c r="L12" s="59" t="str">
        <f>IF(_xlfn.IFNA(_xlfn.IFNA(INDEX(l_fp!$D$3:$D$65537,MATCH($D12,l_fp!$A$3:$A$65537,0)),INDEX(background_biosphere!$C$2:$C$65536,MATCH($D12,background_biosphere!$A$2:$A$65536,0))),"")=0,"",_xlfn.IFNA(_xlfn.IFNA(INDEX(l_fp!$D$3:$D$65537,MATCH($D12,l_fp!$A$3:$A$65537,0)),INDEX(background_biosphere!$C$2:$C$65536,MATCH($D12,background_biosphere!$A$2:$A$65536,0))),""))</f>
        <v/>
      </c>
      <c r="M12" s="59" t="str">
        <f>IF(_xlfn.IFNA(_xlfn.IFNA(INDEX(l_fp!$E$3:$E$65537,MATCH($D12,l_fp!$A$3:$A$65537,0)),INDEX(background_biosphere!$D$2:$D$65536,MATCH($D12,background_biosphere!$A$2:$A$65536,0))),"")=0,"",_xlfn.IFNA(_xlfn.IFNA(INDEX(l_fp!$E$3:$E$65537,MATCH($D12,l_fp!$A$3:$A$65537,0)),INDEX(background_biosphere!$D$2:$D$65536,MATCH($D12,background_biosphere!$A$2:$A$65536,0))),""))</f>
        <v/>
      </c>
      <c r="N12" s="60" t="str">
        <f>_xlfn.IFNA(_xlfn.IFNA(_xlfn.IFNA(_xlfn.IFNA(INDEX(l_goods!$D$3:$D$65537,MATCH(C12,l_goods!$A$3:$A$65537,0)),INDEX(background_technosphere!$H$2:$H$65536,MATCH(C12,background_technosphere!$A$2:$A$65536,0))),INDEX(l_fp!$F$3:$F$65537,MATCH($D12,l_fp!$A$3:$A$65537,0))),INDEX(background_biosphere!$E$2:$E$65536,MATCH($D12,background_biosphere!$A$2:$A$65536,0))),"")</f>
        <v>kg</v>
      </c>
      <c r="O12" s="61"/>
      <c r="P12" s="61" t="s">
        <v>5777</v>
      </c>
      <c r="Q12" s="61"/>
    </row>
    <row r="13" spans="1:17" s="128" customFormat="1" x14ac:dyDescent="0.25">
      <c r="A13" s="158" t="str">
        <f>_xlfn.IFNA(_xlfn.IFNA(INDEX(l_act!$B$3:$B$65537,MATCH($B13,l_act!$A$3:$A$65537,0)),INDEX(background_technosphere!$E$2:$E$65536,MATCH($B13,background_technosphere!$B$2:$B$65536,0))),"")</f>
        <v>recyc_pmixte_IN_1</v>
      </c>
      <c r="B13" s="156" t="s">
        <v>5994</v>
      </c>
      <c r="C13" s="129" t="s">
        <v>5724</v>
      </c>
      <c r="D13" s="120"/>
      <c r="E13" s="121" t="str">
        <f>_xlfn.IFNA(_xlfn.IFNA(INDEX(l_act!$B$3:$B$65537,MATCH(IFERROR(RIGHT($C13,LEN($C13)-FIND("_",$C13)),""),l_act!$A$3:$A$65537,0)),INDEX(background_technosphere!$E$2:$E$65536,MATCH($C13,background_technosphere!$A$2:$A$65536,0))),"")</f>
        <v>market for optical brighteners, for paper production</v>
      </c>
      <c r="F13" s="121" t="str">
        <f>_xlfn.IFNA(_xlfn.IFNA(INDEX(l_act!$C$3:$C$65537,MATCH(IFERROR(RIGHT($C13,LEN($C13)-FIND("_",$C13)),""),l_act!$A$3:$A$65537,0)),INDEX(background_technosphere!$G$2:$G$65536,MATCH($C13,background_technosphere!$A$2:$A$65536,0))),"")</f>
        <v>RoW</v>
      </c>
      <c r="G13" s="122" t="str">
        <f>_xlfn.IFNA(_xlfn.IFNA(INDEX(l_goods!$B$3:$B$65537,MATCH($C13,l_goods!$A$3:$A$65537,0)),INDEX(background_technosphere!$F$2:$F$65536,MATCH($C13,background_technosphere!$A$2:$A$65536,0))),"")</f>
        <v>optical brighteners, for paper production</v>
      </c>
      <c r="H13" s="123" t="str">
        <f>_xlfn.IFNA(_xlfn.IFNA(INDEX(l_fp!$B$3:$B$65537,MATCH($D13,l_fp!$A$3:$A$65537,0)),INDEX(background_biosphere!$B$2:$B$65536,MATCH($D13,background_biosphere!$A$2:$A$65536,0))),"")</f>
        <v/>
      </c>
      <c r="I13" s="152">
        <v>4.7000000000000002E-3</v>
      </c>
      <c r="J13" s="124"/>
      <c r="K13" s="120"/>
      <c r="L13" s="125" t="str">
        <f>IF(_xlfn.IFNA(_xlfn.IFNA(INDEX(l_fp!$D$3:$D$65537,MATCH($D13,l_fp!$A$3:$A$65537,0)),INDEX(background_biosphere!$C$2:$C$65536,MATCH($D13,background_biosphere!$A$2:$A$65536,0))),"")=0,"",_xlfn.IFNA(_xlfn.IFNA(INDEX(l_fp!$D$3:$D$65537,MATCH($D13,l_fp!$A$3:$A$65537,0)),INDEX(background_biosphere!$C$2:$C$65536,MATCH($D13,background_biosphere!$A$2:$A$65536,0))),""))</f>
        <v/>
      </c>
      <c r="M13" s="125" t="str">
        <f>IF(_xlfn.IFNA(_xlfn.IFNA(INDEX(l_fp!$E$3:$E$65537,MATCH($D13,l_fp!$A$3:$A$65537,0)),INDEX(background_biosphere!$D$2:$D$65536,MATCH($D13,background_biosphere!$A$2:$A$65536,0))),"")=0,"",_xlfn.IFNA(_xlfn.IFNA(INDEX(l_fp!$E$3:$E$65537,MATCH($D13,l_fp!$A$3:$A$65537,0)),INDEX(background_biosphere!$D$2:$D$65536,MATCH($D13,background_biosphere!$A$2:$A$65536,0))),""))</f>
        <v/>
      </c>
      <c r="N13" s="126" t="str">
        <f>_xlfn.IFNA(_xlfn.IFNA(_xlfn.IFNA(_xlfn.IFNA(INDEX(l_goods!$D$3:$D$65537,MATCH(C13,l_goods!$A$3:$A$65537,0)),INDEX(background_technosphere!$H$2:$H$65536,MATCH(C13,background_technosphere!$A$2:$A$65536,0))),INDEX(l_fp!$F$3:$F$65537,MATCH($D13,l_fp!$A$3:$A$65537,0))),INDEX(background_biosphere!$E$2:$E$65536,MATCH($D13,background_biosphere!$A$2:$A$65536,0))),"")</f>
        <v>kg</v>
      </c>
      <c r="O13" s="127" t="s">
        <v>5817</v>
      </c>
      <c r="P13" s="153" t="s">
        <v>5985</v>
      </c>
      <c r="Q13" s="127">
        <v>2.3E-3</v>
      </c>
    </row>
    <row r="14" spans="1:17" x14ac:dyDescent="0.25">
      <c r="A14" s="158" t="str">
        <f>_xlfn.IFNA(_xlfn.IFNA(INDEX(l_act!$B$3:$B$65537,MATCH($B14,l_act!$A$3:$A$65537,0)),INDEX(background_technosphere!$E$2:$E$65536,MATCH($B14,background_technosphere!$B$2:$B$65536,0))),"")</f>
        <v>recyc_pmixte_IN_1</v>
      </c>
      <c r="B14" s="156" t="s">
        <v>5994</v>
      </c>
      <c r="C14" s="62" t="s">
        <v>5725</v>
      </c>
      <c r="D14" s="54"/>
      <c r="E14" s="55" t="str">
        <f>_xlfn.IFNA(_xlfn.IFNA(INDEX(l_act!$B$3:$B$65537,MATCH(IFERROR(RIGHT($C14,LEN($C14)-FIND("_",$C14)),""),l_act!$A$3:$A$65537,0)),INDEX(background_technosphere!$E$2:$E$65536,MATCH($C14,background_technosphere!$A$2:$A$65536,0))),"")</f>
        <v>market for sodium dithionite, anhydrous</v>
      </c>
      <c r="F14" s="55" t="str">
        <f>_xlfn.IFNA(_xlfn.IFNA(INDEX(l_act!$C$3:$C$65537,MATCH(IFERROR(RIGHT($C14,LEN($C14)-FIND("_",$C14)),""),l_act!$A$3:$A$65537,0)),INDEX(background_technosphere!$G$2:$G$65536,MATCH($C14,background_technosphere!$A$2:$A$65536,0))),"")</f>
        <v>RoW</v>
      </c>
      <c r="G14" s="56" t="str">
        <f>_xlfn.IFNA(_xlfn.IFNA(INDEX(l_goods!$B$3:$B$65537,MATCH($C14,l_goods!$A$3:$A$65537,0)),INDEX(background_technosphere!$F$2:$F$65536,MATCH($C14,background_technosphere!$A$2:$A$65536,0))),"")</f>
        <v>sodium dithionite, anhydrous</v>
      </c>
      <c r="H14" s="57" t="str">
        <f>_xlfn.IFNA(_xlfn.IFNA(INDEX(l_fp!$B$3:$B$65537,MATCH($D14,l_fp!$A$3:$A$65537,0)),INDEX(background_biosphere!$B$2:$B$65536,MATCH($D14,background_biosphere!$A$2:$A$65536,0))),"")</f>
        <v/>
      </c>
      <c r="I14" s="58">
        <v>5.0000000000000001E-4</v>
      </c>
      <c r="J14" s="58"/>
      <c r="K14" s="54"/>
      <c r="L14" s="59" t="str">
        <f>IF(_xlfn.IFNA(_xlfn.IFNA(INDEX(l_fp!$D$3:$D$65537,MATCH($D14,l_fp!$A$3:$A$65537,0)),INDEX(background_biosphere!$C$2:$C$65536,MATCH($D14,background_biosphere!$A$2:$A$65536,0))),"")=0,"",_xlfn.IFNA(_xlfn.IFNA(INDEX(l_fp!$D$3:$D$65537,MATCH($D14,l_fp!$A$3:$A$65537,0)),INDEX(background_biosphere!$C$2:$C$65536,MATCH($D14,background_biosphere!$A$2:$A$65536,0))),""))</f>
        <v/>
      </c>
      <c r="M14" s="59" t="str">
        <f>IF(_xlfn.IFNA(_xlfn.IFNA(INDEX(l_fp!$E$3:$E$65537,MATCH($D14,l_fp!$A$3:$A$65537,0)),INDEX(background_biosphere!$D$2:$D$65536,MATCH($D14,background_biosphere!$A$2:$A$65536,0))),"")=0,"",_xlfn.IFNA(_xlfn.IFNA(INDEX(l_fp!$E$3:$E$65537,MATCH($D14,l_fp!$A$3:$A$65537,0)),INDEX(background_biosphere!$D$2:$D$65536,MATCH($D14,background_biosphere!$A$2:$A$65536,0))),""))</f>
        <v/>
      </c>
      <c r="N14" s="60" t="str">
        <f>_xlfn.IFNA(_xlfn.IFNA(_xlfn.IFNA(_xlfn.IFNA(INDEX(l_goods!$D$3:$D$65537,MATCH(C14,l_goods!$A$3:$A$65537,0)),INDEX(background_technosphere!$H$2:$H$65536,MATCH(C14,background_technosphere!$A$2:$A$65536,0))),INDEX(l_fp!$F$3:$F$65537,MATCH($D14,l_fp!$A$3:$A$65537,0))),INDEX(background_biosphere!$E$2:$E$65536,MATCH($D14,background_biosphere!$A$2:$A$65536,0))),"")</f>
        <v>kg</v>
      </c>
      <c r="O14" s="61"/>
      <c r="P14" s="61" t="s">
        <v>5777</v>
      </c>
      <c r="Q14" s="61"/>
    </row>
    <row r="15" spans="1:17" x14ac:dyDescent="0.25">
      <c r="A15" s="158" t="str">
        <f>_xlfn.IFNA(_xlfn.IFNA(INDEX(l_act!$B$3:$B$65537,MATCH($B15,l_act!$A$3:$A$65537,0)),INDEX(background_technosphere!$E$2:$E$65536,MATCH($B15,background_technosphere!$B$2:$B$65536,0))),"")</f>
        <v>recyc_pmixte_IN_1</v>
      </c>
      <c r="B15" s="156" t="s">
        <v>5994</v>
      </c>
      <c r="C15" s="62" t="s">
        <v>5726</v>
      </c>
      <c r="D15" s="54"/>
      <c r="E15" s="55" t="str">
        <f>_xlfn.IFNA(_xlfn.IFNA(INDEX(l_act!$B$3:$B$65537,MATCH(IFERROR(RIGHT($C15,LEN($C15)-FIND("_",$C15)),""),l_act!$A$3:$A$65537,0)),INDEX(background_technosphere!$E$2:$E$65536,MATCH($C15,background_technosphere!$A$2:$A$65536,0))),"")</f>
        <v>market for sodium hydroxide, without water, in 50% solution state</v>
      </c>
      <c r="F15" s="55" t="str">
        <f>_xlfn.IFNA(_xlfn.IFNA(INDEX(l_act!$C$3:$C$65537,MATCH(IFERROR(RIGHT($C15,LEN($C15)-FIND("_",$C15)),""),l_act!$A$3:$A$65537,0)),INDEX(background_technosphere!$G$2:$G$65536,MATCH($C15,background_technosphere!$A$2:$A$65536,0))),"")</f>
        <v>GLO</v>
      </c>
      <c r="G15" s="56" t="str">
        <f>_xlfn.IFNA(_xlfn.IFNA(INDEX(l_goods!$B$3:$B$65537,MATCH($C15,l_goods!$A$3:$A$65537,0)),INDEX(background_technosphere!$F$2:$F$65536,MATCH($C15,background_technosphere!$A$2:$A$65536,0))),"")</f>
        <v>sodium hydroxide, without water, in 50% solution state</v>
      </c>
      <c r="H15" s="57" t="str">
        <f>_xlfn.IFNA(_xlfn.IFNA(INDEX(l_fp!$B$3:$B$65537,MATCH($D15,l_fp!$A$3:$A$65537,0)),INDEX(background_biosphere!$B$2:$B$65536,MATCH($D15,background_biosphere!$A$2:$A$65536,0))),"")</f>
        <v/>
      </c>
      <c r="I15" s="58">
        <v>2.6099999999999999E-3</v>
      </c>
      <c r="J15" s="58"/>
      <c r="K15" s="54"/>
      <c r="L15" s="59" t="str">
        <f>IF(_xlfn.IFNA(_xlfn.IFNA(INDEX(l_fp!$D$3:$D$65537,MATCH($D15,l_fp!$A$3:$A$65537,0)),INDEX(background_biosphere!$C$2:$C$65536,MATCH($D15,background_biosphere!$A$2:$A$65536,0))),"")=0,"",_xlfn.IFNA(_xlfn.IFNA(INDEX(l_fp!$D$3:$D$65537,MATCH($D15,l_fp!$A$3:$A$65537,0)),INDEX(background_biosphere!$C$2:$C$65536,MATCH($D15,background_biosphere!$A$2:$A$65536,0))),""))</f>
        <v/>
      </c>
      <c r="M15" s="59" t="str">
        <f>IF(_xlfn.IFNA(_xlfn.IFNA(INDEX(l_fp!$E$3:$E$65537,MATCH($D15,l_fp!$A$3:$A$65537,0)),INDEX(background_biosphere!$D$2:$D$65536,MATCH($D15,background_biosphere!$A$2:$A$65536,0))),"")=0,"",_xlfn.IFNA(_xlfn.IFNA(INDEX(l_fp!$E$3:$E$65537,MATCH($D15,l_fp!$A$3:$A$65537,0)),INDEX(background_biosphere!$D$2:$D$65536,MATCH($D15,background_biosphere!$A$2:$A$65536,0))),""))</f>
        <v/>
      </c>
      <c r="N15" s="60" t="str">
        <f>_xlfn.IFNA(_xlfn.IFNA(_xlfn.IFNA(_xlfn.IFNA(INDEX(l_goods!$D$3:$D$65537,MATCH(C15,l_goods!$A$3:$A$65537,0)),INDEX(background_technosphere!$H$2:$H$65536,MATCH(C15,background_technosphere!$A$2:$A$65536,0))),INDEX(l_fp!$F$3:$F$65537,MATCH($D15,l_fp!$A$3:$A$65537,0))),INDEX(background_biosphere!$E$2:$E$65536,MATCH($D15,background_biosphere!$A$2:$A$65536,0))),"")</f>
        <v>kg</v>
      </c>
      <c r="O15" s="61"/>
      <c r="P15" s="61" t="s">
        <v>5777</v>
      </c>
      <c r="Q15" s="61"/>
    </row>
    <row r="16" spans="1:17" x14ac:dyDescent="0.25">
      <c r="A16" s="158" t="str">
        <f>_xlfn.IFNA(_xlfn.IFNA(INDEX(l_act!$B$3:$B$65537,MATCH($B16,l_act!$A$3:$A$65537,0)),INDEX(background_technosphere!$E$2:$E$65536,MATCH($B16,background_technosphere!$B$2:$B$65536,0))),"")</f>
        <v>recyc_pmixte_IN_1</v>
      </c>
      <c r="B16" s="156" t="s">
        <v>5994</v>
      </c>
      <c r="C16" s="62" t="s">
        <v>5727</v>
      </c>
      <c r="D16" s="54"/>
      <c r="E16" s="55" t="str">
        <f>_xlfn.IFNA(_xlfn.IFNA(INDEX(l_act!$B$3:$B$65537,MATCH(IFERROR(RIGHT($C16,LEN($C16)-FIND("_",$C16)),""),l_act!$A$3:$A$65537,0)),INDEX(background_technosphere!$E$2:$E$65536,MATCH($C16,background_technosphere!$A$2:$A$65536,0))),"")</f>
        <v>market for sodium silicate, spray powder, 80%</v>
      </c>
      <c r="F16" s="55" t="str">
        <f>_xlfn.IFNA(_xlfn.IFNA(INDEX(l_act!$C$3:$C$65537,MATCH(IFERROR(RIGHT($C16,LEN($C16)-FIND("_",$C16)),""),l_act!$A$3:$A$65537,0)),INDEX(background_technosphere!$G$2:$G$65536,MATCH($C16,background_technosphere!$A$2:$A$65536,0))),"")</f>
        <v>RoW</v>
      </c>
      <c r="G16" s="56" t="str">
        <f>_xlfn.IFNA(_xlfn.IFNA(INDEX(l_goods!$B$3:$B$65537,MATCH($C16,l_goods!$A$3:$A$65537,0)),INDEX(background_technosphere!$F$2:$F$65536,MATCH($C16,background_technosphere!$A$2:$A$65536,0))),"")</f>
        <v>sodium silicate, spray powder, 80%</v>
      </c>
      <c r="H16" s="57" t="str">
        <f>_xlfn.IFNA(_xlfn.IFNA(INDEX(l_fp!$B$3:$B$65537,MATCH($D16,l_fp!$A$3:$A$65537,0)),INDEX(background_biosphere!$B$2:$B$65536,MATCH($D16,background_biosphere!$A$2:$A$65536,0))),"")</f>
        <v/>
      </c>
      <c r="I16" s="58">
        <v>2.47E-3</v>
      </c>
      <c r="J16" s="58"/>
      <c r="K16" s="54"/>
      <c r="L16" s="59" t="str">
        <f>IF(_xlfn.IFNA(_xlfn.IFNA(INDEX(l_fp!$D$3:$D$65537,MATCH($D16,l_fp!$A$3:$A$65537,0)),INDEX(background_biosphere!$C$2:$C$65536,MATCH($D16,background_biosphere!$A$2:$A$65536,0))),"")=0,"",_xlfn.IFNA(_xlfn.IFNA(INDEX(l_fp!$D$3:$D$65537,MATCH($D16,l_fp!$A$3:$A$65537,0)),INDEX(background_biosphere!$C$2:$C$65536,MATCH($D16,background_biosphere!$A$2:$A$65536,0))),""))</f>
        <v/>
      </c>
      <c r="M16" s="59" t="str">
        <f>IF(_xlfn.IFNA(_xlfn.IFNA(INDEX(l_fp!$E$3:$E$65537,MATCH($D16,l_fp!$A$3:$A$65537,0)),INDEX(background_biosphere!$D$2:$D$65536,MATCH($D16,background_biosphere!$A$2:$A$65536,0))),"")=0,"",_xlfn.IFNA(_xlfn.IFNA(INDEX(l_fp!$E$3:$E$65537,MATCH($D16,l_fp!$A$3:$A$65537,0)),INDEX(background_biosphere!$D$2:$D$65536,MATCH($D16,background_biosphere!$A$2:$A$65536,0))),""))</f>
        <v/>
      </c>
      <c r="N16" s="60" t="str">
        <f>_xlfn.IFNA(_xlfn.IFNA(_xlfn.IFNA(_xlfn.IFNA(INDEX(l_goods!$D$3:$D$65537,MATCH(C16,l_goods!$A$3:$A$65537,0)),INDEX(background_technosphere!$H$2:$H$65536,MATCH(C16,background_technosphere!$A$2:$A$65536,0))),INDEX(l_fp!$F$3:$F$65537,MATCH($D16,l_fp!$A$3:$A$65537,0))),INDEX(background_biosphere!$E$2:$E$65536,MATCH($D16,background_biosphere!$A$2:$A$65536,0))),"")</f>
        <v>kg</v>
      </c>
      <c r="O16" s="61"/>
      <c r="P16" s="61" t="s">
        <v>5777</v>
      </c>
      <c r="Q16" s="61"/>
    </row>
    <row r="17" spans="1:17" x14ac:dyDescent="0.25">
      <c r="A17" s="158" t="str">
        <f>_xlfn.IFNA(_xlfn.IFNA(INDEX(l_act!$B$3:$B$65537,MATCH($B17,l_act!$A$3:$A$65537,0)),INDEX(background_technosphere!$E$2:$E$65536,MATCH($B17,background_technosphere!$B$2:$B$65536,0))),"")</f>
        <v>recyc_pmixte_IN_1</v>
      </c>
      <c r="B17" s="156" t="s">
        <v>5994</v>
      </c>
      <c r="C17" s="62" t="s">
        <v>5728</v>
      </c>
      <c r="D17" s="54"/>
      <c r="E17" s="55" t="str">
        <f>_xlfn.IFNA(_xlfn.IFNA(INDEX(l_act!$B$3:$B$65537,MATCH(IFERROR(RIGHT($C17,LEN($C17)-FIND("_",$C17)),""),l_act!$A$3:$A$65537,0)),INDEX(background_technosphere!$E$2:$E$65536,MATCH($C17,background_technosphere!$A$2:$A$65536,0))),"")</f>
        <v>market for latex</v>
      </c>
      <c r="F17" s="55" t="str">
        <f>_xlfn.IFNA(_xlfn.IFNA(INDEX(l_act!$C$3:$C$65537,MATCH(IFERROR(RIGHT($C17,LEN($C17)-FIND("_",$C17)),""),l_act!$A$3:$A$65537,0)),INDEX(background_technosphere!$G$2:$G$65536,MATCH($C17,background_technosphere!$A$2:$A$65536,0))),"")</f>
        <v>RoW</v>
      </c>
      <c r="G17" s="56" t="str">
        <f>_xlfn.IFNA(_xlfn.IFNA(INDEX(l_goods!$B$3:$B$65537,MATCH($C17,l_goods!$A$3:$A$65537,0)),INDEX(background_technosphere!$F$2:$F$65536,MATCH($C17,background_technosphere!$A$2:$A$65536,0))),"")</f>
        <v>latex</v>
      </c>
      <c r="H17" s="57" t="str">
        <f>_xlfn.IFNA(_xlfn.IFNA(INDEX(l_fp!$B$3:$B$65537,MATCH($D17,l_fp!$A$3:$A$65537,0)),INDEX(background_biosphere!$B$2:$B$65536,MATCH($D17,background_biosphere!$A$2:$A$65536,0))),"")</f>
        <v/>
      </c>
      <c r="I17" s="58">
        <v>3.7100000000000002E-3</v>
      </c>
      <c r="J17" s="58"/>
      <c r="K17" s="54"/>
      <c r="L17" s="59" t="str">
        <f>IF(_xlfn.IFNA(_xlfn.IFNA(INDEX(l_fp!$D$3:$D$65537,MATCH($D17,l_fp!$A$3:$A$65537,0)),INDEX(background_biosphere!$C$2:$C$65536,MATCH($D17,background_biosphere!$A$2:$A$65536,0))),"")=0,"",_xlfn.IFNA(_xlfn.IFNA(INDEX(l_fp!$D$3:$D$65537,MATCH($D17,l_fp!$A$3:$A$65537,0)),INDEX(background_biosphere!$C$2:$C$65536,MATCH($D17,background_biosphere!$A$2:$A$65536,0))),""))</f>
        <v/>
      </c>
      <c r="M17" s="59" t="str">
        <f>IF(_xlfn.IFNA(_xlfn.IFNA(INDEX(l_fp!$E$3:$E$65537,MATCH($D17,l_fp!$A$3:$A$65537,0)),INDEX(background_biosphere!$D$2:$D$65536,MATCH($D17,background_biosphere!$A$2:$A$65536,0))),"")=0,"",_xlfn.IFNA(_xlfn.IFNA(INDEX(l_fp!$E$3:$E$65537,MATCH($D17,l_fp!$A$3:$A$65537,0)),INDEX(background_biosphere!$D$2:$D$65536,MATCH($D17,background_biosphere!$A$2:$A$65536,0))),""))</f>
        <v/>
      </c>
      <c r="N17" s="60" t="str">
        <f>_xlfn.IFNA(_xlfn.IFNA(_xlfn.IFNA(_xlfn.IFNA(INDEX(l_goods!$D$3:$D$65537,MATCH(C17,l_goods!$A$3:$A$65537,0)),INDEX(background_technosphere!$H$2:$H$65536,MATCH(C17,background_technosphere!$A$2:$A$65536,0))),INDEX(l_fp!$F$3:$F$65537,MATCH($D17,l_fp!$A$3:$A$65537,0))),INDEX(background_biosphere!$E$2:$E$65536,MATCH($D17,background_biosphere!$A$2:$A$65536,0))),"")</f>
        <v>kg</v>
      </c>
      <c r="O17" s="61"/>
      <c r="P17" s="61" t="s">
        <v>5777</v>
      </c>
      <c r="Q17" s="61"/>
    </row>
    <row r="18" spans="1:17" x14ac:dyDescent="0.25">
      <c r="A18" s="158" t="str">
        <f>_xlfn.IFNA(_xlfn.IFNA(INDEX(l_act!$B$3:$B$65537,MATCH($B18,l_act!$A$3:$A$65537,0)),INDEX(background_technosphere!$E$2:$E$65536,MATCH($B18,background_technosphere!$B$2:$B$65536,0))),"")</f>
        <v>recyc_pmixte_IN_1</v>
      </c>
      <c r="B18" s="156" t="s">
        <v>5994</v>
      </c>
      <c r="C18" s="62" t="s">
        <v>5729</v>
      </c>
      <c r="D18" s="54"/>
      <c r="E18" s="55" t="str">
        <f>_xlfn.IFNA(_xlfn.IFNA(INDEX(l_act!$B$3:$B$65537,MATCH(IFERROR(RIGHT($C18,LEN($C18)-FIND("_",$C18)),""),l_act!$A$3:$A$65537,0)),INDEX(background_technosphere!$E$2:$E$65536,MATCH($C18,background_technosphere!$A$2:$A$65536,0))),"")</f>
        <v>market for quicklime, milled, loose</v>
      </c>
      <c r="F18" s="55" t="str">
        <f>_xlfn.IFNA(_xlfn.IFNA(INDEX(l_act!$C$3:$C$65537,MATCH(IFERROR(RIGHT($C18,LEN($C18)-FIND("_",$C18)),""),l_act!$A$3:$A$65537,0)),INDEX(background_technosphere!$G$2:$G$65536,MATCH($C18,background_technosphere!$A$2:$A$65536,0))),"")</f>
        <v>RoW</v>
      </c>
      <c r="G18" s="56" t="str">
        <f>_xlfn.IFNA(_xlfn.IFNA(INDEX(l_goods!$B$3:$B$65537,MATCH($C18,l_goods!$A$3:$A$65537,0)),INDEX(background_technosphere!$F$2:$F$65536,MATCH($C18,background_technosphere!$A$2:$A$65536,0))),"")</f>
        <v>quicklime, milled, loose</v>
      </c>
      <c r="H18" s="57" t="str">
        <f>_xlfn.IFNA(_xlfn.IFNA(INDEX(l_fp!$B$3:$B$65537,MATCH($D18,l_fp!$A$3:$A$65537,0)),INDEX(background_biosphere!$B$2:$B$65536,MATCH($D18,background_biosphere!$A$2:$A$65536,0))),"")</f>
        <v/>
      </c>
      <c r="I18" s="58">
        <v>6.6600000000000006E-2</v>
      </c>
      <c r="J18" s="58"/>
      <c r="K18" s="54"/>
      <c r="L18" s="59" t="str">
        <f>IF(_xlfn.IFNA(_xlfn.IFNA(INDEX(l_fp!$D$3:$D$65537,MATCH($D18,l_fp!$A$3:$A$65537,0)),INDEX(background_biosphere!$C$2:$C$65536,MATCH($D18,background_biosphere!$A$2:$A$65536,0))),"")=0,"",_xlfn.IFNA(_xlfn.IFNA(INDEX(l_fp!$D$3:$D$65537,MATCH($D18,l_fp!$A$3:$A$65537,0)),INDEX(background_biosphere!$C$2:$C$65536,MATCH($D18,background_biosphere!$A$2:$A$65536,0))),""))</f>
        <v/>
      </c>
      <c r="M18" s="59" t="str">
        <f>IF(_xlfn.IFNA(_xlfn.IFNA(INDEX(l_fp!$E$3:$E$65537,MATCH($D18,l_fp!$A$3:$A$65537,0)),INDEX(background_biosphere!$D$2:$D$65536,MATCH($D18,background_biosphere!$A$2:$A$65536,0))),"")=0,"",_xlfn.IFNA(_xlfn.IFNA(INDEX(l_fp!$E$3:$E$65537,MATCH($D18,l_fp!$A$3:$A$65537,0)),INDEX(background_biosphere!$D$2:$D$65536,MATCH($D18,background_biosphere!$A$2:$A$65536,0))),""))</f>
        <v/>
      </c>
      <c r="N18" s="60" t="str">
        <f>_xlfn.IFNA(_xlfn.IFNA(_xlfn.IFNA(_xlfn.IFNA(INDEX(l_goods!$D$3:$D$65537,MATCH(C18,l_goods!$A$3:$A$65537,0)),INDEX(background_technosphere!$H$2:$H$65536,MATCH(C18,background_technosphere!$A$2:$A$65536,0))),INDEX(l_fp!$F$3:$F$65537,MATCH($D18,l_fp!$A$3:$A$65537,0))),INDEX(background_biosphere!$E$2:$E$65536,MATCH($D18,background_biosphere!$A$2:$A$65536,0))),"")</f>
        <v>kg</v>
      </c>
      <c r="O18" s="61"/>
      <c r="P18" s="61" t="s">
        <v>5777</v>
      </c>
      <c r="Q18" s="61"/>
    </row>
    <row r="19" spans="1:17" s="128" customFormat="1" x14ac:dyDescent="0.25">
      <c r="A19" s="158" t="str">
        <f>_xlfn.IFNA(_xlfn.IFNA(INDEX(l_act!$B$3:$B$65537,MATCH($B19,l_act!$A$3:$A$65537,0)),INDEX(background_technosphere!$E$2:$E$65536,MATCH($B19,background_technosphere!$B$2:$B$65536,0))),"")</f>
        <v>recyc_pmixte_IN_1</v>
      </c>
      <c r="B19" s="156" t="s">
        <v>5994</v>
      </c>
      <c r="C19" s="129" t="s">
        <v>5818</v>
      </c>
      <c r="D19" s="120"/>
      <c r="E19" s="121" t="str">
        <f>_xlfn.IFNA(_xlfn.IFNA(INDEX(l_act!$B$3:$B$65537,MATCH(IFERROR(RIGHT($C19,LEN($C19)-FIND("_",$C19)),""),l_act!$A$3:$A$65537,0)),INDEX(background_technosphere!$E$2:$E$65536,MATCH($C19,background_technosphere!$A$2:$A$65536,0))),"")</f>
        <v>market for electricity, medium voltage</v>
      </c>
      <c r="F19" s="154" t="str">
        <f>_xlfn.IFNA(_xlfn.IFNA(INDEX(l_act!$C$3:$C$65537,MATCH(IFERROR(RIGHT($C19,LEN($C19)-FIND("_",$C19)),""),l_act!$A$3:$A$65537,0)),INDEX(background_technosphere!$G$2:$G$65536,MATCH($C19,background_technosphere!$A$2:$A$65536,0))),"")</f>
        <v>IN-Western grid</v>
      </c>
      <c r="G19" s="122" t="str">
        <f>_xlfn.IFNA(_xlfn.IFNA(INDEX(l_goods!$B$3:$B$65537,MATCH($C19,l_goods!$A$3:$A$65537,0)),INDEX(background_technosphere!$F$2:$F$65536,MATCH($C19,background_technosphere!$A$2:$A$65536,0))),"")</f>
        <v>electricity, medium voltage</v>
      </c>
      <c r="H19" s="123" t="str">
        <f>_xlfn.IFNA(_xlfn.IFNA(INDEX(l_fp!$B$3:$B$65537,MATCH($D19,l_fp!$A$3:$A$65537,0)),INDEX(background_biosphere!$B$2:$B$65536,MATCH($D19,background_biosphere!$A$2:$A$65536,0))),"")</f>
        <v/>
      </c>
      <c r="I19" s="124">
        <v>2.4038771754292202E-3</v>
      </c>
      <c r="J19" s="124"/>
      <c r="K19" s="120"/>
      <c r="L19" s="125" t="str">
        <f>IF(_xlfn.IFNA(_xlfn.IFNA(INDEX(l_fp!$D$3:$D$65537,MATCH($D19,l_fp!$A$3:$A$65537,0)),INDEX(background_biosphere!$C$2:$C$65536,MATCH($D19,background_biosphere!$A$2:$A$65536,0))),"")=0,"",_xlfn.IFNA(_xlfn.IFNA(INDEX(l_fp!$D$3:$D$65537,MATCH($D19,l_fp!$A$3:$A$65537,0)),INDEX(background_biosphere!$C$2:$C$65536,MATCH($D19,background_biosphere!$A$2:$A$65536,0))),""))</f>
        <v/>
      </c>
      <c r="M19" s="125" t="str">
        <f>IF(_xlfn.IFNA(_xlfn.IFNA(INDEX(l_fp!$E$3:$E$65537,MATCH($D19,l_fp!$A$3:$A$65537,0)),INDEX(background_biosphere!$D$2:$D$65536,MATCH($D19,background_biosphere!$A$2:$A$65536,0))),"")=0,"",_xlfn.IFNA(_xlfn.IFNA(INDEX(l_fp!$E$3:$E$65537,MATCH($D19,l_fp!$A$3:$A$65537,0)),INDEX(background_biosphere!$D$2:$D$65536,MATCH($D19,background_biosphere!$A$2:$A$65536,0))),""))</f>
        <v/>
      </c>
      <c r="N19" s="126" t="str">
        <f>_xlfn.IFNA(_xlfn.IFNA(_xlfn.IFNA(_xlfn.IFNA(INDEX(l_goods!$D$3:$D$65537,MATCH(C19,l_goods!$A$3:$A$65537,0)),INDEX(background_technosphere!$H$2:$H$65536,MATCH(C19,background_technosphere!$A$2:$A$65536,0))),INDEX(l_fp!$F$3:$F$65537,MATCH($D19,l_fp!$A$3:$A$65537,0))),INDEX(background_biosphere!$E$2:$E$65536,MATCH($D19,background_biosphere!$A$2:$A$65536,0))),"")</f>
        <v>kWh</v>
      </c>
      <c r="O19" s="127" t="s">
        <v>5823</v>
      </c>
      <c r="P19" s="127" t="s">
        <v>5963</v>
      </c>
      <c r="Q19" s="127"/>
    </row>
    <row r="20" spans="1:17" s="128" customFormat="1" x14ac:dyDescent="0.25">
      <c r="A20" s="158" t="str">
        <f>_xlfn.IFNA(_xlfn.IFNA(INDEX(l_act!$B$3:$B$65537,MATCH($B20,l_act!$A$3:$A$65537,0)),INDEX(background_technosphere!$E$2:$E$65536,MATCH($B20,background_technosphere!$B$2:$B$65536,0))),"")</f>
        <v>recyc_pmixte_IN_1</v>
      </c>
      <c r="B20" s="156" t="s">
        <v>5994</v>
      </c>
      <c r="C20" s="129" t="s">
        <v>5818</v>
      </c>
      <c r="D20" s="120"/>
      <c r="E20" s="121" t="str">
        <f>_xlfn.IFNA(_xlfn.IFNA(INDEX(l_act!$B$3:$B$65537,MATCH(IFERROR(RIGHT($C20,LEN($C20)-FIND("_",$C20)),""),l_act!$A$3:$A$65537,0)),INDEX(background_technosphere!$E$2:$E$65536,MATCH($C20,background_technosphere!$A$2:$A$65536,0))),"")</f>
        <v>market for electricity, medium voltage</v>
      </c>
      <c r="F20" s="154" t="str">
        <f>_xlfn.IFNA(_xlfn.IFNA(INDEX(l_act!$C$3:$C$65537,MATCH(IFERROR(RIGHT($C20,LEN($C20)-FIND("_",$C20)),""),l_act!$A$3:$A$65537,0)),INDEX(background_technosphere!$G$2:$G$65536,MATCH($C20,background_technosphere!$A$2:$A$65536,0))),"")</f>
        <v>IN-Western grid</v>
      </c>
      <c r="G20" s="122" t="str">
        <f>_xlfn.IFNA(_xlfn.IFNA(INDEX(l_goods!$B$3:$B$65537,MATCH($C20,l_goods!$A$3:$A$65537,0)),INDEX(background_technosphere!$F$2:$F$65536,MATCH($C20,background_technosphere!$A$2:$A$65536,0))),"")</f>
        <v>electricity, medium voltage</v>
      </c>
      <c r="H20" s="123" t="str">
        <f>_xlfn.IFNA(_xlfn.IFNA(INDEX(l_fp!$B$3:$B$65537,MATCH($D20,l_fp!$A$3:$A$65537,0)),INDEX(background_biosphere!$B$2:$B$65536,MATCH($D20,background_biosphere!$A$2:$A$65536,0))),"")</f>
        <v/>
      </c>
      <c r="I20" s="124">
        <v>1.32111784183487E-2</v>
      </c>
      <c r="J20" s="124"/>
      <c r="K20" s="120"/>
      <c r="L20" s="125" t="str">
        <f>IF(_xlfn.IFNA(_xlfn.IFNA(INDEX(l_fp!$D$3:$D$65537,MATCH($D20,l_fp!$A$3:$A$65537,0)),INDEX(background_biosphere!$C$2:$C$65536,MATCH($D20,background_biosphere!$A$2:$A$65536,0))),"")=0,"",_xlfn.IFNA(_xlfn.IFNA(INDEX(l_fp!$D$3:$D$65537,MATCH($D20,l_fp!$A$3:$A$65537,0)),INDEX(background_biosphere!$C$2:$C$65536,MATCH($D20,background_biosphere!$A$2:$A$65536,0))),""))</f>
        <v/>
      </c>
      <c r="M20" s="125" t="str">
        <f>IF(_xlfn.IFNA(_xlfn.IFNA(INDEX(l_fp!$E$3:$E$65537,MATCH($D20,l_fp!$A$3:$A$65537,0)),INDEX(background_biosphere!$D$2:$D$65536,MATCH($D20,background_biosphere!$A$2:$A$65536,0))),"")=0,"",_xlfn.IFNA(_xlfn.IFNA(INDEX(l_fp!$E$3:$E$65537,MATCH($D20,l_fp!$A$3:$A$65537,0)),INDEX(background_biosphere!$D$2:$D$65536,MATCH($D20,background_biosphere!$A$2:$A$65536,0))),""))</f>
        <v/>
      </c>
      <c r="N20" s="126" t="str">
        <f>_xlfn.IFNA(_xlfn.IFNA(_xlfn.IFNA(_xlfn.IFNA(INDEX(l_goods!$D$3:$D$65537,MATCH(C20,l_goods!$A$3:$A$65537,0)),INDEX(background_technosphere!$H$2:$H$65536,MATCH(C20,background_technosphere!$A$2:$A$65536,0))),INDEX(l_fp!$F$3:$F$65537,MATCH($D20,l_fp!$A$3:$A$65537,0))),INDEX(background_biosphere!$E$2:$E$65536,MATCH($D20,background_biosphere!$A$2:$A$65536,0))),"")</f>
        <v>kWh</v>
      </c>
      <c r="O20" s="127" t="s">
        <v>5823</v>
      </c>
      <c r="P20" s="127" t="s">
        <v>5963</v>
      </c>
      <c r="Q20" s="127"/>
    </row>
    <row r="21" spans="1:17" s="128" customFormat="1" x14ac:dyDescent="0.25">
      <c r="A21" s="158" t="str">
        <f>_xlfn.IFNA(_xlfn.IFNA(INDEX(l_act!$B$3:$B$65537,MATCH($B21,l_act!$A$3:$A$65537,0)),INDEX(background_technosphere!$E$2:$E$65536,MATCH($B21,background_technosphere!$B$2:$B$65536,0))),"")</f>
        <v>recyc_pmixte_IN_1</v>
      </c>
      <c r="B21" s="156" t="s">
        <v>5994</v>
      </c>
      <c r="C21" s="129" t="s">
        <v>5818</v>
      </c>
      <c r="D21" s="120"/>
      <c r="E21" s="121" t="str">
        <f>_xlfn.IFNA(_xlfn.IFNA(INDEX(l_act!$B$3:$B$65537,MATCH(IFERROR(RIGHT($C21,LEN($C21)-FIND("_",$C21)),""),l_act!$A$3:$A$65537,0)),INDEX(background_technosphere!$E$2:$E$65536,MATCH($C21,background_technosphere!$A$2:$A$65536,0))),"")</f>
        <v>market for electricity, medium voltage</v>
      </c>
      <c r="F21" s="154" t="str">
        <f>_xlfn.IFNA(_xlfn.IFNA(INDEX(l_act!$C$3:$C$65537,MATCH(IFERROR(RIGHT($C21,LEN($C21)-FIND("_",$C21)),""),l_act!$A$3:$A$65537,0)),INDEX(background_technosphere!$G$2:$G$65536,MATCH($C21,background_technosphere!$A$2:$A$65536,0))),"")</f>
        <v>IN-Western grid</v>
      </c>
      <c r="G21" s="122" t="str">
        <f>_xlfn.IFNA(_xlfn.IFNA(INDEX(l_goods!$B$3:$B$65537,MATCH($C21,l_goods!$A$3:$A$65537,0)),INDEX(background_technosphere!$F$2:$F$65536,MATCH($C21,background_technosphere!$A$2:$A$65536,0))),"")</f>
        <v>electricity, medium voltage</v>
      </c>
      <c r="H21" s="123" t="str">
        <f>_xlfn.IFNA(_xlfn.IFNA(INDEX(l_fp!$B$3:$B$65537,MATCH($D21,l_fp!$A$3:$A$65537,0)),INDEX(background_biosphere!$B$2:$B$65536,MATCH($D21,background_biosphere!$A$2:$A$65536,0))),"")</f>
        <v/>
      </c>
      <c r="I21" s="124">
        <v>4.0766110277330098E-2</v>
      </c>
      <c r="J21" s="124"/>
      <c r="K21" s="120"/>
      <c r="L21" s="125" t="str">
        <f>IF(_xlfn.IFNA(_xlfn.IFNA(INDEX(l_fp!$D$3:$D$65537,MATCH($D21,l_fp!$A$3:$A$65537,0)),INDEX(background_biosphere!$C$2:$C$65536,MATCH($D21,background_biosphere!$A$2:$A$65536,0))),"")=0,"",_xlfn.IFNA(_xlfn.IFNA(INDEX(l_fp!$D$3:$D$65537,MATCH($D21,l_fp!$A$3:$A$65537,0)),INDEX(background_biosphere!$C$2:$C$65536,MATCH($D21,background_biosphere!$A$2:$A$65536,0))),""))</f>
        <v/>
      </c>
      <c r="M21" s="125" t="str">
        <f>IF(_xlfn.IFNA(_xlfn.IFNA(INDEX(l_fp!$E$3:$E$65537,MATCH($D21,l_fp!$A$3:$A$65537,0)),INDEX(background_biosphere!$D$2:$D$65536,MATCH($D21,background_biosphere!$A$2:$A$65536,0))),"")=0,"",_xlfn.IFNA(_xlfn.IFNA(INDEX(l_fp!$E$3:$E$65537,MATCH($D21,l_fp!$A$3:$A$65537,0)),INDEX(background_biosphere!$D$2:$D$65536,MATCH($D21,background_biosphere!$A$2:$A$65536,0))),""))</f>
        <v/>
      </c>
      <c r="N21" s="126" t="str">
        <f>_xlfn.IFNA(_xlfn.IFNA(_xlfn.IFNA(_xlfn.IFNA(INDEX(l_goods!$D$3:$D$65537,MATCH(C21,l_goods!$A$3:$A$65537,0)),INDEX(background_technosphere!$H$2:$H$65536,MATCH(C21,background_technosphere!$A$2:$A$65536,0))),INDEX(l_fp!$F$3:$F$65537,MATCH($D21,l_fp!$A$3:$A$65537,0))),INDEX(background_biosphere!$E$2:$E$65536,MATCH($D21,background_biosphere!$A$2:$A$65536,0))),"")</f>
        <v>kWh</v>
      </c>
      <c r="O21" s="127" t="s">
        <v>5823</v>
      </c>
      <c r="P21" s="127" t="s">
        <v>5963</v>
      </c>
      <c r="Q21" s="127"/>
    </row>
    <row r="22" spans="1:17" s="128" customFormat="1" x14ac:dyDescent="0.25">
      <c r="A22" s="158" t="str">
        <f>_xlfn.IFNA(_xlfn.IFNA(INDEX(l_act!$B$3:$B$65537,MATCH($B22,l_act!$A$3:$A$65537,0)),INDEX(background_technosphere!$E$2:$E$65536,MATCH($B22,background_technosphere!$B$2:$B$65536,0))),"")</f>
        <v>recyc_pmixte_IN_1</v>
      </c>
      <c r="B22" s="156" t="s">
        <v>5994</v>
      </c>
      <c r="C22" s="129" t="s">
        <v>5818</v>
      </c>
      <c r="D22" s="120"/>
      <c r="E22" s="121" t="str">
        <f>_xlfn.IFNA(_xlfn.IFNA(INDEX(l_act!$B$3:$B$65537,MATCH(IFERROR(RIGHT($C22,LEN($C22)-FIND("_",$C22)),""),l_act!$A$3:$A$65537,0)),INDEX(background_technosphere!$E$2:$E$65536,MATCH($C22,background_technosphere!$A$2:$A$65536,0))),"")</f>
        <v>market for electricity, medium voltage</v>
      </c>
      <c r="F22" s="154" t="str">
        <f>_xlfn.IFNA(_xlfn.IFNA(INDEX(l_act!$C$3:$C$65537,MATCH(IFERROR(RIGHT($C22,LEN($C22)-FIND("_",$C22)),""),l_act!$A$3:$A$65537,0)),INDEX(background_technosphere!$G$2:$G$65536,MATCH($C22,background_technosphere!$A$2:$A$65536,0))),"")</f>
        <v>IN-Western grid</v>
      </c>
      <c r="G22" s="122" t="str">
        <f>_xlfn.IFNA(_xlfn.IFNA(INDEX(l_goods!$B$3:$B$65537,MATCH($C22,l_goods!$A$3:$A$65537,0)),INDEX(background_technosphere!$F$2:$F$65536,MATCH($C22,background_technosphere!$A$2:$A$65536,0))),"")</f>
        <v>electricity, medium voltage</v>
      </c>
      <c r="H22" s="123" t="str">
        <f>_xlfn.IFNA(_xlfn.IFNA(INDEX(l_fp!$B$3:$B$65537,MATCH($D22,l_fp!$A$3:$A$65537,0)),INDEX(background_biosphere!$B$2:$B$65536,MATCH($D22,background_biosphere!$A$2:$A$65536,0))),"")</f>
        <v/>
      </c>
      <c r="I22" s="124">
        <v>0.59106595289872099</v>
      </c>
      <c r="J22" s="124"/>
      <c r="K22" s="120"/>
      <c r="L22" s="125" t="str">
        <f>IF(_xlfn.IFNA(_xlfn.IFNA(INDEX(l_fp!$D$3:$D$65537,MATCH($D22,l_fp!$A$3:$A$65537,0)),INDEX(background_biosphere!$C$2:$C$65536,MATCH($D22,background_biosphere!$A$2:$A$65536,0))),"")=0,"",_xlfn.IFNA(_xlfn.IFNA(INDEX(l_fp!$D$3:$D$65537,MATCH($D22,l_fp!$A$3:$A$65537,0)),INDEX(background_biosphere!$C$2:$C$65536,MATCH($D22,background_biosphere!$A$2:$A$65536,0))),""))</f>
        <v/>
      </c>
      <c r="M22" s="125" t="str">
        <f>IF(_xlfn.IFNA(_xlfn.IFNA(INDEX(l_fp!$E$3:$E$65537,MATCH($D22,l_fp!$A$3:$A$65537,0)),INDEX(background_biosphere!$D$2:$D$65536,MATCH($D22,background_biosphere!$A$2:$A$65536,0))),"")=0,"",_xlfn.IFNA(_xlfn.IFNA(INDEX(l_fp!$E$3:$E$65537,MATCH($D22,l_fp!$A$3:$A$65537,0)),INDEX(background_biosphere!$D$2:$D$65536,MATCH($D22,background_biosphere!$A$2:$A$65536,0))),""))</f>
        <v/>
      </c>
      <c r="N22" s="126" t="str">
        <f>_xlfn.IFNA(_xlfn.IFNA(_xlfn.IFNA(_xlfn.IFNA(INDEX(l_goods!$D$3:$D$65537,MATCH(C22,l_goods!$A$3:$A$65537,0)),INDEX(background_technosphere!$H$2:$H$65536,MATCH(C22,background_technosphere!$A$2:$A$65536,0))),INDEX(l_fp!$F$3:$F$65537,MATCH($D22,l_fp!$A$3:$A$65537,0))),INDEX(background_biosphere!$E$2:$E$65536,MATCH($D22,background_biosphere!$A$2:$A$65536,0))),"")</f>
        <v>kWh</v>
      </c>
      <c r="O22" s="127" t="s">
        <v>5823</v>
      </c>
      <c r="P22" s="127" t="s">
        <v>5963</v>
      </c>
      <c r="Q22" s="127"/>
    </row>
    <row r="23" spans="1:17" s="128" customFormat="1" x14ac:dyDescent="0.25">
      <c r="A23" s="158" t="str">
        <f>_xlfn.IFNA(_xlfn.IFNA(INDEX(l_act!$B$3:$B$65537,MATCH($B23,l_act!$A$3:$A$65537,0)),INDEX(background_technosphere!$E$2:$E$65536,MATCH($B23,background_technosphere!$B$2:$B$65536,0))),"")</f>
        <v>recyc_pmixte_IN_1</v>
      </c>
      <c r="B23" s="156" t="s">
        <v>5994</v>
      </c>
      <c r="C23" s="129" t="s">
        <v>5818</v>
      </c>
      <c r="D23" s="120"/>
      <c r="E23" s="121" t="str">
        <f>_xlfn.IFNA(_xlfn.IFNA(INDEX(l_act!$B$3:$B$65537,MATCH(IFERROR(RIGHT($C23,LEN($C23)-FIND("_",$C23)),""),l_act!$A$3:$A$65537,0)),INDEX(background_technosphere!$E$2:$E$65536,MATCH($C23,background_technosphere!$A$2:$A$65536,0))),"")</f>
        <v>market for electricity, medium voltage</v>
      </c>
      <c r="F23" s="154" t="str">
        <f>_xlfn.IFNA(_xlfn.IFNA(INDEX(l_act!$C$3:$C$65537,MATCH(IFERROR(RIGHT($C23,LEN($C23)-FIND("_",$C23)),""),l_act!$A$3:$A$65537,0)),INDEX(background_technosphere!$G$2:$G$65536,MATCH($C23,background_technosphere!$A$2:$A$65536,0))),"")</f>
        <v>IN-Western grid</v>
      </c>
      <c r="G23" s="122" t="str">
        <f>_xlfn.IFNA(_xlfn.IFNA(INDEX(l_goods!$B$3:$B$65537,MATCH($C23,l_goods!$A$3:$A$65537,0)),INDEX(background_technosphere!$F$2:$F$65536,MATCH($C23,background_technosphere!$A$2:$A$65536,0))),"")</f>
        <v>electricity, medium voltage</v>
      </c>
      <c r="H23" s="123" t="str">
        <f>_xlfn.IFNA(_xlfn.IFNA(INDEX(l_fp!$B$3:$B$65537,MATCH($D23,l_fp!$A$3:$A$65537,0)),INDEX(background_biosphere!$B$2:$B$65536,MATCH($D23,background_biosphere!$A$2:$A$65536,0))),"")</f>
        <v/>
      </c>
      <c r="I23" s="124">
        <v>8.4592739358893193E-2</v>
      </c>
      <c r="J23" s="124"/>
      <c r="K23" s="120"/>
      <c r="L23" s="125" t="str">
        <f>IF(_xlfn.IFNA(_xlfn.IFNA(INDEX(l_fp!$D$3:$D$65537,MATCH($D23,l_fp!$A$3:$A$65537,0)),INDEX(background_biosphere!$C$2:$C$65536,MATCH($D23,background_biosphere!$A$2:$A$65536,0))),"")=0,"",_xlfn.IFNA(_xlfn.IFNA(INDEX(l_fp!$D$3:$D$65537,MATCH($D23,l_fp!$A$3:$A$65537,0)),INDEX(background_biosphere!$C$2:$C$65536,MATCH($D23,background_biosphere!$A$2:$A$65536,0))),""))</f>
        <v/>
      </c>
      <c r="M23" s="125" t="str">
        <f>IF(_xlfn.IFNA(_xlfn.IFNA(INDEX(l_fp!$E$3:$E$65537,MATCH($D23,l_fp!$A$3:$A$65537,0)),INDEX(background_biosphere!$D$2:$D$65536,MATCH($D23,background_biosphere!$A$2:$A$65536,0))),"")=0,"",_xlfn.IFNA(_xlfn.IFNA(INDEX(l_fp!$E$3:$E$65537,MATCH($D23,l_fp!$A$3:$A$65537,0)),INDEX(background_biosphere!$D$2:$D$65536,MATCH($D23,background_biosphere!$A$2:$A$65536,0))),""))</f>
        <v/>
      </c>
      <c r="N23" s="126" t="str">
        <f>_xlfn.IFNA(_xlfn.IFNA(_xlfn.IFNA(_xlfn.IFNA(INDEX(l_goods!$D$3:$D$65537,MATCH(C23,l_goods!$A$3:$A$65537,0)),INDEX(background_technosphere!$H$2:$H$65536,MATCH(C23,background_technosphere!$A$2:$A$65536,0))),INDEX(l_fp!$F$3:$F$65537,MATCH($D23,l_fp!$A$3:$A$65537,0))),INDEX(background_biosphere!$E$2:$E$65536,MATCH($D23,background_biosphere!$A$2:$A$65536,0))),"")</f>
        <v>kWh</v>
      </c>
      <c r="O23" s="127" t="s">
        <v>5823</v>
      </c>
      <c r="P23" s="127" t="s">
        <v>5963</v>
      </c>
      <c r="Q23" s="127"/>
    </row>
    <row r="24" spans="1:17" s="128" customFormat="1" x14ac:dyDescent="0.25">
      <c r="A24" s="158" t="str">
        <f>_xlfn.IFNA(_xlfn.IFNA(INDEX(l_act!$B$3:$B$65537,MATCH($B24,l_act!$A$3:$A$65537,0)),INDEX(background_technosphere!$E$2:$E$65536,MATCH($B24,background_technosphere!$B$2:$B$65536,0))),"")</f>
        <v>recyc_pmixte_IN_1</v>
      </c>
      <c r="B24" s="156" t="s">
        <v>5994</v>
      </c>
      <c r="C24" s="129" t="s">
        <v>5818</v>
      </c>
      <c r="D24" s="120"/>
      <c r="E24" s="121" t="str">
        <f>_xlfn.IFNA(_xlfn.IFNA(INDEX(l_act!$B$3:$B$65537,MATCH(IFERROR(RIGHT($C24,LEN($C24)-FIND("_",$C24)),""),l_act!$A$3:$A$65537,0)),INDEX(background_technosphere!$E$2:$E$65536,MATCH($C24,background_technosphere!$A$2:$A$65536,0))),"")</f>
        <v>market for electricity, medium voltage</v>
      </c>
      <c r="F24" s="154" t="str">
        <f>_xlfn.IFNA(_xlfn.IFNA(INDEX(l_act!$C$3:$C$65537,MATCH(IFERROR(RIGHT($C24,LEN($C24)-FIND("_",$C24)),""),l_act!$A$3:$A$65537,0)),INDEX(background_technosphere!$G$2:$G$65536,MATCH($C24,background_technosphere!$A$2:$A$65536,0))),"")</f>
        <v>IN-Western grid</v>
      </c>
      <c r="G24" s="122" t="str">
        <f>_xlfn.IFNA(_xlfn.IFNA(INDEX(l_goods!$B$3:$B$65537,MATCH($C24,l_goods!$A$3:$A$65537,0)),INDEX(background_technosphere!$F$2:$F$65536,MATCH($C24,background_technosphere!$A$2:$A$65536,0))),"")</f>
        <v>electricity, medium voltage</v>
      </c>
      <c r="H24" s="123" t="str">
        <f>_xlfn.IFNA(_xlfn.IFNA(INDEX(l_fp!$B$3:$B$65537,MATCH($D24,l_fp!$A$3:$A$65537,0)),INDEX(background_biosphere!$B$2:$B$65536,MATCH($D24,background_biosphere!$A$2:$A$65536,0))),"")</f>
        <v/>
      </c>
      <c r="I24" s="124">
        <v>0.27716014187127802</v>
      </c>
      <c r="J24" s="124"/>
      <c r="K24" s="120"/>
      <c r="L24" s="125" t="str">
        <f>IF(_xlfn.IFNA(_xlfn.IFNA(INDEX(l_fp!$D$3:$D$65537,MATCH($D24,l_fp!$A$3:$A$65537,0)),INDEX(background_biosphere!$C$2:$C$65536,MATCH($D24,background_biosphere!$A$2:$A$65536,0))),"")=0,"",_xlfn.IFNA(_xlfn.IFNA(INDEX(l_fp!$D$3:$D$65537,MATCH($D24,l_fp!$A$3:$A$65537,0)),INDEX(background_biosphere!$C$2:$C$65536,MATCH($D24,background_biosphere!$A$2:$A$65536,0))),""))</f>
        <v/>
      </c>
      <c r="M24" s="125" t="str">
        <f>IF(_xlfn.IFNA(_xlfn.IFNA(INDEX(l_fp!$E$3:$E$65537,MATCH($D24,l_fp!$A$3:$A$65537,0)),INDEX(background_biosphere!$D$2:$D$65536,MATCH($D24,background_biosphere!$A$2:$A$65536,0))),"")=0,"",_xlfn.IFNA(_xlfn.IFNA(INDEX(l_fp!$E$3:$E$65537,MATCH($D24,l_fp!$A$3:$A$65537,0)),INDEX(background_biosphere!$D$2:$D$65536,MATCH($D24,background_biosphere!$A$2:$A$65536,0))),""))</f>
        <v/>
      </c>
      <c r="N24" s="126" t="str">
        <f>_xlfn.IFNA(_xlfn.IFNA(_xlfn.IFNA(_xlfn.IFNA(INDEX(l_goods!$D$3:$D$65537,MATCH(C24,l_goods!$A$3:$A$65537,0)),INDEX(background_technosphere!$H$2:$H$65536,MATCH(C24,background_technosphere!$A$2:$A$65536,0))),INDEX(l_fp!$F$3:$F$65537,MATCH($D24,l_fp!$A$3:$A$65537,0))),INDEX(background_biosphere!$E$2:$E$65536,MATCH($D24,background_biosphere!$A$2:$A$65536,0))),"")</f>
        <v>kWh</v>
      </c>
      <c r="O24" s="127" t="s">
        <v>5823</v>
      </c>
      <c r="P24" s="127" t="s">
        <v>5963</v>
      </c>
      <c r="Q24" s="127"/>
    </row>
    <row r="25" spans="1:17" x14ac:dyDescent="0.25">
      <c r="A25" s="158" t="str">
        <f>_xlfn.IFNA(_xlfn.IFNA(INDEX(l_act!$B$3:$B$65537,MATCH($B25,l_act!$A$3:$A$65537,0)),INDEX(background_technosphere!$E$2:$E$65536,MATCH($B25,background_technosphere!$B$2:$B$65536,0))),"")</f>
        <v>recyc_pmixte_IN_1</v>
      </c>
      <c r="B25" s="156" t="s">
        <v>5994</v>
      </c>
      <c r="C25" s="62" t="s">
        <v>5736</v>
      </c>
      <c r="D25" s="54"/>
      <c r="E25" s="55" t="str">
        <f>_xlfn.IFNA(_xlfn.IFNA(INDEX(l_act!$B$3:$B$65537,MATCH(IFERROR(RIGHT($C25,LEN($C25)-FIND("_",$C25)),""),l_act!$A$3:$A$65537,0)),INDEX(background_technosphere!$E$2:$E$65536,MATCH($C25,background_technosphere!$A$2:$A$65536,0))),"")</f>
        <v>market for diesel, burned in diesel-electric generating set, 10MW</v>
      </c>
      <c r="F25" s="55" t="str">
        <f>_xlfn.IFNA(_xlfn.IFNA(INDEX(l_act!$C$3:$C$65537,MATCH(IFERROR(RIGHT($C25,LEN($C25)-FIND("_",$C25)),""),l_act!$A$3:$A$65537,0)),INDEX(background_technosphere!$G$2:$G$65536,MATCH($C25,background_technosphere!$A$2:$A$65536,0))),"")</f>
        <v>GLO</v>
      </c>
      <c r="G25" s="56" t="str">
        <f>_xlfn.IFNA(_xlfn.IFNA(INDEX(l_goods!$B$3:$B$65537,MATCH($C25,l_goods!$A$3:$A$65537,0)),INDEX(background_technosphere!$F$2:$F$65536,MATCH($C25,background_technosphere!$A$2:$A$65536,0))),"")</f>
        <v>diesel, burned in diesel-electric generating set, 10MW</v>
      </c>
      <c r="H25" s="57" t="str">
        <f>_xlfn.IFNA(_xlfn.IFNA(INDEX(l_fp!$B$3:$B$65537,MATCH($D25,l_fp!$A$3:$A$65537,0)),INDEX(background_biosphere!$B$2:$B$65536,MATCH($D25,background_biosphere!$A$2:$A$65536,0))),"")</f>
        <v/>
      </c>
      <c r="I25" s="58">
        <v>5.2700000000000002E-4</v>
      </c>
      <c r="J25" s="58"/>
      <c r="K25" s="54"/>
      <c r="L25" s="59" t="str">
        <f>IF(_xlfn.IFNA(_xlfn.IFNA(INDEX(l_fp!$D$3:$D$65537,MATCH($D25,l_fp!$A$3:$A$65537,0)),INDEX(background_biosphere!$C$2:$C$65536,MATCH($D25,background_biosphere!$A$2:$A$65536,0))),"")=0,"",_xlfn.IFNA(_xlfn.IFNA(INDEX(l_fp!$D$3:$D$65537,MATCH($D25,l_fp!$A$3:$A$65537,0)),INDEX(background_biosphere!$C$2:$C$65536,MATCH($D25,background_biosphere!$A$2:$A$65536,0))),""))</f>
        <v/>
      </c>
      <c r="M25" s="59" t="str">
        <f>IF(_xlfn.IFNA(_xlfn.IFNA(INDEX(l_fp!$E$3:$E$65537,MATCH($D25,l_fp!$A$3:$A$65537,0)),INDEX(background_biosphere!$D$2:$D$65536,MATCH($D25,background_biosphere!$A$2:$A$65536,0))),"")=0,"",_xlfn.IFNA(_xlfn.IFNA(INDEX(l_fp!$E$3:$E$65537,MATCH($D25,l_fp!$A$3:$A$65537,0)),INDEX(background_biosphere!$D$2:$D$65536,MATCH($D25,background_biosphere!$A$2:$A$65536,0))),""))</f>
        <v/>
      </c>
      <c r="N25" s="60" t="str">
        <f>_xlfn.IFNA(_xlfn.IFNA(_xlfn.IFNA(_xlfn.IFNA(INDEX(l_goods!$D$3:$D$65537,MATCH(C25,l_goods!$A$3:$A$65537,0)),INDEX(background_technosphere!$H$2:$H$65536,MATCH(C25,background_technosphere!$A$2:$A$65536,0))),INDEX(l_fp!$F$3:$F$65537,MATCH($D25,l_fp!$A$3:$A$65537,0))),INDEX(background_biosphere!$E$2:$E$65536,MATCH($D25,background_biosphere!$A$2:$A$65536,0))),"")</f>
        <v>MJ</v>
      </c>
      <c r="O25" s="61"/>
      <c r="P25" s="61" t="s">
        <v>5777</v>
      </c>
      <c r="Q25" s="61"/>
    </row>
    <row r="26" spans="1:17" s="128" customFormat="1" x14ac:dyDescent="0.25">
      <c r="A26" s="158" t="str">
        <f>_xlfn.IFNA(_xlfn.IFNA(INDEX(l_act!$B$3:$B$65537,MATCH($B26,l_act!$A$3:$A$65537,0)),INDEX(background_technosphere!$E$2:$E$65536,MATCH($B26,background_technosphere!$B$2:$B$65536,0))),"")</f>
        <v>recyc_pmixte_IN_1</v>
      </c>
      <c r="B26" s="156" t="s">
        <v>5994</v>
      </c>
      <c r="C26" s="129" t="s">
        <v>5820</v>
      </c>
      <c r="D26" s="120"/>
      <c r="E26" s="121" t="str">
        <f>_xlfn.IFNA(_xlfn.IFNA(INDEX(l_act!$B$3:$B$65537,MATCH(IFERROR(RIGHT($C26,LEN($C26)-FIND("_",$C26)),""),l_act!$A$3:$A$65537,0)),INDEX(background_technosphere!$E$2:$E$65536,MATCH($C26,background_technosphere!$A$2:$A$65536,0))),"")</f>
        <v>heat and power co-generation, wood chips, 6667 kW, state-of-the-art 2014</v>
      </c>
      <c r="F26" s="154" t="str">
        <f>_xlfn.IFNA(_xlfn.IFNA(INDEX(l_act!$C$3:$C$65537,MATCH(IFERROR(RIGHT($C26,LEN($C26)-FIND("_",$C26)),""),l_act!$A$3:$A$65537,0)),INDEX(background_technosphere!$G$2:$G$65536,MATCH($C26,background_technosphere!$A$2:$A$65536,0))),"")</f>
        <v>IN-TN</v>
      </c>
      <c r="G26" s="122" t="str">
        <f>_xlfn.IFNA(_xlfn.IFNA(INDEX(l_goods!$B$3:$B$65537,MATCH($C26,l_goods!$A$3:$A$65537,0)),INDEX(background_technosphere!$F$2:$F$65536,MATCH($C26,background_technosphere!$A$2:$A$65536,0))),"")</f>
        <v>heat, district or industrial, other than natural gas</v>
      </c>
      <c r="H26" s="123" t="str">
        <f>_xlfn.IFNA(_xlfn.IFNA(INDEX(l_fp!$B$3:$B$65537,MATCH($D26,l_fp!$A$3:$A$65537,0)),INDEX(background_biosphere!$B$2:$B$65536,MATCH($D26,background_biosphere!$A$2:$A$65536,0))),"")</f>
        <v/>
      </c>
      <c r="I26" s="124">
        <v>6.5579999999999998</v>
      </c>
      <c r="J26" s="124"/>
      <c r="K26" s="120"/>
      <c r="L26" s="125" t="str">
        <f>IF(_xlfn.IFNA(_xlfn.IFNA(INDEX(l_fp!$D$3:$D$65537,MATCH($D26,l_fp!$A$3:$A$65537,0)),INDEX(background_biosphere!$C$2:$C$65536,MATCH($D26,background_biosphere!$A$2:$A$65536,0))),"")=0,"",_xlfn.IFNA(_xlfn.IFNA(INDEX(l_fp!$D$3:$D$65537,MATCH($D26,l_fp!$A$3:$A$65537,0)),INDEX(background_biosphere!$C$2:$C$65536,MATCH($D26,background_biosphere!$A$2:$A$65536,0))),""))</f>
        <v/>
      </c>
      <c r="M26" s="125" t="str">
        <f>IF(_xlfn.IFNA(_xlfn.IFNA(INDEX(l_fp!$E$3:$E$65537,MATCH($D26,l_fp!$A$3:$A$65537,0)),INDEX(background_biosphere!$D$2:$D$65536,MATCH($D26,background_biosphere!$A$2:$A$65536,0))),"")=0,"",_xlfn.IFNA(_xlfn.IFNA(INDEX(l_fp!$E$3:$E$65537,MATCH($D26,l_fp!$A$3:$A$65537,0)),INDEX(background_biosphere!$D$2:$D$65536,MATCH($D26,background_biosphere!$A$2:$A$65536,0))),""))</f>
        <v/>
      </c>
      <c r="N26" s="126" t="str">
        <f>_xlfn.IFNA(_xlfn.IFNA(_xlfn.IFNA(_xlfn.IFNA(INDEX(l_goods!$D$3:$D$65537,MATCH(C26,l_goods!$A$3:$A$65537,0)),INDEX(background_technosphere!$H$2:$H$65536,MATCH(C26,background_technosphere!$A$2:$A$65536,0))),INDEX(l_fp!$F$3:$F$65537,MATCH($D26,l_fp!$A$3:$A$65537,0))),INDEX(background_biosphere!$E$2:$E$65536,MATCH($D26,background_biosphere!$A$2:$A$65536,0))),"")</f>
        <v>MJ</v>
      </c>
      <c r="O26" s="127" t="s">
        <v>5822</v>
      </c>
      <c r="P26" s="127" t="s">
        <v>5777</v>
      </c>
      <c r="Q26" s="127"/>
    </row>
    <row r="27" spans="1:17" x14ac:dyDescent="0.25">
      <c r="A27" s="158" t="str">
        <f>_xlfn.IFNA(_xlfn.IFNA(INDEX(l_act!$B$3:$B$65537,MATCH($B27,l_act!$A$3:$A$65537,0)),INDEX(background_technosphere!$E$2:$E$65536,MATCH($B27,background_technosphere!$B$2:$B$65536,0))),"")</f>
        <v>recyc_pmixte_IN_1</v>
      </c>
      <c r="B27" s="156" t="s">
        <v>5994</v>
      </c>
      <c r="C27" s="53" t="s">
        <v>5738</v>
      </c>
      <c r="D27" s="54"/>
      <c r="E27" s="55" t="str">
        <f>_xlfn.IFNA(_xlfn.IFNA(INDEX(l_act!$B$3:$B$65537,MATCH(IFERROR(RIGHT($C27,LEN($C27)-FIND("_",$C27)),""),l_act!$A$3:$A$65537,0)),INDEX(background_technosphere!$E$2:$E$65536,MATCH($C27,background_technosphere!$A$2:$A$65536,0))),"")</f>
        <v>market for heat, district or industrial, natural gas</v>
      </c>
      <c r="F27" s="55" t="str">
        <f>_xlfn.IFNA(_xlfn.IFNA(INDEX(l_act!$C$3:$C$65537,MATCH(IFERROR(RIGHT($C27,LEN($C27)-FIND("_",$C27)),""),l_act!$A$3:$A$65537,0)),INDEX(background_technosphere!$G$2:$G$65536,MATCH($C27,background_technosphere!$A$2:$A$65536,0))),"")</f>
        <v>CA-QC</v>
      </c>
      <c r="G27" s="56" t="str">
        <f>_xlfn.IFNA(_xlfn.IFNA(INDEX(l_goods!$B$3:$B$65537,MATCH($C27,l_goods!$A$3:$A$65537,0)),INDEX(background_technosphere!$F$2:$F$65536,MATCH($C27,background_technosphere!$A$2:$A$65536,0))),"")</f>
        <v>heat, district or industrial, natural gas</v>
      </c>
      <c r="H27" s="57" t="str">
        <f>_xlfn.IFNA(_xlfn.IFNA(INDEX(l_fp!$B$3:$B$65537,MATCH($D27,l_fp!$A$3:$A$65537,0)),INDEX(background_biosphere!$B$2:$B$65536,MATCH($D27,background_biosphere!$A$2:$A$65536,0))),"")</f>
        <v/>
      </c>
      <c r="I27" s="58">
        <v>2.3707278608468E-2</v>
      </c>
      <c r="J27" s="58"/>
      <c r="K27" s="54"/>
      <c r="L27" s="59" t="str">
        <f>IF(_xlfn.IFNA(_xlfn.IFNA(INDEX(l_fp!$D$3:$D$65537,MATCH($D27,l_fp!$A$3:$A$65537,0)),INDEX(background_biosphere!$C$2:$C$65536,MATCH($D27,background_biosphere!$A$2:$A$65536,0))),"")=0,"",_xlfn.IFNA(_xlfn.IFNA(INDEX(l_fp!$D$3:$D$65537,MATCH($D27,l_fp!$A$3:$A$65537,0)),INDEX(background_biosphere!$C$2:$C$65536,MATCH($D27,background_biosphere!$A$2:$A$65536,0))),""))</f>
        <v/>
      </c>
      <c r="M27" s="59" t="str">
        <f>IF(_xlfn.IFNA(_xlfn.IFNA(INDEX(l_fp!$E$3:$E$65537,MATCH($D27,l_fp!$A$3:$A$65537,0)),INDEX(background_biosphere!$D$2:$D$65536,MATCH($D27,background_biosphere!$A$2:$A$65536,0))),"")=0,"",_xlfn.IFNA(_xlfn.IFNA(INDEX(l_fp!$E$3:$E$65537,MATCH($D27,l_fp!$A$3:$A$65537,0)),INDEX(background_biosphere!$D$2:$D$65536,MATCH($D27,background_biosphere!$A$2:$A$65536,0))),""))</f>
        <v/>
      </c>
      <c r="N27" s="60" t="str">
        <f>_xlfn.IFNA(_xlfn.IFNA(_xlfn.IFNA(_xlfn.IFNA(INDEX(l_goods!$D$3:$D$65537,MATCH(C27,l_goods!$A$3:$A$65537,0)),INDEX(background_technosphere!$H$2:$H$65536,MATCH(C27,background_technosphere!$A$2:$A$65536,0))),INDEX(l_fp!$F$3:$F$65537,MATCH($D27,l_fp!$A$3:$A$65537,0))),INDEX(background_biosphere!$E$2:$E$65536,MATCH($D27,background_biosphere!$A$2:$A$65536,0))),"")</f>
        <v>MJ</v>
      </c>
      <c r="O27" s="61"/>
      <c r="P27" s="61" t="s">
        <v>5777</v>
      </c>
      <c r="Q27" s="61"/>
    </row>
    <row r="28" spans="1:17" x14ac:dyDescent="0.25">
      <c r="A28" s="158" t="str">
        <f>_xlfn.IFNA(_xlfn.IFNA(INDEX(l_act!$B$3:$B$65537,MATCH($B28,l_act!$A$3:$A$65537,0)),INDEX(background_technosphere!$E$2:$E$65536,MATCH($B28,background_technosphere!$B$2:$B$65536,0))),"")</f>
        <v>recyc_pmixte_IN_1</v>
      </c>
      <c r="B28" s="156" t="s">
        <v>5994</v>
      </c>
      <c r="C28" s="53" t="s">
        <v>5739</v>
      </c>
      <c r="D28" s="54"/>
      <c r="E28" s="55" t="str">
        <f>_xlfn.IFNA(_xlfn.IFNA(INDEX(l_act!$B$3:$B$65537,MATCH(IFERROR(RIGHT($C28,LEN($C28)-FIND("_",$C28)),""),l_act!$A$3:$A$65537,0)),INDEX(background_technosphere!$E$2:$E$65536,MATCH($C28,background_technosphere!$A$2:$A$65536,0))),"")</f>
        <v>market for heat, district or industrial, natural gas</v>
      </c>
      <c r="F28" s="55" t="str">
        <f>_xlfn.IFNA(_xlfn.IFNA(INDEX(l_act!$C$3:$C$65537,MATCH(IFERROR(RIGHT($C28,LEN($C28)-FIND("_",$C28)),""),l_act!$A$3:$A$65537,0)),INDEX(background_technosphere!$G$2:$G$65536,MATCH($C28,background_technosphere!$A$2:$A$65536,0))),"")</f>
        <v>RoW</v>
      </c>
      <c r="G28" s="56" t="str">
        <f>_xlfn.IFNA(_xlfn.IFNA(INDEX(l_goods!$B$3:$B$65537,MATCH($C28,l_goods!$A$3:$A$65537,0)),INDEX(background_technosphere!$F$2:$F$65536,MATCH($C28,background_technosphere!$A$2:$A$65536,0))),"")</f>
        <v>heat, district or industrial, natural gas</v>
      </c>
      <c r="H28" s="57" t="str">
        <f>_xlfn.IFNA(_xlfn.IFNA(INDEX(l_fp!$B$3:$B$65537,MATCH($D28,l_fp!$A$3:$A$65537,0)),INDEX(background_biosphere!$B$2:$B$65536,MATCH($D28,background_biosphere!$A$2:$A$65536,0))),"")</f>
        <v/>
      </c>
      <c r="I28" s="58">
        <v>1.3402927213915301</v>
      </c>
      <c r="J28" s="58"/>
      <c r="K28" s="54"/>
      <c r="L28" s="59" t="str">
        <f>IF(_xlfn.IFNA(_xlfn.IFNA(INDEX(l_fp!$D$3:$D$65537,MATCH($D28,l_fp!$A$3:$A$65537,0)),INDEX(background_biosphere!$C$2:$C$65536,MATCH($D28,background_biosphere!$A$2:$A$65536,0))),"")=0,"",_xlfn.IFNA(_xlfn.IFNA(INDEX(l_fp!$D$3:$D$65537,MATCH($D28,l_fp!$A$3:$A$65537,0)),INDEX(background_biosphere!$C$2:$C$65536,MATCH($D28,background_biosphere!$A$2:$A$65536,0))),""))</f>
        <v/>
      </c>
      <c r="M28" s="59" t="str">
        <f>IF(_xlfn.IFNA(_xlfn.IFNA(INDEX(l_fp!$E$3:$E$65537,MATCH($D28,l_fp!$A$3:$A$65537,0)),INDEX(background_biosphere!$D$2:$D$65536,MATCH($D28,background_biosphere!$A$2:$A$65536,0))),"")=0,"",_xlfn.IFNA(_xlfn.IFNA(INDEX(l_fp!$E$3:$E$65537,MATCH($D28,l_fp!$A$3:$A$65537,0)),INDEX(background_biosphere!$D$2:$D$65536,MATCH($D28,background_biosphere!$A$2:$A$65536,0))),""))</f>
        <v/>
      </c>
      <c r="N28" s="60" t="str">
        <f>_xlfn.IFNA(_xlfn.IFNA(_xlfn.IFNA(_xlfn.IFNA(INDEX(l_goods!$D$3:$D$65537,MATCH(C28,l_goods!$A$3:$A$65537,0)),INDEX(background_technosphere!$H$2:$H$65536,MATCH(C28,background_technosphere!$A$2:$A$65536,0))),INDEX(l_fp!$F$3:$F$65537,MATCH($D28,l_fp!$A$3:$A$65537,0))),INDEX(background_biosphere!$E$2:$E$65536,MATCH($D28,background_biosphere!$A$2:$A$65536,0))),"")</f>
        <v>MJ</v>
      </c>
      <c r="O28" s="61"/>
      <c r="P28" s="61" t="s">
        <v>5777</v>
      </c>
      <c r="Q28" s="61"/>
    </row>
    <row r="29" spans="1:17" x14ac:dyDescent="0.25">
      <c r="A29" s="158" t="str">
        <f>_xlfn.IFNA(_xlfn.IFNA(INDEX(l_act!$B$3:$B$65537,MATCH($B29,l_act!$A$3:$A$65537,0)),INDEX(background_technosphere!$E$2:$E$65536,MATCH($B29,background_technosphere!$B$2:$B$65536,0))),"")</f>
        <v>recyc_pmixte_IN_1</v>
      </c>
      <c r="B29" s="156" t="s">
        <v>5994</v>
      </c>
      <c r="C29" s="53" t="s">
        <v>5740</v>
      </c>
      <c r="D29" s="54"/>
      <c r="E29" s="55" t="str">
        <f>_xlfn.IFNA(_xlfn.IFNA(INDEX(l_act!$B$3:$B$65537,MATCH(IFERROR(RIGHT($C29,LEN($C29)-FIND("_",$C29)),""),l_act!$A$3:$A$65537,0)),INDEX(background_technosphere!$E$2:$E$65536,MATCH($C29,background_technosphere!$A$2:$A$65536,0))),"")</f>
        <v>heat production, light fuel oil, at industrial furnace 1MW</v>
      </c>
      <c r="F29" s="55" t="str">
        <f>_xlfn.IFNA(_xlfn.IFNA(INDEX(l_act!$C$3:$C$65537,MATCH(IFERROR(RIGHT($C29,LEN($C29)-FIND("_",$C29)),""),l_act!$A$3:$A$65537,0)),INDEX(background_technosphere!$G$2:$G$65536,MATCH($C29,background_technosphere!$A$2:$A$65536,0))),"")</f>
        <v>RoW</v>
      </c>
      <c r="G29" s="56" t="str">
        <f>_xlfn.IFNA(_xlfn.IFNA(INDEX(l_goods!$B$3:$B$65537,MATCH($C29,l_goods!$A$3:$A$65537,0)),INDEX(background_technosphere!$F$2:$F$65536,MATCH($C29,background_technosphere!$A$2:$A$65536,0))),"")</f>
        <v>heat, district or industrial, other than natural gas</v>
      </c>
      <c r="H29" s="57" t="str">
        <f>_xlfn.IFNA(_xlfn.IFNA(INDEX(l_fp!$B$3:$B$65537,MATCH($D29,l_fp!$A$3:$A$65537,0)),INDEX(background_biosphere!$B$2:$B$65536,MATCH($D29,background_biosphere!$A$2:$A$65536,0))),"")</f>
        <v/>
      </c>
      <c r="I29" s="58">
        <v>9.3399999999999997E-2</v>
      </c>
      <c r="J29" s="58"/>
      <c r="K29" s="54"/>
      <c r="L29" s="59" t="str">
        <f>IF(_xlfn.IFNA(_xlfn.IFNA(INDEX(l_fp!$D$3:$D$65537,MATCH($D29,l_fp!$A$3:$A$65537,0)),INDEX(background_biosphere!$C$2:$C$65536,MATCH($D29,background_biosphere!$A$2:$A$65536,0))),"")=0,"",_xlfn.IFNA(_xlfn.IFNA(INDEX(l_fp!$D$3:$D$65537,MATCH($D29,l_fp!$A$3:$A$65537,0)),INDEX(background_biosphere!$C$2:$C$65536,MATCH($D29,background_biosphere!$A$2:$A$65536,0))),""))</f>
        <v/>
      </c>
      <c r="M29" s="59" t="str">
        <f>IF(_xlfn.IFNA(_xlfn.IFNA(INDEX(l_fp!$E$3:$E$65537,MATCH($D29,l_fp!$A$3:$A$65537,0)),INDEX(background_biosphere!$D$2:$D$65536,MATCH($D29,background_biosphere!$A$2:$A$65536,0))),"")=0,"",_xlfn.IFNA(_xlfn.IFNA(INDEX(l_fp!$E$3:$E$65537,MATCH($D29,l_fp!$A$3:$A$65537,0)),INDEX(background_biosphere!$D$2:$D$65536,MATCH($D29,background_biosphere!$A$2:$A$65536,0))),""))</f>
        <v/>
      </c>
      <c r="N29" s="60" t="str">
        <f>_xlfn.IFNA(_xlfn.IFNA(_xlfn.IFNA(_xlfn.IFNA(INDEX(l_goods!$D$3:$D$65537,MATCH(C29,l_goods!$A$3:$A$65537,0)),INDEX(background_technosphere!$H$2:$H$65536,MATCH(C29,background_technosphere!$A$2:$A$65536,0))),INDEX(l_fp!$F$3:$F$65537,MATCH($D29,l_fp!$A$3:$A$65537,0))),INDEX(background_biosphere!$E$2:$E$65536,MATCH($D29,background_biosphere!$A$2:$A$65536,0))),"")</f>
        <v>MJ</v>
      </c>
      <c r="O29" s="61"/>
      <c r="P29" s="61" t="s">
        <v>5777</v>
      </c>
      <c r="Q29" s="61"/>
    </row>
    <row r="30" spans="1:17" x14ac:dyDescent="0.25">
      <c r="A30" s="158" t="str">
        <f>_xlfn.IFNA(_xlfn.IFNA(INDEX(l_act!$B$3:$B$65537,MATCH($B30,l_act!$A$3:$A$65537,0)),INDEX(background_technosphere!$E$2:$E$65536,MATCH($B30,background_technosphere!$B$2:$B$65536,0))),"")</f>
        <v>recyc_pmixte_IN_1</v>
      </c>
      <c r="B30" s="156" t="s">
        <v>5994</v>
      </c>
      <c r="C30" s="53" t="s">
        <v>5741</v>
      </c>
      <c r="D30" s="54"/>
      <c r="E30" s="55" t="str">
        <f>_xlfn.IFNA(_xlfn.IFNA(INDEX(l_act!$B$3:$B$65537,MATCH(IFERROR(RIGHT($C30,LEN($C30)-FIND("_",$C30)),""),l_act!$A$3:$A$65537,0)),INDEX(background_technosphere!$E$2:$E$65536,MATCH($C30,background_technosphere!$A$2:$A$65536,0))),"")</f>
        <v>market for wastewater, unpolluted</v>
      </c>
      <c r="F30" s="55" t="str">
        <f>_xlfn.IFNA(_xlfn.IFNA(INDEX(l_act!$C$3:$C$65537,MATCH(IFERROR(RIGHT($C30,LEN($C30)-FIND("_",$C30)),""),l_act!$A$3:$A$65537,0)),INDEX(background_technosphere!$G$2:$G$65536,MATCH($C30,background_technosphere!$A$2:$A$65536,0))),"")</f>
        <v>RoW</v>
      </c>
      <c r="G30" s="56" t="str">
        <f>_xlfn.IFNA(_xlfn.IFNA(INDEX(l_goods!$B$3:$B$65537,MATCH($C30,l_goods!$A$3:$A$65537,0)),INDEX(background_technosphere!$F$2:$F$65536,MATCH($C30,background_technosphere!$A$2:$A$65536,0))),"")</f>
        <v>wastewater, unpolluted</v>
      </c>
      <c r="H30" s="57" t="str">
        <f>_xlfn.IFNA(_xlfn.IFNA(INDEX(l_fp!$B$3:$B$65537,MATCH($D30,l_fp!$A$3:$A$65537,0)),INDEX(background_biosphere!$B$2:$B$65536,MATCH($D30,background_biosphere!$A$2:$A$65536,0))),"")</f>
        <v/>
      </c>
      <c r="I30" s="58">
        <v>-1.06E-2</v>
      </c>
      <c r="J30" s="58"/>
      <c r="K30" s="54"/>
      <c r="L30" s="59" t="str">
        <f>IF(_xlfn.IFNA(_xlfn.IFNA(INDEX(l_fp!$D$3:$D$65537,MATCH($D30,l_fp!$A$3:$A$65537,0)),INDEX(background_biosphere!$C$2:$C$65536,MATCH($D30,background_biosphere!$A$2:$A$65536,0))),"")=0,"",_xlfn.IFNA(_xlfn.IFNA(INDEX(l_fp!$D$3:$D$65537,MATCH($D30,l_fp!$A$3:$A$65537,0)),INDEX(background_biosphere!$C$2:$C$65536,MATCH($D30,background_biosphere!$A$2:$A$65536,0))),""))</f>
        <v/>
      </c>
      <c r="M30" s="59" t="str">
        <f>IF(_xlfn.IFNA(_xlfn.IFNA(INDEX(l_fp!$E$3:$E$65537,MATCH($D30,l_fp!$A$3:$A$65537,0)),INDEX(background_biosphere!$D$2:$D$65536,MATCH($D30,background_biosphere!$A$2:$A$65536,0))),"")=0,"",_xlfn.IFNA(_xlfn.IFNA(INDEX(l_fp!$E$3:$E$65537,MATCH($D30,l_fp!$A$3:$A$65537,0)),INDEX(background_biosphere!$D$2:$D$65536,MATCH($D30,background_biosphere!$A$2:$A$65536,0))),""))</f>
        <v/>
      </c>
      <c r="N30" s="60" t="str">
        <f>_xlfn.IFNA(_xlfn.IFNA(_xlfn.IFNA(_xlfn.IFNA(INDEX(l_goods!$D$3:$D$65537,MATCH(C30,l_goods!$A$3:$A$65537,0)),INDEX(background_technosphere!$H$2:$H$65536,MATCH(C30,background_technosphere!$A$2:$A$65536,0))),INDEX(l_fp!$F$3:$F$65537,MATCH($D30,l_fp!$A$3:$A$65537,0))),INDEX(background_biosphere!$E$2:$E$65536,MATCH($D30,background_biosphere!$A$2:$A$65536,0))),"")</f>
        <v>m3</v>
      </c>
      <c r="O30" s="61" t="s">
        <v>5825</v>
      </c>
      <c r="P30" s="61" t="s">
        <v>5777</v>
      </c>
      <c r="Q30" s="61"/>
    </row>
    <row r="31" spans="1:17" s="128" customFormat="1" x14ac:dyDescent="0.25">
      <c r="A31" s="158" t="str">
        <f>_xlfn.IFNA(_xlfn.IFNA(INDEX(l_act!$B$3:$B$65537,MATCH($B31,l_act!$A$3:$A$65537,0)),INDEX(background_technosphere!$E$2:$E$65536,MATCH($B31,background_technosphere!$B$2:$B$65536,0))),"")</f>
        <v>recyc_pmixte_IN_1</v>
      </c>
      <c r="B31" s="156" t="s">
        <v>5994</v>
      </c>
      <c r="C31" s="119" t="s">
        <v>5742</v>
      </c>
      <c r="D31" s="120"/>
      <c r="E31" s="121" t="str">
        <f>_xlfn.IFNA(_xlfn.IFNA(INDEX(l_act!$B$3:$B$65537,MATCH(IFERROR(RIGHT($C31,LEN($C31)-FIND("_",$C31)),""),l_act!$A$3:$A$65537,0)),INDEX(background_technosphere!$E$2:$E$65536,MATCH($C31,background_technosphere!$A$2:$A$65536,0))),"")</f>
        <v>market for waste paper, unsorted</v>
      </c>
      <c r="F31" s="121" t="str">
        <f>_xlfn.IFNA(_xlfn.IFNA(INDEX(l_act!$C$3:$C$65537,MATCH(IFERROR(RIGHT($C31,LEN($C31)-FIND("_",$C31)),""),l_act!$A$3:$A$65537,0)),INDEX(background_technosphere!$G$2:$G$65536,MATCH($C31,background_technosphere!$A$2:$A$65536,0))),"")</f>
        <v>RoW</v>
      </c>
      <c r="G31" s="122" t="str">
        <f>_xlfn.IFNA(_xlfn.IFNA(INDEX(l_goods!$B$3:$B$65537,MATCH($C31,l_goods!$A$3:$A$65537,0)),INDEX(background_technosphere!$F$2:$F$65536,MATCH($C31,background_technosphere!$A$2:$A$65536,0))),"")</f>
        <v>waste paper, unsorted</v>
      </c>
      <c r="H31" s="123" t="str">
        <f>_xlfn.IFNA(_xlfn.IFNA(INDEX(l_fp!$B$3:$B$65537,MATCH($D31,l_fp!$A$3:$A$65537,0)),INDEX(background_biosphere!$B$2:$B$65536,MATCH($D31,background_biosphere!$A$2:$A$65536,0))),"")</f>
        <v/>
      </c>
      <c r="I31" s="152">
        <v>1.667</v>
      </c>
      <c r="J31" s="124"/>
      <c r="K31" s="120"/>
      <c r="L31" s="125" t="str">
        <f>IF(_xlfn.IFNA(_xlfn.IFNA(INDEX(l_fp!$D$3:$D$65537,MATCH($D31,l_fp!$A$3:$A$65537,0)),INDEX(background_biosphere!$C$2:$C$65536,MATCH($D31,background_biosphere!$A$2:$A$65536,0))),"")=0,"",_xlfn.IFNA(_xlfn.IFNA(INDEX(l_fp!$D$3:$D$65537,MATCH($D31,l_fp!$A$3:$A$65537,0)),INDEX(background_biosphere!$C$2:$C$65536,MATCH($D31,background_biosphere!$A$2:$A$65536,0))),""))</f>
        <v/>
      </c>
      <c r="M31" s="125" t="str">
        <f>IF(_xlfn.IFNA(_xlfn.IFNA(INDEX(l_fp!$E$3:$E$65537,MATCH($D31,l_fp!$A$3:$A$65537,0)),INDEX(background_biosphere!$D$2:$D$65536,MATCH($D31,background_biosphere!$A$2:$A$65536,0))),"")=0,"",_xlfn.IFNA(_xlfn.IFNA(INDEX(l_fp!$E$3:$E$65537,MATCH($D31,l_fp!$A$3:$A$65537,0)),INDEX(background_biosphere!$D$2:$D$65536,MATCH($D31,background_biosphere!$A$2:$A$65536,0))),""))</f>
        <v/>
      </c>
      <c r="N31" s="126" t="str">
        <f>_xlfn.IFNA(_xlfn.IFNA(_xlfn.IFNA(_xlfn.IFNA(INDEX(l_goods!$D$3:$D$65537,MATCH(C31,l_goods!$A$3:$A$65537,0)),INDEX(background_technosphere!$H$2:$H$65536,MATCH(C31,background_technosphere!$A$2:$A$65536,0))),INDEX(l_fp!$F$3:$F$65537,MATCH($D31,l_fp!$A$3:$A$65537,0))),INDEX(background_biosphere!$E$2:$E$65536,MATCH($D31,background_biosphere!$A$2:$A$65536,0))),"")</f>
        <v>kg</v>
      </c>
      <c r="O31" s="127" t="s">
        <v>5815</v>
      </c>
      <c r="P31" s="153" t="s">
        <v>5985</v>
      </c>
      <c r="Q31" s="127"/>
    </row>
    <row r="32" spans="1:17" s="128" customFormat="1" x14ac:dyDescent="0.25">
      <c r="A32" s="158" t="str">
        <f>_xlfn.IFNA(_xlfn.IFNA(INDEX(l_act!$B$3:$B$65537,MATCH($B32,l_act!$A$3:$A$65537,0)),INDEX(background_technosphere!$E$2:$E$65536,MATCH($B32,background_technosphere!$B$2:$B$65536,0))),"")</f>
        <v>recyc_pmixte_IN_1</v>
      </c>
      <c r="B32" s="156" t="s">
        <v>5994</v>
      </c>
      <c r="C32" s="119" t="s">
        <v>5744</v>
      </c>
      <c r="D32" s="120"/>
      <c r="E32" s="121" t="str">
        <f>_xlfn.IFNA(_xlfn.IFNA(INDEX(l_act!$B$3:$B$65537,MATCH(IFERROR(RIGHT($C32,LEN($C32)-FIND("_",$C32)),""),l_act!$A$3:$A$65537,0)),INDEX(background_technosphere!$E$2:$E$65536,MATCH($C32,background_technosphere!$A$2:$A$65536,0))),"")</f>
        <v>market for municipal solid waste</v>
      </c>
      <c r="F32" s="154" t="str">
        <f>_xlfn.IFNA(_xlfn.IFNA(INDEX(l_act!$C$3:$C$65537,MATCH(IFERROR(RIGHT($C32,LEN($C32)-FIND("_",$C32)),""),l_act!$A$3:$A$65537,0)),INDEX(background_technosphere!$G$2:$G$65536,MATCH($C32,background_technosphere!$A$2:$A$65536,0))),"")</f>
        <v>IN</v>
      </c>
      <c r="G32" s="122" t="str">
        <f>_xlfn.IFNA(_xlfn.IFNA(INDEX(l_goods!$B$3:$B$65537,MATCH($C32,l_goods!$A$3:$A$65537,0)),INDEX(background_technosphere!$F$2:$F$65536,MATCH($C32,background_technosphere!$A$2:$A$65536,0))),"")</f>
        <v>municipal solid waste</v>
      </c>
      <c r="H32" s="123" t="str">
        <f>_xlfn.IFNA(_xlfn.IFNA(INDEX(l_fp!$B$3:$B$65537,MATCH($D32,l_fp!$A$3:$A$65537,0)),INDEX(background_biosphere!$B$2:$B$65536,MATCH($D32,background_biosphere!$A$2:$A$65536,0))),"")</f>
        <v/>
      </c>
      <c r="I32" s="124">
        <v>-1.37686162029003E-2</v>
      </c>
      <c r="J32" s="124"/>
      <c r="K32" s="120"/>
      <c r="L32" s="125" t="str">
        <f>IF(_xlfn.IFNA(_xlfn.IFNA(INDEX(l_fp!$D$3:$D$65537,MATCH($D32,l_fp!$A$3:$A$65537,0)),INDEX(background_biosphere!$C$2:$C$65536,MATCH($D32,background_biosphere!$A$2:$A$65536,0))),"")=0,"",_xlfn.IFNA(_xlfn.IFNA(INDEX(l_fp!$D$3:$D$65537,MATCH($D32,l_fp!$A$3:$A$65537,0)),INDEX(background_biosphere!$C$2:$C$65536,MATCH($D32,background_biosphere!$A$2:$A$65536,0))),""))</f>
        <v/>
      </c>
      <c r="M32" s="125" t="str">
        <f>IF(_xlfn.IFNA(_xlfn.IFNA(INDEX(l_fp!$E$3:$E$65537,MATCH($D32,l_fp!$A$3:$A$65537,0)),INDEX(background_biosphere!$D$2:$D$65536,MATCH($D32,background_biosphere!$A$2:$A$65536,0))),"")=0,"",_xlfn.IFNA(_xlfn.IFNA(INDEX(l_fp!$E$3:$E$65537,MATCH($D32,l_fp!$A$3:$A$65537,0)),INDEX(background_biosphere!$D$2:$D$65536,MATCH($D32,background_biosphere!$A$2:$A$65536,0))),""))</f>
        <v/>
      </c>
      <c r="N32" s="126" t="str">
        <f>_xlfn.IFNA(_xlfn.IFNA(_xlfn.IFNA(_xlfn.IFNA(INDEX(l_goods!$D$3:$D$65537,MATCH(C32,l_goods!$A$3:$A$65537,0)),INDEX(background_technosphere!$H$2:$H$65536,MATCH(C32,background_technosphere!$A$2:$A$65536,0))),INDEX(l_fp!$F$3:$F$65537,MATCH($D32,l_fp!$A$3:$A$65537,0))),INDEX(background_biosphere!$E$2:$E$65536,MATCH($D32,background_biosphere!$A$2:$A$65536,0))),"")</f>
        <v>kg</v>
      </c>
      <c r="O32" s="127" t="s">
        <v>5824</v>
      </c>
      <c r="P32" s="127" t="s">
        <v>5777</v>
      </c>
      <c r="Q32" s="127"/>
    </row>
    <row r="33" spans="1:17" x14ac:dyDescent="0.25">
      <c r="A33" s="158" t="str">
        <f>_xlfn.IFNA(_xlfn.IFNA(INDEX(l_act!$B$3:$B$65537,MATCH($B33,l_act!$A$3:$A$65537,0)),INDEX(background_technosphere!$E$2:$E$65536,MATCH($B33,background_technosphere!$B$2:$B$65536,0))),"")</f>
        <v>recyc_pmixte_IN_1</v>
      </c>
      <c r="B33" s="156" t="s">
        <v>5994</v>
      </c>
      <c r="C33" s="53" t="s">
        <v>5744</v>
      </c>
      <c r="D33" s="54"/>
      <c r="E33" s="55" t="str">
        <f>_xlfn.IFNA(_xlfn.IFNA(INDEX(l_act!$B$3:$B$65537,MATCH(IFERROR(RIGHT($C33,LEN($C33)-FIND("_",$C33)),""),l_act!$A$3:$A$65537,0)),INDEX(background_technosphere!$E$2:$E$65536,MATCH($C33,background_technosphere!$A$2:$A$65536,0))),"")</f>
        <v>market for municipal solid waste</v>
      </c>
      <c r="F33" s="55" t="str">
        <f>_xlfn.IFNA(_xlfn.IFNA(INDEX(l_act!$C$3:$C$65537,MATCH(IFERROR(RIGHT($C33,LEN($C33)-FIND("_",$C33)),""),l_act!$A$3:$A$65537,0)),INDEX(background_technosphere!$G$2:$G$65536,MATCH($C33,background_technosphere!$A$2:$A$65536,0))),"")</f>
        <v>IN</v>
      </c>
      <c r="G33" s="56" t="str">
        <f>_xlfn.IFNA(_xlfn.IFNA(INDEX(l_goods!$B$3:$B$65537,MATCH($C33,l_goods!$A$3:$A$65537,0)),INDEX(background_technosphere!$F$2:$F$65536,MATCH($C33,background_technosphere!$A$2:$A$65536,0))),"")</f>
        <v>municipal solid waste</v>
      </c>
      <c r="H33" s="57" t="str">
        <f>_xlfn.IFNA(_xlfn.IFNA(INDEX(l_fp!$B$3:$B$65537,MATCH($D33,l_fp!$A$3:$A$65537,0)),INDEX(background_biosphere!$B$2:$B$65536,MATCH($D33,background_biosphere!$A$2:$A$65536,0))),"")</f>
        <v/>
      </c>
      <c r="I33" s="58">
        <v>-7.0102165629720702E-6</v>
      </c>
      <c r="J33" s="58"/>
      <c r="K33" s="54"/>
      <c r="L33" s="59" t="str">
        <f>IF(_xlfn.IFNA(_xlfn.IFNA(INDEX(l_fp!$D$3:$D$65537,MATCH($D33,l_fp!$A$3:$A$65537,0)),INDEX(background_biosphere!$C$2:$C$65536,MATCH($D33,background_biosphere!$A$2:$A$65536,0))),"")=0,"",_xlfn.IFNA(_xlfn.IFNA(INDEX(l_fp!$D$3:$D$65537,MATCH($D33,l_fp!$A$3:$A$65537,0)),INDEX(background_biosphere!$C$2:$C$65536,MATCH($D33,background_biosphere!$A$2:$A$65536,0))),""))</f>
        <v/>
      </c>
      <c r="M33" s="59" t="str">
        <f>IF(_xlfn.IFNA(_xlfn.IFNA(INDEX(l_fp!$E$3:$E$65537,MATCH($D33,l_fp!$A$3:$A$65537,0)),INDEX(background_biosphere!$D$2:$D$65536,MATCH($D33,background_biosphere!$A$2:$A$65536,0))),"")=0,"",_xlfn.IFNA(_xlfn.IFNA(INDEX(l_fp!$E$3:$E$65537,MATCH($D33,l_fp!$A$3:$A$65537,0)),INDEX(background_biosphere!$D$2:$D$65536,MATCH($D33,background_biosphere!$A$2:$A$65536,0))),""))</f>
        <v/>
      </c>
      <c r="N33" s="60" t="str">
        <f>_xlfn.IFNA(_xlfn.IFNA(_xlfn.IFNA(_xlfn.IFNA(INDEX(l_goods!$D$3:$D$65537,MATCH(C33,l_goods!$A$3:$A$65537,0)),INDEX(background_technosphere!$H$2:$H$65536,MATCH(C33,background_technosphere!$A$2:$A$65536,0))),INDEX(l_fp!$F$3:$F$65537,MATCH($D33,l_fp!$A$3:$A$65537,0))),INDEX(background_biosphere!$E$2:$E$65536,MATCH($D33,background_biosphere!$A$2:$A$65536,0))),"")</f>
        <v>kg</v>
      </c>
      <c r="O33" s="61"/>
      <c r="P33" s="61" t="s">
        <v>5777</v>
      </c>
      <c r="Q33" s="61"/>
    </row>
    <row r="34" spans="1:17" s="128" customFormat="1" x14ac:dyDescent="0.25">
      <c r="A34" s="158" t="str">
        <f>_xlfn.IFNA(_xlfn.IFNA(INDEX(l_act!$B$3:$B$65537,MATCH($B34,l_act!$A$3:$A$65537,0)),INDEX(background_technosphere!$E$2:$E$65536,MATCH($B34,background_technosphere!$B$2:$B$65536,0))),"")</f>
        <v>recyc_pmixte_IN_1</v>
      </c>
      <c r="B34" s="156" t="s">
        <v>5994</v>
      </c>
      <c r="C34" s="119" t="s">
        <v>5744</v>
      </c>
      <c r="D34" s="120"/>
      <c r="E34" s="121" t="str">
        <f>_xlfn.IFNA(_xlfn.IFNA(INDEX(l_act!$B$3:$B$65537,MATCH(IFERROR(RIGHT($C34,LEN($C34)-FIND("_",$C34)),""),l_act!$A$3:$A$65537,0)),INDEX(background_technosphere!$E$2:$E$65536,MATCH($C34,background_technosphere!$A$2:$A$65536,0))),"")</f>
        <v>market for municipal solid waste</v>
      </c>
      <c r="F34" s="154" t="str">
        <f>_xlfn.IFNA(_xlfn.IFNA(INDEX(l_act!$C$3:$C$65537,MATCH(IFERROR(RIGHT($C34,LEN($C34)-FIND("_",$C34)),""),l_act!$A$3:$A$65537,0)),INDEX(background_technosphere!$G$2:$G$65536,MATCH($C34,background_technosphere!$A$2:$A$65536,0))),"")</f>
        <v>IN</v>
      </c>
      <c r="G34" s="122" t="str">
        <f>_xlfn.IFNA(_xlfn.IFNA(INDEX(l_goods!$B$3:$B$65537,MATCH($C34,l_goods!$A$3:$A$65537,0)),INDEX(background_technosphere!$F$2:$F$65536,MATCH($C34,background_technosphere!$A$2:$A$65536,0))),"")</f>
        <v>municipal solid waste</v>
      </c>
      <c r="H34" s="123" t="str">
        <f>_xlfn.IFNA(_xlfn.IFNA(INDEX(l_fp!$B$3:$B$65537,MATCH($D34,l_fp!$A$3:$A$65537,0)),INDEX(background_biosphere!$B$2:$B$65536,MATCH($D34,background_biosphere!$A$2:$A$65536,0))),"")</f>
        <v/>
      </c>
      <c r="I34" s="124">
        <v>-4.9054751258106903E-6</v>
      </c>
      <c r="J34" s="124"/>
      <c r="K34" s="120"/>
      <c r="L34" s="125" t="str">
        <f>IF(_xlfn.IFNA(_xlfn.IFNA(INDEX(l_fp!$D$3:$D$65537,MATCH($D34,l_fp!$A$3:$A$65537,0)),INDEX(background_biosphere!$C$2:$C$65536,MATCH($D34,background_biosphere!$A$2:$A$65536,0))),"")=0,"",_xlfn.IFNA(_xlfn.IFNA(INDEX(l_fp!$D$3:$D$65537,MATCH($D34,l_fp!$A$3:$A$65537,0)),INDEX(background_biosphere!$C$2:$C$65536,MATCH($D34,background_biosphere!$A$2:$A$65536,0))),""))</f>
        <v/>
      </c>
      <c r="M34" s="125" t="str">
        <f>IF(_xlfn.IFNA(_xlfn.IFNA(INDEX(l_fp!$E$3:$E$65537,MATCH($D34,l_fp!$A$3:$A$65537,0)),INDEX(background_biosphere!$D$2:$D$65536,MATCH($D34,background_biosphere!$A$2:$A$65536,0))),"")=0,"",_xlfn.IFNA(_xlfn.IFNA(INDEX(l_fp!$E$3:$E$65537,MATCH($D34,l_fp!$A$3:$A$65537,0)),INDEX(background_biosphere!$D$2:$D$65536,MATCH($D34,background_biosphere!$A$2:$A$65536,0))),""))</f>
        <v/>
      </c>
      <c r="N34" s="126" t="str">
        <f>_xlfn.IFNA(_xlfn.IFNA(_xlfn.IFNA(_xlfn.IFNA(INDEX(l_goods!$D$3:$D$65537,MATCH(C34,l_goods!$A$3:$A$65537,0)),INDEX(background_technosphere!$H$2:$H$65536,MATCH(C34,background_technosphere!$A$2:$A$65536,0))),INDEX(l_fp!$F$3:$F$65537,MATCH($D34,l_fp!$A$3:$A$65537,0))),INDEX(background_biosphere!$E$2:$E$65536,MATCH($D34,background_biosphere!$A$2:$A$65536,0))),"")</f>
        <v>kg</v>
      </c>
      <c r="O34" s="127" t="s">
        <v>5824</v>
      </c>
      <c r="P34" s="127" t="s">
        <v>5777</v>
      </c>
      <c r="Q34" s="127"/>
    </row>
    <row r="35" spans="1:17" s="128" customFormat="1" x14ac:dyDescent="0.25">
      <c r="A35" s="158" t="str">
        <f>_xlfn.IFNA(_xlfn.IFNA(INDEX(l_act!$B$3:$B$65537,MATCH($B35,l_act!$A$3:$A$65537,0)),INDEX(background_technosphere!$E$2:$E$65536,MATCH($B35,background_technosphere!$B$2:$B$65536,0))),"")</f>
        <v>recyc_pmixte_IN_1</v>
      </c>
      <c r="B35" s="156" t="s">
        <v>5994</v>
      </c>
      <c r="C35" s="119" t="s">
        <v>5744</v>
      </c>
      <c r="D35" s="120"/>
      <c r="E35" s="121" t="str">
        <f>_xlfn.IFNA(_xlfn.IFNA(INDEX(l_act!$B$3:$B$65537,MATCH(IFERROR(RIGHT($C35,LEN($C35)-FIND("_",$C35)),""),l_act!$A$3:$A$65537,0)),INDEX(background_technosphere!$E$2:$E$65536,MATCH($C35,background_technosphere!$A$2:$A$65536,0))),"")</f>
        <v>market for municipal solid waste</v>
      </c>
      <c r="F35" s="154" t="str">
        <f>_xlfn.IFNA(_xlfn.IFNA(INDEX(l_act!$C$3:$C$65537,MATCH(IFERROR(RIGHT($C35,LEN($C35)-FIND("_",$C35)),""),l_act!$A$3:$A$65537,0)),INDEX(background_technosphere!$G$2:$G$65536,MATCH($C35,background_technosphere!$A$2:$A$65536,0))),"")</f>
        <v>IN</v>
      </c>
      <c r="G35" s="122" t="str">
        <f>_xlfn.IFNA(_xlfn.IFNA(INDEX(l_goods!$B$3:$B$65537,MATCH($C35,l_goods!$A$3:$A$65537,0)),INDEX(background_technosphere!$F$2:$F$65536,MATCH($C35,background_technosphere!$A$2:$A$65536,0))),"")</f>
        <v>municipal solid waste</v>
      </c>
      <c r="H35" s="123" t="str">
        <f>_xlfn.IFNA(_xlfn.IFNA(INDEX(l_fp!$B$3:$B$65537,MATCH($D35,l_fp!$A$3:$A$65537,0)),INDEX(background_biosphere!$B$2:$B$65536,MATCH($D35,background_biosphere!$A$2:$A$65536,0))),"")</f>
        <v/>
      </c>
      <c r="I35" s="124">
        <v>-1.9468105410882399E-5</v>
      </c>
      <c r="J35" s="124"/>
      <c r="K35" s="120"/>
      <c r="L35" s="125" t="str">
        <f>IF(_xlfn.IFNA(_xlfn.IFNA(INDEX(l_fp!$D$3:$D$65537,MATCH($D35,l_fp!$A$3:$A$65537,0)),INDEX(background_biosphere!$C$2:$C$65536,MATCH($D35,background_biosphere!$A$2:$A$65536,0))),"")=0,"",_xlfn.IFNA(_xlfn.IFNA(INDEX(l_fp!$D$3:$D$65537,MATCH($D35,l_fp!$A$3:$A$65537,0)),INDEX(background_biosphere!$C$2:$C$65536,MATCH($D35,background_biosphere!$A$2:$A$65536,0))),""))</f>
        <v/>
      </c>
      <c r="M35" s="125" t="str">
        <f>IF(_xlfn.IFNA(_xlfn.IFNA(INDEX(l_fp!$E$3:$E$65537,MATCH($D35,l_fp!$A$3:$A$65537,0)),INDEX(background_biosphere!$D$2:$D$65536,MATCH($D35,background_biosphere!$A$2:$A$65536,0))),"")=0,"",_xlfn.IFNA(_xlfn.IFNA(INDEX(l_fp!$E$3:$E$65537,MATCH($D35,l_fp!$A$3:$A$65537,0)),INDEX(background_biosphere!$D$2:$D$65536,MATCH($D35,background_biosphere!$A$2:$A$65536,0))),""))</f>
        <v/>
      </c>
      <c r="N35" s="126" t="str">
        <f>_xlfn.IFNA(_xlfn.IFNA(_xlfn.IFNA(_xlfn.IFNA(INDEX(l_goods!$D$3:$D$65537,MATCH(C35,l_goods!$A$3:$A$65537,0)),INDEX(background_technosphere!$H$2:$H$65536,MATCH(C35,background_technosphere!$A$2:$A$65536,0))),INDEX(l_fp!$F$3:$F$65537,MATCH($D35,l_fp!$A$3:$A$65537,0))),INDEX(background_biosphere!$E$2:$E$65536,MATCH($D35,background_biosphere!$A$2:$A$65536,0))),"")</f>
        <v>kg</v>
      </c>
      <c r="O35" s="127" t="s">
        <v>5824</v>
      </c>
      <c r="P35" s="127" t="s">
        <v>5777</v>
      </c>
      <c r="Q35" s="127"/>
    </row>
    <row r="36" spans="1:17" x14ac:dyDescent="0.25">
      <c r="A36" s="158" t="str">
        <f>_xlfn.IFNA(_xlfn.IFNA(INDEX(l_act!$B$3:$B$65537,MATCH($B36,l_act!$A$3:$A$65537,0)),INDEX(background_technosphere!$E$2:$E$65536,MATCH($B36,background_technosphere!$B$2:$B$65536,0))),"")</f>
        <v>recyc_pmixte_IN_1</v>
      </c>
      <c r="B36" s="156" t="s">
        <v>5994</v>
      </c>
      <c r="C36" s="53" t="s">
        <v>5747</v>
      </c>
      <c r="D36" s="54"/>
      <c r="E36" s="55" t="str">
        <f>_xlfn.IFNA(_xlfn.IFNA(INDEX(l_act!$B$3:$B$65537,MATCH(IFERROR(RIGHT($C36,LEN($C36)-FIND("_",$C36)),""),l_act!$A$3:$A$65537,0)),INDEX(background_technosphere!$E$2:$E$65536,MATCH($C36,background_technosphere!$A$2:$A$65536,0))),"")</f>
        <v>market for wood ash mixture, pure</v>
      </c>
      <c r="F36" s="55" t="str">
        <f>_xlfn.IFNA(_xlfn.IFNA(INDEX(l_act!$C$3:$C$65537,MATCH(IFERROR(RIGHT($C36,LEN($C36)-FIND("_",$C36)),""),l_act!$A$3:$A$65537,0)),INDEX(background_technosphere!$G$2:$G$65536,MATCH($C36,background_technosphere!$A$2:$A$65536,0))),"")</f>
        <v>RoW</v>
      </c>
      <c r="G36" s="56" t="str">
        <f>_xlfn.IFNA(_xlfn.IFNA(INDEX(l_goods!$B$3:$B$65537,MATCH($C36,l_goods!$A$3:$A$65537,0)),INDEX(background_technosphere!$F$2:$F$65536,MATCH($C36,background_technosphere!$A$2:$A$65536,0))),"")</f>
        <v>wood ash mixture, pure</v>
      </c>
      <c r="H36" s="57" t="str">
        <f>_xlfn.IFNA(_xlfn.IFNA(INDEX(l_fp!$B$3:$B$65537,MATCH($D36,l_fp!$A$3:$A$65537,0)),INDEX(background_biosphere!$B$2:$B$65536,MATCH($D36,background_biosphere!$A$2:$A$65536,0))),"")</f>
        <v/>
      </c>
      <c r="I36" s="58">
        <v>-6.8799999999999998E-3</v>
      </c>
      <c r="J36" s="58"/>
      <c r="K36" s="54"/>
      <c r="L36" s="59" t="str">
        <f>IF(_xlfn.IFNA(_xlfn.IFNA(INDEX(l_fp!$D$3:$D$65537,MATCH($D36,l_fp!$A$3:$A$65537,0)),INDEX(background_biosphere!$C$2:$C$65536,MATCH($D36,background_biosphere!$A$2:$A$65536,0))),"")=0,"",_xlfn.IFNA(_xlfn.IFNA(INDEX(l_fp!$D$3:$D$65537,MATCH($D36,l_fp!$A$3:$A$65537,0)),INDEX(background_biosphere!$C$2:$C$65536,MATCH($D36,background_biosphere!$A$2:$A$65536,0))),""))</f>
        <v/>
      </c>
      <c r="M36" s="59" t="str">
        <f>IF(_xlfn.IFNA(_xlfn.IFNA(INDEX(l_fp!$E$3:$E$65537,MATCH($D36,l_fp!$A$3:$A$65537,0)),INDEX(background_biosphere!$D$2:$D$65536,MATCH($D36,background_biosphere!$A$2:$A$65536,0))),"")=0,"",_xlfn.IFNA(_xlfn.IFNA(INDEX(l_fp!$E$3:$E$65537,MATCH($D36,l_fp!$A$3:$A$65537,0)),INDEX(background_biosphere!$D$2:$D$65536,MATCH($D36,background_biosphere!$A$2:$A$65536,0))),""))</f>
        <v/>
      </c>
      <c r="N36" s="60" t="str">
        <f>_xlfn.IFNA(_xlfn.IFNA(_xlfn.IFNA(_xlfn.IFNA(INDEX(l_goods!$D$3:$D$65537,MATCH(C36,l_goods!$A$3:$A$65537,0)),INDEX(background_technosphere!$H$2:$H$65536,MATCH(C36,background_technosphere!$A$2:$A$65536,0))),INDEX(l_fp!$F$3:$F$65537,MATCH($D36,l_fp!$A$3:$A$65537,0))),INDEX(background_biosphere!$E$2:$E$65536,MATCH($D36,background_biosphere!$A$2:$A$65536,0))),"")</f>
        <v>kg</v>
      </c>
      <c r="O36" s="61"/>
      <c r="P36" s="61" t="s">
        <v>5777</v>
      </c>
      <c r="Q36" s="61"/>
    </row>
    <row r="37" spans="1:17" x14ac:dyDescent="0.25">
      <c r="A37" s="158" t="str">
        <f>_xlfn.IFNA(_xlfn.IFNA(INDEX(l_act!$B$3:$B$65537,MATCH($B37,l_act!$A$3:$A$65537,0)),INDEX(background_technosphere!$E$2:$E$65536,MATCH($B37,background_technosphere!$B$2:$B$65536,0))),"")</f>
        <v>recyc_pmixte_IN_1</v>
      </c>
      <c r="B37" s="156" t="s">
        <v>5994</v>
      </c>
      <c r="C37" s="53" t="s">
        <v>5748</v>
      </c>
      <c r="D37" s="54"/>
      <c r="E37" s="55" t="str">
        <f>_xlfn.IFNA(_xlfn.IFNA(INDEX(l_act!$B$3:$B$65537,MATCH(IFERROR(RIGHT($C37,LEN($C37)-FIND("_",$C37)),""),l_act!$A$3:$A$65537,0)),INDEX(background_technosphere!$E$2:$E$65536,MATCH($C37,background_technosphere!$A$2:$A$65536,0))),"")</f>
        <v>market for hazardous waste, for incineration</v>
      </c>
      <c r="F37" s="55" t="str">
        <f>_xlfn.IFNA(_xlfn.IFNA(INDEX(l_act!$C$3:$C$65537,MATCH(IFERROR(RIGHT($C37,LEN($C37)-FIND("_",$C37)),""),l_act!$A$3:$A$65537,0)),INDEX(background_technosphere!$G$2:$G$65536,MATCH($C37,background_technosphere!$A$2:$A$65536,0))),"")</f>
        <v>RoW</v>
      </c>
      <c r="G37" s="56" t="str">
        <f>_xlfn.IFNA(_xlfn.IFNA(INDEX(l_goods!$B$3:$B$65537,MATCH($C37,l_goods!$A$3:$A$65537,0)),INDEX(background_technosphere!$F$2:$F$65536,MATCH($C37,background_technosphere!$A$2:$A$65536,0))),"")</f>
        <v>hazardous waste, for incineration</v>
      </c>
      <c r="H37" s="57" t="str">
        <f>_xlfn.IFNA(_xlfn.IFNA(INDEX(l_fp!$B$3:$B$65537,MATCH($D37,l_fp!$A$3:$A$65537,0)),INDEX(background_biosphere!$B$2:$B$65536,MATCH($D37,background_biosphere!$A$2:$A$65536,0))),"")</f>
        <v/>
      </c>
      <c r="I37" s="58">
        <v>-1.1E-4</v>
      </c>
      <c r="J37" s="58"/>
      <c r="K37" s="54"/>
      <c r="L37" s="59" t="str">
        <f>IF(_xlfn.IFNA(_xlfn.IFNA(INDEX(l_fp!$D$3:$D$65537,MATCH($D37,l_fp!$A$3:$A$65537,0)),INDEX(background_biosphere!$C$2:$C$65536,MATCH($D37,background_biosphere!$A$2:$A$65536,0))),"")=0,"",_xlfn.IFNA(_xlfn.IFNA(INDEX(l_fp!$D$3:$D$65537,MATCH($D37,l_fp!$A$3:$A$65537,0)),INDEX(background_biosphere!$C$2:$C$65536,MATCH($D37,background_biosphere!$A$2:$A$65536,0))),""))</f>
        <v/>
      </c>
      <c r="M37" s="59" t="str">
        <f>IF(_xlfn.IFNA(_xlfn.IFNA(INDEX(l_fp!$E$3:$E$65537,MATCH($D37,l_fp!$A$3:$A$65537,0)),INDEX(background_biosphere!$D$2:$D$65536,MATCH($D37,background_biosphere!$A$2:$A$65536,0))),"")=0,"",_xlfn.IFNA(_xlfn.IFNA(INDEX(l_fp!$E$3:$E$65537,MATCH($D37,l_fp!$A$3:$A$65537,0)),INDEX(background_biosphere!$D$2:$D$65536,MATCH($D37,background_biosphere!$A$2:$A$65536,0))),""))</f>
        <v/>
      </c>
      <c r="N37" s="60" t="str">
        <f>_xlfn.IFNA(_xlfn.IFNA(_xlfn.IFNA(_xlfn.IFNA(INDEX(l_goods!$D$3:$D$65537,MATCH(C37,l_goods!$A$3:$A$65537,0)),INDEX(background_technosphere!$H$2:$H$65536,MATCH(C37,background_technosphere!$A$2:$A$65536,0))),INDEX(l_fp!$F$3:$F$65537,MATCH($D37,l_fp!$A$3:$A$65537,0))),INDEX(background_biosphere!$E$2:$E$65536,MATCH($D37,background_biosphere!$A$2:$A$65536,0))),"")</f>
        <v>kg</v>
      </c>
      <c r="O37" s="61"/>
      <c r="P37" s="61" t="s">
        <v>5777</v>
      </c>
      <c r="Q37" s="61"/>
    </row>
    <row r="38" spans="1:17" s="151" customFormat="1" x14ac:dyDescent="0.25">
      <c r="A38" s="158" t="str">
        <f>_xlfn.IFNA(_xlfn.IFNA(INDEX(l_act!$B$3:$B$65537,MATCH($B38,l_act!$A$3:$A$65537,0)),INDEX(background_technosphere!$E$2:$E$65536,MATCH($B38,background_technosphere!$B$2:$B$65536,0))),"")</f>
        <v>recyc_pmixte_IN_1</v>
      </c>
      <c r="B38" s="156" t="s">
        <v>5994</v>
      </c>
      <c r="C38" s="142" t="s">
        <v>5890</v>
      </c>
      <c r="D38" s="143"/>
      <c r="E38" s="144" t="str">
        <f>_xlfn.IFNA(_xlfn.IFNA(INDEX(l_act!$B$3:$B$65537,MATCH(IFERROR(RIGHT($C38,LEN($C38)-FIND("_",$C38)),""),l_act!$A$3:$A$65537,0)),INDEX(background_technosphere!$E$2:$E$65536,MATCH($C38,background_technosphere!$A$2:$A$65536,0))),"")</f>
        <v>market for tap water</v>
      </c>
      <c r="F38" s="144" t="str">
        <f>_xlfn.IFNA(_xlfn.IFNA(INDEX(l_act!$C$3:$C$65537,MATCH(IFERROR(RIGHT($C38,LEN($C38)-FIND("_",$C38)),""),l_act!$A$3:$A$65537,0)),INDEX(background_technosphere!$G$2:$G$65536,MATCH($C38,background_technosphere!$A$2:$A$65536,0))),"")</f>
        <v>IN</v>
      </c>
      <c r="G38" s="145" t="str">
        <f>_xlfn.IFNA(_xlfn.IFNA(INDEX(l_goods!$B$3:$B$65537,MATCH($C38,l_goods!$A$3:$A$65537,0)),INDEX(background_technosphere!$F$2:$F$65536,MATCH($C38,background_technosphere!$A$2:$A$65536,0))),"")</f>
        <v>tap water</v>
      </c>
      <c r="H38" s="146"/>
      <c r="I38" s="147">
        <f>mass_balance!H15</f>
        <v>10.70744</v>
      </c>
      <c r="J38" s="147"/>
      <c r="K38" s="143"/>
      <c r="L38" s="148"/>
      <c r="M38" s="148"/>
      <c r="N38" s="149" t="str">
        <f>_xlfn.IFNA(_xlfn.IFNA(_xlfn.IFNA(_xlfn.IFNA(INDEX(l_goods!$D$3:$D$65537,MATCH(C38,l_goods!$A$3:$A$65537,0)),INDEX(background_technosphere!$H$2:$H$65536,MATCH(C38,background_technosphere!$A$2:$A$65536,0))),INDEX(l_fp!$F$3:$F$65537,MATCH($D38,l_fp!$A$3:$A$65537,0))),INDEX(background_biosphere!$E$2:$E$65536,MATCH($D38,background_biosphere!$A$2:$A$65536,0))),"")</f>
        <v>kg</v>
      </c>
      <c r="O38" s="150"/>
      <c r="P38" s="150"/>
      <c r="Q38" s="150"/>
    </row>
    <row r="39" spans="1:17" s="151" customFormat="1" x14ac:dyDescent="0.25">
      <c r="A39" s="158" t="str">
        <f>_xlfn.IFNA(_xlfn.IFNA(INDEX(l_act!$B$3:$B$65537,MATCH($B39,l_act!$A$3:$A$65537,0)),INDEX(background_technosphere!$E$2:$E$65536,MATCH($B39,background_technosphere!$B$2:$B$65536,0))),"")</f>
        <v>recyc_pmixte_IN_1</v>
      </c>
      <c r="B39" s="156" t="s">
        <v>5994</v>
      </c>
      <c r="C39" s="142" t="s">
        <v>5966</v>
      </c>
      <c r="D39" s="143"/>
      <c r="E39" s="144" t="str">
        <f>_xlfn.IFNA(_xlfn.IFNA(INDEX(l_act!$B$3:$B$65537,MATCH(IFERROR(RIGHT($C39,LEN($C39)-FIND("_",$C39)),""),l_act!$A$3:$A$65537,0)),INDEX(background_technosphere!$E$2:$E$65536,MATCH($C39,background_technosphere!$A$2:$A$65536,0))),"")</f>
        <v>treatment of waste polyethylene terephthalate, open dump, wet infiltration class (500mm)</v>
      </c>
      <c r="F39" s="144" t="str">
        <f>_xlfn.IFNA(_xlfn.IFNA(INDEX(l_act!$C$3:$C$65537,MATCH(IFERROR(RIGHT($C39,LEN($C39)-FIND("_",$C39)),""),l_act!$A$3:$A$65537,0)),INDEX(background_technosphere!$G$2:$G$65536,MATCH($C39,background_technosphere!$A$2:$A$65536,0))),"")</f>
        <v>GLO</v>
      </c>
      <c r="G39" s="145" t="str">
        <f>_xlfn.IFNA(_xlfn.IFNA(INDEX(l_goods!$B$3:$B$65537,MATCH($C39,l_goods!$A$3:$A$65537,0)),INDEX(background_technosphere!$F$2:$F$65536,MATCH($C39,background_technosphere!$A$2:$A$65536,0))),"")</f>
        <v>waste polyethylene terephthalate</v>
      </c>
      <c r="H39" s="146" t="str">
        <f>_xlfn.IFNA(_xlfn.IFNA(INDEX(l_fp!$B$3:$B$65537,MATCH($D39,l_fp!$A$3:$A$65537,0)),INDEX(background_biosphere!$B$2:$B$65536,MATCH($D39,background_biosphere!$A$2:$A$65536,0))),"")</f>
        <v/>
      </c>
      <c r="I39" s="147">
        <f>-[1]Sheet1!$C$6*I31</f>
        <v>-5.0801013173274574E-2</v>
      </c>
      <c r="J39" s="147"/>
      <c r="K39" s="143"/>
      <c r="L39" s="148" t="str">
        <f>IF(_xlfn.IFNA(_xlfn.IFNA(INDEX(l_fp!$D$3:$D$65537,MATCH($D39,l_fp!$A$3:$A$65537,0)),INDEX(background_biosphere!$C$2:$C$65536,MATCH($D39,background_biosphere!$A$2:$A$65536,0))),"")=0,"",_xlfn.IFNA(_xlfn.IFNA(INDEX(l_fp!$D$3:$D$65537,MATCH($D39,l_fp!$A$3:$A$65537,0)),INDEX(background_biosphere!$C$2:$C$65536,MATCH($D39,background_biosphere!$A$2:$A$65536,0))),""))</f>
        <v/>
      </c>
      <c r="M39" s="148" t="str">
        <f>IF(_xlfn.IFNA(_xlfn.IFNA(INDEX(l_fp!$E$3:$E$65537,MATCH($D39,l_fp!$A$3:$A$65537,0)),INDEX(background_biosphere!$D$2:$D$65536,MATCH($D39,background_biosphere!$A$2:$A$65536,0))),"")=0,"",_xlfn.IFNA(_xlfn.IFNA(INDEX(l_fp!$E$3:$E$65537,MATCH($D39,l_fp!$A$3:$A$65537,0)),INDEX(background_biosphere!$D$2:$D$65536,MATCH($D39,background_biosphere!$A$2:$A$65536,0))),""))</f>
        <v/>
      </c>
      <c r="N39" s="149" t="str">
        <f>_xlfn.IFNA(_xlfn.IFNA(_xlfn.IFNA(_xlfn.IFNA(INDEX(l_goods!$D$3:$D$65537,MATCH(C39,l_goods!$A$3:$A$65537,0)),INDEX(background_technosphere!$H$2:$H$65536,MATCH(C39,background_technosphere!$A$2:$A$65536,0))),INDEX(l_fp!$F$3:$F$65537,MATCH($D39,l_fp!$A$3:$A$65537,0))),INDEX(background_biosphere!$E$2:$E$65536,MATCH($D39,background_biosphere!$A$2:$A$65536,0))),"")</f>
        <v>kg</v>
      </c>
      <c r="O39" s="150" t="s">
        <v>5988</v>
      </c>
      <c r="P39" s="150" t="s">
        <v>5969</v>
      </c>
      <c r="Q39" s="150"/>
    </row>
    <row r="40" spans="1:17" s="151" customFormat="1" x14ac:dyDescent="0.25">
      <c r="A40" s="158" t="str">
        <f>_xlfn.IFNA(_xlfn.IFNA(INDEX(l_act!$B$3:$B$65537,MATCH($B40,l_act!$A$3:$A$65537,0)),INDEX(background_technosphere!$E$2:$E$65536,MATCH($B40,background_technosphere!$B$2:$B$65536,0))),"")</f>
        <v>recyc_pmixte_IN_1</v>
      </c>
      <c r="B40" s="156" t="s">
        <v>5994</v>
      </c>
      <c r="C40" s="142" t="s">
        <v>5970</v>
      </c>
      <c r="D40" s="143"/>
      <c r="E40" s="144" t="str">
        <f>_xlfn.IFNA(_xlfn.IFNA(INDEX(l_act!$B$3:$B$65537,MATCH(IFERROR(RIGHT($C40,LEN($C40)-FIND("_",$C40)),""),l_act!$A$3:$A$65537,0)),INDEX(background_technosphere!$E$2:$E$65536,MATCH($C40,background_technosphere!$A$2:$A$65536,0))),"")</f>
        <v>treatment of waste polyethylene, open dump, wet infiltration class (500mm)</v>
      </c>
      <c r="F40" s="144" t="str">
        <f>_xlfn.IFNA(_xlfn.IFNA(INDEX(l_act!$C$3:$C$65537,MATCH(IFERROR(RIGHT($C40,LEN($C40)-FIND("_",$C40)),""),l_act!$A$3:$A$65537,0)),INDEX(background_technosphere!$G$2:$G$65536,MATCH($C40,background_technosphere!$A$2:$A$65536,0))),"")</f>
        <v>GLO</v>
      </c>
      <c r="G40" s="145" t="str">
        <f>_xlfn.IFNA(_xlfn.IFNA(INDEX(l_goods!$B$3:$B$65537,MATCH($C40,l_goods!$A$3:$A$65537,0)),INDEX(background_technosphere!$F$2:$F$65536,MATCH($C40,background_technosphere!$A$2:$A$65536,0))),"")</f>
        <v>waste polyethylene</v>
      </c>
      <c r="H40" s="146" t="str">
        <f>_xlfn.IFNA(_xlfn.IFNA(INDEX(l_fp!$B$3:$B$65537,MATCH($D40,l_fp!$A$3:$A$65537,0)),INDEX(background_biosphere!$B$2:$B$65536,MATCH($D40,background_biosphere!$A$2:$A$65536,0))),"")</f>
        <v/>
      </c>
      <c r="I40" s="147">
        <f>-([1]Sheet1!$C$7+[1]Sheet1!$C$8)*I31</f>
        <v>-8.2485622096359748E-2</v>
      </c>
      <c r="J40" s="147"/>
      <c r="K40" s="143"/>
      <c r="L40" s="148" t="str">
        <f>IF(_xlfn.IFNA(_xlfn.IFNA(INDEX(l_fp!$D$3:$D$65537,MATCH($D40,l_fp!$A$3:$A$65537,0)),INDEX(background_biosphere!$C$2:$C$65536,MATCH($D40,background_biosphere!$A$2:$A$65536,0))),"")=0,"",_xlfn.IFNA(_xlfn.IFNA(INDEX(l_fp!$D$3:$D$65537,MATCH($D40,l_fp!$A$3:$A$65537,0)),INDEX(background_biosphere!$C$2:$C$65536,MATCH($D40,background_biosphere!$A$2:$A$65536,0))),""))</f>
        <v/>
      </c>
      <c r="M40" s="148" t="str">
        <f>IF(_xlfn.IFNA(_xlfn.IFNA(INDEX(l_fp!$E$3:$E$65537,MATCH($D40,l_fp!$A$3:$A$65537,0)),INDEX(background_biosphere!$D$2:$D$65536,MATCH($D40,background_biosphere!$A$2:$A$65536,0))),"")=0,"",_xlfn.IFNA(_xlfn.IFNA(INDEX(l_fp!$E$3:$E$65537,MATCH($D40,l_fp!$A$3:$A$65537,0)),INDEX(background_biosphere!$D$2:$D$65536,MATCH($D40,background_biosphere!$A$2:$A$65536,0))),""))</f>
        <v/>
      </c>
      <c r="N40" s="149" t="str">
        <f>_xlfn.IFNA(_xlfn.IFNA(_xlfn.IFNA(_xlfn.IFNA(INDEX(l_goods!$D$3:$D$65537,MATCH(C40,l_goods!$A$3:$A$65537,0)),INDEX(background_technosphere!$H$2:$H$65536,MATCH(C40,background_technosphere!$A$2:$A$65536,0))),INDEX(l_fp!$F$3:$F$65537,MATCH($D40,l_fp!$A$3:$A$65537,0))),INDEX(background_biosphere!$E$2:$E$65536,MATCH($D40,background_biosphere!$A$2:$A$65536,0))),"")</f>
        <v>kg</v>
      </c>
      <c r="O40" s="150" t="s">
        <v>5988</v>
      </c>
      <c r="P40" s="150" t="s">
        <v>5969</v>
      </c>
      <c r="Q40" s="150"/>
    </row>
    <row r="41" spans="1:17" s="151" customFormat="1" x14ac:dyDescent="0.25">
      <c r="A41" s="158" t="str">
        <f>_xlfn.IFNA(_xlfn.IFNA(INDEX(l_act!$B$3:$B$65537,MATCH($B41,l_act!$A$3:$A$65537,0)),INDEX(background_technosphere!$E$2:$E$65536,MATCH($B41,background_technosphere!$B$2:$B$65536,0))),"")</f>
        <v>recyc_pmixte_IN_1</v>
      </c>
      <c r="B41" s="156" t="s">
        <v>5994</v>
      </c>
      <c r="C41" s="142" t="s">
        <v>5973</v>
      </c>
      <c r="D41" s="143"/>
      <c r="E41" s="144" t="str">
        <f>_xlfn.IFNA(_xlfn.IFNA(INDEX(l_act!$B$3:$B$65537,MATCH(IFERROR(RIGHT($C41,LEN($C41)-FIND("_",$C41)),""),l_act!$A$3:$A$65537,0)),INDEX(background_technosphere!$E$2:$E$65536,MATCH($C41,background_technosphere!$A$2:$A$65536,0))),"")</f>
        <v>treatment of waste plastic, mixture, open dump, wet infiltration class (500mm)</v>
      </c>
      <c r="F41" s="144" t="str">
        <f>_xlfn.IFNA(_xlfn.IFNA(INDEX(l_act!$C$3:$C$65537,MATCH(IFERROR(RIGHT($C41,LEN($C41)-FIND("_",$C41)),""),l_act!$A$3:$A$65537,0)),INDEX(background_technosphere!$G$2:$G$65536,MATCH($C41,background_technosphere!$A$2:$A$65536,0))),"")</f>
        <v>GLO</v>
      </c>
      <c r="G41" s="145" t="str">
        <f>_xlfn.IFNA(_xlfn.IFNA(INDEX(l_goods!$B$3:$B$65537,MATCH($C41,l_goods!$A$3:$A$65537,0)),INDEX(background_technosphere!$F$2:$F$65536,MATCH($C41,background_technosphere!$A$2:$A$65536,0))),"")</f>
        <v>waste plastic, mixture</v>
      </c>
      <c r="H41" s="146" t="str">
        <f>_xlfn.IFNA(_xlfn.IFNA(INDEX(l_fp!$B$3:$B$65537,MATCH($D41,l_fp!$A$3:$A$65537,0)),INDEX(background_biosphere!$B$2:$B$65536,MATCH($D41,background_biosphere!$A$2:$A$65536,0))),"")</f>
        <v/>
      </c>
      <c r="I41" s="147">
        <f>-[1]Sheet1!$C$9*I31</f>
        <v>-1.9492491402083419E-2</v>
      </c>
      <c r="J41" s="147"/>
      <c r="K41" s="143"/>
      <c r="L41" s="148" t="str">
        <f>IF(_xlfn.IFNA(_xlfn.IFNA(INDEX(l_fp!$D$3:$D$65537,MATCH($D41,l_fp!$A$3:$A$65537,0)),INDEX(background_biosphere!$C$2:$C$65536,MATCH($D41,background_biosphere!$A$2:$A$65536,0))),"")=0,"",_xlfn.IFNA(_xlfn.IFNA(INDEX(l_fp!$D$3:$D$65537,MATCH($D41,l_fp!$A$3:$A$65537,0)),INDEX(background_biosphere!$C$2:$C$65536,MATCH($D41,background_biosphere!$A$2:$A$65536,0))),""))</f>
        <v/>
      </c>
      <c r="M41" s="148" t="str">
        <f>IF(_xlfn.IFNA(_xlfn.IFNA(INDEX(l_fp!$E$3:$E$65537,MATCH($D41,l_fp!$A$3:$A$65537,0)),INDEX(background_biosphere!$D$2:$D$65536,MATCH($D41,background_biosphere!$A$2:$A$65536,0))),"")=0,"",_xlfn.IFNA(_xlfn.IFNA(INDEX(l_fp!$E$3:$E$65537,MATCH($D41,l_fp!$A$3:$A$65537,0)),INDEX(background_biosphere!$D$2:$D$65536,MATCH($D41,background_biosphere!$A$2:$A$65536,0))),""))</f>
        <v/>
      </c>
      <c r="N41" s="149" t="str">
        <f>_xlfn.IFNA(_xlfn.IFNA(_xlfn.IFNA(_xlfn.IFNA(INDEX(l_goods!$D$3:$D$65537,MATCH(C41,l_goods!$A$3:$A$65537,0)),INDEX(background_technosphere!$H$2:$H$65536,MATCH(C41,background_technosphere!$A$2:$A$65536,0))),INDEX(l_fp!$F$3:$F$65537,MATCH($D41,l_fp!$A$3:$A$65537,0))),INDEX(background_biosphere!$E$2:$E$65536,MATCH($D41,background_biosphere!$A$2:$A$65536,0))),"")</f>
        <v>kg</v>
      </c>
      <c r="O41" s="150" t="s">
        <v>5988</v>
      </c>
      <c r="P41" s="150" t="s">
        <v>5969</v>
      </c>
      <c r="Q41" s="150"/>
    </row>
    <row r="42" spans="1:17" s="151" customFormat="1" x14ac:dyDescent="0.25">
      <c r="A42" s="158" t="str">
        <f>_xlfn.IFNA(_xlfn.IFNA(INDEX(l_act!$B$3:$B$65537,MATCH($B42,l_act!$A$3:$A$65537,0)),INDEX(background_technosphere!$E$2:$E$65536,MATCH($B42,background_technosphere!$B$2:$B$65536,0))),"")</f>
        <v>recyc_pmixte_IN_1</v>
      </c>
      <c r="B42" s="156" t="s">
        <v>5994</v>
      </c>
      <c r="C42" s="142" t="s">
        <v>5976</v>
      </c>
      <c r="D42" s="143"/>
      <c r="E42" s="144" t="str">
        <f>_xlfn.IFNA(_xlfn.IFNA(INDEX(l_act!$B$3:$B$65537,MATCH(IFERROR(RIGHT($C42,LEN($C42)-FIND("_",$C42)),""),l_act!$A$3:$A$65537,0)),INDEX(background_technosphere!$E$2:$E$65536,MATCH($C42,background_technosphere!$A$2:$A$65536,0))),"")</f>
        <v>treatment of waste glass, open dump, wet infiltration class (500mm)</v>
      </c>
      <c r="F42" s="144" t="str">
        <f>_xlfn.IFNA(_xlfn.IFNA(INDEX(l_act!$C$3:$C$65537,MATCH(IFERROR(RIGHT($C42,LEN($C42)-FIND("_",$C42)),""),l_act!$A$3:$A$65537,0)),INDEX(background_technosphere!$G$2:$G$65536,MATCH($C42,background_technosphere!$A$2:$A$65536,0))),"")</f>
        <v>GLO</v>
      </c>
      <c r="G42" s="145" t="str">
        <f>_xlfn.IFNA(_xlfn.IFNA(INDEX(l_goods!$B$3:$B$65537,MATCH($C42,l_goods!$A$3:$A$65537,0)),INDEX(background_technosphere!$F$2:$F$65536,MATCH($C42,background_technosphere!$A$2:$A$65536,0))),"")</f>
        <v>waste glass</v>
      </c>
      <c r="H42" s="146" t="str">
        <f>_xlfn.IFNA(_xlfn.IFNA(INDEX(l_fp!$B$3:$B$65537,MATCH($D42,l_fp!$A$3:$A$65537,0)),INDEX(background_biosphere!$B$2:$B$65536,MATCH($D42,background_biosphere!$A$2:$A$65536,0))),"")</f>
        <v/>
      </c>
      <c r="I42" s="147">
        <f>-[1]Sheet1!$C$10*I31</f>
        <v>-6.6159874162025761E-2</v>
      </c>
      <c r="J42" s="147"/>
      <c r="K42" s="143"/>
      <c r="L42" s="148" t="str">
        <f>IF(_xlfn.IFNA(_xlfn.IFNA(INDEX(l_fp!$D$3:$D$65537,MATCH($D42,l_fp!$A$3:$A$65537,0)),INDEX(background_biosphere!$C$2:$C$65536,MATCH($D42,background_biosphere!$A$2:$A$65536,0))),"")=0,"",_xlfn.IFNA(_xlfn.IFNA(INDEX(l_fp!$D$3:$D$65537,MATCH($D42,l_fp!$A$3:$A$65537,0)),INDEX(background_biosphere!$C$2:$C$65536,MATCH($D42,background_biosphere!$A$2:$A$65536,0))),""))</f>
        <v/>
      </c>
      <c r="M42" s="148" t="str">
        <f>IF(_xlfn.IFNA(_xlfn.IFNA(INDEX(l_fp!$E$3:$E$65537,MATCH($D42,l_fp!$A$3:$A$65537,0)),INDEX(background_biosphere!$D$2:$D$65536,MATCH($D42,background_biosphere!$A$2:$A$65536,0))),"")=0,"",_xlfn.IFNA(_xlfn.IFNA(INDEX(l_fp!$E$3:$E$65537,MATCH($D42,l_fp!$A$3:$A$65537,0)),INDEX(background_biosphere!$D$2:$D$65536,MATCH($D42,background_biosphere!$A$2:$A$65536,0))),""))</f>
        <v/>
      </c>
      <c r="N42" s="149" t="str">
        <f>_xlfn.IFNA(_xlfn.IFNA(_xlfn.IFNA(_xlfn.IFNA(INDEX(l_goods!$D$3:$D$65537,MATCH(C42,l_goods!$A$3:$A$65537,0)),INDEX(background_technosphere!$H$2:$H$65536,MATCH(C42,background_technosphere!$A$2:$A$65536,0))),INDEX(l_fp!$F$3:$F$65537,MATCH($D42,l_fp!$A$3:$A$65537,0))),INDEX(background_biosphere!$E$2:$E$65536,MATCH($D42,background_biosphere!$A$2:$A$65536,0))),"")</f>
        <v>kg</v>
      </c>
      <c r="O42" s="150" t="s">
        <v>5988</v>
      </c>
      <c r="P42" s="150" t="s">
        <v>5969</v>
      </c>
      <c r="Q42" s="150"/>
    </row>
    <row r="43" spans="1:17" s="151" customFormat="1" x14ac:dyDescent="0.25">
      <c r="A43" s="158" t="str">
        <f>_xlfn.IFNA(_xlfn.IFNA(INDEX(l_act!$B$3:$B$65537,MATCH($B43,l_act!$A$3:$A$65537,0)),INDEX(background_technosphere!$E$2:$E$65536,MATCH($B43,background_technosphere!$B$2:$B$65536,0))),"")</f>
        <v>recyc_pmixte_IN_1</v>
      </c>
      <c r="B43" s="156" t="s">
        <v>5994</v>
      </c>
      <c r="C43" s="142" t="s">
        <v>5979</v>
      </c>
      <c r="D43" s="143"/>
      <c r="E43" s="144" t="str">
        <f>_xlfn.IFNA(_xlfn.IFNA(INDEX(l_act!$B$3:$B$65537,MATCH(IFERROR(RIGHT($C43,LEN($C43)-FIND("_",$C43)),""),l_act!$A$3:$A$65537,0)),INDEX(background_technosphere!$E$2:$E$65536,MATCH($C43,background_technosphere!$A$2:$A$65536,0))),"")</f>
        <v>treatment of scrap steel, inert material landfill</v>
      </c>
      <c r="F43" s="144" t="str">
        <f>_xlfn.IFNA(_xlfn.IFNA(INDEX(l_act!$C$3:$C$65537,MATCH(IFERROR(RIGHT($C43,LEN($C43)-FIND("_",$C43)),""),l_act!$A$3:$A$65537,0)),INDEX(background_technosphere!$G$2:$G$65536,MATCH($C43,background_technosphere!$A$2:$A$65536,0))),"")</f>
        <v>RoW</v>
      </c>
      <c r="G43" s="145" t="str">
        <f>_xlfn.IFNA(_xlfn.IFNA(INDEX(l_goods!$B$3:$B$65537,MATCH($C43,l_goods!$A$3:$A$65537,0)),INDEX(background_technosphere!$F$2:$F$65536,MATCH($C43,background_technosphere!$A$2:$A$65536,0))),"")</f>
        <v>scrap steel</v>
      </c>
      <c r="H43" s="146" t="str">
        <f>_xlfn.IFNA(_xlfn.IFNA(INDEX(l_fp!$B$3:$B$65537,MATCH($D43,l_fp!$A$3:$A$65537,0)),INDEX(background_biosphere!$B$2:$B$65536,MATCH($D43,background_biosphere!$A$2:$A$65536,0))),"")</f>
        <v/>
      </c>
      <c r="I43" s="147">
        <f>-[1]Sheet1!$C$11*I31</f>
        <v>-5.7403547202316526E-3</v>
      </c>
      <c r="J43" s="147"/>
      <c r="K43" s="143"/>
      <c r="L43" s="148" t="str">
        <f>IF(_xlfn.IFNA(_xlfn.IFNA(INDEX(l_fp!$D$3:$D$65537,MATCH($D43,l_fp!$A$3:$A$65537,0)),INDEX(background_biosphere!$C$2:$C$65536,MATCH($D43,background_biosphere!$A$2:$A$65536,0))),"")=0,"",_xlfn.IFNA(_xlfn.IFNA(INDEX(l_fp!$D$3:$D$65537,MATCH($D43,l_fp!$A$3:$A$65537,0)),INDEX(background_biosphere!$C$2:$C$65536,MATCH($D43,background_biosphere!$A$2:$A$65536,0))),""))</f>
        <v/>
      </c>
      <c r="M43" s="148" t="str">
        <f>IF(_xlfn.IFNA(_xlfn.IFNA(INDEX(l_fp!$E$3:$E$65537,MATCH($D43,l_fp!$A$3:$A$65537,0)),INDEX(background_biosphere!$D$2:$D$65536,MATCH($D43,background_biosphere!$A$2:$A$65536,0))),"")=0,"",_xlfn.IFNA(_xlfn.IFNA(INDEX(l_fp!$E$3:$E$65537,MATCH($D43,l_fp!$A$3:$A$65537,0)),INDEX(background_biosphere!$D$2:$D$65536,MATCH($D43,background_biosphere!$A$2:$A$65536,0))),""))</f>
        <v/>
      </c>
      <c r="N43" s="149" t="str">
        <f>_xlfn.IFNA(_xlfn.IFNA(_xlfn.IFNA(_xlfn.IFNA(INDEX(l_goods!$D$3:$D$65537,MATCH(C43,l_goods!$A$3:$A$65537,0)),INDEX(background_technosphere!$H$2:$H$65536,MATCH(C43,background_technosphere!$A$2:$A$65536,0))),INDEX(l_fp!$F$3:$F$65537,MATCH($D43,l_fp!$A$3:$A$65537,0))),INDEX(background_biosphere!$E$2:$E$65536,MATCH($D43,background_biosphere!$A$2:$A$65536,0))),"")</f>
        <v>kg</v>
      </c>
      <c r="O43" s="150" t="s">
        <v>5988</v>
      </c>
      <c r="P43" s="150" t="s">
        <v>5969</v>
      </c>
      <c r="Q43" s="150"/>
    </row>
    <row r="44" spans="1:17" s="151" customFormat="1" x14ac:dyDescent="0.25">
      <c r="A44" s="158" t="str">
        <f>_xlfn.IFNA(_xlfn.IFNA(INDEX(l_act!$B$3:$B$65537,MATCH($B44,l_act!$A$3:$A$65537,0)),INDEX(background_technosphere!$E$2:$E$65536,MATCH($B44,background_technosphere!$B$2:$B$65536,0))),"")</f>
        <v>recyc_pmixte_IN_1</v>
      </c>
      <c r="B44" s="156" t="s">
        <v>5994</v>
      </c>
      <c r="C44" s="142" t="s">
        <v>5982</v>
      </c>
      <c r="D44" s="143"/>
      <c r="E44" s="144" t="str">
        <f>_xlfn.IFNA(_xlfn.IFNA(INDEX(l_act!$B$3:$B$65537,MATCH(IFERROR(RIGHT($C44,LEN($C44)-FIND("_",$C44)),""),l_act!$A$3:$A$65537,0)),INDEX(background_technosphere!$E$2:$E$65536,MATCH($C44,background_technosphere!$A$2:$A$65536,0))),"")</f>
        <v>treatment of municipal solid waste, open dump, wet infiltration class (500mm)</v>
      </c>
      <c r="F44" s="144" t="str">
        <f>_xlfn.IFNA(_xlfn.IFNA(INDEX(l_act!$C$3:$C$65537,MATCH(IFERROR(RIGHT($C44,LEN($C44)-FIND("_",$C44)),""),l_act!$A$3:$A$65537,0)),INDEX(background_technosphere!$G$2:$G$65536,MATCH($C44,background_technosphere!$A$2:$A$65536,0))),"")</f>
        <v>GLO</v>
      </c>
      <c r="G44" s="145" t="str">
        <f>_xlfn.IFNA(_xlfn.IFNA(INDEX(l_goods!$B$3:$B$65537,MATCH($C44,l_goods!$A$3:$A$65537,0)),INDEX(background_technosphere!$F$2:$F$65536,MATCH($C44,background_technosphere!$A$2:$A$65536,0))),"")</f>
        <v>municipal solid waste</v>
      </c>
      <c r="H44" s="146" t="str">
        <f>_xlfn.IFNA(_xlfn.IFNA(INDEX(l_fp!$B$3:$B$65537,MATCH($D44,l_fp!$A$3:$A$65537,0)),INDEX(background_biosphere!$B$2:$B$65536,MATCH($D44,background_biosphere!$A$2:$A$65536,0))),"")</f>
        <v/>
      </c>
      <c r="I44" s="147">
        <f>-[1]Sheet1!$C$12*I31</f>
        <v>-6.6159874162025761E-2</v>
      </c>
      <c r="J44" s="147"/>
      <c r="K44" s="143"/>
      <c r="L44" s="148" t="str">
        <f>IF(_xlfn.IFNA(_xlfn.IFNA(INDEX(l_fp!$D$3:$D$65537,MATCH($D44,l_fp!$A$3:$A$65537,0)),INDEX(background_biosphere!$C$2:$C$65536,MATCH($D44,background_biosphere!$A$2:$A$65536,0))),"")=0,"",_xlfn.IFNA(_xlfn.IFNA(INDEX(l_fp!$D$3:$D$65537,MATCH($D44,l_fp!$A$3:$A$65537,0)),INDEX(background_biosphere!$C$2:$C$65536,MATCH($D44,background_biosphere!$A$2:$A$65536,0))),""))</f>
        <v/>
      </c>
      <c r="M44" s="148" t="str">
        <f>IF(_xlfn.IFNA(_xlfn.IFNA(INDEX(l_fp!$E$3:$E$65537,MATCH($D44,l_fp!$A$3:$A$65537,0)),INDEX(background_biosphere!$D$2:$D$65536,MATCH($D44,background_biosphere!$A$2:$A$65536,0))),"")=0,"",_xlfn.IFNA(_xlfn.IFNA(INDEX(l_fp!$E$3:$E$65537,MATCH($D44,l_fp!$A$3:$A$65537,0)),INDEX(background_biosphere!$D$2:$D$65536,MATCH($D44,background_biosphere!$A$2:$A$65536,0))),""))</f>
        <v/>
      </c>
      <c r="N44" s="149" t="str">
        <f>_xlfn.IFNA(_xlfn.IFNA(_xlfn.IFNA(_xlfn.IFNA(INDEX(l_goods!$D$3:$D$65537,MATCH(C44,l_goods!$A$3:$A$65537,0)),INDEX(background_technosphere!$H$2:$H$65536,MATCH(C44,background_technosphere!$A$2:$A$65536,0))),INDEX(l_fp!$F$3:$F$65537,MATCH($D44,l_fp!$A$3:$A$65537,0))),INDEX(background_biosphere!$E$2:$E$65536,MATCH($D44,background_biosphere!$A$2:$A$65536,0))),"")</f>
        <v>kg</v>
      </c>
      <c r="O44" s="150" t="s">
        <v>5988</v>
      </c>
      <c r="P44" s="150" t="s">
        <v>5969</v>
      </c>
      <c r="Q44" s="150"/>
    </row>
    <row r="45" spans="1:17" s="151" customFormat="1" x14ac:dyDescent="0.25">
      <c r="A45" s="158" t="str">
        <f>_xlfn.IFNA(_xlfn.IFNA(INDEX(l_act!$B$3:$B$65537,MATCH($B45,l_act!$A$3:$A$65537,0)),INDEX(background_technosphere!$E$2:$E$65536,MATCH($B45,background_technosphere!$B$2:$B$65536,0))),"")</f>
        <v>recyc_pmixte_IN_1</v>
      </c>
      <c r="B45" s="156" t="s">
        <v>5994</v>
      </c>
      <c r="C45" s="142" t="s">
        <v>5833</v>
      </c>
      <c r="D45" s="143"/>
      <c r="E45" s="144" t="str">
        <f>_xlfn.IFNA(_xlfn.IFNA(INDEX(l_act!$B$3:$B$65537,MATCH(IFERROR(RIGHT($C45,LEN($C45)-FIND("_",$C45)),""),l_act!$A$3:$A$65537,0)),INDEX(background_technosphere!$E$2:$E$65536,MATCH($C45,background_technosphere!$A$2:$A$65536,0))),"")</f>
        <v>treatment of sludge as replacement of cardboard in cardboard recycling plant</v>
      </c>
      <c r="F45" s="144" t="str">
        <f>_xlfn.IFNA(_xlfn.IFNA(INDEX(l_act!$C$3:$C$65537,MATCH(IFERROR(RIGHT($C45,LEN($C45)-FIND("_",$C45)),""),l_act!$A$3:$A$65537,0)),INDEX(background_technosphere!$G$2:$G$65536,MATCH($C45,background_technosphere!$A$2:$A$65536,0))),"")</f>
        <v>IN</v>
      </c>
      <c r="G45" s="145" t="str">
        <f>_xlfn.IFNA(_xlfn.IFNA(INDEX(l_goods!$B$3:$B$65537,MATCH($C45,l_goods!$A$3:$A$65537,0)),INDEX(background_technosphere!$F$2:$F$65536,MATCH($C45,background_technosphere!$A$2:$A$65536,0))),"")</f>
        <v>containerboard, fluting medium</v>
      </c>
      <c r="H45" s="167">
        <f>I45*I130/J72</f>
        <v>-0.158</v>
      </c>
      <c r="I45" s="147">
        <f>-0.158*J72/I130</f>
        <v>-0.14467539602600493</v>
      </c>
      <c r="J45" s="147"/>
      <c r="K45" s="143"/>
      <c r="L45" s="148"/>
      <c r="M45" s="148"/>
      <c r="N45" s="149" t="str">
        <f>_xlfn.IFNA(_xlfn.IFNA(_xlfn.IFNA(_xlfn.IFNA(INDEX(l_goods!$D$3:$D$65537,MATCH(C45,l_goods!$A$3:$A$65537,0)),INDEX(background_technosphere!$H$2:$H$65536,MATCH(C45,background_technosphere!$A$2:$A$65536,0))),INDEX(l_fp!$F$3:$F$65537,MATCH($D45,l_fp!$A$3:$A$65537,0))),INDEX(background_biosphere!$E$2:$E$65536,MATCH($D45,background_biosphere!$A$2:$A$65536,0))),"")</f>
        <v>kg</v>
      </c>
      <c r="O45" s="150" t="s">
        <v>5834</v>
      </c>
      <c r="P45" s="150" t="s">
        <v>6030</v>
      </c>
      <c r="Q45" s="150"/>
    </row>
    <row r="46" spans="1:17" s="151" customFormat="1" x14ac:dyDescent="0.25">
      <c r="A46" s="158" t="str">
        <f>_xlfn.IFNA(_xlfn.IFNA(INDEX(l_act!$B$3:$B$65537,MATCH($B46,l_act!$A$3:$A$65537,0)),INDEX(background_technosphere!$E$2:$E$65536,MATCH($B46,background_technosphere!$B$2:$B$65536,0))),"")</f>
        <v>recyc_pmixte_IN_1</v>
      </c>
      <c r="B46" s="156" t="s">
        <v>5994</v>
      </c>
      <c r="C46" s="142" t="s">
        <v>5990</v>
      </c>
      <c r="D46" s="143"/>
      <c r="E46" s="144" t="str">
        <f>_xlfn.IFNA(_xlfn.IFNA(INDEX(l_act!$B$3:$B$65537,MATCH(IFERROR(RIGHT($C46,LEN($C46)-FIND("_",$C46)),""),l_act!$A$3:$A$65537,0)),INDEX(background_technosphere!$E$2:$E$65536,MATCH($C46,background_technosphere!$A$2:$A$65536,0))),"")</f>
        <v>treatment of waste graphical paper, open dump, wet infiltration class (500mm)</v>
      </c>
      <c r="F46" s="144" t="str">
        <f>_xlfn.IFNA(_xlfn.IFNA(INDEX(l_act!$C$3:$C$65537,MATCH(IFERROR(RIGHT($C46,LEN($C46)-FIND("_",$C46)),""),l_act!$A$3:$A$65537,0)),INDEX(background_technosphere!$G$2:$G$65536,MATCH($C46,background_technosphere!$A$2:$A$65536,0))),"")</f>
        <v>GLO</v>
      </c>
      <c r="G46" s="145" t="str">
        <f>_xlfn.IFNA(_xlfn.IFNA(INDEX(l_goods!$B$3:$B$65537,MATCH($C46,l_goods!$A$3:$A$65537,0)),INDEX(background_technosphere!$F$2:$F$65536,MATCH($C46,background_technosphere!$A$2:$A$65536,0))),"")</f>
        <v>waste graphical paper</v>
      </c>
      <c r="H46" s="146" t="str">
        <f>_xlfn.IFNA(_xlfn.IFNA(INDEX(l_fp!$B$3:$B$65537,MATCH($D46,l_fp!$A$3:$A$65537,0)),INDEX(background_biosphere!$B$2:$B$65536,MATCH($D46,background_biosphere!$A$2:$A$65536,0))),"")</f>
        <v/>
      </c>
      <c r="I46" s="147">
        <f>mass_balance!G18</f>
        <v>0.5828607702839993</v>
      </c>
      <c r="J46" s="147"/>
      <c r="K46" s="143"/>
      <c r="L46" s="148"/>
      <c r="M46" s="148"/>
      <c r="N46" s="149" t="str">
        <f>_xlfn.IFNA(_xlfn.IFNA(_xlfn.IFNA(_xlfn.IFNA(INDEX(l_goods!$D$3:$D$65537,MATCH(C46,l_goods!$A$3:$A$65537,0)),INDEX(background_technosphere!$H$2:$H$65536,MATCH(C46,background_technosphere!$A$2:$A$65536,0))),INDEX(l_fp!$F$3:$F$65537,MATCH($D46,l_fp!$A$3:$A$65537,0))),INDEX(background_biosphere!$E$2:$E$65536,MATCH($D46,background_biosphere!$A$2:$A$65536,0))),"")</f>
        <v>kg</v>
      </c>
      <c r="O46" s="150" t="s">
        <v>6028</v>
      </c>
      <c r="P46" s="150" t="s">
        <v>6029</v>
      </c>
      <c r="Q46" s="150"/>
    </row>
    <row r="47" spans="1:17" x14ac:dyDescent="0.25">
      <c r="A47" s="158" t="str">
        <f>_xlfn.IFNA(_xlfn.IFNA(INDEX(l_act!$B$3:$B$65537,MATCH($B47,l_act!$A$3:$A$65537,0)),INDEX(background_technosphere!$E$2:$E$65536,MATCH($B47,background_technosphere!$B$2:$B$65536,0))),"")</f>
        <v>recyc_pmixte_IN_1</v>
      </c>
      <c r="B47" s="156" t="s">
        <v>5994</v>
      </c>
      <c r="C47" s="53"/>
      <c r="D47" s="54" t="s">
        <v>4156</v>
      </c>
      <c r="E47" s="55" t="str">
        <f>_xlfn.IFNA(_xlfn.IFNA(INDEX(l_act!$B$3:$B$65537,MATCH(IFERROR(RIGHT($C47,LEN($C47)-FIND("_",$C47)),""),l_act!$A$3:$A$65537,0)),INDEX(background_technosphere!$E$2:$E$65536,MATCH($C47,background_technosphere!$A$2:$A$65536,0))),"")</f>
        <v/>
      </c>
      <c r="F47" s="55" t="str">
        <f>_xlfn.IFNA(_xlfn.IFNA(INDEX(l_act!$C$3:$C$65537,MATCH(IFERROR(RIGHT($C47,LEN($C47)-FIND("_",$C47)),""),l_act!$A$3:$A$65537,0)),INDEX(background_technosphere!$G$2:$G$65536,MATCH($C47,background_technosphere!$A$2:$A$65536,0))),"")</f>
        <v/>
      </c>
      <c r="G47" s="56" t="str">
        <f>_xlfn.IFNA(_xlfn.IFNA(INDEX(l_goods!$B$3:$B$65537,MATCH($C47,l_goods!$A$3:$A$65537,0)),INDEX(background_technosphere!$F$2:$F$65536,MATCH($C47,background_technosphere!$A$2:$A$65536,0))),"")</f>
        <v/>
      </c>
      <c r="H47" s="57" t="str">
        <f>_xlfn.IFNA(_xlfn.IFNA(INDEX(l_fp!$B$3:$B$65537,MATCH($D47,l_fp!$A$3:$A$65537,0)),INDEX(background_biosphere!$B$2:$B$65536,MATCH($D47,background_biosphere!$A$2:$A$65536,0))),"")</f>
        <v>AOX, Adsorbable Organic Halogen as Cl</v>
      </c>
      <c r="I47" s="58"/>
      <c r="J47" s="58"/>
      <c r="K47" s="54">
        <v>1.79E-6</v>
      </c>
      <c r="L47" s="59" t="str">
        <f>IF(_xlfn.IFNA(_xlfn.IFNA(INDEX(l_fp!$D$3:$D$65537,MATCH($D47,l_fp!$A$3:$A$65537,0)),INDEX(background_biosphere!$C$2:$C$65536,MATCH($D47,background_biosphere!$A$2:$A$65536,0))),"")=0,"",_xlfn.IFNA(_xlfn.IFNA(INDEX(l_fp!$D$3:$D$65537,MATCH($D47,l_fp!$A$3:$A$65537,0)),INDEX(background_biosphere!$C$2:$C$65536,MATCH($D47,background_biosphere!$A$2:$A$65536,0))),""))</f>
        <v>water</v>
      </c>
      <c r="M47" s="59" t="str">
        <f>IF(_xlfn.IFNA(_xlfn.IFNA(INDEX(l_fp!$E$3:$E$65537,MATCH($D47,l_fp!$A$3:$A$65537,0)),INDEX(background_biosphere!$D$2:$D$65536,MATCH($D47,background_biosphere!$A$2:$A$65536,0))),"")=0,"",_xlfn.IFNA(_xlfn.IFNA(INDEX(l_fp!$E$3:$E$65537,MATCH($D47,l_fp!$A$3:$A$65537,0)),INDEX(background_biosphere!$D$2:$D$65536,MATCH($D47,background_biosphere!$A$2:$A$65536,0))),""))</f>
        <v>unspecified</v>
      </c>
      <c r="N47" s="60" t="str">
        <f>_xlfn.IFNA(_xlfn.IFNA(_xlfn.IFNA(_xlfn.IFNA(INDEX(l_goods!$D$3:$D$65537,MATCH(C47,l_goods!$A$3:$A$65537,0)),INDEX(background_technosphere!$H$2:$H$65536,MATCH(C47,background_technosphere!$A$2:$A$65536,0))),INDEX(l_fp!$F$3:$F$65537,MATCH($D47,l_fp!$A$3:$A$65537,0))),INDEX(background_biosphere!$E$2:$E$65536,MATCH($D47,background_biosphere!$A$2:$A$65536,0))),"")</f>
        <v>kg</v>
      </c>
      <c r="O47" s="61"/>
      <c r="P47" s="61" t="s">
        <v>5777</v>
      </c>
      <c r="Q47" s="61"/>
    </row>
    <row r="48" spans="1:17" s="128" customFormat="1" x14ac:dyDescent="0.25">
      <c r="A48" s="158" t="str">
        <f>_xlfn.IFNA(_xlfn.IFNA(INDEX(l_act!$B$3:$B$65537,MATCH($B48,l_act!$A$3:$A$65537,0)),INDEX(background_technosphere!$E$2:$E$65536,MATCH($B48,background_technosphere!$B$2:$B$65536,0))),"")</f>
        <v>recyc_pmixte_IN_1</v>
      </c>
      <c r="B48" s="156" t="s">
        <v>5994</v>
      </c>
      <c r="C48" s="119"/>
      <c r="D48" s="120" t="s">
        <v>4281</v>
      </c>
      <c r="E48" s="121" t="str">
        <f>_xlfn.IFNA(_xlfn.IFNA(INDEX(l_act!$B$3:$B$65537,MATCH(IFERROR(RIGHT($C48,LEN($C48)-FIND("_",$C48)),""),l_act!$A$3:$A$65537,0)),INDEX(background_technosphere!$E$2:$E$65536,MATCH($C48,background_technosphere!$A$2:$A$65536,0))),"")</f>
        <v/>
      </c>
      <c r="F48" s="121" t="str">
        <f>_xlfn.IFNA(_xlfn.IFNA(INDEX(l_act!$C$3:$C$65537,MATCH(IFERROR(RIGHT($C48,LEN($C48)-FIND("_",$C48)),""),l_act!$A$3:$A$65537,0)),INDEX(background_technosphere!$G$2:$G$65536,MATCH($C48,background_technosphere!$A$2:$A$65536,0))),"")</f>
        <v/>
      </c>
      <c r="G48" s="122" t="str">
        <f>_xlfn.IFNA(_xlfn.IFNA(INDEX(l_goods!$B$3:$B$65537,MATCH($C48,l_goods!$A$3:$A$65537,0)),INDEX(background_technosphere!$F$2:$F$65536,MATCH($C48,background_technosphere!$A$2:$A$65536,0))),"")</f>
        <v/>
      </c>
      <c r="H48" s="123" t="str">
        <f>_xlfn.IFNA(_xlfn.IFNA(INDEX(l_fp!$B$3:$B$65537,MATCH($D48,l_fp!$A$3:$A$65537,0)),INDEX(background_biosphere!$B$2:$B$65536,MATCH($D48,background_biosphere!$A$2:$A$65536,0))),"")</f>
        <v>BOD5, Biological Oxygen Demand</v>
      </c>
      <c r="I48" s="124"/>
      <c r="J48" s="124"/>
      <c r="K48" s="155">
        <f>-45.2/1000*I30</f>
        <v>4.7912000000000003E-4</v>
      </c>
      <c r="L48" s="125" t="str">
        <f>IF(_xlfn.IFNA(_xlfn.IFNA(INDEX(l_fp!$D$3:$D$65537,MATCH($D48,l_fp!$A$3:$A$65537,0)),INDEX(background_biosphere!$C$2:$C$65536,MATCH($D48,background_biosphere!$A$2:$A$65536,0))),"")=0,"",_xlfn.IFNA(_xlfn.IFNA(INDEX(l_fp!$D$3:$D$65537,MATCH($D48,l_fp!$A$3:$A$65537,0)),INDEX(background_biosphere!$C$2:$C$65536,MATCH($D48,background_biosphere!$A$2:$A$65536,0))),""))</f>
        <v>water</v>
      </c>
      <c r="M48" s="125" t="str">
        <f>IF(_xlfn.IFNA(_xlfn.IFNA(INDEX(l_fp!$E$3:$E$65537,MATCH($D48,l_fp!$A$3:$A$65537,0)),INDEX(background_biosphere!$D$2:$D$65536,MATCH($D48,background_biosphere!$A$2:$A$65536,0))),"")=0,"",_xlfn.IFNA(_xlfn.IFNA(INDEX(l_fp!$E$3:$E$65537,MATCH($D48,l_fp!$A$3:$A$65537,0)),INDEX(background_biosphere!$D$2:$D$65536,MATCH($D48,background_biosphere!$A$2:$A$65536,0))),""))</f>
        <v>unspecified</v>
      </c>
      <c r="N48" s="126" t="str">
        <f>_xlfn.IFNA(_xlfn.IFNA(_xlfn.IFNA(_xlfn.IFNA(INDEX(l_goods!$D$3:$D$65537,MATCH(C48,l_goods!$A$3:$A$65537,0)),INDEX(background_technosphere!$H$2:$H$65536,MATCH(C48,background_technosphere!$A$2:$A$65536,0))),INDEX(l_fp!$F$3:$F$65537,MATCH($D48,l_fp!$A$3:$A$65537,0))),INDEX(background_biosphere!$E$2:$E$65536,MATCH($D48,background_biosphere!$A$2:$A$65536,0))),"")</f>
        <v>kg</v>
      </c>
      <c r="O48" s="127" t="s">
        <v>5828</v>
      </c>
      <c r="P48" s="127" t="s">
        <v>5827</v>
      </c>
      <c r="Q48" s="127"/>
    </row>
    <row r="49" spans="1:17" s="128" customFormat="1" x14ac:dyDescent="0.25">
      <c r="A49" s="158" t="str">
        <f>_xlfn.IFNA(_xlfn.IFNA(INDEX(l_act!$B$3:$B$65537,MATCH($B49,l_act!$A$3:$A$65537,0)),INDEX(background_technosphere!$E$2:$E$65536,MATCH($B49,background_technosphere!$B$2:$B$65536,0))),"")</f>
        <v>recyc_pmixte_IN_1</v>
      </c>
      <c r="B49" s="156" t="s">
        <v>5994</v>
      </c>
      <c r="C49" s="119"/>
      <c r="D49" s="120" t="s">
        <v>4412</v>
      </c>
      <c r="E49" s="121" t="str">
        <f>_xlfn.IFNA(_xlfn.IFNA(INDEX(l_act!$B$3:$B$65537,MATCH(IFERROR(RIGHT($C49,LEN($C49)-FIND("_",$C49)),""),l_act!$A$3:$A$65537,0)),INDEX(background_technosphere!$E$2:$E$65536,MATCH($C49,background_technosphere!$A$2:$A$65536,0))),"")</f>
        <v/>
      </c>
      <c r="F49" s="121" t="str">
        <f>_xlfn.IFNA(_xlfn.IFNA(INDEX(l_act!$C$3:$C$65537,MATCH(IFERROR(RIGHT($C49,LEN($C49)-FIND("_",$C49)),""),l_act!$A$3:$A$65537,0)),INDEX(background_technosphere!$G$2:$G$65536,MATCH($C49,background_technosphere!$A$2:$A$65536,0))),"")</f>
        <v/>
      </c>
      <c r="G49" s="122" t="str">
        <f>_xlfn.IFNA(_xlfn.IFNA(INDEX(l_goods!$B$3:$B$65537,MATCH($C49,l_goods!$A$3:$A$65537,0)),INDEX(background_technosphere!$F$2:$F$65536,MATCH($C49,background_technosphere!$A$2:$A$65536,0))),"")</f>
        <v/>
      </c>
      <c r="H49" s="123" t="str">
        <f>_xlfn.IFNA(_xlfn.IFNA(INDEX(l_fp!$B$3:$B$65537,MATCH($D49,l_fp!$A$3:$A$65537,0)),INDEX(background_biosphere!$B$2:$B$65536,MATCH($D49,background_biosphere!$A$2:$A$65536,0))),"")</f>
        <v>COD, Chemical Oxygen Demand</v>
      </c>
      <c r="I49" s="124"/>
      <c r="J49" s="124"/>
      <c r="K49" s="155">
        <f>-316.2/1000*I30</f>
        <v>3.3517199999999999E-3</v>
      </c>
      <c r="L49" s="125" t="str">
        <f>IF(_xlfn.IFNA(_xlfn.IFNA(INDEX(l_fp!$D$3:$D$65537,MATCH($D49,l_fp!$A$3:$A$65537,0)),INDEX(background_biosphere!$C$2:$C$65536,MATCH($D49,background_biosphere!$A$2:$A$65536,0))),"")=0,"",_xlfn.IFNA(_xlfn.IFNA(INDEX(l_fp!$D$3:$D$65537,MATCH($D49,l_fp!$A$3:$A$65537,0)),INDEX(background_biosphere!$C$2:$C$65536,MATCH($D49,background_biosphere!$A$2:$A$65536,0))),""))</f>
        <v>water</v>
      </c>
      <c r="M49" s="125" t="str">
        <f>IF(_xlfn.IFNA(_xlfn.IFNA(INDEX(l_fp!$E$3:$E$65537,MATCH($D49,l_fp!$A$3:$A$65537,0)),INDEX(background_biosphere!$D$2:$D$65536,MATCH($D49,background_biosphere!$A$2:$A$65536,0))),"")=0,"",_xlfn.IFNA(_xlfn.IFNA(INDEX(l_fp!$E$3:$E$65537,MATCH($D49,l_fp!$A$3:$A$65537,0)),INDEX(background_biosphere!$D$2:$D$65536,MATCH($D49,background_biosphere!$A$2:$A$65536,0))),""))</f>
        <v>unspecified</v>
      </c>
      <c r="N49" s="126" t="str">
        <f>_xlfn.IFNA(_xlfn.IFNA(_xlfn.IFNA(_xlfn.IFNA(INDEX(l_goods!$D$3:$D$65537,MATCH(C49,l_goods!$A$3:$A$65537,0)),INDEX(background_technosphere!$H$2:$H$65536,MATCH(C49,background_technosphere!$A$2:$A$65536,0))),INDEX(l_fp!$F$3:$F$65537,MATCH($D49,l_fp!$A$3:$A$65537,0))),INDEX(background_biosphere!$E$2:$E$65536,MATCH($D49,background_biosphere!$A$2:$A$65536,0))),"")</f>
        <v>kg</v>
      </c>
      <c r="O49" s="127" t="s">
        <v>5826</v>
      </c>
      <c r="P49" s="127" t="s">
        <v>5827</v>
      </c>
      <c r="Q49" s="127"/>
    </row>
    <row r="50" spans="1:17" x14ac:dyDescent="0.25">
      <c r="A50" s="158" t="str">
        <f>_xlfn.IFNA(_xlfn.IFNA(INDEX(l_act!$B$3:$B$65537,MATCH($B50,l_act!$A$3:$A$65537,0)),INDEX(background_technosphere!$E$2:$E$65536,MATCH($B50,background_technosphere!$B$2:$B$65536,0))),"")</f>
        <v>recyc_pmixte_IN_1</v>
      </c>
      <c r="B50" s="156" t="s">
        <v>5994</v>
      </c>
      <c r="C50" s="53"/>
      <c r="D50" s="54" t="s">
        <v>4613</v>
      </c>
      <c r="E50" s="55" t="str">
        <f>_xlfn.IFNA(_xlfn.IFNA(INDEX(l_act!$B$3:$B$65537,MATCH(IFERROR(RIGHT($C50,LEN($C50)-FIND("_",$C50)),""),l_act!$A$3:$A$65537,0)),INDEX(background_technosphere!$E$2:$E$65536,MATCH($C50,background_technosphere!$A$2:$A$65536,0))),"")</f>
        <v/>
      </c>
      <c r="F50" s="55" t="str">
        <f>_xlfn.IFNA(_xlfn.IFNA(INDEX(l_act!$C$3:$C$65537,MATCH(IFERROR(RIGHT($C50,LEN($C50)-FIND("_",$C50)),""),l_act!$A$3:$A$65537,0)),INDEX(background_technosphere!$G$2:$G$65536,MATCH($C50,background_technosphere!$A$2:$A$65536,0))),"")</f>
        <v/>
      </c>
      <c r="G50" s="56" t="str">
        <f>_xlfn.IFNA(_xlfn.IFNA(INDEX(l_goods!$B$3:$B$65537,MATCH($C50,l_goods!$A$3:$A$65537,0)),INDEX(background_technosphere!$F$2:$F$65536,MATCH($C50,background_technosphere!$A$2:$A$65536,0))),"")</f>
        <v/>
      </c>
      <c r="H50" s="57" t="str">
        <f>_xlfn.IFNA(_xlfn.IFNA(INDEX(l_fp!$B$3:$B$65537,MATCH($D50,l_fp!$A$3:$A$65537,0)),INDEX(background_biosphere!$B$2:$B$65536,MATCH($D50,background_biosphere!$A$2:$A$65536,0))),"")</f>
        <v>DOC, Dissolved Organic Carbon</v>
      </c>
      <c r="I50" s="58"/>
      <c r="J50" s="58"/>
      <c r="K50" s="54">
        <v>7.7666666666666704E-4</v>
      </c>
      <c r="L50" s="59" t="str">
        <f>IF(_xlfn.IFNA(_xlfn.IFNA(INDEX(l_fp!$D$3:$D$65537,MATCH($D50,l_fp!$A$3:$A$65537,0)),INDEX(background_biosphere!$C$2:$C$65536,MATCH($D50,background_biosphere!$A$2:$A$65536,0))),"")=0,"",_xlfn.IFNA(_xlfn.IFNA(INDEX(l_fp!$D$3:$D$65537,MATCH($D50,l_fp!$A$3:$A$65537,0)),INDEX(background_biosphere!$C$2:$C$65536,MATCH($D50,background_biosphere!$A$2:$A$65536,0))),""))</f>
        <v>water</v>
      </c>
      <c r="M50" s="59" t="str">
        <f>IF(_xlfn.IFNA(_xlfn.IFNA(INDEX(l_fp!$E$3:$E$65537,MATCH($D50,l_fp!$A$3:$A$65537,0)),INDEX(background_biosphere!$D$2:$D$65536,MATCH($D50,background_biosphere!$A$2:$A$65536,0))),"")=0,"",_xlfn.IFNA(_xlfn.IFNA(INDEX(l_fp!$E$3:$E$65537,MATCH($D50,l_fp!$A$3:$A$65537,0)),INDEX(background_biosphere!$D$2:$D$65536,MATCH($D50,background_biosphere!$A$2:$A$65536,0))),""))</f>
        <v>unspecified</v>
      </c>
      <c r="N50" s="60" t="str">
        <f>_xlfn.IFNA(_xlfn.IFNA(_xlfn.IFNA(_xlfn.IFNA(INDEX(l_goods!$D$3:$D$65537,MATCH(C50,l_goods!$A$3:$A$65537,0)),INDEX(background_technosphere!$H$2:$H$65536,MATCH(C50,background_technosphere!$A$2:$A$65536,0))),INDEX(l_fp!$F$3:$F$65537,MATCH($D50,l_fp!$A$3:$A$65537,0))),INDEX(background_biosphere!$E$2:$E$65536,MATCH($D50,background_biosphere!$A$2:$A$65536,0))),"")</f>
        <v>kg</v>
      </c>
      <c r="O50" s="61"/>
      <c r="P50" s="61" t="s">
        <v>5777</v>
      </c>
      <c r="Q50" s="61"/>
    </row>
    <row r="51" spans="1:17" x14ac:dyDescent="0.25">
      <c r="A51" s="158" t="str">
        <f>_xlfn.IFNA(_xlfn.IFNA(INDEX(l_act!$B$3:$B$65537,MATCH($B51,l_act!$A$3:$A$65537,0)),INDEX(background_technosphere!$E$2:$E$65536,MATCH($B51,background_technosphere!$B$2:$B$65536,0))),"")</f>
        <v>recyc_pmixte_IN_1</v>
      </c>
      <c r="B51" s="156" t="s">
        <v>5994</v>
      </c>
      <c r="C51" s="53"/>
      <c r="D51" s="54" t="s">
        <v>5135</v>
      </c>
      <c r="E51" s="55" t="str">
        <f>_xlfn.IFNA(_xlfn.IFNA(INDEX(l_act!$B$3:$B$65537,MATCH(IFERROR(RIGHT($C51,LEN($C51)-FIND("_",$C51)),""),l_act!$A$3:$A$65537,0)),INDEX(background_technosphere!$E$2:$E$65536,MATCH($C51,background_technosphere!$A$2:$A$65536,0))),"")</f>
        <v/>
      </c>
      <c r="F51" s="55" t="str">
        <f>_xlfn.IFNA(_xlfn.IFNA(INDEX(l_act!$C$3:$C$65537,MATCH(IFERROR(RIGHT($C51,LEN($C51)-FIND("_",$C51)),""),l_act!$A$3:$A$65537,0)),INDEX(background_technosphere!$G$2:$G$65536,MATCH($C51,background_technosphere!$A$2:$A$65536,0))),"")</f>
        <v/>
      </c>
      <c r="G51" s="56" t="str">
        <f>_xlfn.IFNA(_xlfn.IFNA(INDEX(l_goods!$B$3:$B$65537,MATCH($C51,l_goods!$A$3:$A$65537,0)),INDEX(background_technosphere!$F$2:$F$65536,MATCH($C51,background_technosphere!$A$2:$A$65536,0))),"")</f>
        <v/>
      </c>
      <c r="H51" s="57" t="str">
        <f>_xlfn.IFNA(_xlfn.IFNA(INDEX(l_fp!$B$3:$B$65537,MATCH($D51,l_fp!$A$3:$A$65537,0)),INDEX(background_biosphere!$B$2:$B$65536,MATCH($D51,background_biosphere!$A$2:$A$65536,0))),"")</f>
        <v>Nitrogen</v>
      </c>
      <c r="I51" s="58"/>
      <c r="J51" s="58"/>
      <c r="K51" s="54">
        <v>1.09E-3</v>
      </c>
      <c r="L51" s="59" t="str">
        <f>IF(_xlfn.IFNA(_xlfn.IFNA(INDEX(l_fp!$D$3:$D$65537,MATCH($D51,l_fp!$A$3:$A$65537,0)),INDEX(background_biosphere!$C$2:$C$65536,MATCH($D51,background_biosphere!$A$2:$A$65536,0))),"")=0,"",_xlfn.IFNA(_xlfn.IFNA(INDEX(l_fp!$D$3:$D$65537,MATCH($D51,l_fp!$A$3:$A$65537,0)),INDEX(background_biosphere!$C$2:$C$65536,MATCH($D51,background_biosphere!$A$2:$A$65536,0))),""))</f>
        <v>water</v>
      </c>
      <c r="M51" s="59" t="str">
        <f>IF(_xlfn.IFNA(_xlfn.IFNA(INDEX(l_fp!$E$3:$E$65537,MATCH($D51,l_fp!$A$3:$A$65537,0)),INDEX(background_biosphere!$D$2:$D$65536,MATCH($D51,background_biosphere!$A$2:$A$65536,0))),"")=0,"",_xlfn.IFNA(_xlfn.IFNA(INDEX(l_fp!$E$3:$E$65537,MATCH($D51,l_fp!$A$3:$A$65537,0)),INDEX(background_biosphere!$D$2:$D$65536,MATCH($D51,background_biosphere!$A$2:$A$65536,0))),""))</f>
        <v>unspecified</v>
      </c>
      <c r="N51" s="60" t="str">
        <f>_xlfn.IFNA(_xlfn.IFNA(_xlfn.IFNA(_xlfn.IFNA(INDEX(l_goods!$D$3:$D$65537,MATCH(C51,l_goods!$A$3:$A$65537,0)),INDEX(background_technosphere!$H$2:$H$65536,MATCH(C51,background_technosphere!$A$2:$A$65536,0))),INDEX(l_fp!$F$3:$F$65537,MATCH($D51,l_fp!$A$3:$A$65537,0))),INDEX(background_biosphere!$E$2:$E$65536,MATCH($D51,background_biosphere!$A$2:$A$65536,0))),"")</f>
        <v>kg</v>
      </c>
      <c r="O51" s="61"/>
      <c r="P51" s="61" t="s">
        <v>5777</v>
      </c>
      <c r="Q51" s="61"/>
    </row>
    <row r="52" spans="1:17" x14ac:dyDescent="0.25">
      <c r="A52" s="158" t="str">
        <f>_xlfn.IFNA(_xlfn.IFNA(INDEX(l_act!$B$3:$B$65537,MATCH($B52,l_act!$A$3:$A$65537,0)),INDEX(background_technosphere!$E$2:$E$65536,MATCH($B52,background_technosphere!$B$2:$B$65536,0))),"")</f>
        <v>recyc_pmixte_IN_1</v>
      </c>
      <c r="B52" s="156" t="s">
        <v>5994</v>
      </c>
      <c r="C52" s="53"/>
      <c r="D52" s="54" t="s">
        <v>5193</v>
      </c>
      <c r="E52" s="55" t="str">
        <f>_xlfn.IFNA(_xlfn.IFNA(INDEX(l_act!$B$3:$B$65537,MATCH(IFERROR(RIGHT($C52,LEN($C52)-FIND("_",$C52)),""),l_act!$A$3:$A$65537,0)),INDEX(background_technosphere!$E$2:$E$65536,MATCH($C52,background_technosphere!$A$2:$A$65536,0))),"")</f>
        <v/>
      </c>
      <c r="F52" s="55" t="str">
        <f>_xlfn.IFNA(_xlfn.IFNA(INDEX(l_act!$C$3:$C$65537,MATCH(IFERROR(RIGHT($C52,LEN($C52)-FIND("_",$C52)),""),l_act!$A$3:$A$65537,0)),INDEX(background_technosphere!$G$2:$G$65536,MATCH($C52,background_technosphere!$A$2:$A$65536,0))),"")</f>
        <v/>
      </c>
      <c r="G52" s="56" t="str">
        <f>_xlfn.IFNA(_xlfn.IFNA(INDEX(l_goods!$B$3:$B$65537,MATCH($C52,l_goods!$A$3:$A$65537,0)),INDEX(background_technosphere!$F$2:$F$65536,MATCH($C52,background_technosphere!$A$2:$A$65536,0))),"")</f>
        <v/>
      </c>
      <c r="H52" s="57" t="str">
        <f>_xlfn.IFNA(_xlfn.IFNA(INDEX(l_fp!$B$3:$B$65537,MATCH($D52,l_fp!$A$3:$A$65537,0)),INDEX(background_biosphere!$B$2:$B$65536,MATCH($D52,background_biosphere!$A$2:$A$65536,0))),"")</f>
        <v>Phosphorus</v>
      </c>
      <c r="I52" s="58"/>
      <c r="J52" s="58"/>
      <c r="K52" s="54">
        <v>1.98E-5</v>
      </c>
      <c r="L52" s="59" t="str">
        <f>IF(_xlfn.IFNA(_xlfn.IFNA(INDEX(l_fp!$D$3:$D$65537,MATCH($D52,l_fp!$A$3:$A$65537,0)),INDEX(background_biosphere!$C$2:$C$65536,MATCH($D52,background_biosphere!$A$2:$A$65536,0))),"")=0,"",_xlfn.IFNA(_xlfn.IFNA(INDEX(l_fp!$D$3:$D$65537,MATCH($D52,l_fp!$A$3:$A$65537,0)),INDEX(background_biosphere!$C$2:$C$65536,MATCH($D52,background_biosphere!$A$2:$A$65536,0))),""))</f>
        <v>water</v>
      </c>
      <c r="M52" s="59" t="str">
        <f>IF(_xlfn.IFNA(_xlfn.IFNA(INDEX(l_fp!$E$3:$E$65537,MATCH($D52,l_fp!$A$3:$A$65537,0)),INDEX(background_biosphere!$D$2:$D$65536,MATCH($D52,background_biosphere!$A$2:$A$65536,0))),"")=0,"",_xlfn.IFNA(_xlfn.IFNA(INDEX(l_fp!$E$3:$E$65537,MATCH($D52,l_fp!$A$3:$A$65537,0)),INDEX(background_biosphere!$D$2:$D$65536,MATCH($D52,background_biosphere!$A$2:$A$65536,0))),""))</f>
        <v>unspecified</v>
      </c>
      <c r="N52" s="60" t="str">
        <f>_xlfn.IFNA(_xlfn.IFNA(_xlfn.IFNA(_xlfn.IFNA(INDEX(l_goods!$D$3:$D$65537,MATCH(C52,l_goods!$A$3:$A$65537,0)),INDEX(background_technosphere!$H$2:$H$65536,MATCH(C52,background_technosphere!$A$2:$A$65536,0))),INDEX(l_fp!$F$3:$F$65537,MATCH($D52,l_fp!$A$3:$A$65537,0))),INDEX(background_biosphere!$E$2:$E$65536,MATCH($D52,background_biosphere!$A$2:$A$65536,0))),"")</f>
        <v>kg</v>
      </c>
      <c r="O52" s="61"/>
      <c r="P52" s="61" t="s">
        <v>5777</v>
      </c>
      <c r="Q52" s="61"/>
    </row>
    <row r="53" spans="1:17" x14ac:dyDescent="0.25">
      <c r="A53" s="158" t="str">
        <f>_xlfn.IFNA(_xlfn.IFNA(INDEX(l_act!$B$3:$B$65537,MATCH($B53,l_act!$A$3:$A$65537,0)),INDEX(background_technosphere!$E$2:$E$65536,MATCH($B53,background_technosphere!$B$2:$B$65536,0))),"")</f>
        <v>recyc_pmixte_IN_1</v>
      </c>
      <c r="B53" s="156" t="s">
        <v>5994</v>
      </c>
      <c r="C53" s="53"/>
      <c r="D53" s="54" t="s">
        <v>5459</v>
      </c>
      <c r="E53" s="55" t="str">
        <f>_xlfn.IFNA(_xlfn.IFNA(INDEX(l_act!$B$3:$B$65537,MATCH(IFERROR(RIGHT($C53,LEN($C53)-FIND("_",$C53)),""),l_act!$A$3:$A$65537,0)),INDEX(background_technosphere!$E$2:$E$65536,MATCH($C53,background_technosphere!$A$2:$A$65536,0))),"")</f>
        <v/>
      </c>
      <c r="F53" s="55" t="str">
        <f>_xlfn.IFNA(_xlfn.IFNA(INDEX(l_act!$C$3:$C$65537,MATCH(IFERROR(RIGHT($C53,LEN($C53)-FIND("_",$C53)),""),l_act!$A$3:$A$65537,0)),INDEX(background_technosphere!$G$2:$G$65536,MATCH($C53,background_technosphere!$A$2:$A$65536,0))),"")</f>
        <v/>
      </c>
      <c r="G53" s="56" t="str">
        <f>_xlfn.IFNA(_xlfn.IFNA(INDEX(l_goods!$B$3:$B$65537,MATCH($C53,l_goods!$A$3:$A$65537,0)),INDEX(background_technosphere!$F$2:$F$65536,MATCH($C53,background_technosphere!$A$2:$A$65536,0))),"")</f>
        <v/>
      </c>
      <c r="H53" s="57" t="str">
        <f>_xlfn.IFNA(_xlfn.IFNA(INDEX(l_fp!$B$3:$B$65537,MATCH($D53,l_fp!$A$3:$A$65537,0)),INDEX(background_biosphere!$B$2:$B$65536,MATCH($D53,background_biosphere!$A$2:$A$65536,0))),"")</f>
        <v>TOC, Total Organic Carbon</v>
      </c>
      <c r="I53" s="58"/>
      <c r="J53" s="58"/>
      <c r="K53" s="54">
        <v>9.3199999999999999E-4</v>
      </c>
      <c r="L53" s="59" t="str">
        <f>IF(_xlfn.IFNA(_xlfn.IFNA(INDEX(l_fp!$D$3:$D$65537,MATCH($D53,l_fp!$A$3:$A$65537,0)),INDEX(background_biosphere!$C$2:$C$65536,MATCH($D53,background_biosphere!$A$2:$A$65536,0))),"")=0,"",_xlfn.IFNA(_xlfn.IFNA(INDEX(l_fp!$D$3:$D$65537,MATCH($D53,l_fp!$A$3:$A$65537,0)),INDEX(background_biosphere!$C$2:$C$65536,MATCH($D53,background_biosphere!$A$2:$A$65536,0))),""))</f>
        <v>water</v>
      </c>
      <c r="M53" s="59" t="str">
        <f>IF(_xlfn.IFNA(_xlfn.IFNA(INDEX(l_fp!$E$3:$E$65537,MATCH($D53,l_fp!$A$3:$A$65537,0)),INDEX(background_biosphere!$D$2:$D$65536,MATCH($D53,background_biosphere!$A$2:$A$65536,0))),"")=0,"",_xlfn.IFNA(_xlfn.IFNA(INDEX(l_fp!$E$3:$E$65537,MATCH($D53,l_fp!$A$3:$A$65537,0)),INDEX(background_biosphere!$D$2:$D$65536,MATCH($D53,background_biosphere!$A$2:$A$65536,0))),""))</f>
        <v>unspecified</v>
      </c>
      <c r="N53" s="60" t="str">
        <f>_xlfn.IFNA(_xlfn.IFNA(_xlfn.IFNA(_xlfn.IFNA(INDEX(l_goods!$D$3:$D$65537,MATCH(C53,l_goods!$A$3:$A$65537,0)),INDEX(background_technosphere!$H$2:$H$65536,MATCH(C53,background_technosphere!$A$2:$A$65536,0))),INDEX(l_fp!$F$3:$F$65537,MATCH($D53,l_fp!$A$3:$A$65537,0))),INDEX(background_biosphere!$E$2:$E$65536,MATCH($D53,background_biosphere!$A$2:$A$65536,0))),"")</f>
        <v>kg</v>
      </c>
      <c r="O53" s="61"/>
      <c r="P53" s="61" t="s">
        <v>5777</v>
      </c>
      <c r="Q53" s="61"/>
    </row>
    <row r="54" spans="1:17" s="139" customFormat="1" x14ac:dyDescent="0.25">
      <c r="A54" s="158" t="str">
        <f>_xlfn.IFNA(_xlfn.IFNA(INDEX(l_act!$B$3:$B$65537,MATCH($B54,l_act!$A$3:$A$65537,0)),INDEX(background_technosphere!$E$2:$E$65536,MATCH($B54,background_technosphere!$B$2:$B$65536,0))),"")</f>
        <v>recyc_pmixte_IN_1</v>
      </c>
      <c r="B54" s="156" t="s">
        <v>5994</v>
      </c>
      <c r="C54" s="130"/>
      <c r="D54" s="131" t="s">
        <v>5625</v>
      </c>
      <c r="E54" s="132" t="str">
        <f>_xlfn.IFNA(_xlfn.IFNA(INDEX(l_act!$B$3:$B$65537,MATCH(IFERROR(RIGHT($C54,LEN($C54)-FIND("_",$C54)),""),l_act!$A$3:$A$65537,0)),INDEX(background_technosphere!$E$2:$E$65536,MATCH($C54,background_technosphere!$A$2:$A$65536,0))),"")</f>
        <v/>
      </c>
      <c r="F54" s="132" t="str">
        <f>_xlfn.IFNA(_xlfn.IFNA(INDEX(l_act!$C$3:$C$65537,MATCH(IFERROR(RIGHT($C54,LEN($C54)-FIND("_",$C54)),""),l_act!$A$3:$A$65537,0)),INDEX(background_technosphere!$G$2:$G$65536,MATCH($C54,background_technosphere!$A$2:$A$65536,0))),"")</f>
        <v/>
      </c>
      <c r="G54" s="133" t="str">
        <f>_xlfn.IFNA(_xlfn.IFNA(INDEX(l_goods!$B$3:$B$65537,MATCH($C54,l_goods!$A$3:$A$65537,0)),INDEX(background_technosphere!$F$2:$F$65536,MATCH($C54,background_technosphere!$A$2:$A$65536,0))),"")</f>
        <v/>
      </c>
      <c r="H54" s="134" t="str">
        <f>_xlfn.IFNA(_xlfn.IFNA(INDEX(l_fp!$B$3:$B$65537,MATCH($D54,l_fp!$A$3:$A$65537,0)),INDEX(background_biosphere!$B$2:$B$65536,MATCH($D54,background_biosphere!$A$2:$A$65536,0))),"")</f>
        <v>Zinc, ion</v>
      </c>
      <c r="I54" s="135"/>
      <c r="J54" s="135"/>
      <c r="K54" s="131">
        <f>0.08/1000*I30</f>
        <v>-8.4800000000000008E-7</v>
      </c>
      <c r="L54" s="136" t="str">
        <f>IF(_xlfn.IFNA(_xlfn.IFNA(INDEX(l_fp!$D$3:$D$65537,MATCH($D54,l_fp!$A$3:$A$65537,0)),INDEX(background_biosphere!$C$2:$C$65536,MATCH($D54,background_biosphere!$A$2:$A$65536,0))),"")=0,"",_xlfn.IFNA(_xlfn.IFNA(INDEX(l_fp!$D$3:$D$65537,MATCH($D54,l_fp!$A$3:$A$65537,0)),INDEX(background_biosphere!$C$2:$C$65536,MATCH($D54,background_biosphere!$A$2:$A$65536,0))),""))</f>
        <v>water</v>
      </c>
      <c r="M54" s="136" t="str">
        <f>IF(_xlfn.IFNA(_xlfn.IFNA(INDEX(l_fp!$E$3:$E$65537,MATCH($D54,l_fp!$A$3:$A$65537,0)),INDEX(background_biosphere!$D$2:$D$65536,MATCH($D54,background_biosphere!$A$2:$A$65536,0))),"")=0,"",_xlfn.IFNA(_xlfn.IFNA(INDEX(l_fp!$E$3:$E$65537,MATCH($D54,l_fp!$A$3:$A$65537,0)),INDEX(background_biosphere!$D$2:$D$65536,MATCH($D54,background_biosphere!$A$2:$A$65536,0))),""))</f>
        <v>ground-</v>
      </c>
      <c r="N54" s="137" t="str">
        <f>_xlfn.IFNA(_xlfn.IFNA(_xlfn.IFNA(_xlfn.IFNA(INDEX(l_goods!$D$3:$D$65537,MATCH(C54,l_goods!$A$3:$A$65537,0)),INDEX(background_technosphere!$H$2:$H$65536,MATCH(C54,background_technosphere!$A$2:$A$65536,0))),INDEX(l_fp!$F$3:$F$65537,MATCH($D54,l_fp!$A$3:$A$65537,0))),INDEX(background_biosphere!$E$2:$E$65536,MATCH($D54,background_biosphere!$A$2:$A$65536,0))),"")</f>
        <v>kg</v>
      </c>
      <c r="O54" s="138" t="s">
        <v>5830</v>
      </c>
      <c r="P54" s="138" t="s">
        <v>5829</v>
      </c>
      <c r="Q54" s="138"/>
    </row>
    <row r="55" spans="1:17" s="139" customFormat="1" x14ac:dyDescent="0.25">
      <c r="A55" s="158" t="str">
        <f>_xlfn.IFNA(_xlfn.IFNA(INDEX(l_act!$B$3:$B$65537,MATCH($B55,l_act!$A$3:$A$65537,0)),INDEX(background_technosphere!$E$2:$E$65536,MATCH($B55,background_technosphere!$B$2:$B$65536,0))),"")</f>
        <v>recyc_pmixte_IN_1</v>
      </c>
      <c r="B55" s="156" t="s">
        <v>5994</v>
      </c>
      <c r="C55" s="130"/>
      <c r="D55" s="131" t="s">
        <v>4937</v>
      </c>
      <c r="E55" s="132" t="str">
        <f>_xlfn.IFNA(_xlfn.IFNA(INDEX(l_act!$B$3:$B$65537,MATCH(IFERROR(RIGHT($C55,LEN($C55)-FIND("_",$C55)),""),l_act!$A$3:$A$65537,0)),INDEX(background_technosphere!$E$2:$E$65536,MATCH($C55,background_technosphere!$A$2:$A$65536,0))),"")</f>
        <v/>
      </c>
      <c r="F55" s="132" t="str">
        <f>_xlfn.IFNA(_xlfn.IFNA(INDEX(l_act!$C$3:$C$65537,MATCH(IFERROR(RIGHT($C55,LEN($C55)-FIND("_",$C55)),""),l_act!$A$3:$A$65537,0)),INDEX(background_technosphere!$G$2:$G$65536,MATCH($C55,background_technosphere!$A$2:$A$65536,0))),"")</f>
        <v/>
      </c>
      <c r="G55" s="133" t="str">
        <f>_xlfn.IFNA(_xlfn.IFNA(INDEX(l_goods!$B$3:$B$65537,MATCH($C55,l_goods!$A$3:$A$65537,0)),INDEX(background_technosphere!$F$2:$F$65536,MATCH($C55,background_technosphere!$A$2:$A$65536,0))),"")</f>
        <v/>
      </c>
      <c r="H55" s="134" t="str">
        <f>_xlfn.IFNA(_xlfn.IFNA(INDEX(l_fp!$B$3:$B$65537,MATCH($D55,l_fp!$A$3:$A$65537,0)),INDEX(background_biosphere!$B$2:$B$65536,MATCH($D55,background_biosphere!$A$2:$A$65536,0))),"")</f>
        <v>Iron, ion</v>
      </c>
      <c r="I55" s="135"/>
      <c r="J55" s="135"/>
      <c r="K55" s="131">
        <f>0.1/1000*I30</f>
        <v>-1.06E-6</v>
      </c>
      <c r="L55" s="136" t="str">
        <f>IF(_xlfn.IFNA(_xlfn.IFNA(INDEX(l_fp!$D$3:$D$65537,MATCH($D55,l_fp!$A$3:$A$65537,0)),INDEX(background_biosphere!$C$2:$C$65536,MATCH($D55,background_biosphere!$A$2:$A$65536,0))),"")=0,"",_xlfn.IFNA(_xlfn.IFNA(INDEX(l_fp!$D$3:$D$65537,MATCH($D55,l_fp!$A$3:$A$65537,0)),INDEX(background_biosphere!$C$2:$C$65536,MATCH($D55,background_biosphere!$A$2:$A$65536,0))),""))</f>
        <v>water</v>
      </c>
      <c r="M55" s="136" t="str">
        <f>IF(_xlfn.IFNA(_xlfn.IFNA(INDEX(l_fp!$E$3:$E$65537,MATCH($D55,l_fp!$A$3:$A$65537,0)),INDEX(background_biosphere!$D$2:$D$65536,MATCH($D55,background_biosphere!$A$2:$A$65536,0))),"")=0,"",_xlfn.IFNA(_xlfn.IFNA(INDEX(l_fp!$E$3:$E$65537,MATCH($D55,l_fp!$A$3:$A$65537,0)),INDEX(background_biosphere!$D$2:$D$65536,MATCH($D55,background_biosphere!$A$2:$A$65536,0))),""))</f>
        <v>ground-</v>
      </c>
      <c r="N55" s="137" t="str">
        <f>_xlfn.IFNA(_xlfn.IFNA(_xlfn.IFNA(_xlfn.IFNA(INDEX(l_goods!$D$3:$D$65537,MATCH(C55,l_goods!$A$3:$A$65537,0)),INDEX(background_technosphere!$H$2:$H$65536,MATCH(C55,background_technosphere!$A$2:$A$65536,0))),INDEX(l_fp!$F$3:$F$65537,MATCH($D55,l_fp!$A$3:$A$65537,0))),INDEX(background_biosphere!$E$2:$E$65536,MATCH($D55,background_biosphere!$A$2:$A$65536,0))),"")</f>
        <v>kg</v>
      </c>
      <c r="O55" s="138" t="s">
        <v>5831</v>
      </c>
      <c r="P55" s="138" t="s">
        <v>5829</v>
      </c>
      <c r="Q55" s="138"/>
    </row>
    <row r="56" spans="1:17" s="139" customFormat="1" x14ac:dyDescent="0.25">
      <c r="A56" s="158" t="str">
        <f>_xlfn.IFNA(_xlfn.IFNA(INDEX(l_act!$B$3:$B$65537,MATCH($B56,l_act!$A$3:$A$65537,0)),INDEX(background_technosphere!$E$2:$E$65536,MATCH($B56,background_technosphere!$B$2:$B$65536,0))),"")</f>
        <v>recyc_pmixte_IN_1</v>
      </c>
      <c r="B56" s="156" t="s">
        <v>5994</v>
      </c>
      <c r="C56" s="130"/>
      <c r="D56" s="131" t="s">
        <v>4413</v>
      </c>
      <c r="E56" s="132" t="str">
        <f>_xlfn.IFNA(_xlfn.IFNA(INDEX(l_act!$B$3:$B$65537,MATCH(IFERROR(RIGHT($C56,LEN($C56)-FIND("_",$C56)),""),l_act!$A$3:$A$65537,0)),INDEX(background_technosphere!$E$2:$E$65536,MATCH($C56,background_technosphere!$A$2:$A$65536,0))),"")</f>
        <v/>
      </c>
      <c r="F56" s="132" t="str">
        <f>_xlfn.IFNA(_xlfn.IFNA(INDEX(l_act!$C$3:$C$65537,MATCH(IFERROR(RIGHT($C56,LEN($C56)-FIND("_",$C56)),""),l_act!$A$3:$A$65537,0)),INDEX(background_technosphere!$G$2:$G$65536,MATCH($C56,background_technosphere!$A$2:$A$65536,0))),"")</f>
        <v/>
      </c>
      <c r="G56" s="133" t="str">
        <f>_xlfn.IFNA(_xlfn.IFNA(INDEX(l_goods!$B$3:$B$65537,MATCH($C56,l_goods!$A$3:$A$65537,0)),INDEX(background_technosphere!$F$2:$F$65536,MATCH($C56,background_technosphere!$A$2:$A$65536,0))),"")</f>
        <v/>
      </c>
      <c r="H56" s="134" t="str">
        <f>_xlfn.IFNA(_xlfn.IFNA(INDEX(l_fp!$B$3:$B$65537,MATCH($D56,l_fp!$A$3:$A$65537,0)),INDEX(background_biosphere!$B$2:$B$65536,MATCH($D56,background_biosphere!$A$2:$A$65536,0))),"")</f>
        <v>Cadmium, ion</v>
      </c>
      <c r="I56" s="135"/>
      <c r="J56" s="135"/>
      <c r="K56" s="131">
        <f>0.2/1000*I30</f>
        <v>-2.12E-6</v>
      </c>
      <c r="L56" s="136" t="str">
        <f>IF(_xlfn.IFNA(_xlfn.IFNA(INDEX(l_fp!$D$3:$D$65537,MATCH($D56,l_fp!$A$3:$A$65537,0)),INDEX(background_biosphere!$C$2:$C$65536,MATCH($D56,background_biosphere!$A$2:$A$65536,0))),"")=0,"",_xlfn.IFNA(_xlfn.IFNA(INDEX(l_fp!$D$3:$D$65537,MATCH($D56,l_fp!$A$3:$A$65537,0)),INDEX(background_biosphere!$C$2:$C$65536,MATCH($D56,background_biosphere!$A$2:$A$65536,0))),""))</f>
        <v>water</v>
      </c>
      <c r="M56" s="136" t="str">
        <f>IF(_xlfn.IFNA(_xlfn.IFNA(INDEX(l_fp!$E$3:$E$65537,MATCH($D56,l_fp!$A$3:$A$65537,0)),INDEX(background_biosphere!$D$2:$D$65536,MATCH($D56,background_biosphere!$A$2:$A$65536,0))),"")=0,"",_xlfn.IFNA(_xlfn.IFNA(INDEX(l_fp!$E$3:$E$65537,MATCH($D56,l_fp!$A$3:$A$65537,0)),INDEX(background_biosphere!$D$2:$D$65536,MATCH($D56,background_biosphere!$A$2:$A$65536,0))),""))</f>
        <v>ground-</v>
      </c>
      <c r="N56" s="137" t="str">
        <f>_xlfn.IFNA(_xlfn.IFNA(_xlfn.IFNA(_xlfn.IFNA(INDEX(l_goods!$D$3:$D$65537,MATCH(C56,l_goods!$A$3:$A$65537,0)),INDEX(background_technosphere!$H$2:$H$65536,MATCH(C56,background_technosphere!$A$2:$A$65536,0))),INDEX(l_fp!$F$3:$F$65537,MATCH($D56,l_fp!$A$3:$A$65537,0))),INDEX(background_biosphere!$E$2:$E$65536,MATCH($D56,background_biosphere!$A$2:$A$65536,0))),"")</f>
        <v>kg</v>
      </c>
      <c r="O56" s="138" t="s">
        <v>5832</v>
      </c>
      <c r="P56" s="138" t="s">
        <v>5829</v>
      </c>
      <c r="Q56" s="138"/>
    </row>
    <row r="57" spans="1:17" s="139" customFormat="1" x14ac:dyDescent="0.25">
      <c r="A57" s="158" t="str">
        <f>_xlfn.IFNA(_xlfn.IFNA(INDEX(l_act!$B$3:$B$65537,MATCH($B57,l_act!$A$3:$A$65537,0)),INDEX(background_technosphere!$E$2:$E$65536,MATCH($B57,background_technosphere!$B$2:$B$65536,0))),"")</f>
        <v>recyc_pmixte_IN_1</v>
      </c>
      <c r="B57" s="156" t="s">
        <v>5994</v>
      </c>
      <c r="C57" s="130"/>
      <c r="D57" s="131" t="s">
        <v>5423</v>
      </c>
      <c r="E57" s="132" t="str">
        <f>_xlfn.IFNA(_xlfn.IFNA(INDEX(l_act!$B$3:$B$65537,MATCH(IFERROR(RIGHT($C57,LEN($C57)-FIND("_",$C57)),""),l_act!$A$3:$A$65537,0)),INDEX(background_technosphere!$E$2:$E$65536,MATCH($C57,background_technosphere!$A$2:$A$65536,0))),"")</f>
        <v/>
      </c>
      <c r="F57" s="132" t="str">
        <f>_xlfn.IFNA(_xlfn.IFNA(INDEX(l_act!$C$3:$C$65537,MATCH(IFERROR(RIGHT($C57,LEN($C57)-FIND("_",$C57)),""),l_act!$A$3:$A$65537,0)),INDEX(background_technosphere!$G$2:$G$65536,MATCH($C57,background_technosphere!$A$2:$A$65536,0))),"")</f>
        <v/>
      </c>
      <c r="G57" s="133" t="str">
        <f>_xlfn.IFNA(_xlfn.IFNA(INDEX(l_goods!$B$3:$B$65537,MATCH($C57,l_goods!$A$3:$A$65537,0)),INDEX(background_technosphere!$F$2:$F$65536,MATCH($C57,background_technosphere!$A$2:$A$65536,0))),"")</f>
        <v/>
      </c>
      <c r="H57" s="134" t="str">
        <f>_xlfn.IFNA(_xlfn.IFNA(INDEX(l_fp!$B$3:$B$65537,MATCH($D57,l_fp!$A$3:$A$65537,0)),INDEX(background_biosphere!$B$2:$B$65536,MATCH($D57,background_biosphere!$A$2:$A$65536,0))),"")</f>
        <v>Sulfate</v>
      </c>
      <c r="I57" s="135"/>
      <c r="J57" s="135"/>
      <c r="K57" s="131">
        <f>5.2/1000*I30</f>
        <v>-5.5120000000000001E-5</v>
      </c>
      <c r="L57" s="136" t="str">
        <f>IF(_xlfn.IFNA(_xlfn.IFNA(INDEX(l_fp!$D$3:$D$65537,MATCH($D57,l_fp!$A$3:$A$65537,0)),INDEX(background_biosphere!$C$2:$C$65536,MATCH($D57,background_biosphere!$A$2:$A$65536,0))),"")=0,"",_xlfn.IFNA(_xlfn.IFNA(INDEX(l_fp!$D$3:$D$65537,MATCH($D57,l_fp!$A$3:$A$65537,0)),INDEX(background_biosphere!$C$2:$C$65536,MATCH($D57,background_biosphere!$A$2:$A$65536,0))),""))</f>
        <v>water</v>
      </c>
      <c r="M57" s="136" t="str">
        <f>IF(_xlfn.IFNA(_xlfn.IFNA(INDEX(l_fp!$E$3:$E$65537,MATCH($D57,l_fp!$A$3:$A$65537,0)),INDEX(background_biosphere!$D$2:$D$65536,MATCH($D57,background_biosphere!$A$2:$A$65536,0))),"")=0,"",_xlfn.IFNA(_xlfn.IFNA(INDEX(l_fp!$E$3:$E$65537,MATCH($D57,l_fp!$A$3:$A$65537,0)),INDEX(background_biosphere!$D$2:$D$65536,MATCH($D57,background_biosphere!$A$2:$A$65536,0))),""))</f>
        <v>ground-</v>
      </c>
      <c r="N57" s="137" t="str">
        <f>_xlfn.IFNA(_xlfn.IFNA(_xlfn.IFNA(_xlfn.IFNA(INDEX(l_goods!$D$3:$D$65537,MATCH(C57,l_goods!$A$3:$A$65537,0)),INDEX(background_technosphere!$H$2:$H$65536,MATCH(C57,background_technosphere!$A$2:$A$65536,0))),INDEX(l_fp!$F$3:$F$65537,MATCH($D57,l_fp!$A$3:$A$65537,0))),INDEX(background_biosphere!$E$2:$E$65536,MATCH($D57,background_biosphere!$A$2:$A$65536,0))),"")</f>
        <v>kg</v>
      </c>
      <c r="O57" s="138" t="s">
        <v>5965</v>
      </c>
      <c r="P57" s="138" t="s">
        <v>5829</v>
      </c>
      <c r="Q57" s="138"/>
    </row>
    <row r="58" spans="1:17" s="139" customFormat="1" x14ac:dyDescent="0.25">
      <c r="A58" s="158" t="str">
        <f>_xlfn.IFNA(_xlfn.IFNA(INDEX(l_act!$B$3:$B$65537,MATCH($B58,l_act!$A$3:$A$65537,0)),INDEX(background_technosphere!$E$2:$E$65536,MATCH($B58,background_technosphere!$B$2:$B$65536,0))),"")</f>
        <v>recyc_pmixte_IN_1</v>
      </c>
      <c r="B58" s="156" t="s">
        <v>5994</v>
      </c>
      <c r="C58" s="130"/>
      <c r="D58" s="131" t="s">
        <v>4512</v>
      </c>
      <c r="E58" s="132" t="str">
        <f>_xlfn.IFNA(_xlfn.IFNA(INDEX(l_act!$B$3:$B$65537,MATCH(IFERROR(RIGHT($C58,LEN($C58)-FIND("_",$C58)),""),l_act!$A$3:$A$65537,0)),INDEX(background_technosphere!$E$2:$E$65536,MATCH($C58,background_technosphere!$A$2:$A$65536,0))),"")</f>
        <v/>
      </c>
      <c r="F58" s="132" t="str">
        <f>_xlfn.IFNA(_xlfn.IFNA(INDEX(l_act!$C$3:$C$65537,MATCH(IFERROR(RIGHT($C58,LEN($C58)-FIND("_",$C58)),""),l_act!$A$3:$A$65537,0)),INDEX(background_technosphere!$G$2:$G$65536,MATCH($C58,background_technosphere!$A$2:$A$65536,0))),"")</f>
        <v/>
      </c>
      <c r="G58" s="133" t="str">
        <f>_xlfn.IFNA(_xlfn.IFNA(INDEX(l_goods!$B$3:$B$65537,MATCH($C58,l_goods!$A$3:$A$65537,0)),INDEX(background_technosphere!$F$2:$F$65536,MATCH($C58,background_technosphere!$A$2:$A$65536,0))),"")</f>
        <v/>
      </c>
      <c r="H58" s="134" t="str">
        <f>_xlfn.IFNA(_xlfn.IFNA(INDEX(l_fp!$B$3:$B$65537,MATCH($D58,l_fp!$A$3:$A$65537,0)),INDEX(background_biosphere!$B$2:$B$65536,MATCH($D58,background_biosphere!$A$2:$A$65536,0))),"")</f>
        <v>Chlorine</v>
      </c>
      <c r="I58" s="135"/>
      <c r="J58" s="135"/>
      <c r="K58" s="131">
        <f>30.5/1000*I30</f>
        <v>-3.233E-4</v>
      </c>
      <c r="L58" s="136" t="str">
        <f>IF(_xlfn.IFNA(_xlfn.IFNA(INDEX(l_fp!$D$3:$D$65537,MATCH($D58,l_fp!$A$3:$A$65537,0)),INDEX(background_biosphere!$C$2:$C$65536,MATCH($D58,background_biosphere!$A$2:$A$65536,0))),"")=0,"",_xlfn.IFNA(_xlfn.IFNA(INDEX(l_fp!$D$3:$D$65537,MATCH($D58,l_fp!$A$3:$A$65537,0)),INDEX(background_biosphere!$C$2:$C$65536,MATCH($D58,background_biosphere!$A$2:$A$65536,0))),""))</f>
        <v>water</v>
      </c>
      <c r="M58" s="136" t="str">
        <f>IF(_xlfn.IFNA(_xlfn.IFNA(INDEX(l_fp!$E$3:$E$65537,MATCH($D58,l_fp!$A$3:$A$65537,0)),INDEX(background_biosphere!$D$2:$D$65536,MATCH($D58,background_biosphere!$A$2:$A$65536,0))),"")=0,"",_xlfn.IFNA(_xlfn.IFNA(INDEX(l_fp!$E$3:$E$65537,MATCH($D58,l_fp!$A$3:$A$65537,0)),INDEX(background_biosphere!$D$2:$D$65536,MATCH($D58,background_biosphere!$A$2:$A$65536,0))),""))</f>
        <v>ground-</v>
      </c>
      <c r="N58" s="137" t="str">
        <f>_xlfn.IFNA(_xlfn.IFNA(_xlfn.IFNA(_xlfn.IFNA(INDEX(l_goods!$D$3:$D$65537,MATCH(C58,l_goods!$A$3:$A$65537,0)),INDEX(background_technosphere!$H$2:$H$65536,MATCH(C58,background_technosphere!$A$2:$A$65536,0))),INDEX(l_fp!$F$3:$F$65537,MATCH($D58,l_fp!$A$3:$A$65537,0))),INDEX(background_biosphere!$E$2:$E$65536,MATCH($D58,background_biosphere!$A$2:$A$65536,0))),"")</f>
        <v>kg</v>
      </c>
      <c r="O58" s="138" t="s">
        <v>5964</v>
      </c>
      <c r="P58" s="138" t="s">
        <v>5829</v>
      </c>
      <c r="Q58" s="138"/>
    </row>
    <row r="59" spans="1:17" s="128" customFormat="1" x14ac:dyDescent="0.25">
      <c r="A59" s="163" t="str">
        <f>_xlfn.IFNA(_xlfn.IFNA(INDEX(l_act!$B$3:$B$65537,MATCH($B59,l_act!$A$3:$A$65537,0)),INDEX(background_technosphere!$E$2:$E$65536,MATCH($B59,background_technosphere!$B$2:$B$65536,0))),"")</f>
        <v>sludge_eol_cardboard</v>
      </c>
      <c r="B59" s="164" t="s">
        <v>5833</v>
      </c>
      <c r="C59" s="119" t="s">
        <v>5842</v>
      </c>
      <c r="D59" s="120"/>
      <c r="E59" s="121" t="str">
        <f>_xlfn.IFNA(_xlfn.IFNA(INDEX(l_act!$B$3:$B$65537,MATCH(IFERROR(RIGHT($C59,LEN($C59)-FIND("_",$C59)),""),l_act!$A$3:$A$65537,0)),INDEX(background_technosphere!$E$2:$E$65536,MATCH($C59,background_technosphere!$A$2:$A$65536,0))),"")</f>
        <v>market for hard coal</v>
      </c>
      <c r="F59" s="154" t="str">
        <f>_xlfn.IFNA(_xlfn.IFNA(INDEX(l_act!$C$3:$C$65537,MATCH(IFERROR(RIGHT($C59,LEN($C59)-FIND("_",$C59)),""),l_act!$A$3:$A$65537,0)),INDEX(background_technosphere!$G$2:$G$65536,MATCH($C59,background_technosphere!$A$2:$A$65536,0))),"")</f>
        <v>IN</v>
      </c>
      <c r="G59" s="122" t="str">
        <f>_xlfn.IFNA(_xlfn.IFNA(INDEX(l_goods!$B$3:$B$65537,MATCH($C59,l_goods!$A$3:$A$65537,0)),INDEX(background_technosphere!$F$2:$F$65536,MATCH($C59,background_technosphere!$A$2:$A$65536,0))),"")</f>
        <v>hard coal</v>
      </c>
      <c r="H59" s="123"/>
      <c r="I59" s="124">
        <v>-1.6157095245317101E-4</v>
      </c>
      <c r="J59" s="124"/>
      <c r="K59" s="120"/>
      <c r="L59" s="125"/>
      <c r="M59" s="125"/>
      <c r="N59" s="126" t="str">
        <f>_xlfn.IFNA(_xlfn.IFNA(_xlfn.IFNA(_xlfn.IFNA(INDEX(l_goods!$D$3:$D$65537,MATCH(C59,l_goods!$A$3:$A$65537,0)),INDEX(background_technosphere!$H$2:$H$65536,MATCH(C59,background_technosphere!$A$2:$A$65536,0))),INDEX(l_fp!$F$3:$F$65537,MATCH($D59,l_fp!$A$3:$A$65537,0))),INDEX(background_biosphere!$E$2:$E$65536,MATCH($D59,background_biosphere!$A$2:$A$65536,0))),"")</f>
        <v>kg</v>
      </c>
      <c r="O59" s="127" t="s">
        <v>5962</v>
      </c>
      <c r="P59" s="127" t="s">
        <v>5777</v>
      </c>
      <c r="Q59" s="127"/>
    </row>
    <row r="60" spans="1:17" s="128" customFormat="1" x14ac:dyDescent="0.25">
      <c r="A60" s="163" t="str">
        <f>_xlfn.IFNA(_xlfn.IFNA(INDEX(l_act!$B$3:$B$65537,MATCH($B60,l_act!$A$3:$A$65537,0)),INDEX(background_technosphere!$E$2:$E$65536,MATCH($B60,background_technosphere!$B$2:$B$65536,0))),"")</f>
        <v>sludge_eol_cardboard</v>
      </c>
      <c r="B60" s="164" t="s">
        <v>5833</v>
      </c>
      <c r="C60" s="119" t="s">
        <v>5842</v>
      </c>
      <c r="D60" s="120"/>
      <c r="E60" s="121" t="str">
        <f>_xlfn.IFNA(_xlfn.IFNA(INDEX(l_act!$B$3:$B$65537,MATCH(IFERROR(RIGHT($C60,LEN($C60)-FIND("_",$C60)),""),l_act!$A$3:$A$65537,0)),INDEX(background_technosphere!$E$2:$E$65536,MATCH($C60,background_technosphere!$A$2:$A$65536,0))),"")</f>
        <v>market for hard coal</v>
      </c>
      <c r="F60" s="154" t="str">
        <f>_xlfn.IFNA(_xlfn.IFNA(INDEX(l_act!$C$3:$C$65537,MATCH(IFERROR(RIGHT($C60,LEN($C60)-FIND("_",$C60)),""),l_act!$A$3:$A$65537,0)),INDEX(background_technosphere!$G$2:$G$65536,MATCH($C60,background_technosphere!$A$2:$A$65536,0))),"")</f>
        <v>IN</v>
      </c>
      <c r="G60" s="122" t="str">
        <f>_xlfn.IFNA(_xlfn.IFNA(INDEX(l_goods!$B$3:$B$65537,MATCH($C60,l_goods!$A$3:$A$65537,0)),INDEX(background_technosphere!$F$2:$F$65536,MATCH($C60,background_technosphere!$A$2:$A$65536,0))),"")</f>
        <v>hard coal</v>
      </c>
      <c r="H60" s="123" t="str">
        <f>_xlfn.IFNA(_xlfn.IFNA(INDEX(l_fp!$B$3:$B$65537,MATCH($D60,l_fp!$A$3:$A$65537,0)),INDEX(background_biosphere!$B$2:$B$65536,MATCH($D60,background_biosphere!$A$2:$A$65536,0))),"")</f>
        <v/>
      </c>
      <c r="I60" s="124">
        <v>-8.2108897935853403E-4</v>
      </c>
      <c r="J60" s="124"/>
      <c r="K60" s="120"/>
      <c r="L60" s="125" t="str">
        <f>IF(_xlfn.IFNA(_xlfn.IFNA(INDEX(l_fp!$D$3:$D$65537,MATCH($D60,l_fp!$A$3:$A$65537,0)),INDEX(background_biosphere!$C$2:$C$65536,MATCH($D60,background_biosphere!$A$2:$A$65536,0))),"")=0,"",_xlfn.IFNA(_xlfn.IFNA(INDEX(l_fp!$D$3:$D$65537,MATCH($D60,l_fp!$A$3:$A$65537,0)),INDEX(background_biosphere!$C$2:$C$65536,MATCH($D60,background_biosphere!$A$2:$A$65536,0))),""))</f>
        <v/>
      </c>
      <c r="M60" s="125" t="str">
        <f>IF(_xlfn.IFNA(_xlfn.IFNA(INDEX(l_fp!$E$3:$E$65537,MATCH($D60,l_fp!$A$3:$A$65537,0)),INDEX(background_biosphere!$D$2:$D$65536,MATCH($D60,background_biosphere!$A$2:$A$65536,0))),"")=0,"",_xlfn.IFNA(_xlfn.IFNA(INDEX(l_fp!$E$3:$E$65537,MATCH($D60,l_fp!$A$3:$A$65537,0)),INDEX(background_biosphere!$D$2:$D$65536,MATCH($D60,background_biosphere!$A$2:$A$65536,0))),""))</f>
        <v/>
      </c>
      <c r="N60" s="126" t="str">
        <f>_xlfn.IFNA(_xlfn.IFNA(_xlfn.IFNA(_xlfn.IFNA(INDEX(l_goods!$D$3:$D$65537,MATCH(C60,l_goods!$A$3:$A$65537,0)),INDEX(background_technosphere!$H$2:$H$65536,MATCH(C60,background_technosphere!$A$2:$A$65536,0))),INDEX(l_fp!$F$3:$F$65537,MATCH($D60,l_fp!$A$3:$A$65537,0))),INDEX(background_biosphere!$E$2:$E$65536,MATCH($D60,background_biosphere!$A$2:$A$65536,0))),"")</f>
        <v>kg</v>
      </c>
      <c r="O60" s="127" t="s">
        <v>5962</v>
      </c>
      <c r="P60" s="127" t="s">
        <v>5777</v>
      </c>
      <c r="Q60" s="127"/>
    </row>
    <row r="61" spans="1:17" s="128" customFormat="1" x14ac:dyDescent="0.25">
      <c r="A61" s="163" t="str">
        <f>_xlfn.IFNA(_xlfn.IFNA(INDEX(l_act!$B$3:$B$65537,MATCH($B61,l_act!$A$3:$A$65537,0)),INDEX(background_technosphere!$E$2:$E$65536,MATCH($B61,background_technosphere!$B$2:$B$65536,0))),"")</f>
        <v>sludge_eol_cardboard</v>
      </c>
      <c r="B61" s="164" t="s">
        <v>5833</v>
      </c>
      <c r="C61" s="119" t="s">
        <v>5842</v>
      </c>
      <c r="D61" s="120"/>
      <c r="E61" s="121" t="str">
        <f>_xlfn.IFNA(_xlfn.IFNA(INDEX(l_act!$B$3:$B$65537,MATCH(IFERROR(RIGHT($C61,LEN($C61)-FIND("_",$C61)),""),l_act!$A$3:$A$65537,0)),INDEX(background_technosphere!$E$2:$E$65536,MATCH($C61,background_technosphere!$A$2:$A$65536,0))),"")</f>
        <v>market for hard coal</v>
      </c>
      <c r="F61" s="154" t="str">
        <f>_xlfn.IFNA(_xlfn.IFNA(INDEX(l_act!$C$3:$C$65537,MATCH(IFERROR(RIGHT($C61,LEN($C61)-FIND("_",$C61)),""),l_act!$A$3:$A$65537,0)),INDEX(background_technosphere!$G$2:$G$65536,MATCH($C61,background_technosphere!$A$2:$A$65536,0))),"")</f>
        <v>IN</v>
      </c>
      <c r="G61" s="122" t="str">
        <f>_xlfn.IFNA(_xlfn.IFNA(INDEX(l_goods!$B$3:$B$65537,MATCH($C61,l_goods!$A$3:$A$65537,0)),INDEX(background_technosphere!$F$2:$F$65536,MATCH($C61,background_technosphere!$A$2:$A$65536,0))),"")</f>
        <v>hard coal</v>
      </c>
      <c r="H61" s="123" t="str">
        <f>_xlfn.IFNA(_xlfn.IFNA(INDEX(l_fp!$B$3:$B$65537,MATCH($D61,l_fp!$A$3:$A$65537,0)),INDEX(background_biosphere!$B$2:$B$65536,MATCH($D61,background_biosphere!$A$2:$A$65536,0))),"")</f>
        <v/>
      </c>
      <c r="I61" s="124">
        <v>-8.8346516981950302E-5</v>
      </c>
      <c r="J61" s="124"/>
      <c r="K61" s="120"/>
      <c r="L61" s="125" t="str">
        <f>IF(_xlfn.IFNA(_xlfn.IFNA(INDEX(l_fp!$D$3:$D$65537,MATCH($D61,l_fp!$A$3:$A$65537,0)),INDEX(background_biosphere!$C$2:$C$65536,MATCH($D61,background_biosphere!$A$2:$A$65536,0))),"")=0,"",_xlfn.IFNA(_xlfn.IFNA(INDEX(l_fp!$D$3:$D$65537,MATCH($D61,l_fp!$A$3:$A$65537,0)),INDEX(background_biosphere!$C$2:$C$65536,MATCH($D61,background_biosphere!$A$2:$A$65536,0))),""))</f>
        <v/>
      </c>
      <c r="M61" s="125" t="str">
        <f>IF(_xlfn.IFNA(_xlfn.IFNA(INDEX(l_fp!$E$3:$E$65537,MATCH($D61,l_fp!$A$3:$A$65537,0)),INDEX(background_biosphere!$D$2:$D$65536,MATCH($D61,background_biosphere!$A$2:$A$65536,0))),"")=0,"",_xlfn.IFNA(_xlfn.IFNA(INDEX(l_fp!$E$3:$E$65537,MATCH($D61,l_fp!$A$3:$A$65537,0)),INDEX(background_biosphere!$D$2:$D$65536,MATCH($D61,background_biosphere!$A$2:$A$65536,0))),""))</f>
        <v/>
      </c>
      <c r="N61" s="126" t="str">
        <f>_xlfn.IFNA(_xlfn.IFNA(_xlfn.IFNA(_xlfn.IFNA(INDEX(l_goods!$D$3:$D$65537,MATCH(C61,l_goods!$A$3:$A$65537,0)),INDEX(background_technosphere!$H$2:$H$65536,MATCH(C61,background_technosphere!$A$2:$A$65536,0))),INDEX(l_fp!$F$3:$F$65537,MATCH($D61,l_fp!$A$3:$A$65537,0))),INDEX(background_biosphere!$E$2:$E$65536,MATCH($D61,background_biosphere!$A$2:$A$65536,0))),"")</f>
        <v>kg</v>
      </c>
      <c r="O61" s="127" t="s">
        <v>5962</v>
      </c>
      <c r="P61" s="127" t="s">
        <v>5777</v>
      </c>
      <c r="Q61" s="127"/>
    </row>
    <row r="62" spans="1:17" s="128" customFormat="1" x14ac:dyDescent="0.25">
      <c r="A62" s="163" t="str">
        <f>_xlfn.IFNA(_xlfn.IFNA(INDEX(l_act!$B$3:$B$65537,MATCH($B62,l_act!$A$3:$A$65537,0)),INDEX(background_technosphere!$E$2:$E$65536,MATCH($B62,background_technosphere!$B$2:$B$65536,0))),"")</f>
        <v>sludge_eol_cardboard</v>
      </c>
      <c r="B62" s="164" t="s">
        <v>5833</v>
      </c>
      <c r="C62" s="119" t="s">
        <v>5842</v>
      </c>
      <c r="D62" s="120"/>
      <c r="E62" s="121" t="str">
        <f>_xlfn.IFNA(_xlfn.IFNA(INDEX(l_act!$B$3:$B$65537,MATCH(IFERROR(RIGHT($C62,LEN($C62)-FIND("_",$C62)),""),l_act!$A$3:$A$65537,0)),INDEX(background_technosphere!$E$2:$E$65536,MATCH($C62,background_technosphere!$A$2:$A$65536,0))),"")</f>
        <v>market for hard coal</v>
      </c>
      <c r="F62" s="154" t="str">
        <f>_xlfn.IFNA(_xlfn.IFNA(INDEX(l_act!$C$3:$C$65537,MATCH(IFERROR(RIGHT($C62,LEN($C62)-FIND("_",$C62)),""),l_act!$A$3:$A$65537,0)),INDEX(background_technosphere!$G$2:$G$65536,MATCH($C62,background_technosphere!$A$2:$A$65536,0))),"")</f>
        <v>IN</v>
      </c>
      <c r="G62" s="122" t="str">
        <f>_xlfn.IFNA(_xlfn.IFNA(INDEX(l_goods!$B$3:$B$65537,MATCH($C62,l_goods!$A$3:$A$65537,0)),INDEX(background_technosphere!$F$2:$F$65536,MATCH($C62,background_technosphere!$A$2:$A$65536,0))),"")</f>
        <v>hard coal</v>
      </c>
      <c r="H62" s="123" t="str">
        <f>_xlfn.IFNA(_xlfn.IFNA(INDEX(l_fp!$B$3:$B$65537,MATCH($D62,l_fp!$A$3:$A$65537,0)),INDEX(background_biosphere!$B$2:$B$65536,MATCH($D62,background_biosphere!$A$2:$A$65536,0))),"")</f>
        <v/>
      </c>
      <c r="I62" s="124">
        <v>-5.5507109677965197E-4</v>
      </c>
      <c r="J62" s="124"/>
      <c r="K62" s="120"/>
      <c r="L62" s="125" t="str">
        <f>IF(_xlfn.IFNA(_xlfn.IFNA(INDEX(l_fp!$D$3:$D$65537,MATCH($D62,l_fp!$A$3:$A$65537,0)),INDEX(background_biosphere!$C$2:$C$65536,MATCH($D62,background_biosphere!$A$2:$A$65536,0))),"")=0,"",_xlfn.IFNA(_xlfn.IFNA(INDEX(l_fp!$D$3:$D$65537,MATCH($D62,l_fp!$A$3:$A$65537,0)),INDEX(background_biosphere!$C$2:$C$65536,MATCH($D62,background_biosphere!$A$2:$A$65536,0))),""))</f>
        <v/>
      </c>
      <c r="M62" s="125" t="str">
        <f>IF(_xlfn.IFNA(_xlfn.IFNA(INDEX(l_fp!$E$3:$E$65537,MATCH($D62,l_fp!$A$3:$A$65537,0)),INDEX(background_biosphere!$D$2:$D$65536,MATCH($D62,background_biosphere!$A$2:$A$65536,0))),"")=0,"",_xlfn.IFNA(_xlfn.IFNA(INDEX(l_fp!$E$3:$E$65537,MATCH($D62,l_fp!$A$3:$A$65537,0)),INDEX(background_biosphere!$D$2:$D$65536,MATCH($D62,background_biosphere!$A$2:$A$65536,0))),""))</f>
        <v/>
      </c>
      <c r="N62" s="126" t="str">
        <f>_xlfn.IFNA(_xlfn.IFNA(_xlfn.IFNA(_xlfn.IFNA(INDEX(l_goods!$D$3:$D$65537,MATCH(C62,l_goods!$A$3:$A$65537,0)),INDEX(background_technosphere!$H$2:$H$65536,MATCH(C62,background_technosphere!$A$2:$A$65536,0))),INDEX(l_fp!$F$3:$F$65537,MATCH($D62,l_fp!$A$3:$A$65537,0))),INDEX(background_biosphere!$E$2:$E$65536,MATCH($D62,background_biosphere!$A$2:$A$65536,0))),"")</f>
        <v>kg</v>
      </c>
      <c r="O62" s="127" t="s">
        <v>5962</v>
      </c>
      <c r="P62" s="127" t="s">
        <v>5777</v>
      </c>
      <c r="Q62" s="127"/>
    </row>
    <row r="63" spans="1:17" s="128" customFormat="1" x14ac:dyDescent="0.25">
      <c r="A63" s="163" t="str">
        <f>_xlfn.IFNA(_xlfn.IFNA(INDEX(l_act!$B$3:$B$65537,MATCH($B63,l_act!$A$3:$A$65537,0)),INDEX(background_technosphere!$E$2:$E$65536,MATCH($B63,background_technosphere!$B$2:$B$65536,0))),"")</f>
        <v>sludge_eol_cardboard</v>
      </c>
      <c r="B63" s="164" t="s">
        <v>5833</v>
      </c>
      <c r="C63" s="119" t="s">
        <v>5842</v>
      </c>
      <c r="D63" s="120"/>
      <c r="E63" s="121" t="str">
        <f>_xlfn.IFNA(_xlfn.IFNA(INDEX(l_act!$B$3:$B$65537,MATCH(IFERROR(RIGHT($C63,LEN($C63)-FIND("_",$C63)),""),l_act!$A$3:$A$65537,0)),INDEX(background_technosphere!$E$2:$E$65536,MATCH($C63,background_technosphere!$A$2:$A$65536,0))),"")</f>
        <v>market for hard coal</v>
      </c>
      <c r="F63" s="154" t="str">
        <f>_xlfn.IFNA(_xlfn.IFNA(INDEX(l_act!$C$3:$C$65537,MATCH(IFERROR(RIGHT($C63,LEN($C63)-FIND("_",$C63)),""),l_act!$A$3:$A$65537,0)),INDEX(background_technosphere!$G$2:$G$65536,MATCH($C63,background_technosphere!$A$2:$A$65536,0))),"")</f>
        <v>IN</v>
      </c>
      <c r="G63" s="122" t="str">
        <f>_xlfn.IFNA(_xlfn.IFNA(INDEX(l_goods!$B$3:$B$65537,MATCH($C63,l_goods!$A$3:$A$65537,0)),INDEX(background_technosphere!$F$2:$F$65536,MATCH($C63,background_technosphere!$A$2:$A$65536,0))),"")</f>
        <v>hard coal</v>
      </c>
      <c r="H63" s="123" t="str">
        <f>_xlfn.IFNA(_xlfn.IFNA(INDEX(l_fp!$B$3:$B$65537,MATCH($D63,l_fp!$A$3:$A$65537,0)),INDEX(background_biosphere!$B$2:$B$65536,MATCH($D63,background_biosphere!$A$2:$A$65536,0))),"")</f>
        <v/>
      </c>
      <c r="I63" s="124">
        <v>-6.1880990995474003E-4</v>
      </c>
      <c r="J63" s="124"/>
      <c r="K63" s="120"/>
      <c r="L63" s="125" t="str">
        <f>IF(_xlfn.IFNA(_xlfn.IFNA(INDEX(l_fp!$D$3:$D$65537,MATCH($D63,l_fp!$A$3:$A$65537,0)),INDEX(background_biosphere!$C$2:$C$65536,MATCH($D63,background_biosphere!$A$2:$A$65536,0))),"")=0,"",_xlfn.IFNA(_xlfn.IFNA(INDEX(l_fp!$D$3:$D$65537,MATCH($D63,l_fp!$A$3:$A$65537,0)),INDEX(background_biosphere!$C$2:$C$65536,MATCH($D63,background_biosphere!$A$2:$A$65536,0))),""))</f>
        <v/>
      </c>
      <c r="M63" s="125" t="str">
        <f>IF(_xlfn.IFNA(_xlfn.IFNA(INDEX(l_fp!$E$3:$E$65537,MATCH($D63,l_fp!$A$3:$A$65537,0)),INDEX(background_biosphere!$D$2:$D$65536,MATCH($D63,background_biosphere!$A$2:$A$65536,0))),"")=0,"",_xlfn.IFNA(_xlfn.IFNA(INDEX(l_fp!$E$3:$E$65537,MATCH($D63,l_fp!$A$3:$A$65537,0)),INDEX(background_biosphere!$D$2:$D$65536,MATCH($D63,background_biosphere!$A$2:$A$65536,0))),""))</f>
        <v/>
      </c>
      <c r="N63" s="126" t="str">
        <f>_xlfn.IFNA(_xlfn.IFNA(_xlfn.IFNA(_xlfn.IFNA(INDEX(l_goods!$D$3:$D$65537,MATCH(C63,l_goods!$A$3:$A$65537,0)),INDEX(background_technosphere!$H$2:$H$65536,MATCH(C63,background_technosphere!$A$2:$A$65536,0))),INDEX(l_fp!$F$3:$F$65537,MATCH($D63,l_fp!$A$3:$A$65537,0))),INDEX(background_biosphere!$E$2:$E$65536,MATCH($D63,background_biosphere!$A$2:$A$65536,0))),"")</f>
        <v>kg</v>
      </c>
      <c r="O63" s="127" t="s">
        <v>5962</v>
      </c>
      <c r="P63" s="127" t="s">
        <v>5777</v>
      </c>
      <c r="Q63" s="127"/>
    </row>
    <row r="64" spans="1:17" s="128" customFormat="1" x14ac:dyDescent="0.25">
      <c r="A64" s="163" t="str">
        <f>_xlfn.IFNA(_xlfn.IFNA(INDEX(l_act!$B$3:$B$65537,MATCH($B64,l_act!$A$3:$A$65537,0)),INDEX(background_technosphere!$E$2:$E$65536,MATCH($B64,background_technosphere!$B$2:$B$65536,0))),"")</f>
        <v>sludge_eol_cardboard</v>
      </c>
      <c r="B64" s="164" t="s">
        <v>5833</v>
      </c>
      <c r="C64" s="119" t="s">
        <v>5842</v>
      </c>
      <c r="D64" s="120"/>
      <c r="E64" s="121" t="str">
        <f>_xlfn.IFNA(_xlfn.IFNA(INDEX(l_act!$B$3:$B$65537,MATCH(IFERROR(RIGHT($C64,LEN($C64)-FIND("_",$C64)),""),l_act!$A$3:$A$65537,0)),INDEX(background_technosphere!$E$2:$E$65536,MATCH($C64,background_technosphere!$A$2:$A$65536,0))),"")</f>
        <v>market for hard coal</v>
      </c>
      <c r="F64" s="154" t="str">
        <f>_xlfn.IFNA(_xlfn.IFNA(INDEX(l_act!$C$3:$C$65537,MATCH(IFERROR(RIGHT($C64,LEN($C64)-FIND("_",$C64)),""),l_act!$A$3:$A$65537,0)),INDEX(background_technosphere!$G$2:$G$65536,MATCH($C64,background_technosphere!$A$2:$A$65536,0))),"")</f>
        <v>IN</v>
      </c>
      <c r="G64" s="122" t="str">
        <f>_xlfn.IFNA(_xlfn.IFNA(INDEX(l_goods!$B$3:$B$65537,MATCH($C64,l_goods!$A$3:$A$65537,0)),INDEX(background_technosphere!$F$2:$F$65536,MATCH($C64,background_technosphere!$A$2:$A$65536,0))),"")</f>
        <v>hard coal</v>
      </c>
      <c r="H64" s="123" t="str">
        <f>_xlfn.IFNA(_xlfn.IFNA(INDEX(l_fp!$B$3:$B$65537,MATCH($D64,l_fp!$A$3:$A$65537,0)),INDEX(background_biosphere!$B$2:$B$65536,MATCH($D64,background_biosphere!$A$2:$A$65536,0))),"")</f>
        <v/>
      </c>
      <c r="I64" s="124">
        <v>-3.79933881871058E-4</v>
      </c>
      <c r="J64" s="124"/>
      <c r="K64" s="120"/>
      <c r="L64" s="125" t="str">
        <f>IF(_xlfn.IFNA(_xlfn.IFNA(INDEX(l_fp!$D$3:$D$65537,MATCH($D64,l_fp!$A$3:$A$65537,0)),INDEX(background_biosphere!$C$2:$C$65536,MATCH($D64,background_biosphere!$A$2:$A$65536,0))),"")=0,"",_xlfn.IFNA(_xlfn.IFNA(INDEX(l_fp!$D$3:$D$65537,MATCH($D64,l_fp!$A$3:$A$65537,0)),INDEX(background_biosphere!$C$2:$C$65536,MATCH($D64,background_biosphere!$A$2:$A$65536,0))),""))</f>
        <v/>
      </c>
      <c r="M64" s="125" t="str">
        <f>IF(_xlfn.IFNA(_xlfn.IFNA(INDEX(l_fp!$E$3:$E$65537,MATCH($D64,l_fp!$A$3:$A$65537,0)),INDEX(background_biosphere!$D$2:$D$65536,MATCH($D64,background_biosphere!$A$2:$A$65536,0))),"")=0,"",_xlfn.IFNA(_xlfn.IFNA(INDEX(l_fp!$E$3:$E$65537,MATCH($D64,l_fp!$A$3:$A$65537,0)),INDEX(background_biosphere!$D$2:$D$65536,MATCH($D64,background_biosphere!$A$2:$A$65536,0))),""))</f>
        <v/>
      </c>
      <c r="N64" s="126" t="str">
        <f>_xlfn.IFNA(_xlfn.IFNA(_xlfn.IFNA(_xlfn.IFNA(INDEX(l_goods!$D$3:$D$65537,MATCH(C64,l_goods!$A$3:$A$65537,0)),INDEX(background_technosphere!$H$2:$H$65536,MATCH(C64,background_technosphere!$A$2:$A$65536,0))),INDEX(l_fp!$F$3:$F$65537,MATCH($D64,l_fp!$A$3:$A$65537,0))),INDEX(background_biosphere!$E$2:$E$65536,MATCH($D64,background_biosphere!$A$2:$A$65536,0))),"")</f>
        <v>kg</v>
      </c>
      <c r="O64" s="127" t="s">
        <v>5962</v>
      </c>
      <c r="P64" s="127" t="s">
        <v>5777</v>
      </c>
      <c r="Q64" s="127"/>
    </row>
    <row r="65" spans="1:17" s="128" customFormat="1" x14ac:dyDescent="0.25">
      <c r="A65" s="163" t="str">
        <f>_xlfn.IFNA(_xlfn.IFNA(INDEX(l_act!$B$3:$B$65537,MATCH($B65,l_act!$A$3:$A$65537,0)),INDEX(background_technosphere!$E$2:$E$65536,MATCH($B65,background_technosphere!$B$2:$B$65536,0))),"")</f>
        <v>sludge_eol_cardboard</v>
      </c>
      <c r="B65" s="164" t="s">
        <v>5833</v>
      </c>
      <c r="C65" s="119" t="s">
        <v>5842</v>
      </c>
      <c r="D65" s="120"/>
      <c r="E65" s="121" t="str">
        <f>_xlfn.IFNA(_xlfn.IFNA(INDEX(l_act!$B$3:$B$65537,MATCH(IFERROR(RIGHT($C65,LEN($C65)-FIND("_",$C65)),""),l_act!$A$3:$A$65537,0)),INDEX(background_technosphere!$E$2:$E$65536,MATCH($C65,background_technosphere!$A$2:$A$65536,0))),"")</f>
        <v>market for hard coal</v>
      </c>
      <c r="F65" s="154" t="str">
        <f>_xlfn.IFNA(_xlfn.IFNA(INDEX(l_act!$C$3:$C$65537,MATCH(IFERROR(RIGHT($C65,LEN($C65)-FIND("_",$C65)),""),l_act!$A$3:$A$65537,0)),INDEX(background_technosphere!$G$2:$G$65536,MATCH($C65,background_technosphere!$A$2:$A$65536,0))),"")</f>
        <v>IN</v>
      </c>
      <c r="G65" s="122" t="str">
        <f>_xlfn.IFNA(_xlfn.IFNA(INDEX(l_goods!$B$3:$B$65537,MATCH($C65,l_goods!$A$3:$A$65537,0)),INDEX(background_technosphere!$F$2:$F$65536,MATCH($C65,background_technosphere!$A$2:$A$65536,0))),"")</f>
        <v>hard coal</v>
      </c>
      <c r="H65" s="123" t="str">
        <f>_xlfn.IFNA(_xlfn.IFNA(INDEX(l_fp!$B$3:$B$65537,MATCH($D65,l_fp!$A$3:$A$65537,0)),INDEX(background_biosphere!$B$2:$B$65536,MATCH($D65,background_biosphere!$A$2:$A$65536,0))),"")</f>
        <v/>
      </c>
      <c r="I65" s="124">
        <v>-3.7231029301149998E-4</v>
      </c>
      <c r="J65" s="124"/>
      <c r="K65" s="120"/>
      <c r="L65" s="125" t="str">
        <f>IF(_xlfn.IFNA(_xlfn.IFNA(INDEX(l_fp!$D$3:$D$65537,MATCH($D65,l_fp!$A$3:$A$65537,0)),INDEX(background_biosphere!$C$2:$C$65536,MATCH($D65,background_biosphere!$A$2:$A$65536,0))),"")=0,"",_xlfn.IFNA(_xlfn.IFNA(INDEX(l_fp!$D$3:$D$65537,MATCH($D65,l_fp!$A$3:$A$65537,0)),INDEX(background_biosphere!$C$2:$C$65536,MATCH($D65,background_biosphere!$A$2:$A$65536,0))),""))</f>
        <v/>
      </c>
      <c r="M65" s="125" t="str">
        <f>IF(_xlfn.IFNA(_xlfn.IFNA(INDEX(l_fp!$E$3:$E$65537,MATCH($D65,l_fp!$A$3:$A$65537,0)),INDEX(background_biosphere!$D$2:$D$65536,MATCH($D65,background_biosphere!$A$2:$A$65536,0))),"")=0,"",_xlfn.IFNA(_xlfn.IFNA(INDEX(l_fp!$E$3:$E$65537,MATCH($D65,l_fp!$A$3:$A$65537,0)),INDEX(background_biosphere!$D$2:$D$65536,MATCH($D65,background_biosphere!$A$2:$A$65536,0))),""))</f>
        <v/>
      </c>
      <c r="N65" s="126" t="str">
        <f>_xlfn.IFNA(_xlfn.IFNA(_xlfn.IFNA(_xlfn.IFNA(INDEX(l_goods!$D$3:$D$65537,MATCH(C65,l_goods!$A$3:$A$65537,0)),INDEX(background_technosphere!$H$2:$H$65536,MATCH(C65,background_technosphere!$A$2:$A$65536,0))),INDEX(l_fp!$F$3:$F$65537,MATCH($D65,l_fp!$A$3:$A$65537,0))),INDEX(background_biosphere!$E$2:$E$65536,MATCH($D65,background_biosphere!$A$2:$A$65536,0))),"")</f>
        <v>kg</v>
      </c>
      <c r="O65" s="127" t="s">
        <v>5962</v>
      </c>
      <c r="P65" s="127" t="s">
        <v>5777</v>
      </c>
      <c r="Q65" s="127"/>
    </row>
    <row r="66" spans="1:17" s="128" customFormat="1" x14ac:dyDescent="0.25">
      <c r="A66" s="163" t="str">
        <f>_xlfn.IFNA(_xlfn.IFNA(INDEX(l_act!$B$3:$B$65537,MATCH($B66,l_act!$A$3:$A$65537,0)),INDEX(background_technosphere!$E$2:$E$65536,MATCH($B66,background_technosphere!$B$2:$B$65536,0))),"")</f>
        <v>sludge_eol_cardboard</v>
      </c>
      <c r="B66" s="164" t="s">
        <v>5833</v>
      </c>
      <c r="C66" s="119" t="s">
        <v>5842</v>
      </c>
      <c r="D66" s="120"/>
      <c r="E66" s="121" t="str">
        <f>_xlfn.IFNA(_xlfn.IFNA(INDEX(l_act!$B$3:$B$65537,MATCH(IFERROR(RIGHT($C66,LEN($C66)-FIND("_",$C66)),""),l_act!$A$3:$A$65537,0)),INDEX(background_technosphere!$E$2:$E$65536,MATCH($C66,background_technosphere!$A$2:$A$65536,0))),"")</f>
        <v>market for hard coal</v>
      </c>
      <c r="F66" s="154" t="str">
        <f>_xlfn.IFNA(_xlfn.IFNA(INDEX(l_act!$C$3:$C$65537,MATCH(IFERROR(RIGHT($C66,LEN($C66)-FIND("_",$C66)),""),l_act!$A$3:$A$65537,0)),INDEX(background_technosphere!$G$2:$G$65536,MATCH($C66,background_technosphere!$A$2:$A$65536,0))),"")</f>
        <v>IN</v>
      </c>
      <c r="G66" s="122" t="str">
        <f>_xlfn.IFNA(_xlfn.IFNA(INDEX(l_goods!$B$3:$B$65537,MATCH($C66,l_goods!$A$3:$A$65537,0)),INDEX(background_technosphere!$F$2:$F$65536,MATCH($C66,background_technosphere!$A$2:$A$65536,0))),"")</f>
        <v>hard coal</v>
      </c>
      <c r="H66" s="123" t="str">
        <f>_xlfn.IFNA(_xlfn.IFNA(INDEX(l_fp!$B$3:$B$65537,MATCH($D66,l_fp!$A$3:$A$65537,0)),INDEX(background_biosphere!$B$2:$B$65536,MATCH($D66,background_biosphere!$A$2:$A$65536,0))),"")</f>
        <v/>
      </c>
      <c r="I66" s="124">
        <v>-2.6349280901146999E-3</v>
      </c>
      <c r="J66" s="124"/>
      <c r="K66" s="120"/>
      <c r="L66" s="125" t="str">
        <f>IF(_xlfn.IFNA(_xlfn.IFNA(INDEX(l_fp!$D$3:$D$65537,MATCH($D66,l_fp!$A$3:$A$65537,0)),INDEX(background_biosphere!$C$2:$C$65536,MATCH($D66,background_biosphere!$A$2:$A$65536,0))),"")=0,"",_xlfn.IFNA(_xlfn.IFNA(INDEX(l_fp!$D$3:$D$65537,MATCH($D66,l_fp!$A$3:$A$65537,0)),INDEX(background_biosphere!$C$2:$C$65536,MATCH($D66,background_biosphere!$A$2:$A$65536,0))),""))</f>
        <v/>
      </c>
      <c r="M66" s="125" t="str">
        <f>IF(_xlfn.IFNA(_xlfn.IFNA(INDEX(l_fp!$E$3:$E$65537,MATCH($D66,l_fp!$A$3:$A$65537,0)),INDEX(background_biosphere!$D$2:$D$65536,MATCH($D66,background_biosphere!$A$2:$A$65536,0))),"")=0,"",_xlfn.IFNA(_xlfn.IFNA(INDEX(l_fp!$E$3:$E$65537,MATCH($D66,l_fp!$A$3:$A$65537,0)),INDEX(background_biosphere!$D$2:$D$65536,MATCH($D66,background_biosphere!$A$2:$A$65536,0))),""))</f>
        <v/>
      </c>
      <c r="N66" s="126" t="str">
        <f>_xlfn.IFNA(_xlfn.IFNA(_xlfn.IFNA(_xlfn.IFNA(INDEX(l_goods!$D$3:$D$65537,MATCH(C66,l_goods!$A$3:$A$65537,0)),INDEX(background_technosphere!$H$2:$H$65536,MATCH(C66,background_technosphere!$A$2:$A$65536,0))),INDEX(l_fp!$F$3:$F$65537,MATCH($D66,l_fp!$A$3:$A$65537,0))),INDEX(background_biosphere!$E$2:$E$65536,MATCH($D66,background_biosphere!$A$2:$A$65536,0))),"")</f>
        <v>kg</v>
      </c>
      <c r="O66" s="127" t="s">
        <v>5962</v>
      </c>
      <c r="P66" s="127" t="s">
        <v>5777</v>
      </c>
      <c r="Q66" s="127"/>
    </row>
    <row r="67" spans="1:17" x14ac:dyDescent="0.25">
      <c r="A67" s="163" t="str">
        <f>_xlfn.IFNA(_xlfn.IFNA(INDEX(l_act!$B$3:$B$65537,MATCH($B67,l_act!$A$3:$A$65537,0)),INDEX(background_technosphere!$E$2:$E$65536,MATCH($B67,background_technosphere!$B$2:$B$65536,0))),"")</f>
        <v>sludge_eol_cardboard</v>
      </c>
      <c r="B67" s="164" t="s">
        <v>5833</v>
      </c>
      <c r="C67" s="53" t="s">
        <v>5846</v>
      </c>
      <c r="D67" s="54"/>
      <c r="E67" s="55" t="str">
        <f>_xlfn.IFNA(_xlfn.IFNA(INDEX(l_act!$B$3:$B$65537,MATCH(IFERROR(RIGHT($C67,LEN($C67)-FIND("_",$C67)),""),l_act!$A$3:$A$65537,0)),INDEX(background_technosphere!$E$2:$E$65536,MATCH($C67,background_technosphere!$A$2:$A$65536,0))),"")</f>
        <v>market for maize starch</v>
      </c>
      <c r="F67" s="55" t="str">
        <f>_xlfn.IFNA(_xlfn.IFNA(INDEX(l_act!$C$3:$C$65537,MATCH(IFERROR(RIGHT($C67,LEN($C67)-FIND("_",$C67)),""),l_act!$A$3:$A$65537,0)),INDEX(background_technosphere!$G$2:$G$65536,MATCH($C67,background_technosphere!$A$2:$A$65536,0))),"")</f>
        <v>GLO</v>
      </c>
      <c r="G67" s="56" t="str">
        <f>_xlfn.IFNA(_xlfn.IFNA(INDEX(l_goods!$B$3:$B$65537,MATCH($C67,l_goods!$A$3:$A$65537,0)),INDEX(background_technosphere!$F$2:$F$65536,MATCH($C67,background_technosphere!$A$2:$A$65536,0))),"")</f>
        <v>maize starch</v>
      </c>
      <c r="H67" s="57" t="str">
        <f>_xlfn.IFNA(_xlfn.IFNA(INDEX(l_fp!$B$3:$B$65537,MATCH($D67,l_fp!$A$3:$A$65537,0)),INDEX(background_biosphere!$B$2:$B$65536,MATCH($D67,background_biosphere!$A$2:$A$65536,0))),"")</f>
        <v/>
      </c>
      <c r="I67" s="58">
        <v>-3.0321894959096301E-2</v>
      </c>
      <c r="J67" s="58"/>
      <c r="K67" s="54"/>
      <c r="L67" s="59" t="str">
        <f>IF(_xlfn.IFNA(_xlfn.IFNA(INDEX(l_fp!$D$3:$D$65537,MATCH($D67,l_fp!$A$3:$A$65537,0)),INDEX(background_biosphere!$C$2:$C$65536,MATCH($D67,background_biosphere!$A$2:$A$65536,0))),"")=0,"",_xlfn.IFNA(_xlfn.IFNA(INDEX(l_fp!$D$3:$D$65537,MATCH($D67,l_fp!$A$3:$A$65537,0)),INDEX(background_biosphere!$C$2:$C$65536,MATCH($D67,background_biosphere!$A$2:$A$65536,0))),""))</f>
        <v/>
      </c>
      <c r="M67" s="59" t="str">
        <f>IF(_xlfn.IFNA(_xlfn.IFNA(INDEX(l_fp!$E$3:$E$65537,MATCH($D67,l_fp!$A$3:$A$65537,0)),INDEX(background_biosphere!$D$2:$D$65536,MATCH($D67,background_biosphere!$A$2:$A$65536,0))),"")=0,"",_xlfn.IFNA(_xlfn.IFNA(INDEX(l_fp!$E$3:$E$65537,MATCH($D67,l_fp!$A$3:$A$65537,0)),INDEX(background_biosphere!$D$2:$D$65536,MATCH($D67,background_biosphere!$A$2:$A$65536,0))),""))</f>
        <v/>
      </c>
      <c r="N67" s="60" t="str">
        <f>_xlfn.IFNA(_xlfn.IFNA(_xlfn.IFNA(_xlfn.IFNA(INDEX(l_goods!$D$3:$D$65537,MATCH(C67,l_goods!$A$3:$A$65537,0)),INDEX(background_technosphere!$H$2:$H$65536,MATCH(C67,background_technosphere!$A$2:$A$65536,0))),INDEX(l_fp!$F$3:$F$65537,MATCH($D67,l_fp!$A$3:$A$65537,0))),INDEX(background_biosphere!$E$2:$E$65536,MATCH($D67,background_biosphere!$A$2:$A$65536,0))),"")</f>
        <v>kg</v>
      </c>
      <c r="O67" s="61"/>
      <c r="P67" s="61"/>
      <c r="Q67" s="61"/>
    </row>
    <row r="68" spans="1:17" x14ac:dyDescent="0.25">
      <c r="A68" s="163" t="str">
        <f>_xlfn.IFNA(_xlfn.IFNA(INDEX(l_act!$B$3:$B$65537,MATCH($B68,l_act!$A$3:$A$65537,0)),INDEX(background_technosphere!$E$2:$E$65536,MATCH($B68,background_technosphere!$B$2:$B$65536,0))),"")</f>
        <v>sludge_eol_cardboard</v>
      </c>
      <c r="B68" s="164" t="s">
        <v>5833</v>
      </c>
      <c r="C68" s="53" t="s">
        <v>5716</v>
      </c>
      <c r="D68" s="54"/>
      <c r="E68" s="55" t="str">
        <f>_xlfn.IFNA(_xlfn.IFNA(INDEX(l_act!$B$3:$B$65537,MATCH(IFERROR(RIGHT($C68,LEN($C68)-FIND("_",$C68)),""),l_act!$A$3:$A$65537,0)),INDEX(background_technosphere!$E$2:$E$65536,MATCH($C68,background_technosphere!$A$2:$A$65536,0))),"")</f>
        <v>market for potato starch</v>
      </c>
      <c r="F68" s="55" t="str">
        <f>_xlfn.IFNA(_xlfn.IFNA(INDEX(l_act!$C$3:$C$65537,MATCH(IFERROR(RIGHT($C68,LEN($C68)-FIND("_",$C68)),""),l_act!$A$3:$A$65537,0)),INDEX(background_technosphere!$G$2:$G$65536,MATCH($C68,background_technosphere!$A$2:$A$65536,0))),"")</f>
        <v>GLO</v>
      </c>
      <c r="G68" s="56" t="str">
        <f>_xlfn.IFNA(_xlfn.IFNA(INDEX(l_goods!$B$3:$B$65537,MATCH($C68,l_goods!$A$3:$A$65537,0)),INDEX(background_technosphere!$F$2:$F$65536,MATCH($C68,background_technosphere!$A$2:$A$65536,0))),"")</f>
        <v>potato starch</v>
      </c>
      <c r="H68" s="57" t="str">
        <f>_xlfn.IFNA(_xlfn.IFNA(INDEX(l_fp!$B$3:$B$65537,MATCH($D68,l_fp!$A$3:$A$65537,0)),INDEX(background_biosphere!$B$2:$B$65536,MATCH($D68,background_biosphere!$A$2:$A$65536,0))),"")</f>
        <v/>
      </c>
      <c r="I68" s="58">
        <v>-1.442858996E-2</v>
      </c>
      <c r="J68" s="58"/>
      <c r="K68" s="54"/>
      <c r="L68" s="59" t="str">
        <f>IF(_xlfn.IFNA(_xlfn.IFNA(INDEX(l_fp!$D$3:$D$65537,MATCH($D68,l_fp!$A$3:$A$65537,0)),INDEX(background_biosphere!$C$2:$C$65536,MATCH($D68,background_biosphere!$A$2:$A$65536,0))),"")=0,"",_xlfn.IFNA(_xlfn.IFNA(INDEX(l_fp!$D$3:$D$65537,MATCH($D68,l_fp!$A$3:$A$65537,0)),INDEX(background_biosphere!$C$2:$C$65536,MATCH($D68,background_biosphere!$A$2:$A$65536,0))),""))</f>
        <v/>
      </c>
      <c r="M68" s="59" t="str">
        <f>IF(_xlfn.IFNA(_xlfn.IFNA(INDEX(l_fp!$E$3:$E$65537,MATCH($D68,l_fp!$A$3:$A$65537,0)),INDEX(background_biosphere!$D$2:$D$65536,MATCH($D68,background_biosphere!$A$2:$A$65536,0))),"")=0,"",_xlfn.IFNA(_xlfn.IFNA(INDEX(l_fp!$E$3:$E$65537,MATCH($D68,l_fp!$A$3:$A$65537,0)),INDEX(background_biosphere!$D$2:$D$65536,MATCH($D68,background_biosphere!$A$2:$A$65536,0))),""))</f>
        <v/>
      </c>
      <c r="N68" s="60" t="str">
        <f>_xlfn.IFNA(_xlfn.IFNA(_xlfn.IFNA(_xlfn.IFNA(INDEX(l_goods!$D$3:$D$65537,MATCH(C68,l_goods!$A$3:$A$65537,0)),INDEX(background_technosphere!$H$2:$H$65536,MATCH(C68,background_technosphere!$A$2:$A$65536,0))),INDEX(l_fp!$F$3:$F$65537,MATCH($D68,l_fp!$A$3:$A$65537,0))),INDEX(background_biosphere!$E$2:$E$65536,MATCH($D68,background_biosphere!$A$2:$A$65536,0))),"")</f>
        <v>kg</v>
      </c>
      <c r="O68" s="61"/>
      <c r="P68" s="61"/>
      <c r="Q68" s="61"/>
    </row>
    <row r="69" spans="1:17" x14ac:dyDescent="0.25">
      <c r="A69" s="163" t="str">
        <f>_xlfn.IFNA(_xlfn.IFNA(INDEX(l_act!$B$3:$B$65537,MATCH($B69,l_act!$A$3:$A$65537,0)),INDEX(background_technosphere!$E$2:$E$65536,MATCH($B69,background_technosphere!$B$2:$B$65536,0))),"")</f>
        <v>sludge_eol_cardboard</v>
      </c>
      <c r="B69" s="164" t="s">
        <v>5833</v>
      </c>
      <c r="C69" s="53" t="s">
        <v>5847</v>
      </c>
      <c r="D69" s="54"/>
      <c r="E69" s="55" t="str">
        <f>_xlfn.IFNA(_xlfn.IFNA(INDEX(l_act!$B$3:$B$65537,MATCH(IFERROR(RIGHT($C69,LEN($C69)-FIND("_",$C69)),""),l_act!$A$3:$A$65537,0)),INDEX(background_technosphere!$E$2:$E$65536,MATCH($C69,background_technosphere!$A$2:$A$65536,0))),"")</f>
        <v>market for wood chips, dry, measured as dry mass</v>
      </c>
      <c r="F69" s="55" t="str">
        <f>_xlfn.IFNA(_xlfn.IFNA(INDEX(l_act!$C$3:$C$65537,MATCH(IFERROR(RIGHT($C69,LEN($C69)-FIND("_",$C69)),""),l_act!$A$3:$A$65537,0)),INDEX(background_technosphere!$G$2:$G$65536,MATCH($C69,background_technosphere!$A$2:$A$65536,0))),"")</f>
        <v>RoW</v>
      </c>
      <c r="G69" s="56" t="str">
        <f>_xlfn.IFNA(_xlfn.IFNA(INDEX(l_goods!$B$3:$B$65537,MATCH($C69,l_goods!$A$3:$A$65537,0)),INDEX(background_technosphere!$F$2:$F$65536,MATCH($C69,background_technosphere!$A$2:$A$65536,0))),"")</f>
        <v>wood chips, dry, measured as dry mass</v>
      </c>
      <c r="H69" s="57" t="str">
        <f>_xlfn.IFNA(_xlfn.IFNA(INDEX(l_fp!$B$3:$B$65537,MATCH($D69,l_fp!$A$3:$A$65537,0)),INDEX(background_biosphere!$B$2:$B$65536,MATCH($D69,background_biosphere!$A$2:$A$65536,0))),"")</f>
        <v/>
      </c>
      <c r="I69" s="58">
        <v>-3.0723712880288199E-3</v>
      </c>
      <c r="J69" s="58"/>
      <c r="K69" s="54"/>
      <c r="L69" s="59" t="str">
        <f>IF(_xlfn.IFNA(_xlfn.IFNA(INDEX(l_fp!$D$3:$D$65537,MATCH($D69,l_fp!$A$3:$A$65537,0)),INDEX(background_biosphere!$C$2:$C$65536,MATCH($D69,background_biosphere!$A$2:$A$65536,0))),"")=0,"",_xlfn.IFNA(_xlfn.IFNA(INDEX(l_fp!$D$3:$D$65537,MATCH($D69,l_fp!$A$3:$A$65537,0)),INDEX(background_biosphere!$C$2:$C$65536,MATCH($D69,background_biosphere!$A$2:$A$65536,0))),""))</f>
        <v/>
      </c>
      <c r="M69" s="59" t="str">
        <f>IF(_xlfn.IFNA(_xlfn.IFNA(INDEX(l_fp!$E$3:$E$65537,MATCH($D69,l_fp!$A$3:$A$65537,0)),INDEX(background_biosphere!$D$2:$D$65536,MATCH($D69,background_biosphere!$A$2:$A$65536,0))),"")=0,"",_xlfn.IFNA(_xlfn.IFNA(INDEX(l_fp!$E$3:$E$65537,MATCH($D69,l_fp!$A$3:$A$65537,0)),INDEX(background_biosphere!$D$2:$D$65536,MATCH($D69,background_biosphere!$A$2:$A$65536,0))),""))</f>
        <v/>
      </c>
      <c r="N69" s="60" t="str">
        <f>_xlfn.IFNA(_xlfn.IFNA(_xlfn.IFNA(_xlfn.IFNA(INDEX(l_goods!$D$3:$D$65537,MATCH(C69,l_goods!$A$3:$A$65537,0)),INDEX(background_technosphere!$H$2:$H$65536,MATCH(C69,background_technosphere!$A$2:$A$65536,0))),INDEX(l_fp!$F$3:$F$65537,MATCH($D69,l_fp!$A$3:$A$65537,0))),INDEX(background_biosphere!$E$2:$E$65536,MATCH($D69,background_biosphere!$A$2:$A$65536,0))),"")</f>
        <v>kg</v>
      </c>
      <c r="O69" s="61"/>
      <c r="P69" s="61"/>
      <c r="Q69" s="61"/>
    </row>
    <row r="70" spans="1:17" x14ac:dyDescent="0.25">
      <c r="A70" s="163" t="str">
        <f>_xlfn.IFNA(_xlfn.IFNA(INDEX(l_act!$B$3:$B$65537,MATCH($B70,l_act!$A$3:$A$65537,0)),INDEX(background_technosphere!$E$2:$E$65536,MATCH($B70,background_technosphere!$B$2:$B$65536,0))),"")</f>
        <v>sludge_eol_cardboard</v>
      </c>
      <c r="B70" s="164" t="s">
        <v>5833</v>
      </c>
      <c r="C70" s="53" t="s">
        <v>5848</v>
      </c>
      <c r="D70" s="54"/>
      <c r="E70" s="55" t="str">
        <f>_xlfn.IFNA(_xlfn.IFNA(INDEX(l_act!$B$3:$B$65537,MATCH(IFERROR(RIGHT($C70,LEN($C70)-FIND("_",$C70)),""),l_act!$A$3:$A$65537,0)),INDEX(background_technosphere!$E$2:$E$65536,MATCH($C70,background_technosphere!$A$2:$A$65536,0))),"")</f>
        <v>market for EUR-flat pallet</v>
      </c>
      <c r="F70" s="55" t="str">
        <f>_xlfn.IFNA(_xlfn.IFNA(INDEX(l_act!$C$3:$C$65537,MATCH(IFERROR(RIGHT($C70,LEN($C70)-FIND("_",$C70)),""),l_act!$A$3:$A$65537,0)),INDEX(background_technosphere!$G$2:$G$65536,MATCH($C70,background_technosphere!$A$2:$A$65536,0))),"")</f>
        <v>GLO</v>
      </c>
      <c r="G70" s="56" t="str">
        <f>_xlfn.IFNA(_xlfn.IFNA(INDEX(l_goods!$B$3:$B$65537,MATCH($C70,l_goods!$A$3:$A$65537,0)),INDEX(background_technosphere!$F$2:$F$65536,MATCH($C70,background_technosphere!$A$2:$A$65536,0))),"")</f>
        <v>EUR-flat pallet</v>
      </c>
      <c r="H70" s="57" t="str">
        <f>_xlfn.IFNA(_xlfn.IFNA(INDEX(l_fp!$B$3:$B$65537,MATCH($D70,l_fp!$A$3:$A$65537,0)),INDEX(background_biosphere!$B$2:$B$65536,MATCH($D70,background_biosphere!$A$2:$A$65536,0))),"")</f>
        <v/>
      </c>
      <c r="I70" s="58">
        <v>-4.5499999999999998E-7</v>
      </c>
      <c r="J70" s="58"/>
      <c r="K70" s="54"/>
      <c r="L70" s="59" t="str">
        <f>IF(_xlfn.IFNA(_xlfn.IFNA(INDEX(l_fp!$D$3:$D$65537,MATCH($D70,l_fp!$A$3:$A$65537,0)),INDEX(background_biosphere!$C$2:$C$65536,MATCH($D70,background_biosphere!$A$2:$A$65536,0))),"")=0,"",_xlfn.IFNA(_xlfn.IFNA(INDEX(l_fp!$D$3:$D$65537,MATCH($D70,l_fp!$A$3:$A$65537,0)),INDEX(background_biosphere!$C$2:$C$65536,MATCH($D70,background_biosphere!$A$2:$A$65536,0))),""))</f>
        <v/>
      </c>
      <c r="M70" s="59" t="str">
        <f>IF(_xlfn.IFNA(_xlfn.IFNA(INDEX(l_fp!$E$3:$E$65537,MATCH($D70,l_fp!$A$3:$A$65537,0)),INDEX(background_biosphere!$D$2:$D$65536,MATCH($D70,background_biosphere!$A$2:$A$65536,0))),"")=0,"",_xlfn.IFNA(_xlfn.IFNA(INDEX(l_fp!$E$3:$E$65537,MATCH($D70,l_fp!$A$3:$A$65537,0)),INDEX(background_biosphere!$D$2:$D$65536,MATCH($D70,background_biosphere!$A$2:$A$65536,0))),""))</f>
        <v/>
      </c>
      <c r="N70" s="60" t="str">
        <f>_xlfn.IFNA(_xlfn.IFNA(_xlfn.IFNA(_xlfn.IFNA(INDEX(l_goods!$D$3:$D$65537,MATCH(C70,l_goods!$A$3:$A$65537,0)),INDEX(background_technosphere!$H$2:$H$65536,MATCH(C70,background_technosphere!$A$2:$A$65536,0))),INDEX(l_fp!$F$3:$F$65537,MATCH($D70,l_fp!$A$3:$A$65537,0))),INDEX(background_biosphere!$E$2:$E$65536,MATCH($D70,background_biosphere!$A$2:$A$65536,0))),"")</f>
        <v>unit</v>
      </c>
      <c r="O70" s="61"/>
      <c r="P70" s="61"/>
      <c r="Q70" s="61"/>
    </row>
    <row r="71" spans="1:17" x14ac:dyDescent="0.25">
      <c r="A71" s="163" t="str">
        <f>_xlfn.IFNA(_xlfn.IFNA(INDEX(l_act!$B$3:$B$65537,MATCH($B71,l_act!$A$3:$A$65537,0)),INDEX(background_technosphere!$E$2:$E$65536,MATCH($B71,background_technosphere!$B$2:$B$65536,0))),"")</f>
        <v>sludge_eol_cardboard</v>
      </c>
      <c r="B71" s="164" t="s">
        <v>5833</v>
      </c>
      <c r="C71" s="53" t="s">
        <v>5849</v>
      </c>
      <c r="D71" s="54"/>
      <c r="E71" s="55" t="str">
        <f>_xlfn.IFNA(_xlfn.IFNA(INDEX(l_act!$B$3:$B$65537,MATCH(IFERROR(RIGHT($C71,LEN($C71)-FIND("_",$C71)),""),l_act!$A$3:$A$65537,0)),INDEX(background_technosphere!$E$2:$E$65536,MATCH($C71,background_technosphere!$A$2:$A$65536,0))),"")</f>
        <v>market for core board</v>
      </c>
      <c r="F71" s="55" t="str">
        <f>_xlfn.IFNA(_xlfn.IFNA(INDEX(l_act!$C$3:$C$65537,MATCH(IFERROR(RIGHT($C71,LEN($C71)-FIND("_",$C71)),""),l_act!$A$3:$A$65537,0)),INDEX(background_technosphere!$G$2:$G$65536,MATCH($C71,background_technosphere!$A$2:$A$65536,0))),"")</f>
        <v>GLO</v>
      </c>
      <c r="G71" s="56" t="str">
        <f>_xlfn.IFNA(_xlfn.IFNA(INDEX(l_goods!$B$3:$B$65537,MATCH($C71,l_goods!$A$3:$A$65537,0)),INDEX(background_technosphere!$F$2:$F$65536,MATCH($C71,background_technosphere!$A$2:$A$65536,0))),"")</f>
        <v>core board</v>
      </c>
      <c r="H71" s="57" t="str">
        <f>_xlfn.IFNA(_xlfn.IFNA(INDEX(l_fp!$B$3:$B$65537,MATCH($D71,l_fp!$A$3:$A$65537,0)),INDEX(background_biosphere!$B$2:$B$65536,MATCH($D71,background_biosphere!$A$2:$A$65536,0))),"")</f>
        <v/>
      </c>
      <c r="I71" s="58">
        <v>-2.2399999999999998E-3</v>
      </c>
      <c r="J71" s="58"/>
      <c r="K71" s="54"/>
      <c r="L71" s="59" t="str">
        <f>IF(_xlfn.IFNA(_xlfn.IFNA(INDEX(l_fp!$D$3:$D$65537,MATCH($D71,l_fp!$A$3:$A$65537,0)),INDEX(background_biosphere!$C$2:$C$65536,MATCH($D71,background_biosphere!$A$2:$A$65536,0))),"")=0,"",_xlfn.IFNA(_xlfn.IFNA(INDEX(l_fp!$D$3:$D$65537,MATCH($D71,l_fp!$A$3:$A$65537,0)),INDEX(background_biosphere!$C$2:$C$65536,MATCH($D71,background_biosphere!$A$2:$A$65536,0))),""))</f>
        <v/>
      </c>
      <c r="M71" s="59" t="str">
        <f>IF(_xlfn.IFNA(_xlfn.IFNA(INDEX(l_fp!$E$3:$E$65537,MATCH($D71,l_fp!$A$3:$A$65537,0)),INDEX(background_biosphere!$D$2:$D$65536,MATCH($D71,background_biosphere!$A$2:$A$65536,0))),"")=0,"",_xlfn.IFNA(_xlfn.IFNA(INDEX(l_fp!$E$3:$E$65537,MATCH($D71,l_fp!$A$3:$A$65537,0)),INDEX(background_biosphere!$D$2:$D$65536,MATCH($D71,background_biosphere!$A$2:$A$65536,0))),""))</f>
        <v/>
      </c>
      <c r="N71" s="60" t="str">
        <f>_xlfn.IFNA(_xlfn.IFNA(_xlfn.IFNA(_xlfn.IFNA(INDEX(l_goods!$D$3:$D$65537,MATCH(C71,l_goods!$A$3:$A$65537,0)),INDEX(background_technosphere!$H$2:$H$65536,MATCH(C71,background_technosphere!$A$2:$A$65536,0))),INDEX(l_fp!$F$3:$F$65537,MATCH($D71,l_fp!$A$3:$A$65537,0))),INDEX(background_biosphere!$E$2:$E$65536,MATCH($D71,background_biosphere!$A$2:$A$65536,0))),"")</f>
        <v>kg</v>
      </c>
      <c r="O71" s="61"/>
      <c r="P71" s="61"/>
      <c r="Q71" s="61"/>
    </row>
    <row r="72" spans="1:17" x14ac:dyDescent="0.25">
      <c r="A72" s="163" t="str">
        <f>_xlfn.IFNA(_xlfn.IFNA(INDEX(l_act!$B$3:$B$65537,MATCH($B72,l_act!$A$3:$A$65537,0)),INDEX(background_technosphere!$E$2:$E$65536,MATCH($B72,background_technosphere!$B$2:$B$65536,0))),"")</f>
        <v>sludge_eol_cardboard</v>
      </c>
      <c r="B72" s="164" t="s">
        <v>5833</v>
      </c>
      <c r="C72" s="53" t="s">
        <v>5835</v>
      </c>
      <c r="D72" s="54"/>
      <c r="E72" s="55" t="str">
        <f>_xlfn.IFNA(_xlfn.IFNA(INDEX(l_act!$B$3:$B$65537,MATCH(IFERROR(RIGHT($C72,LEN($C72)-FIND("_",$C72)),""),l_act!$A$3:$A$65537,0)),INDEX(background_technosphere!$E$2:$E$65536,MATCH($C72,background_technosphere!$A$2:$A$65536,0))),"")</f>
        <v>containerboard production, fluting medium, recycled</v>
      </c>
      <c r="F72" s="55" t="str">
        <f>_xlfn.IFNA(_xlfn.IFNA(INDEX(l_act!$C$3:$C$65537,MATCH(IFERROR(RIGHT($C72,LEN($C72)-FIND("_",$C72)),""),l_act!$A$3:$A$65537,0)),INDEX(background_technosphere!$G$2:$G$65536,MATCH($C72,background_technosphere!$A$2:$A$65536,0))),"")</f>
        <v>RoW</v>
      </c>
      <c r="G72" s="56" t="str">
        <f>_xlfn.IFNA(_xlfn.IFNA(INDEX(l_goods!$B$3:$B$65537,MATCH($C72,l_goods!$A$3:$A$65537,0)),INDEX(background_technosphere!$F$2:$F$65536,MATCH($C72,background_technosphere!$A$2:$A$65536,0))),"")</f>
        <v>containerboard, fluting medium</v>
      </c>
      <c r="H72" s="57" t="str">
        <f>_xlfn.IFNA(_xlfn.IFNA(INDEX(l_fp!$B$3:$B$65537,MATCH($D72,l_fp!$A$3:$A$65537,0)),INDEX(background_biosphere!$B$2:$B$65536,MATCH($D72,background_biosphere!$A$2:$A$65536,0))),"")</f>
        <v/>
      </c>
      <c r="I72" s="58"/>
      <c r="J72" s="58">
        <v>-1</v>
      </c>
      <c r="K72" s="54"/>
      <c r="L72" s="59" t="str">
        <f>IF(_xlfn.IFNA(_xlfn.IFNA(INDEX(l_fp!$D$3:$D$65537,MATCH($D72,l_fp!$A$3:$A$65537,0)),INDEX(background_biosphere!$C$2:$C$65536,MATCH($D72,background_biosphere!$A$2:$A$65536,0))),"")=0,"",_xlfn.IFNA(_xlfn.IFNA(INDEX(l_fp!$D$3:$D$65537,MATCH($D72,l_fp!$A$3:$A$65537,0)),INDEX(background_biosphere!$C$2:$C$65536,MATCH($D72,background_biosphere!$A$2:$A$65536,0))),""))</f>
        <v/>
      </c>
      <c r="M72" s="59" t="str">
        <f>IF(_xlfn.IFNA(_xlfn.IFNA(INDEX(l_fp!$E$3:$E$65537,MATCH($D72,l_fp!$A$3:$A$65537,0)),INDEX(background_biosphere!$D$2:$D$65536,MATCH($D72,background_biosphere!$A$2:$A$65536,0))),"")=0,"",_xlfn.IFNA(_xlfn.IFNA(INDEX(l_fp!$E$3:$E$65537,MATCH($D72,l_fp!$A$3:$A$65537,0)),INDEX(background_biosphere!$D$2:$D$65536,MATCH($D72,background_biosphere!$A$2:$A$65536,0))),""))</f>
        <v/>
      </c>
      <c r="N72" s="60" t="str">
        <f>_xlfn.IFNA(_xlfn.IFNA(_xlfn.IFNA(_xlfn.IFNA(INDEX(l_goods!$D$3:$D$65537,MATCH(C72,l_goods!$A$3:$A$65537,0)),INDEX(background_technosphere!$H$2:$H$65536,MATCH(C72,background_technosphere!$A$2:$A$65536,0))),INDEX(l_fp!$F$3:$F$65537,MATCH($D72,l_fp!$A$3:$A$65537,0))),INDEX(background_biosphere!$E$2:$E$65536,MATCH($D72,background_biosphere!$A$2:$A$65536,0))),"")</f>
        <v>kg</v>
      </c>
      <c r="O72" s="61"/>
      <c r="P72" s="61"/>
      <c r="Q72" s="61"/>
    </row>
    <row r="73" spans="1:17" s="128" customFormat="1" x14ac:dyDescent="0.25">
      <c r="A73" s="163" t="str">
        <f>_xlfn.IFNA(_xlfn.IFNA(INDEX(l_act!$B$3:$B$65537,MATCH($B73,l_act!$A$3:$A$65537,0)),INDEX(background_technosphere!$E$2:$E$65536,MATCH($B73,background_technosphere!$B$2:$B$65536,0))),"")</f>
        <v>sludge_eol_cardboard</v>
      </c>
      <c r="B73" s="164" t="s">
        <v>5833</v>
      </c>
      <c r="C73" s="119" t="s">
        <v>5852</v>
      </c>
      <c r="D73" s="120"/>
      <c r="E73" s="121" t="str">
        <f>_xlfn.IFNA(_xlfn.IFNA(INDEX(l_act!$B$3:$B$65537,MATCH(IFERROR(RIGHT($C73,LEN($C73)-FIND("_",$C73)),""),l_act!$A$3:$A$65537,0)),INDEX(background_technosphere!$E$2:$E$65536,MATCH($C73,background_technosphere!$A$2:$A$65536,0))),"")</f>
        <v>market for diesel, low-sulfur</v>
      </c>
      <c r="F73" s="154" t="str">
        <f>_xlfn.IFNA(_xlfn.IFNA(INDEX(l_act!$C$3:$C$65537,MATCH(IFERROR(RIGHT($C73,LEN($C73)-FIND("_",$C73)),""),l_act!$A$3:$A$65537,0)),INDEX(background_technosphere!$G$2:$G$65536,MATCH($C73,background_technosphere!$A$2:$A$65536,0))),"")</f>
        <v>IN</v>
      </c>
      <c r="G73" s="122" t="str">
        <f>_xlfn.IFNA(_xlfn.IFNA(INDEX(l_goods!$B$3:$B$65537,MATCH($C73,l_goods!$A$3:$A$65537,0)),INDEX(background_technosphere!$F$2:$F$65536,MATCH($C73,background_technosphere!$A$2:$A$65536,0))),"")</f>
        <v>diesel, low-sulfur</v>
      </c>
      <c r="H73" s="123" t="str">
        <f>_xlfn.IFNA(_xlfn.IFNA(INDEX(l_fp!$B$3:$B$65537,MATCH($D73,l_fp!$A$3:$A$65537,0)),INDEX(background_biosphere!$B$2:$B$65536,MATCH($D73,background_biosphere!$A$2:$A$65536,0))),"")</f>
        <v/>
      </c>
      <c r="I73" s="124">
        <v>-1.09211389991614E-6</v>
      </c>
      <c r="J73" s="124"/>
      <c r="K73" s="120"/>
      <c r="L73" s="125" t="str">
        <f>IF(_xlfn.IFNA(_xlfn.IFNA(INDEX(l_fp!$D$3:$D$65537,MATCH($D73,l_fp!$A$3:$A$65537,0)),INDEX(background_biosphere!$C$2:$C$65536,MATCH($D73,background_biosphere!$A$2:$A$65536,0))),"")=0,"",_xlfn.IFNA(_xlfn.IFNA(INDEX(l_fp!$D$3:$D$65537,MATCH($D73,l_fp!$A$3:$A$65537,0)),INDEX(background_biosphere!$C$2:$C$65536,MATCH($D73,background_biosphere!$A$2:$A$65536,0))),""))</f>
        <v/>
      </c>
      <c r="M73" s="125" t="str">
        <f>IF(_xlfn.IFNA(_xlfn.IFNA(INDEX(l_fp!$E$3:$E$65537,MATCH($D73,l_fp!$A$3:$A$65537,0)),INDEX(background_biosphere!$D$2:$D$65536,MATCH($D73,background_biosphere!$A$2:$A$65536,0))),"")=0,"",_xlfn.IFNA(_xlfn.IFNA(INDEX(l_fp!$E$3:$E$65537,MATCH($D73,l_fp!$A$3:$A$65537,0)),INDEX(background_biosphere!$D$2:$D$65536,MATCH($D73,background_biosphere!$A$2:$A$65536,0))),""))</f>
        <v/>
      </c>
      <c r="N73" s="126" t="str">
        <f>_xlfn.IFNA(_xlfn.IFNA(_xlfn.IFNA(_xlfn.IFNA(INDEX(l_goods!$D$3:$D$65537,MATCH(C73,l_goods!$A$3:$A$65537,0)),INDEX(background_technosphere!$H$2:$H$65536,MATCH(C73,background_technosphere!$A$2:$A$65536,0))),INDEX(l_fp!$F$3:$F$65537,MATCH($D73,l_fp!$A$3:$A$65537,0))),INDEX(background_biosphere!$E$2:$E$65536,MATCH($D73,background_biosphere!$A$2:$A$65536,0))),"")</f>
        <v>kg</v>
      </c>
      <c r="O73" s="127" t="s">
        <v>5962</v>
      </c>
      <c r="P73" s="127" t="s">
        <v>5777</v>
      </c>
      <c r="Q73" s="127"/>
    </row>
    <row r="74" spans="1:17" s="128" customFormat="1" x14ac:dyDescent="0.25">
      <c r="A74" s="163" t="str">
        <f>_xlfn.IFNA(_xlfn.IFNA(INDEX(l_act!$B$3:$B$65537,MATCH($B74,l_act!$A$3:$A$65537,0)),INDEX(background_technosphere!$E$2:$E$65536,MATCH($B74,background_technosphere!$B$2:$B$65536,0))),"")</f>
        <v>sludge_eol_cardboard</v>
      </c>
      <c r="B74" s="164" t="s">
        <v>5833</v>
      </c>
      <c r="C74" s="119" t="s">
        <v>5852</v>
      </c>
      <c r="D74" s="120"/>
      <c r="E74" s="121" t="str">
        <f>_xlfn.IFNA(_xlfn.IFNA(INDEX(l_act!$B$3:$B$65537,MATCH(IFERROR(RIGHT($C74,LEN($C74)-FIND("_",$C74)),""),l_act!$A$3:$A$65537,0)),INDEX(background_technosphere!$E$2:$E$65536,MATCH($C74,background_technosphere!$A$2:$A$65536,0))),"")</f>
        <v>market for diesel, low-sulfur</v>
      </c>
      <c r="F74" s="154" t="str">
        <f>_xlfn.IFNA(_xlfn.IFNA(INDEX(l_act!$C$3:$C$65537,MATCH(IFERROR(RIGHT($C74,LEN($C74)-FIND("_",$C74)),""),l_act!$A$3:$A$65537,0)),INDEX(background_technosphere!$G$2:$G$65536,MATCH($C74,background_technosphere!$A$2:$A$65536,0))),"")</f>
        <v>IN</v>
      </c>
      <c r="G74" s="122" t="str">
        <f>_xlfn.IFNA(_xlfn.IFNA(INDEX(l_goods!$B$3:$B$65537,MATCH($C74,l_goods!$A$3:$A$65537,0)),INDEX(background_technosphere!$F$2:$F$65536,MATCH($C74,background_technosphere!$A$2:$A$65536,0))),"")</f>
        <v>diesel, low-sulfur</v>
      </c>
      <c r="H74" s="123" t="str">
        <f>_xlfn.IFNA(_xlfn.IFNA(INDEX(l_fp!$B$3:$B$65537,MATCH($D74,l_fp!$A$3:$A$65537,0)),INDEX(background_biosphere!$B$2:$B$65536,MATCH($D74,background_biosphere!$A$2:$A$65536,0))),"")</f>
        <v/>
      </c>
      <c r="I74" s="124">
        <v>-1.6466603055438798E-5</v>
      </c>
      <c r="J74" s="124"/>
      <c r="K74" s="120"/>
      <c r="L74" s="125" t="str">
        <f>IF(_xlfn.IFNA(_xlfn.IFNA(INDEX(l_fp!$D$3:$D$65537,MATCH($D74,l_fp!$A$3:$A$65537,0)),INDEX(background_biosphere!$C$2:$C$65536,MATCH($D74,background_biosphere!$A$2:$A$65536,0))),"")=0,"",_xlfn.IFNA(_xlfn.IFNA(INDEX(l_fp!$D$3:$D$65537,MATCH($D74,l_fp!$A$3:$A$65537,0)),INDEX(background_biosphere!$C$2:$C$65536,MATCH($D74,background_biosphere!$A$2:$A$65536,0))),""))</f>
        <v/>
      </c>
      <c r="M74" s="125" t="str">
        <f>IF(_xlfn.IFNA(_xlfn.IFNA(INDEX(l_fp!$E$3:$E$65537,MATCH($D74,l_fp!$A$3:$A$65537,0)),INDEX(background_biosphere!$D$2:$D$65536,MATCH($D74,background_biosphere!$A$2:$A$65536,0))),"")=0,"",_xlfn.IFNA(_xlfn.IFNA(INDEX(l_fp!$E$3:$E$65537,MATCH($D74,l_fp!$A$3:$A$65537,0)),INDEX(background_biosphere!$D$2:$D$65536,MATCH($D74,background_biosphere!$A$2:$A$65536,0))),""))</f>
        <v/>
      </c>
      <c r="N74" s="126" t="str">
        <f>_xlfn.IFNA(_xlfn.IFNA(_xlfn.IFNA(_xlfn.IFNA(INDEX(l_goods!$D$3:$D$65537,MATCH(C74,l_goods!$A$3:$A$65537,0)),INDEX(background_technosphere!$H$2:$H$65536,MATCH(C74,background_technosphere!$A$2:$A$65536,0))),INDEX(l_fp!$F$3:$F$65537,MATCH($D74,l_fp!$A$3:$A$65537,0))),INDEX(background_biosphere!$E$2:$E$65536,MATCH($D74,background_biosphere!$A$2:$A$65536,0))),"")</f>
        <v>kg</v>
      </c>
      <c r="O74" s="127" t="s">
        <v>5962</v>
      </c>
      <c r="P74" s="127" t="s">
        <v>5777</v>
      </c>
      <c r="Q74" s="127"/>
    </row>
    <row r="75" spans="1:17" s="128" customFormat="1" x14ac:dyDescent="0.25">
      <c r="A75" s="163" t="str">
        <f>_xlfn.IFNA(_xlfn.IFNA(INDEX(l_act!$B$3:$B$65537,MATCH($B75,l_act!$A$3:$A$65537,0)),INDEX(background_technosphere!$E$2:$E$65536,MATCH($B75,background_technosphere!$B$2:$B$65536,0))),"")</f>
        <v>sludge_eol_cardboard</v>
      </c>
      <c r="B75" s="164" t="s">
        <v>5833</v>
      </c>
      <c r="C75" s="119" t="s">
        <v>5852</v>
      </c>
      <c r="D75" s="120"/>
      <c r="E75" s="121" t="str">
        <f>_xlfn.IFNA(_xlfn.IFNA(INDEX(l_act!$B$3:$B$65537,MATCH(IFERROR(RIGHT($C75,LEN($C75)-FIND("_",$C75)),""),l_act!$A$3:$A$65537,0)),INDEX(background_technosphere!$E$2:$E$65536,MATCH($C75,background_technosphere!$A$2:$A$65536,0))),"")</f>
        <v>market for diesel, low-sulfur</v>
      </c>
      <c r="F75" s="154" t="str">
        <f>_xlfn.IFNA(_xlfn.IFNA(INDEX(l_act!$C$3:$C$65537,MATCH(IFERROR(RIGHT($C75,LEN($C75)-FIND("_",$C75)),""),l_act!$A$3:$A$65537,0)),INDEX(background_technosphere!$G$2:$G$65536,MATCH($C75,background_technosphere!$A$2:$A$65536,0))),"")</f>
        <v>IN</v>
      </c>
      <c r="G75" s="122" t="str">
        <f>_xlfn.IFNA(_xlfn.IFNA(INDEX(l_goods!$B$3:$B$65537,MATCH($C75,l_goods!$A$3:$A$65537,0)),INDEX(background_technosphere!$F$2:$F$65536,MATCH($C75,background_technosphere!$A$2:$A$65536,0))),"")</f>
        <v>diesel, low-sulfur</v>
      </c>
      <c r="H75" s="123" t="str">
        <f>_xlfn.IFNA(_xlfn.IFNA(INDEX(l_fp!$B$3:$B$65537,MATCH($D75,l_fp!$A$3:$A$65537,0)),INDEX(background_biosphere!$B$2:$B$65536,MATCH($D75,background_biosphere!$A$2:$A$65536,0))),"")</f>
        <v/>
      </c>
      <c r="I75" s="124">
        <v>-3.2922245926638199E-5</v>
      </c>
      <c r="J75" s="124"/>
      <c r="K75" s="120"/>
      <c r="L75" s="125" t="str">
        <f>IF(_xlfn.IFNA(_xlfn.IFNA(INDEX(l_fp!$D$3:$D$65537,MATCH($D75,l_fp!$A$3:$A$65537,0)),INDEX(background_biosphere!$C$2:$C$65536,MATCH($D75,background_biosphere!$A$2:$A$65536,0))),"")=0,"",_xlfn.IFNA(_xlfn.IFNA(INDEX(l_fp!$D$3:$D$65537,MATCH($D75,l_fp!$A$3:$A$65537,0)),INDEX(background_biosphere!$C$2:$C$65536,MATCH($D75,background_biosphere!$A$2:$A$65536,0))),""))</f>
        <v/>
      </c>
      <c r="M75" s="125" t="str">
        <f>IF(_xlfn.IFNA(_xlfn.IFNA(INDEX(l_fp!$E$3:$E$65537,MATCH($D75,l_fp!$A$3:$A$65537,0)),INDEX(background_biosphere!$D$2:$D$65536,MATCH($D75,background_biosphere!$A$2:$A$65536,0))),"")=0,"",_xlfn.IFNA(_xlfn.IFNA(INDEX(l_fp!$E$3:$E$65537,MATCH($D75,l_fp!$A$3:$A$65537,0)),INDEX(background_biosphere!$D$2:$D$65536,MATCH($D75,background_biosphere!$A$2:$A$65536,0))),""))</f>
        <v/>
      </c>
      <c r="N75" s="126" t="str">
        <f>_xlfn.IFNA(_xlfn.IFNA(_xlfn.IFNA(_xlfn.IFNA(INDEX(l_goods!$D$3:$D$65537,MATCH(C75,l_goods!$A$3:$A$65537,0)),INDEX(background_technosphere!$H$2:$H$65536,MATCH(C75,background_technosphere!$A$2:$A$65536,0))),INDEX(l_fp!$F$3:$F$65537,MATCH($D75,l_fp!$A$3:$A$65537,0))),INDEX(background_biosphere!$E$2:$E$65536,MATCH($D75,background_biosphere!$A$2:$A$65536,0))),"")</f>
        <v>kg</v>
      </c>
      <c r="O75" s="127" t="s">
        <v>5962</v>
      </c>
      <c r="P75" s="127" t="s">
        <v>5777</v>
      </c>
      <c r="Q75" s="127"/>
    </row>
    <row r="76" spans="1:17" s="128" customFormat="1" x14ac:dyDescent="0.25">
      <c r="A76" s="163" t="str">
        <f>_xlfn.IFNA(_xlfn.IFNA(INDEX(l_act!$B$3:$B$65537,MATCH($B76,l_act!$A$3:$A$65537,0)),INDEX(background_technosphere!$E$2:$E$65536,MATCH($B76,background_technosphere!$B$2:$B$65536,0))),"")</f>
        <v>sludge_eol_cardboard</v>
      </c>
      <c r="B76" s="164" t="s">
        <v>5833</v>
      </c>
      <c r="C76" s="119" t="s">
        <v>5852</v>
      </c>
      <c r="D76" s="120"/>
      <c r="E76" s="121" t="str">
        <f>_xlfn.IFNA(_xlfn.IFNA(INDEX(l_act!$B$3:$B$65537,MATCH(IFERROR(RIGHT($C76,LEN($C76)-FIND("_",$C76)),""),l_act!$A$3:$A$65537,0)),INDEX(background_technosphere!$E$2:$E$65536,MATCH($C76,background_technosphere!$A$2:$A$65536,0))),"")</f>
        <v>market for diesel, low-sulfur</v>
      </c>
      <c r="F76" s="154" t="str">
        <f>_xlfn.IFNA(_xlfn.IFNA(INDEX(l_act!$C$3:$C$65537,MATCH(IFERROR(RIGHT($C76,LEN($C76)-FIND("_",$C76)),""),l_act!$A$3:$A$65537,0)),INDEX(background_technosphere!$G$2:$G$65536,MATCH($C76,background_technosphere!$A$2:$A$65536,0))),"")</f>
        <v>IN</v>
      </c>
      <c r="G76" s="122" t="str">
        <f>_xlfn.IFNA(_xlfn.IFNA(INDEX(l_goods!$B$3:$B$65537,MATCH($C76,l_goods!$A$3:$A$65537,0)),INDEX(background_technosphere!$F$2:$F$65536,MATCH($C76,background_technosphere!$A$2:$A$65536,0))),"")</f>
        <v>diesel, low-sulfur</v>
      </c>
      <c r="H76" s="123" t="str">
        <f>_xlfn.IFNA(_xlfn.IFNA(INDEX(l_fp!$B$3:$B$65537,MATCH($D76,l_fp!$A$3:$A$65537,0)),INDEX(background_biosphere!$B$2:$B$65536,MATCH($D76,background_biosphere!$A$2:$A$65536,0))),"")</f>
        <v/>
      </c>
      <c r="I76" s="124">
        <v>-1.6311300994773001E-5</v>
      </c>
      <c r="J76" s="124"/>
      <c r="K76" s="120"/>
      <c r="L76" s="125" t="str">
        <f>IF(_xlfn.IFNA(_xlfn.IFNA(INDEX(l_fp!$D$3:$D$65537,MATCH($D76,l_fp!$A$3:$A$65537,0)),INDEX(background_biosphere!$C$2:$C$65536,MATCH($D76,background_biosphere!$A$2:$A$65536,0))),"")=0,"",_xlfn.IFNA(_xlfn.IFNA(INDEX(l_fp!$D$3:$D$65537,MATCH($D76,l_fp!$A$3:$A$65537,0)),INDEX(background_biosphere!$C$2:$C$65536,MATCH($D76,background_biosphere!$A$2:$A$65536,0))),""))</f>
        <v/>
      </c>
      <c r="M76" s="125" t="str">
        <f>IF(_xlfn.IFNA(_xlfn.IFNA(INDEX(l_fp!$E$3:$E$65537,MATCH($D76,l_fp!$A$3:$A$65537,0)),INDEX(background_biosphere!$D$2:$D$65536,MATCH($D76,background_biosphere!$A$2:$A$65536,0))),"")=0,"",_xlfn.IFNA(_xlfn.IFNA(INDEX(l_fp!$E$3:$E$65537,MATCH($D76,l_fp!$A$3:$A$65537,0)),INDEX(background_biosphere!$D$2:$D$65536,MATCH($D76,background_biosphere!$A$2:$A$65536,0))),""))</f>
        <v/>
      </c>
      <c r="N76" s="126" t="str">
        <f>_xlfn.IFNA(_xlfn.IFNA(_xlfn.IFNA(_xlfn.IFNA(INDEX(l_goods!$D$3:$D$65537,MATCH(C76,l_goods!$A$3:$A$65537,0)),INDEX(background_technosphere!$H$2:$H$65536,MATCH(C76,background_technosphere!$A$2:$A$65536,0))),INDEX(l_fp!$F$3:$F$65537,MATCH($D76,l_fp!$A$3:$A$65537,0))),INDEX(background_biosphere!$E$2:$E$65536,MATCH($D76,background_biosphere!$A$2:$A$65536,0))),"")</f>
        <v>kg</v>
      </c>
      <c r="O76" s="127" t="s">
        <v>5962</v>
      </c>
      <c r="P76" s="127" t="s">
        <v>5777</v>
      </c>
      <c r="Q76" s="127"/>
    </row>
    <row r="77" spans="1:17" s="128" customFormat="1" x14ac:dyDescent="0.25">
      <c r="A77" s="163" t="str">
        <f>_xlfn.IFNA(_xlfn.IFNA(INDEX(l_act!$B$3:$B$65537,MATCH($B77,l_act!$A$3:$A$65537,0)),INDEX(background_technosphere!$E$2:$E$65536,MATCH($B77,background_technosphere!$B$2:$B$65536,0))),"")</f>
        <v>sludge_eol_cardboard</v>
      </c>
      <c r="B77" s="164" t="s">
        <v>5833</v>
      </c>
      <c r="C77" s="119" t="s">
        <v>5852</v>
      </c>
      <c r="D77" s="120"/>
      <c r="E77" s="121" t="str">
        <f>_xlfn.IFNA(_xlfn.IFNA(INDEX(l_act!$B$3:$B$65537,MATCH(IFERROR(RIGHT($C77,LEN($C77)-FIND("_",$C77)),""),l_act!$A$3:$A$65537,0)),INDEX(background_technosphere!$E$2:$E$65536,MATCH($C77,background_technosphere!$A$2:$A$65536,0))),"")</f>
        <v>market for diesel, low-sulfur</v>
      </c>
      <c r="F77" s="154" t="str">
        <f>_xlfn.IFNA(_xlfn.IFNA(INDEX(l_act!$C$3:$C$65537,MATCH(IFERROR(RIGHT($C77,LEN($C77)-FIND("_",$C77)),""),l_act!$A$3:$A$65537,0)),INDEX(background_technosphere!$G$2:$G$65536,MATCH($C77,background_technosphere!$A$2:$A$65536,0))),"")</f>
        <v>IN</v>
      </c>
      <c r="G77" s="122" t="str">
        <f>_xlfn.IFNA(_xlfn.IFNA(INDEX(l_goods!$B$3:$B$65537,MATCH($C77,l_goods!$A$3:$A$65537,0)),INDEX(background_technosphere!$F$2:$F$65536,MATCH($C77,background_technosphere!$A$2:$A$65536,0))),"")</f>
        <v>diesel, low-sulfur</v>
      </c>
      <c r="H77" s="123" t="str">
        <f>_xlfn.IFNA(_xlfn.IFNA(INDEX(l_fp!$B$3:$B$65537,MATCH($D77,l_fp!$A$3:$A$65537,0)),INDEX(background_biosphere!$B$2:$B$65536,MATCH($D77,background_biosphere!$A$2:$A$65536,0))),"")</f>
        <v/>
      </c>
      <c r="I77" s="124">
        <v>-7.3872624925811098E-6</v>
      </c>
      <c r="J77" s="124"/>
      <c r="K77" s="120"/>
      <c r="L77" s="125" t="str">
        <f>IF(_xlfn.IFNA(_xlfn.IFNA(INDEX(l_fp!$D$3:$D$65537,MATCH($D77,l_fp!$A$3:$A$65537,0)),INDEX(background_biosphere!$C$2:$C$65536,MATCH($D77,background_biosphere!$A$2:$A$65536,0))),"")=0,"",_xlfn.IFNA(_xlfn.IFNA(INDEX(l_fp!$D$3:$D$65537,MATCH($D77,l_fp!$A$3:$A$65537,0)),INDEX(background_biosphere!$C$2:$C$65536,MATCH($D77,background_biosphere!$A$2:$A$65536,0))),""))</f>
        <v/>
      </c>
      <c r="M77" s="125" t="str">
        <f>IF(_xlfn.IFNA(_xlfn.IFNA(INDEX(l_fp!$E$3:$E$65537,MATCH($D77,l_fp!$A$3:$A$65537,0)),INDEX(background_biosphere!$D$2:$D$65536,MATCH($D77,background_biosphere!$A$2:$A$65536,0))),"")=0,"",_xlfn.IFNA(_xlfn.IFNA(INDEX(l_fp!$E$3:$E$65537,MATCH($D77,l_fp!$A$3:$A$65537,0)),INDEX(background_biosphere!$D$2:$D$65536,MATCH($D77,background_biosphere!$A$2:$A$65536,0))),""))</f>
        <v/>
      </c>
      <c r="N77" s="126" t="str">
        <f>_xlfn.IFNA(_xlfn.IFNA(_xlfn.IFNA(_xlfn.IFNA(INDEX(l_goods!$D$3:$D$65537,MATCH(C77,l_goods!$A$3:$A$65537,0)),INDEX(background_technosphere!$H$2:$H$65536,MATCH(C77,background_technosphere!$A$2:$A$65536,0))),INDEX(l_fp!$F$3:$F$65537,MATCH($D77,l_fp!$A$3:$A$65537,0))),INDEX(background_biosphere!$E$2:$E$65536,MATCH($D77,background_biosphere!$A$2:$A$65536,0))),"")</f>
        <v>kg</v>
      </c>
      <c r="O77" s="127" t="s">
        <v>5962</v>
      </c>
      <c r="P77" s="127" t="s">
        <v>5777</v>
      </c>
      <c r="Q77" s="127"/>
    </row>
    <row r="78" spans="1:17" s="128" customFormat="1" x14ac:dyDescent="0.25">
      <c r="A78" s="163" t="str">
        <f>_xlfn.IFNA(_xlfn.IFNA(INDEX(l_act!$B$3:$B$65537,MATCH($B78,l_act!$A$3:$A$65537,0)),INDEX(background_technosphere!$E$2:$E$65536,MATCH($B78,background_technosphere!$B$2:$B$65536,0))),"")</f>
        <v>sludge_eol_cardboard</v>
      </c>
      <c r="B78" s="164" t="s">
        <v>5833</v>
      </c>
      <c r="C78" s="119" t="s">
        <v>5852</v>
      </c>
      <c r="D78" s="120"/>
      <c r="E78" s="121" t="str">
        <f>_xlfn.IFNA(_xlfn.IFNA(INDEX(l_act!$B$3:$B$65537,MATCH(IFERROR(RIGHT($C78,LEN($C78)-FIND("_",$C78)),""),l_act!$A$3:$A$65537,0)),INDEX(background_technosphere!$E$2:$E$65536,MATCH($C78,background_technosphere!$A$2:$A$65536,0))),"")</f>
        <v>market for diesel, low-sulfur</v>
      </c>
      <c r="F78" s="154" t="str">
        <f>_xlfn.IFNA(_xlfn.IFNA(INDEX(l_act!$C$3:$C$65537,MATCH(IFERROR(RIGHT($C78,LEN($C78)-FIND("_",$C78)),""),l_act!$A$3:$A$65537,0)),INDEX(background_technosphere!$G$2:$G$65536,MATCH($C78,background_technosphere!$A$2:$A$65536,0))),"")</f>
        <v>IN</v>
      </c>
      <c r="G78" s="122" t="str">
        <f>_xlfn.IFNA(_xlfn.IFNA(INDEX(l_goods!$B$3:$B$65537,MATCH($C78,l_goods!$A$3:$A$65537,0)),INDEX(background_technosphere!$F$2:$F$65536,MATCH($C78,background_technosphere!$A$2:$A$65536,0))),"")</f>
        <v>diesel, low-sulfur</v>
      </c>
      <c r="H78" s="123" t="str">
        <f>_xlfn.IFNA(_xlfn.IFNA(INDEX(l_fp!$B$3:$B$65537,MATCH($D78,l_fp!$A$3:$A$65537,0)),INDEX(background_biosphere!$B$2:$B$65536,MATCH($D78,background_biosphere!$A$2:$A$65536,0))),"")</f>
        <v/>
      </c>
      <c r="I78" s="124">
        <v>-3.9311019325682098E-4</v>
      </c>
      <c r="J78" s="124"/>
      <c r="K78" s="120"/>
      <c r="L78" s="125" t="str">
        <f>IF(_xlfn.IFNA(_xlfn.IFNA(INDEX(l_fp!$D$3:$D$65537,MATCH($D78,l_fp!$A$3:$A$65537,0)),INDEX(background_biosphere!$C$2:$C$65536,MATCH($D78,background_biosphere!$A$2:$A$65536,0))),"")=0,"",_xlfn.IFNA(_xlfn.IFNA(INDEX(l_fp!$D$3:$D$65537,MATCH($D78,l_fp!$A$3:$A$65537,0)),INDEX(background_biosphere!$C$2:$C$65536,MATCH($D78,background_biosphere!$A$2:$A$65536,0))),""))</f>
        <v/>
      </c>
      <c r="M78" s="125" t="str">
        <f>IF(_xlfn.IFNA(_xlfn.IFNA(INDEX(l_fp!$E$3:$E$65537,MATCH($D78,l_fp!$A$3:$A$65537,0)),INDEX(background_biosphere!$D$2:$D$65536,MATCH($D78,background_biosphere!$A$2:$A$65536,0))),"")=0,"",_xlfn.IFNA(_xlfn.IFNA(INDEX(l_fp!$E$3:$E$65537,MATCH($D78,l_fp!$A$3:$A$65537,0)),INDEX(background_biosphere!$D$2:$D$65536,MATCH($D78,background_biosphere!$A$2:$A$65536,0))),""))</f>
        <v/>
      </c>
      <c r="N78" s="126" t="str">
        <f>_xlfn.IFNA(_xlfn.IFNA(_xlfn.IFNA(_xlfn.IFNA(INDEX(l_goods!$D$3:$D$65537,MATCH(C78,l_goods!$A$3:$A$65537,0)),INDEX(background_technosphere!$H$2:$H$65536,MATCH(C78,background_technosphere!$A$2:$A$65536,0))),INDEX(l_fp!$F$3:$F$65537,MATCH($D78,l_fp!$A$3:$A$65537,0))),INDEX(background_biosphere!$E$2:$E$65536,MATCH($D78,background_biosphere!$A$2:$A$65536,0))),"")</f>
        <v>kg</v>
      </c>
      <c r="O78" s="127" t="s">
        <v>5962</v>
      </c>
      <c r="P78" s="127" t="s">
        <v>5777</v>
      </c>
      <c r="Q78" s="127"/>
    </row>
    <row r="79" spans="1:17" s="128" customFormat="1" x14ac:dyDescent="0.25">
      <c r="A79" s="163" t="str">
        <f>_xlfn.IFNA(_xlfn.IFNA(INDEX(l_act!$B$3:$B$65537,MATCH($B79,l_act!$A$3:$A$65537,0)),INDEX(background_technosphere!$E$2:$E$65536,MATCH($B79,background_technosphere!$B$2:$B$65536,0))),"")</f>
        <v>sludge_eol_cardboard</v>
      </c>
      <c r="B79" s="164" t="s">
        <v>5833</v>
      </c>
      <c r="C79" s="119" t="s">
        <v>5859</v>
      </c>
      <c r="D79" s="120"/>
      <c r="E79" s="121" t="str">
        <f>_xlfn.IFNA(_xlfn.IFNA(INDEX(l_act!$B$3:$B$65537,MATCH(IFERROR(RIGHT($C79,LEN($C79)-FIND("_",$C79)),""),l_act!$A$3:$A$65537,0)),INDEX(background_technosphere!$E$2:$E$65536,MATCH($C79,background_technosphere!$A$2:$A$65536,0))),"")</f>
        <v>market for heavy fuel oil</v>
      </c>
      <c r="F79" s="154" t="str">
        <f>_xlfn.IFNA(_xlfn.IFNA(INDEX(l_act!$C$3:$C$65537,MATCH(IFERROR(RIGHT($C79,LEN($C79)-FIND("_",$C79)),""),l_act!$A$3:$A$65537,0)),INDEX(background_technosphere!$G$2:$G$65536,MATCH($C79,background_technosphere!$A$2:$A$65536,0))),"")</f>
        <v>IN</v>
      </c>
      <c r="G79" s="122" t="str">
        <f>_xlfn.IFNA(_xlfn.IFNA(INDEX(l_goods!$B$3:$B$65537,MATCH($C79,l_goods!$A$3:$A$65537,0)),INDEX(background_technosphere!$F$2:$F$65536,MATCH($C79,background_technosphere!$A$2:$A$65536,0))),"")</f>
        <v>heavy fuel oil</v>
      </c>
      <c r="H79" s="123" t="str">
        <f>_xlfn.IFNA(_xlfn.IFNA(INDEX(l_fp!$B$3:$B$65537,MATCH($D79,l_fp!$A$3:$A$65537,0)),INDEX(background_biosphere!$B$2:$B$65536,MATCH($D79,background_biosphere!$A$2:$A$65536,0))),"")</f>
        <v/>
      </c>
      <c r="I79" s="124">
        <v>-9.7476556855660505E-7</v>
      </c>
      <c r="J79" s="124"/>
      <c r="K79" s="120"/>
      <c r="L79" s="125" t="str">
        <f>IF(_xlfn.IFNA(_xlfn.IFNA(INDEX(l_fp!$D$3:$D$65537,MATCH($D79,l_fp!$A$3:$A$65537,0)),INDEX(background_biosphere!$C$2:$C$65536,MATCH($D79,background_biosphere!$A$2:$A$65536,0))),"")=0,"",_xlfn.IFNA(_xlfn.IFNA(INDEX(l_fp!$D$3:$D$65537,MATCH($D79,l_fp!$A$3:$A$65537,0)),INDEX(background_biosphere!$C$2:$C$65536,MATCH($D79,background_biosphere!$A$2:$A$65536,0))),""))</f>
        <v/>
      </c>
      <c r="M79" s="125" t="str">
        <f>IF(_xlfn.IFNA(_xlfn.IFNA(INDEX(l_fp!$E$3:$E$65537,MATCH($D79,l_fp!$A$3:$A$65537,0)),INDEX(background_biosphere!$D$2:$D$65536,MATCH($D79,background_biosphere!$A$2:$A$65536,0))),"")=0,"",_xlfn.IFNA(_xlfn.IFNA(INDEX(l_fp!$E$3:$E$65537,MATCH($D79,l_fp!$A$3:$A$65537,0)),INDEX(background_biosphere!$D$2:$D$65536,MATCH($D79,background_biosphere!$A$2:$A$65536,0))),""))</f>
        <v/>
      </c>
      <c r="N79" s="126" t="str">
        <f>_xlfn.IFNA(_xlfn.IFNA(_xlfn.IFNA(_xlfn.IFNA(INDEX(l_goods!$D$3:$D$65537,MATCH(C79,l_goods!$A$3:$A$65537,0)),INDEX(background_technosphere!$H$2:$H$65536,MATCH(C79,background_technosphere!$A$2:$A$65536,0))),INDEX(l_fp!$F$3:$F$65537,MATCH($D79,l_fp!$A$3:$A$65537,0))),INDEX(background_biosphere!$E$2:$E$65536,MATCH($D79,background_biosphere!$A$2:$A$65536,0))),"")</f>
        <v>kg</v>
      </c>
      <c r="O79" s="127" t="s">
        <v>5962</v>
      </c>
      <c r="P79" s="127" t="s">
        <v>5777</v>
      </c>
      <c r="Q79" s="127"/>
    </row>
    <row r="80" spans="1:17" s="128" customFormat="1" x14ac:dyDescent="0.25">
      <c r="A80" s="163" t="str">
        <f>_xlfn.IFNA(_xlfn.IFNA(INDEX(l_act!$B$3:$B$65537,MATCH($B80,l_act!$A$3:$A$65537,0)),INDEX(background_technosphere!$E$2:$E$65536,MATCH($B80,background_technosphere!$B$2:$B$65536,0))),"")</f>
        <v>sludge_eol_cardboard</v>
      </c>
      <c r="B80" s="164" t="s">
        <v>5833</v>
      </c>
      <c r="C80" s="119" t="s">
        <v>5859</v>
      </c>
      <c r="D80" s="120"/>
      <c r="E80" s="121" t="str">
        <f>_xlfn.IFNA(_xlfn.IFNA(INDEX(l_act!$B$3:$B$65537,MATCH(IFERROR(RIGHT($C80,LEN($C80)-FIND("_",$C80)),""),l_act!$A$3:$A$65537,0)),INDEX(background_technosphere!$E$2:$E$65536,MATCH($C80,background_technosphere!$A$2:$A$65536,0))),"")</f>
        <v>market for heavy fuel oil</v>
      </c>
      <c r="F80" s="154" t="str">
        <f>_xlfn.IFNA(_xlfn.IFNA(INDEX(l_act!$C$3:$C$65537,MATCH(IFERROR(RIGHT($C80,LEN($C80)-FIND("_",$C80)),""),l_act!$A$3:$A$65537,0)),INDEX(background_technosphere!$G$2:$G$65536,MATCH($C80,background_technosphere!$A$2:$A$65536,0))),"")</f>
        <v>IN</v>
      </c>
      <c r="G80" s="122" t="str">
        <f>_xlfn.IFNA(_xlfn.IFNA(INDEX(l_goods!$B$3:$B$65537,MATCH($C80,l_goods!$A$3:$A$65537,0)),INDEX(background_technosphere!$F$2:$F$65536,MATCH($C80,background_technosphere!$A$2:$A$65536,0))),"")</f>
        <v>heavy fuel oil</v>
      </c>
      <c r="H80" s="123" t="str">
        <f>_xlfn.IFNA(_xlfn.IFNA(INDEX(l_fp!$B$3:$B$65537,MATCH($D80,l_fp!$A$3:$A$65537,0)),INDEX(background_biosphere!$B$2:$B$65536,MATCH($D80,background_biosphere!$A$2:$A$65536,0))),"")</f>
        <v/>
      </c>
      <c r="I80" s="124">
        <v>-3.7417094146856001E-6</v>
      </c>
      <c r="J80" s="124"/>
      <c r="K80" s="120"/>
      <c r="L80" s="125" t="str">
        <f>IF(_xlfn.IFNA(_xlfn.IFNA(INDEX(l_fp!$D$3:$D$65537,MATCH($D80,l_fp!$A$3:$A$65537,0)),INDEX(background_biosphere!$C$2:$C$65536,MATCH($D80,background_biosphere!$A$2:$A$65536,0))),"")=0,"",_xlfn.IFNA(_xlfn.IFNA(INDEX(l_fp!$D$3:$D$65537,MATCH($D80,l_fp!$A$3:$A$65537,0)),INDEX(background_biosphere!$C$2:$C$65536,MATCH($D80,background_biosphere!$A$2:$A$65536,0))),""))</f>
        <v/>
      </c>
      <c r="M80" s="125" t="str">
        <f>IF(_xlfn.IFNA(_xlfn.IFNA(INDEX(l_fp!$E$3:$E$65537,MATCH($D80,l_fp!$A$3:$A$65537,0)),INDEX(background_biosphere!$D$2:$D$65536,MATCH($D80,background_biosphere!$A$2:$A$65536,0))),"")=0,"",_xlfn.IFNA(_xlfn.IFNA(INDEX(l_fp!$E$3:$E$65537,MATCH($D80,l_fp!$A$3:$A$65537,0)),INDEX(background_biosphere!$D$2:$D$65536,MATCH($D80,background_biosphere!$A$2:$A$65536,0))),""))</f>
        <v/>
      </c>
      <c r="N80" s="126" t="str">
        <f>_xlfn.IFNA(_xlfn.IFNA(_xlfn.IFNA(_xlfn.IFNA(INDEX(l_goods!$D$3:$D$65537,MATCH(C80,l_goods!$A$3:$A$65537,0)),INDEX(background_technosphere!$H$2:$H$65536,MATCH(C80,background_technosphere!$A$2:$A$65536,0))),INDEX(l_fp!$F$3:$F$65537,MATCH($D80,l_fp!$A$3:$A$65537,0))),INDEX(background_biosphere!$E$2:$E$65536,MATCH($D80,background_biosphere!$A$2:$A$65536,0))),"")</f>
        <v>kg</v>
      </c>
      <c r="O80" s="127" t="s">
        <v>5962</v>
      </c>
      <c r="P80" s="127" t="s">
        <v>5777</v>
      </c>
      <c r="Q80" s="127"/>
    </row>
    <row r="81" spans="1:17" s="128" customFormat="1" x14ac:dyDescent="0.25">
      <c r="A81" s="163" t="str">
        <f>_xlfn.IFNA(_xlfn.IFNA(INDEX(l_act!$B$3:$B$65537,MATCH($B81,l_act!$A$3:$A$65537,0)),INDEX(background_technosphere!$E$2:$E$65536,MATCH($B81,background_technosphere!$B$2:$B$65536,0))),"")</f>
        <v>sludge_eol_cardboard</v>
      </c>
      <c r="B81" s="164" t="s">
        <v>5833</v>
      </c>
      <c r="C81" s="119" t="s">
        <v>5859</v>
      </c>
      <c r="D81" s="120"/>
      <c r="E81" s="121" t="str">
        <f>_xlfn.IFNA(_xlfn.IFNA(INDEX(l_act!$B$3:$B$65537,MATCH(IFERROR(RIGHT($C81,LEN($C81)-FIND("_",$C81)),""),l_act!$A$3:$A$65537,0)),INDEX(background_technosphere!$E$2:$E$65536,MATCH($C81,background_technosphere!$A$2:$A$65536,0))),"")</f>
        <v>market for heavy fuel oil</v>
      </c>
      <c r="F81" s="154" t="str">
        <f>_xlfn.IFNA(_xlfn.IFNA(INDEX(l_act!$C$3:$C$65537,MATCH(IFERROR(RIGHT($C81,LEN($C81)-FIND("_",$C81)),""),l_act!$A$3:$A$65537,0)),INDEX(background_technosphere!$G$2:$G$65536,MATCH($C81,background_technosphere!$A$2:$A$65536,0))),"")</f>
        <v>IN</v>
      </c>
      <c r="G81" s="122" t="str">
        <f>_xlfn.IFNA(_xlfn.IFNA(INDEX(l_goods!$B$3:$B$65537,MATCH($C81,l_goods!$A$3:$A$65537,0)),INDEX(background_technosphere!$F$2:$F$65536,MATCH($C81,background_technosphere!$A$2:$A$65536,0))),"")</f>
        <v>heavy fuel oil</v>
      </c>
      <c r="H81" s="123" t="str">
        <f>_xlfn.IFNA(_xlfn.IFNA(INDEX(l_fp!$B$3:$B$65537,MATCH($D81,l_fp!$A$3:$A$65537,0)),INDEX(background_biosphere!$B$2:$B$65536,MATCH($D81,background_biosphere!$A$2:$A$65536,0))),"")</f>
        <v/>
      </c>
      <c r="I81" s="124">
        <v>-5.6761873300290401E-7</v>
      </c>
      <c r="J81" s="124"/>
      <c r="K81" s="120"/>
      <c r="L81" s="125" t="str">
        <f>IF(_xlfn.IFNA(_xlfn.IFNA(INDEX(l_fp!$D$3:$D$65537,MATCH($D81,l_fp!$A$3:$A$65537,0)),INDEX(background_biosphere!$C$2:$C$65536,MATCH($D81,background_biosphere!$A$2:$A$65536,0))),"")=0,"",_xlfn.IFNA(_xlfn.IFNA(INDEX(l_fp!$D$3:$D$65537,MATCH($D81,l_fp!$A$3:$A$65537,0)),INDEX(background_biosphere!$C$2:$C$65536,MATCH($D81,background_biosphere!$A$2:$A$65536,0))),""))</f>
        <v/>
      </c>
      <c r="M81" s="125" t="str">
        <f>IF(_xlfn.IFNA(_xlfn.IFNA(INDEX(l_fp!$E$3:$E$65537,MATCH($D81,l_fp!$A$3:$A$65537,0)),INDEX(background_biosphere!$D$2:$D$65536,MATCH($D81,background_biosphere!$A$2:$A$65536,0))),"")=0,"",_xlfn.IFNA(_xlfn.IFNA(INDEX(l_fp!$E$3:$E$65537,MATCH($D81,l_fp!$A$3:$A$65537,0)),INDEX(background_biosphere!$D$2:$D$65536,MATCH($D81,background_biosphere!$A$2:$A$65536,0))),""))</f>
        <v/>
      </c>
      <c r="N81" s="126" t="str">
        <f>_xlfn.IFNA(_xlfn.IFNA(_xlfn.IFNA(_xlfn.IFNA(INDEX(l_goods!$D$3:$D$65537,MATCH(C81,l_goods!$A$3:$A$65537,0)),INDEX(background_technosphere!$H$2:$H$65536,MATCH(C81,background_technosphere!$A$2:$A$65536,0))),INDEX(l_fp!$F$3:$F$65537,MATCH($D81,l_fp!$A$3:$A$65537,0))),INDEX(background_biosphere!$E$2:$E$65536,MATCH($D81,background_biosphere!$A$2:$A$65536,0))),"")</f>
        <v>kg</v>
      </c>
      <c r="O81" s="127" t="s">
        <v>5962</v>
      </c>
      <c r="P81" s="127" t="s">
        <v>5777</v>
      </c>
      <c r="Q81" s="127"/>
    </row>
    <row r="82" spans="1:17" s="128" customFormat="1" x14ac:dyDescent="0.25">
      <c r="A82" s="163" t="str">
        <f>_xlfn.IFNA(_xlfn.IFNA(INDEX(l_act!$B$3:$B$65537,MATCH($B82,l_act!$A$3:$A$65537,0)),INDEX(background_technosphere!$E$2:$E$65536,MATCH($B82,background_technosphere!$B$2:$B$65536,0))),"")</f>
        <v>sludge_eol_cardboard</v>
      </c>
      <c r="B82" s="164" t="s">
        <v>5833</v>
      </c>
      <c r="C82" s="119" t="s">
        <v>5859</v>
      </c>
      <c r="D82" s="120"/>
      <c r="E82" s="121" t="str">
        <f>_xlfn.IFNA(_xlfn.IFNA(INDEX(l_act!$B$3:$B$65537,MATCH(IFERROR(RIGHT($C82,LEN($C82)-FIND("_",$C82)),""),l_act!$A$3:$A$65537,0)),INDEX(background_technosphere!$E$2:$E$65536,MATCH($C82,background_technosphere!$A$2:$A$65536,0))),"")</f>
        <v>market for heavy fuel oil</v>
      </c>
      <c r="F82" s="154" t="str">
        <f>_xlfn.IFNA(_xlfn.IFNA(INDEX(l_act!$C$3:$C$65537,MATCH(IFERROR(RIGHT($C82,LEN($C82)-FIND("_",$C82)),""),l_act!$A$3:$A$65537,0)),INDEX(background_technosphere!$G$2:$G$65536,MATCH($C82,background_technosphere!$A$2:$A$65536,0))),"")</f>
        <v>IN</v>
      </c>
      <c r="G82" s="122" t="str">
        <f>_xlfn.IFNA(_xlfn.IFNA(INDEX(l_goods!$B$3:$B$65537,MATCH($C82,l_goods!$A$3:$A$65537,0)),INDEX(background_technosphere!$F$2:$F$65536,MATCH($C82,background_technosphere!$A$2:$A$65536,0))),"")</f>
        <v>heavy fuel oil</v>
      </c>
      <c r="H82" s="123" t="str">
        <f>_xlfn.IFNA(_xlfn.IFNA(INDEX(l_fp!$B$3:$B$65537,MATCH($D82,l_fp!$A$3:$A$65537,0)),INDEX(background_biosphere!$B$2:$B$65536,MATCH($D82,background_biosphere!$A$2:$A$65536,0))),"")</f>
        <v/>
      </c>
      <c r="I82" s="124">
        <v>-2.8856655207328601E-6</v>
      </c>
      <c r="J82" s="124"/>
      <c r="K82" s="120"/>
      <c r="L82" s="125" t="str">
        <f>IF(_xlfn.IFNA(_xlfn.IFNA(INDEX(l_fp!$D$3:$D$65537,MATCH($D82,l_fp!$A$3:$A$65537,0)),INDEX(background_biosphere!$C$2:$C$65536,MATCH($D82,background_biosphere!$A$2:$A$65536,0))),"")=0,"",_xlfn.IFNA(_xlfn.IFNA(INDEX(l_fp!$D$3:$D$65537,MATCH($D82,l_fp!$A$3:$A$65537,0)),INDEX(background_biosphere!$C$2:$C$65536,MATCH($D82,background_biosphere!$A$2:$A$65536,0))),""))</f>
        <v/>
      </c>
      <c r="M82" s="125" t="str">
        <f>IF(_xlfn.IFNA(_xlfn.IFNA(INDEX(l_fp!$E$3:$E$65537,MATCH($D82,l_fp!$A$3:$A$65537,0)),INDEX(background_biosphere!$D$2:$D$65536,MATCH($D82,background_biosphere!$A$2:$A$65536,0))),"")=0,"",_xlfn.IFNA(_xlfn.IFNA(INDEX(l_fp!$E$3:$E$65537,MATCH($D82,l_fp!$A$3:$A$65537,0)),INDEX(background_biosphere!$D$2:$D$65536,MATCH($D82,background_biosphere!$A$2:$A$65536,0))),""))</f>
        <v/>
      </c>
      <c r="N82" s="126" t="str">
        <f>_xlfn.IFNA(_xlfn.IFNA(_xlfn.IFNA(_xlfn.IFNA(INDEX(l_goods!$D$3:$D$65537,MATCH(C82,l_goods!$A$3:$A$65537,0)),INDEX(background_technosphere!$H$2:$H$65536,MATCH(C82,background_technosphere!$A$2:$A$65536,0))),INDEX(l_fp!$F$3:$F$65537,MATCH($D82,l_fp!$A$3:$A$65537,0))),INDEX(background_biosphere!$E$2:$E$65536,MATCH($D82,background_biosphere!$A$2:$A$65536,0))),"")</f>
        <v>kg</v>
      </c>
      <c r="O82" s="127" t="s">
        <v>5962</v>
      </c>
      <c r="P82" s="127" t="s">
        <v>5777</v>
      </c>
      <c r="Q82" s="127"/>
    </row>
    <row r="83" spans="1:17" s="128" customFormat="1" x14ac:dyDescent="0.25">
      <c r="A83" s="163" t="str">
        <f>_xlfn.IFNA(_xlfn.IFNA(INDEX(l_act!$B$3:$B$65537,MATCH($B83,l_act!$A$3:$A$65537,0)),INDEX(background_technosphere!$E$2:$E$65536,MATCH($B83,background_technosphere!$B$2:$B$65536,0))),"")</f>
        <v>sludge_eol_cardboard</v>
      </c>
      <c r="B83" s="164" t="s">
        <v>5833</v>
      </c>
      <c r="C83" s="119" t="s">
        <v>5859</v>
      </c>
      <c r="D83" s="120"/>
      <c r="E83" s="121" t="str">
        <f>_xlfn.IFNA(_xlfn.IFNA(INDEX(l_act!$B$3:$B$65537,MATCH(IFERROR(RIGHT($C83,LEN($C83)-FIND("_",$C83)),""),l_act!$A$3:$A$65537,0)),INDEX(background_technosphere!$E$2:$E$65536,MATCH($C83,background_technosphere!$A$2:$A$65536,0))),"")</f>
        <v>market for heavy fuel oil</v>
      </c>
      <c r="F83" s="154" t="str">
        <f>_xlfn.IFNA(_xlfn.IFNA(INDEX(l_act!$C$3:$C$65537,MATCH(IFERROR(RIGHT($C83,LEN($C83)-FIND("_",$C83)),""),l_act!$A$3:$A$65537,0)),INDEX(background_technosphere!$G$2:$G$65536,MATCH($C83,background_technosphere!$A$2:$A$65536,0))),"")</f>
        <v>IN</v>
      </c>
      <c r="G83" s="122" t="str">
        <f>_xlfn.IFNA(_xlfn.IFNA(INDEX(l_goods!$B$3:$B$65537,MATCH($C83,l_goods!$A$3:$A$65537,0)),INDEX(background_technosphere!$F$2:$F$65536,MATCH($C83,background_technosphere!$A$2:$A$65536,0))),"")</f>
        <v>heavy fuel oil</v>
      </c>
      <c r="H83" s="123" t="str">
        <f>_xlfn.IFNA(_xlfn.IFNA(INDEX(l_fp!$B$3:$B$65537,MATCH($D83,l_fp!$A$3:$A$65537,0)),INDEX(background_biosphere!$B$2:$B$65536,MATCH($D83,background_biosphere!$A$2:$A$65536,0))),"")</f>
        <v/>
      </c>
      <c r="I83" s="124">
        <v>-6.7456749252577095E-5</v>
      </c>
      <c r="J83" s="124"/>
      <c r="K83" s="120"/>
      <c r="L83" s="125" t="str">
        <f>IF(_xlfn.IFNA(_xlfn.IFNA(INDEX(l_fp!$D$3:$D$65537,MATCH($D83,l_fp!$A$3:$A$65537,0)),INDEX(background_biosphere!$C$2:$C$65536,MATCH($D83,background_biosphere!$A$2:$A$65536,0))),"")=0,"",_xlfn.IFNA(_xlfn.IFNA(INDEX(l_fp!$D$3:$D$65537,MATCH($D83,l_fp!$A$3:$A$65537,0)),INDEX(background_biosphere!$C$2:$C$65536,MATCH($D83,background_biosphere!$A$2:$A$65536,0))),""))</f>
        <v/>
      </c>
      <c r="M83" s="125" t="str">
        <f>IF(_xlfn.IFNA(_xlfn.IFNA(INDEX(l_fp!$E$3:$E$65537,MATCH($D83,l_fp!$A$3:$A$65537,0)),INDEX(background_biosphere!$D$2:$D$65536,MATCH($D83,background_biosphere!$A$2:$A$65536,0))),"")=0,"",_xlfn.IFNA(_xlfn.IFNA(INDEX(l_fp!$E$3:$E$65537,MATCH($D83,l_fp!$A$3:$A$65537,0)),INDEX(background_biosphere!$D$2:$D$65536,MATCH($D83,background_biosphere!$A$2:$A$65536,0))),""))</f>
        <v/>
      </c>
      <c r="N83" s="126" t="str">
        <f>_xlfn.IFNA(_xlfn.IFNA(_xlfn.IFNA(_xlfn.IFNA(INDEX(l_goods!$D$3:$D$65537,MATCH(C83,l_goods!$A$3:$A$65537,0)),INDEX(background_technosphere!$H$2:$H$65536,MATCH(C83,background_technosphere!$A$2:$A$65536,0))),INDEX(l_fp!$F$3:$F$65537,MATCH($D83,l_fp!$A$3:$A$65537,0))),INDEX(background_biosphere!$E$2:$E$65536,MATCH($D83,background_biosphere!$A$2:$A$65536,0))),"")</f>
        <v>kg</v>
      </c>
      <c r="O83" s="127" t="s">
        <v>5962</v>
      </c>
      <c r="P83" s="127" t="s">
        <v>5777</v>
      </c>
      <c r="Q83" s="127"/>
    </row>
    <row r="84" spans="1:17" s="128" customFormat="1" x14ac:dyDescent="0.25">
      <c r="A84" s="163" t="str">
        <f>_xlfn.IFNA(_xlfn.IFNA(INDEX(l_act!$B$3:$B$65537,MATCH($B84,l_act!$A$3:$A$65537,0)),INDEX(background_technosphere!$E$2:$E$65536,MATCH($B84,background_technosphere!$B$2:$B$65536,0))),"")</f>
        <v>sludge_eol_cardboard</v>
      </c>
      <c r="B84" s="164" t="s">
        <v>5833</v>
      </c>
      <c r="C84" s="119" t="s">
        <v>5859</v>
      </c>
      <c r="D84" s="120"/>
      <c r="E84" s="121" t="str">
        <f>_xlfn.IFNA(_xlfn.IFNA(INDEX(l_act!$B$3:$B$65537,MATCH(IFERROR(RIGHT($C84,LEN($C84)-FIND("_",$C84)),""),l_act!$A$3:$A$65537,0)),INDEX(background_technosphere!$E$2:$E$65536,MATCH($C84,background_technosphere!$A$2:$A$65536,0))),"")</f>
        <v>market for heavy fuel oil</v>
      </c>
      <c r="F84" s="154" t="str">
        <f>_xlfn.IFNA(_xlfn.IFNA(INDEX(l_act!$C$3:$C$65537,MATCH(IFERROR(RIGHT($C84,LEN($C84)-FIND("_",$C84)),""),l_act!$A$3:$A$65537,0)),INDEX(background_technosphere!$G$2:$G$65536,MATCH($C84,background_technosphere!$A$2:$A$65536,0))),"")</f>
        <v>IN</v>
      </c>
      <c r="G84" s="122" t="str">
        <f>_xlfn.IFNA(_xlfn.IFNA(INDEX(l_goods!$B$3:$B$65537,MATCH($C84,l_goods!$A$3:$A$65537,0)),INDEX(background_technosphere!$F$2:$F$65536,MATCH($C84,background_technosphere!$A$2:$A$65536,0))),"")</f>
        <v>heavy fuel oil</v>
      </c>
      <c r="H84" s="123" t="str">
        <f>_xlfn.IFNA(_xlfn.IFNA(INDEX(l_fp!$B$3:$B$65537,MATCH($D84,l_fp!$A$3:$A$65537,0)),INDEX(background_biosphere!$B$2:$B$65536,MATCH($D84,background_biosphere!$A$2:$A$65536,0))),"")</f>
        <v/>
      </c>
      <c r="I84" s="124">
        <v>-7.28171313400584E-7</v>
      </c>
      <c r="J84" s="124"/>
      <c r="K84" s="120"/>
      <c r="L84" s="125" t="str">
        <f>IF(_xlfn.IFNA(_xlfn.IFNA(INDEX(l_fp!$D$3:$D$65537,MATCH($D84,l_fp!$A$3:$A$65537,0)),INDEX(background_biosphere!$C$2:$C$65536,MATCH($D84,background_biosphere!$A$2:$A$65536,0))),"")=0,"",_xlfn.IFNA(_xlfn.IFNA(INDEX(l_fp!$D$3:$D$65537,MATCH($D84,l_fp!$A$3:$A$65537,0)),INDEX(background_biosphere!$C$2:$C$65536,MATCH($D84,background_biosphere!$A$2:$A$65536,0))),""))</f>
        <v/>
      </c>
      <c r="M84" s="125" t="str">
        <f>IF(_xlfn.IFNA(_xlfn.IFNA(INDEX(l_fp!$E$3:$E$65537,MATCH($D84,l_fp!$A$3:$A$65537,0)),INDEX(background_biosphere!$D$2:$D$65536,MATCH($D84,background_biosphere!$A$2:$A$65536,0))),"")=0,"",_xlfn.IFNA(_xlfn.IFNA(INDEX(l_fp!$E$3:$E$65537,MATCH($D84,l_fp!$A$3:$A$65537,0)),INDEX(background_biosphere!$D$2:$D$65536,MATCH($D84,background_biosphere!$A$2:$A$65536,0))),""))</f>
        <v/>
      </c>
      <c r="N84" s="126" t="str">
        <f>_xlfn.IFNA(_xlfn.IFNA(_xlfn.IFNA(_xlfn.IFNA(INDEX(l_goods!$D$3:$D$65537,MATCH(C84,l_goods!$A$3:$A$65537,0)),INDEX(background_technosphere!$H$2:$H$65536,MATCH(C84,background_technosphere!$A$2:$A$65536,0))),INDEX(l_fp!$F$3:$F$65537,MATCH($D84,l_fp!$A$3:$A$65537,0))),INDEX(background_biosphere!$E$2:$E$65536,MATCH($D84,background_biosphere!$A$2:$A$65536,0))),"")</f>
        <v>kg</v>
      </c>
      <c r="O84" s="127" t="s">
        <v>5962</v>
      </c>
      <c r="P84" s="127" t="s">
        <v>5777</v>
      </c>
      <c r="Q84" s="127"/>
    </row>
    <row r="85" spans="1:17" s="128" customFormat="1" x14ac:dyDescent="0.25">
      <c r="A85" s="163" t="str">
        <f>_xlfn.IFNA(_xlfn.IFNA(INDEX(l_act!$B$3:$B$65537,MATCH($B85,l_act!$A$3:$A$65537,0)),INDEX(background_technosphere!$E$2:$E$65536,MATCH($B85,background_technosphere!$B$2:$B$65536,0))),"")</f>
        <v>sludge_eol_cardboard</v>
      </c>
      <c r="B85" s="164" t="s">
        <v>5833</v>
      </c>
      <c r="C85" s="119" t="s">
        <v>5865</v>
      </c>
      <c r="D85" s="120"/>
      <c r="E85" s="121" t="str">
        <f>_xlfn.IFNA(_xlfn.IFNA(INDEX(l_act!$B$3:$B$65537,MATCH(IFERROR(RIGHT($C85,LEN($C85)-FIND("_",$C85)),""),l_act!$A$3:$A$65537,0)),INDEX(background_technosphere!$E$2:$E$65536,MATCH($C85,background_technosphere!$A$2:$A$65536,0))),"")</f>
        <v>market for light fuel oil</v>
      </c>
      <c r="F85" s="154" t="str">
        <f>_xlfn.IFNA(_xlfn.IFNA(INDEX(l_act!$C$3:$C$65537,MATCH(IFERROR(RIGHT($C85,LEN($C85)-FIND("_",$C85)),""),l_act!$A$3:$A$65537,0)),INDEX(background_technosphere!$G$2:$G$65536,MATCH($C85,background_technosphere!$A$2:$A$65536,0))),"")</f>
        <v>IN</v>
      </c>
      <c r="G85" s="122" t="str">
        <f>_xlfn.IFNA(_xlfn.IFNA(INDEX(l_goods!$B$3:$B$65537,MATCH($C85,l_goods!$A$3:$A$65537,0)),INDEX(background_technosphere!$F$2:$F$65536,MATCH($C85,background_technosphere!$A$2:$A$65536,0))),"")</f>
        <v>light fuel oil</v>
      </c>
      <c r="H85" s="123" t="str">
        <f>_xlfn.IFNA(_xlfn.IFNA(INDEX(l_fp!$B$3:$B$65537,MATCH($D85,l_fp!$A$3:$A$65537,0)),INDEX(background_biosphere!$B$2:$B$65536,MATCH($D85,background_biosphere!$A$2:$A$65536,0))),"")</f>
        <v/>
      </c>
      <c r="I85" s="124">
        <v>-1.84084960069809E-7</v>
      </c>
      <c r="J85" s="124"/>
      <c r="K85" s="120"/>
      <c r="L85" s="125" t="str">
        <f>IF(_xlfn.IFNA(_xlfn.IFNA(INDEX(l_fp!$D$3:$D$65537,MATCH($D85,l_fp!$A$3:$A$65537,0)),INDEX(background_biosphere!$C$2:$C$65536,MATCH($D85,background_biosphere!$A$2:$A$65536,0))),"")=0,"",_xlfn.IFNA(_xlfn.IFNA(INDEX(l_fp!$D$3:$D$65537,MATCH($D85,l_fp!$A$3:$A$65537,0)),INDEX(background_biosphere!$C$2:$C$65536,MATCH($D85,background_biosphere!$A$2:$A$65536,0))),""))</f>
        <v/>
      </c>
      <c r="M85" s="125" t="str">
        <f>IF(_xlfn.IFNA(_xlfn.IFNA(INDEX(l_fp!$E$3:$E$65537,MATCH($D85,l_fp!$A$3:$A$65537,0)),INDEX(background_biosphere!$D$2:$D$65536,MATCH($D85,background_biosphere!$A$2:$A$65536,0))),"")=0,"",_xlfn.IFNA(_xlfn.IFNA(INDEX(l_fp!$E$3:$E$65537,MATCH($D85,l_fp!$A$3:$A$65537,0)),INDEX(background_biosphere!$D$2:$D$65536,MATCH($D85,background_biosphere!$A$2:$A$65536,0))),""))</f>
        <v/>
      </c>
      <c r="N85" s="126" t="str">
        <f>_xlfn.IFNA(_xlfn.IFNA(_xlfn.IFNA(_xlfn.IFNA(INDEX(l_goods!$D$3:$D$65537,MATCH(C85,l_goods!$A$3:$A$65537,0)),INDEX(background_technosphere!$H$2:$H$65536,MATCH(C85,background_technosphere!$A$2:$A$65536,0))),INDEX(l_fp!$F$3:$F$65537,MATCH($D85,l_fp!$A$3:$A$65537,0))),INDEX(background_biosphere!$E$2:$E$65536,MATCH($D85,background_biosphere!$A$2:$A$65536,0))),"")</f>
        <v>kg</v>
      </c>
      <c r="O85" s="127" t="s">
        <v>5962</v>
      </c>
      <c r="P85" s="127" t="s">
        <v>5777</v>
      </c>
      <c r="Q85" s="127"/>
    </row>
    <row r="86" spans="1:17" s="128" customFormat="1" x14ac:dyDescent="0.25">
      <c r="A86" s="163" t="str">
        <f>_xlfn.IFNA(_xlfn.IFNA(INDEX(l_act!$B$3:$B$65537,MATCH($B86,l_act!$A$3:$A$65537,0)),INDEX(background_technosphere!$E$2:$E$65536,MATCH($B86,background_technosphere!$B$2:$B$65536,0))),"")</f>
        <v>sludge_eol_cardboard</v>
      </c>
      <c r="B86" s="164" t="s">
        <v>5833</v>
      </c>
      <c r="C86" s="119" t="s">
        <v>5865</v>
      </c>
      <c r="D86" s="120"/>
      <c r="E86" s="121" t="str">
        <f>_xlfn.IFNA(_xlfn.IFNA(INDEX(l_act!$B$3:$B$65537,MATCH(IFERROR(RIGHT($C86,LEN($C86)-FIND("_",$C86)),""),l_act!$A$3:$A$65537,0)),INDEX(background_technosphere!$E$2:$E$65536,MATCH($C86,background_technosphere!$A$2:$A$65536,0))),"")</f>
        <v>market for light fuel oil</v>
      </c>
      <c r="F86" s="154" t="str">
        <f>_xlfn.IFNA(_xlfn.IFNA(INDEX(l_act!$C$3:$C$65537,MATCH(IFERROR(RIGHT($C86,LEN($C86)-FIND("_",$C86)),""),l_act!$A$3:$A$65537,0)),INDEX(background_technosphere!$G$2:$G$65536,MATCH($C86,background_technosphere!$A$2:$A$65536,0))),"")</f>
        <v>IN</v>
      </c>
      <c r="G86" s="122" t="str">
        <f>_xlfn.IFNA(_xlfn.IFNA(INDEX(l_goods!$B$3:$B$65537,MATCH($C86,l_goods!$A$3:$A$65537,0)),INDEX(background_technosphere!$F$2:$F$65536,MATCH($C86,background_technosphere!$A$2:$A$65536,0))),"")</f>
        <v>light fuel oil</v>
      </c>
      <c r="H86" s="123" t="str">
        <f>_xlfn.IFNA(_xlfn.IFNA(INDEX(l_fp!$B$3:$B$65537,MATCH($D86,l_fp!$A$3:$A$65537,0)),INDEX(background_biosphere!$B$2:$B$65536,MATCH($D86,background_biosphere!$A$2:$A$65536,0))),"")</f>
        <v/>
      </c>
      <c r="I86" s="124">
        <v>-1.3680554599266499E-7</v>
      </c>
      <c r="J86" s="124"/>
      <c r="K86" s="120"/>
      <c r="L86" s="125" t="str">
        <f>IF(_xlfn.IFNA(_xlfn.IFNA(INDEX(l_fp!$D$3:$D$65537,MATCH($D86,l_fp!$A$3:$A$65537,0)),INDEX(background_biosphere!$C$2:$C$65536,MATCH($D86,background_biosphere!$A$2:$A$65536,0))),"")=0,"",_xlfn.IFNA(_xlfn.IFNA(INDEX(l_fp!$D$3:$D$65537,MATCH($D86,l_fp!$A$3:$A$65537,0)),INDEX(background_biosphere!$C$2:$C$65536,MATCH($D86,background_biosphere!$A$2:$A$65536,0))),""))</f>
        <v/>
      </c>
      <c r="M86" s="125" t="str">
        <f>IF(_xlfn.IFNA(_xlfn.IFNA(INDEX(l_fp!$E$3:$E$65537,MATCH($D86,l_fp!$A$3:$A$65537,0)),INDEX(background_biosphere!$D$2:$D$65536,MATCH($D86,background_biosphere!$A$2:$A$65536,0))),"")=0,"",_xlfn.IFNA(_xlfn.IFNA(INDEX(l_fp!$E$3:$E$65537,MATCH($D86,l_fp!$A$3:$A$65537,0)),INDEX(background_biosphere!$D$2:$D$65536,MATCH($D86,background_biosphere!$A$2:$A$65536,0))),""))</f>
        <v/>
      </c>
      <c r="N86" s="126" t="str">
        <f>_xlfn.IFNA(_xlfn.IFNA(_xlfn.IFNA(_xlfn.IFNA(INDEX(l_goods!$D$3:$D$65537,MATCH(C86,l_goods!$A$3:$A$65537,0)),INDEX(background_technosphere!$H$2:$H$65536,MATCH(C86,background_technosphere!$A$2:$A$65536,0))),INDEX(l_fp!$F$3:$F$65537,MATCH($D86,l_fp!$A$3:$A$65537,0))),INDEX(background_biosphere!$E$2:$E$65536,MATCH($D86,background_biosphere!$A$2:$A$65536,0))),"")</f>
        <v>kg</v>
      </c>
      <c r="O86" s="127" t="s">
        <v>5962</v>
      </c>
      <c r="P86" s="127" t="s">
        <v>5777</v>
      </c>
      <c r="Q86" s="127"/>
    </row>
    <row r="87" spans="1:17" s="128" customFormat="1" x14ac:dyDescent="0.25">
      <c r="A87" s="163" t="str">
        <f>_xlfn.IFNA(_xlfn.IFNA(INDEX(l_act!$B$3:$B$65537,MATCH($B87,l_act!$A$3:$A$65537,0)),INDEX(background_technosphere!$E$2:$E$65536,MATCH($B87,background_technosphere!$B$2:$B$65536,0))),"")</f>
        <v>sludge_eol_cardboard</v>
      </c>
      <c r="B87" s="164" t="s">
        <v>5833</v>
      </c>
      <c r="C87" s="119" t="s">
        <v>5865</v>
      </c>
      <c r="D87" s="120"/>
      <c r="E87" s="121" t="str">
        <f>_xlfn.IFNA(_xlfn.IFNA(INDEX(l_act!$B$3:$B$65537,MATCH(IFERROR(RIGHT($C87,LEN($C87)-FIND("_",$C87)),""),l_act!$A$3:$A$65537,0)),INDEX(background_technosphere!$E$2:$E$65536,MATCH($C87,background_technosphere!$A$2:$A$65536,0))),"")</f>
        <v>market for light fuel oil</v>
      </c>
      <c r="F87" s="154" t="str">
        <f>_xlfn.IFNA(_xlfn.IFNA(INDEX(l_act!$C$3:$C$65537,MATCH(IFERROR(RIGHT($C87,LEN($C87)-FIND("_",$C87)),""),l_act!$A$3:$A$65537,0)),INDEX(background_technosphere!$G$2:$G$65536,MATCH($C87,background_technosphere!$A$2:$A$65536,0))),"")</f>
        <v>IN</v>
      </c>
      <c r="G87" s="122" t="str">
        <f>_xlfn.IFNA(_xlfn.IFNA(INDEX(l_goods!$B$3:$B$65537,MATCH($C87,l_goods!$A$3:$A$65537,0)),INDEX(background_technosphere!$F$2:$F$65536,MATCH($C87,background_technosphere!$A$2:$A$65536,0))),"")</f>
        <v>light fuel oil</v>
      </c>
      <c r="H87" s="123" t="str">
        <f>_xlfn.IFNA(_xlfn.IFNA(INDEX(l_fp!$B$3:$B$65537,MATCH($D87,l_fp!$A$3:$A$65537,0)),INDEX(background_biosphere!$B$2:$B$65536,MATCH($D87,background_biosphere!$A$2:$A$65536,0))),"")</f>
        <v/>
      </c>
      <c r="I87" s="124">
        <v>-1.92884488070734E-5</v>
      </c>
      <c r="J87" s="124"/>
      <c r="K87" s="120"/>
      <c r="L87" s="125" t="str">
        <f>IF(_xlfn.IFNA(_xlfn.IFNA(INDEX(l_fp!$D$3:$D$65537,MATCH($D87,l_fp!$A$3:$A$65537,0)),INDEX(background_biosphere!$C$2:$C$65536,MATCH($D87,background_biosphere!$A$2:$A$65536,0))),"")=0,"",_xlfn.IFNA(_xlfn.IFNA(INDEX(l_fp!$D$3:$D$65537,MATCH($D87,l_fp!$A$3:$A$65537,0)),INDEX(background_biosphere!$C$2:$C$65536,MATCH($D87,background_biosphere!$A$2:$A$65536,0))),""))</f>
        <v/>
      </c>
      <c r="M87" s="125" t="str">
        <f>IF(_xlfn.IFNA(_xlfn.IFNA(INDEX(l_fp!$E$3:$E$65537,MATCH($D87,l_fp!$A$3:$A$65537,0)),INDEX(background_biosphere!$D$2:$D$65536,MATCH($D87,background_biosphere!$A$2:$A$65536,0))),"")=0,"",_xlfn.IFNA(_xlfn.IFNA(INDEX(l_fp!$E$3:$E$65537,MATCH($D87,l_fp!$A$3:$A$65537,0)),INDEX(background_biosphere!$D$2:$D$65536,MATCH($D87,background_biosphere!$A$2:$A$65536,0))),""))</f>
        <v/>
      </c>
      <c r="N87" s="126" t="str">
        <f>_xlfn.IFNA(_xlfn.IFNA(_xlfn.IFNA(_xlfn.IFNA(INDEX(l_goods!$D$3:$D$65537,MATCH(C87,l_goods!$A$3:$A$65537,0)),INDEX(background_technosphere!$H$2:$H$65536,MATCH(C87,background_technosphere!$A$2:$A$65536,0))),INDEX(l_fp!$F$3:$F$65537,MATCH($D87,l_fp!$A$3:$A$65537,0))),INDEX(background_biosphere!$E$2:$E$65536,MATCH($D87,background_biosphere!$A$2:$A$65536,0))),"")</f>
        <v>kg</v>
      </c>
      <c r="O87" s="127" t="s">
        <v>5962</v>
      </c>
      <c r="P87" s="127" t="s">
        <v>5777</v>
      </c>
      <c r="Q87" s="127"/>
    </row>
    <row r="88" spans="1:17" s="128" customFormat="1" x14ac:dyDescent="0.25">
      <c r="A88" s="163" t="str">
        <f>_xlfn.IFNA(_xlfn.IFNA(INDEX(l_act!$B$3:$B$65537,MATCH($B88,l_act!$A$3:$A$65537,0)),INDEX(background_technosphere!$E$2:$E$65536,MATCH($B88,background_technosphere!$B$2:$B$65536,0))),"")</f>
        <v>sludge_eol_cardboard</v>
      </c>
      <c r="B88" s="164" t="s">
        <v>5833</v>
      </c>
      <c r="C88" s="119" t="s">
        <v>5865</v>
      </c>
      <c r="D88" s="120"/>
      <c r="E88" s="121" t="str">
        <f>_xlfn.IFNA(_xlfn.IFNA(INDEX(l_act!$B$3:$B$65537,MATCH(IFERROR(RIGHT($C88,LEN($C88)-FIND("_",$C88)),""),l_act!$A$3:$A$65537,0)),INDEX(background_technosphere!$E$2:$E$65536,MATCH($C88,background_technosphere!$A$2:$A$65536,0))),"")</f>
        <v>market for light fuel oil</v>
      </c>
      <c r="F88" s="154" t="str">
        <f>_xlfn.IFNA(_xlfn.IFNA(INDEX(l_act!$C$3:$C$65537,MATCH(IFERROR(RIGHT($C88,LEN($C88)-FIND("_",$C88)),""),l_act!$A$3:$A$65537,0)),INDEX(background_technosphere!$G$2:$G$65536,MATCH($C88,background_technosphere!$A$2:$A$65536,0))),"")</f>
        <v>IN</v>
      </c>
      <c r="G88" s="122" t="str">
        <f>_xlfn.IFNA(_xlfn.IFNA(INDEX(l_goods!$B$3:$B$65537,MATCH($C88,l_goods!$A$3:$A$65537,0)),INDEX(background_technosphere!$F$2:$F$65536,MATCH($C88,background_technosphere!$A$2:$A$65536,0))),"")</f>
        <v>light fuel oil</v>
      </c>
      <c r="H88" s="123" t="str">
        <f>_xlfn.IFNA(_xlfn.IFNA(INDEX(l_fp!$B$3:$B$65537,MATCH($D88,l_fp!$A$3:$A$65537,0)),INDEX(background_biosphere!$B$2:$B$65536,MATCH($D88,background_biosphere!$A$2:$A$65536,0))),"")</f>
        <v/>
      </c>
      <c r="I88" s="124">
        <v>-1.9145312055288099E-6</v>
      </c>
      <c r="J88" s="124"/>
      <c r="K88" s="120"/>
      <c r="L88" s="125" t="str">
        <f>IF(_xlfn.IFNA(_xlfn.IFNA(INDEX(l_fp!$D$3:$D$65537,MATCH($D88,l_fp!$A$3:$A$65537,0)),INDEX(background_biosphere!$C$2:$C$65536,MATCH($D88,background_biosphere!$A$2:$A$65536,0))),"")=0,"",_xlfn.IFNA(_xlfn.IFNA(INDEX(l_fp!$D$3:$D$65537,MATCH($D88,l_fp!$A$3:$A$65537,0)),INDEX(background_biosphere!$C$2:$C$65536,MATCH($D88,background_biosphere!$A$2:$A$65536,0))),""))</f>
        <v/>
      </c>
      <c r="M88" s="125" t="str">
        <f>IF(_xlfn.IFNA(_xlfn.IFNA(INDEX(l_fp!$E$3:$E$65537,MATCH($D88,l_fp!$A$3:$A$65537,0)),INDEX(background_biosphere!$D$2:$D$65536,MATCH($D88,background_biosphere!$A$2:$A$65536,0))),"")=0,"",_xlfn.IFNA(_xlfn.IFNA(INDEX(l_fp!$E$3:$E$65537,MATCH($D88,l_fp!$A$3:$A$65537,0)),INDEX(background_biosphere!$D$2:$D$65536,MATCH($D88,background_biosphere!$A$2:$A$65536,0))),""))</f>
        <v/>
      </c>
      <c r="N88" s="126" t="str">
        <f>_xlfn.IFNA(_xlfn.IFNA(_xlfn.IFNA(_xlfn.IFNA(INDEX(l_goods!$D$3:$D$65537,MATCH(C88,l_goods!$A$3:$A$65537,0)),INDEX(background_technosphere!$H$2:$H$65536,MATCH(C88,background_technosphere!$A$2:$A$65536,0))),INDEX(l_fp!$F$3:$F$65537,MATCH($D88,l_fp!$A$3:$A$65537,0))),INDEX(background_biosphere!$E$2:$E$65536,MATCH($D88,background_biosphere!$A$2:$A$65536,0))),"")</f>
        <v>kg</v>
      </c>
      <c r="O88" s="127" t="s">
        <v>5962</v>
      </c>
      <c r="P88" s="127" t="s">
        <v>5777</v>
      </c>
      <c r="Q88" s="127"/>
    </row>
    <row r="89" spans="1:17" s="128" customFormat="1" x14ac:dyDescent="0.25">
      <c r="A89" s="163" t="str">
        <f>_xlfn.IFNA(_xlfn.IFNA(INDEX(l_act!$B$3:$B$65537,MATCH($B89,l_act!$A$3:$A$65537,0)),INDEX(background_technosphere!$E$2:$E$65536,MATCH($B89,background_technosphere!$B$2:$B$65536,0))),"")</f>
        <v>sludge_eol_cardboard</v>
      </c>
      <c r="B89" s="164" t="s">
        <v>5833</v>
      </c>
      <c r="C89" s="119" t="s">
        <v>5865</v>
      </c>
      <c r="D89" s="120"/>
      <c r="E89" s="121" t="str">
        <f>_xlfn.IFNA(_xlfn.IFNA(INDEX(l_act!$B$3:$B$65537,MATCH(IFERROR(RIGHT($C89,LEN($C89)-FIND("_",$C89)),""),l_act!$A$3:$A$65537,0)),INDEX(background_technosphere!$E$2:$E$65536,MATCH($C89,background_technosphere!$A$2:$A$65536,0))),"")</f>
        <v>market for light fuel oil</v>
      </c>
      <c r="F89" s="154" t="str">
        <f>_xlfn.IFNA(_xlfn.IFNA(INDEX(l_act!$C$3:$C$65537,MATCH(IFERROR(RIGHT($C89,LEN($C89)-FIND("_",$C89)),""),l_act!$A$3:$A$65537,0)),INDEX(background_technosphere!$G$2:$G$65536,MATCH($C89,background_technosphere!$A$2:$A$65536,0))),"")</f>
        <v>IN</v>
      </c>
      <c r="G89" s="122" t="str">
        <f>_xlfn.IFNA(_xlfn.IFNA(INDEX(l_goods!$B$3:$B$65537,MATCH($C89,l_goods!$A$3:$A$65537,0)),INDEX(background_technosphere!$F$2:$F$65536,MATCH($C89,background_technosphere!$A$2:$A$65536,0))),"")</f>
        <v>light fuel oil</v>
      </c>
      <c r="H89" s="123" t="str">
        <f>_xlfn.IFNA(_xlfn.IFNA(INDEX(l_fp!$B$3:$B$65537,MATCH($D89,l_fp!$A$3:$A$65537,0)),INDEX(background_biosphere!$B$2:$B$65536,MATCH($D89,background_biosphere!$A$2:$A$65536,0))),"")</f>
        <v/>
      </c>
      <c r="I89" s="124">
        <v>-9.4861511425333505E-7</v>
      </c>
      <c r="J89" s="124"/>
      <c r="K89" s="120"/>
      <c r="L89" s="125" t="str">
        <f>IF(_xlfn.IFNA(_xlfn.IFNA(INDEX(l_fp!$D$3:$D$65537,MATCH($D89,l_fp!$A$3:$A$65537,0)),INDEX(background_biosphere!$C$2:$C$65536,MATCH($D89,background_biosphere!$A$2:$A$65536,0))),"")=0,"",_xlfn.IFNA(_xlfn.IFNA(INDEX(l_fp!$D$3:$D$65537,MATCH($D89,l_fp!$A$3:$A$65537,0)),INDEX(background_biosphere!$C$2:$C$65536,MATCH($D89,background_biosphere!$A$2:$A$65536,0))),""))</f>
        <v/>
      </c>
      <c r="M89" s="125" t="str">
        <f>IF(_xlfn.IFNA(_xlfn.IFNA(INDEX(l_fp!$E$3:$E$65537,MATCH($D89,l_fp!$A$3:$A$65537,0)),INDEX(background_biosphere!$D$2:$D$65536,MATCH($D89,background_biosphere!$A$2:$A$65536,0))),"")=0,"",_xlfn.IFNA(_xlfn.IFNA(INDEX(l_fp!$E$3:$E$65537,MATCH($D89,l_fp!$A$3:$A$65537,0)),INDEX(background_biosphere!$D$2:$D$65536,MATCH($D89,background_biosphere!$A$2:$A$65536,0))),""))</f>
        <v/>
      </c>
      <c r="N89" s="126" t="str">
        <f>_xlfn.IFNA(_xlfn.IFNA(_xlfn.IFNA(_xlfn.IFNA(INDEX(l_goods!$D$3:$D$65537,MATCH(C89,l_goods!$A$3:$A$65537,0)),INDEX(background_technosphere!$H$2:$H$65536,MATCH(C89,background_technosphere!$A$2:$A$65536,0))),INDEX(l_fp!$F$3:$F$65537,MATCH($D89,l_fp!$A$3:$A$65537,0))),INDEX(background_biosphere!$E$2:$E$65536,MATCH($D89,background_biosphere!$A$2:$A$65536,0))),"")</f>
        <v>kg</v>
      </c>
      <c r="O89" s="127" t="s">
        <v>5962</v>
      </c>
      <c r="P89" s="127" t="s">
        <v>5777</v>
      </c>
      <c r="Q89" s="127"/>
    </row>
    <row r="90" spans="1:17" s="128" customFormat="1" x14ac:dyDescent="0.25">
      <c r="A90" s="163" t="str">
        <f>_xlfn.IFNA(_xlfn.IFNA(INDEX(l_act!$B$3:$B$65537,MATCH($B90,l_act!$A$3:$A$65537,0)),INDEX(background_technosphere!$E$2:$E$65536,MATCH($B90,background_technosphere!$B$2:$B$65536,0))),"")</f>
        <v>sludge_eol_cardboard</v>
      </c>
      <c r="B90" s="164" t="s">
        <v>5833</v>
      </c>
      <c r="C90" s="119" t="s">
        <v>5865</v>
      </c>
      <c r="D90" s="120"/>
      <c r="E90" s="121" t="str">
        <f>_xlfn.IFNA(_xlfn.IFNA(INDEX(l_act!$B$3:$B$65537,MATCH(IFERROR(RIGHT($C90,LEN($C90)-FIND("_",$C90)),""),l_act!$A$3:$A$65537,0)),INDEX(background_technosphere!$E$2:$E$65536,MATCH($C90,background_technosphere!$A$2:$A$65536,0))),"")</f>
        <v>market for light fuel oil</v>
      </c>
      <c r="F90" s="154" t="str">
        <f>_xlfn.IFNA(_xlfn.IFNA(INDEX(l_act!$C$3:$C$65537,MATCH(IFERROR(RIGHT($C90,LEN($C90)-FIND("_",$C90)),""),l_act!$A$3:$A$65537,0)),INDEX(background_technosphere!$G$2:$G$65536,MATCH($C90,background_technosphere!$A$2:$A$65536,0))),"")</f>
        <v>IN</v>
      </c>
      <c r="G90" s="122" t="str">
        <f>_xlfn.IFNA(_xlfn.IFNA(INDEX(l_goods!$B$3:$B$65537,MATCH($C90,l_goods!$A$3:$A$65537,0)),INDEX(background_technosphere!$F$2:$F$65536,MATCH($C90,background_technosphere!$A$2:$A$65536,0))),"")</f>
        <v>light fuel oil</v>
      </c>
      <c r="H90" s="123" t="str">
        <f>_xlfn.IFNA(_xlfn.IFNA(INDEX(l_fp!$B$3:$B$65537,MATCH($D90,l_fp!$A$3:$A$65537,0)),INDEX(background_biosphere!$B$2:$B$65536,MATCH($D90,background_biosphere!$A$2:$A$65536,0))),"")</f>
        <v/>
      </c>
      <c r="I90" s="124">
        <v>-1.2704598300707699E-7</v>
      </c>
      <c r="J90" s="124"/>
      <c r="K90" s="120"/>
      <c r="L90" s="125" t="str">
        <f>IF(_xlfn.IFNA(_xlfn.IFNA(INDEX(l_fp!$D$3:$D$65537,MATCH($D90,l_fp!$A$3:$A$65537,0)),INDEX(background_biosphere!$C$2:$C$65536,MATCH($D90,background_biosphere!$A$2:$A$65536,0))),"")=0,"",_xlfn.IFNA(_xlfn.IFNA(INDEX(l_fp!$D$3:$D$65537,MATCH($D90,l_fp!$A$3:$A$65537,0)),INDEX(background_biosphere!$C$2:$C$65536,MATCH($D90,background_biosphere!$A$2:$A$65536,0))),""))</f>
        <v/>
      </c>
      <c r="M90" s="125" t="str">
        <f>IF(_xlfn.IFNA(_xlfn.IFNA(INDEX(l_fp!$E$3:$E$65537,MATCH($D90,l_fp!$A$3:$A$65537,0)),INDEX(background_biosphere!$D$2:$D$65536,MATCH($D90,background_biosphere!$A$2:$A$65536,0))),"")=0,"",_xlfn.IFNA(_xlfn.IFNA(INDEX(l_fp!$E$3:$E$65537,MATCH($D90,l_fp!$A$3:$A$65537,0)),INDEX(background_biosphere!$D$2:$D$65536,MATCH($D90,background_biosphere!$A$2:$A$65536,0))),""))</f>
        <v/>
      </c>
      <c r="N90" s="126" t="str">
        <f>_xlfn.IFNA(_xlfn.IFNA(_xlfn.IFNA(_xlfn.IFNA(INDEX(l_goods!$D$3:$D$65537,MATCH(C90,l_goods!$A$3:$A$65537,0)),INDEX(background_technosphere!$H$2:$H$65536,MATCH(C90,background_technosphere!$A$2:$A$65536,0))),INDEX(l_fp!$F$3:$F$65537,MATCH($D90,l_fp!$A$3:$A$65537,0))),INDEX(background_biosphere!$E$2:$E$65536,MATCH($D90,background_biosphere!$A$2:$A$65536,0))),"")</f>
        <v>kg</v>
      </c>
      <c r="O90" s="127" t="s">
        <v>5962</v>
      </c>
      <c r="P90" s="127" t="s">
        <v>5777</v>
      </c>
      <c r="Q90" s="127"/>
    </row>
    <row r="91" spans="1:17" x14ac:dyDescent="0.25">
      <c r="A91" s="163" t="str">
        <f>_xlfn.IFNA(_xlfn.IFNA(INDEX(l_act!$B$3:$B$65537,MATCH($B91,l_act!$A$3:$A$65537,0)),INDEX(background_technosphere!$E$2:$E$65536,MATCH($B91,background_technosphere!$B$2:$B$65536,0))),"")</f>
        <v>sludge_eol_cardboard</v>
      </c>
      <c r="B91" s="164" t="s">
        <v>5833</v>
      </c>
      <c r="C91" s="53" t="s">
        <v>5868</v>
      </c>
      <c r="D91" s="54"/>
      <c r="E91" s="55" t="str">
        <f>_xlfn.IFNA(_xlfn.IFNA(INDEX(l_act!$B$3:$B$65537,MATCH(IFERROR(RIGHT($C91,LEN($C91)-FIND("_",$C91)),""),l_act!$A$3:$A$65537,0)),INDEX(background_technosphere!$E$2:$E$65536,MATCH($C91,background_technosphere!$A$2:$A$65536,0))),"")</f>
        <v>market for lignite briquettes</v>
      </c>
      <c r="F91" s="55" t="str">
        <f>_xlfn.IFNA(_xlfn.IFNA(INDEX(l_act!$C$3:$C$65537,MATCH(IFERROR(RIGHT($C91,LEN($C91)-FIND("_",$C91)),""),l_act!$A$3:$A$65537,0)),INDEX(background_technosphere!$G$2:$G$65536,MATCH($C91,background_technosphere!$A$2:$A$65536,0))),"")</f>
        <v>RoW</v>
      </c>
      <c r="G91" s="56" t="str">
        <f>_xlfn.IFNA(_xlfn.IFNA(INDEX(l_goods!$B$3:$B$65537,MATCH($C91,l_goods!$A$3:$A$65537,0)),INDEX(background_technosphere!$F$2:$F$65536,MATCH($C91,background_technosphere!$A$2:$A$65536,0))),"")</f>
        <v>lignite briquettes</v>
      </c>
      <c r="H91" s="57" t="str">
        <f>_xlfn.IFNA(_xlfn.IFNA(INDEX(l_fp!$B$3:$B$65537,MATCH($D91,l_fp!$A$3:$A$65537,0)),INDEX(background_biosphere!$B$2:$B$65536,MATCH($D91,background_biosphere!$A$2:$A$65536,0))),"")</f>
        <v/>
      </c>
      <c r="I91" s="58">
        <v>-0.21583423429999199</v>
      </c>
      <c r="J91" s="58"/>
      <c r="K91" s="54"/>
      <c r="L91" s="59" t="str">
        <f>IF(_xlfn.IFNA(_xlfn.IFNA(INDEX(l_fp!$D$3:$D$65537,MATCH($D91,l_fp!$A$3:$A$65537,0)),INDEX(background_biosphere!$C$2:$C$65536,MATCH($D91,background_biosphere!$A$2:$A$65536,0))),"")=0,"",_xlfn.IFNA(_xlfn.IFNA(INDEX(l_fp!$D$3:$D$65537,MATCH($D91,l_fp!$A$3:$A$65537,0)),INDEX(background_biosphere!$C$2:$C$65536,MATCH($D91,background_biosphere!$A$2:$A$65536,0))),""))</f>
        <v/>
      </c>
      <c r="M91" s="59" t="str">
        <f>IF(_xlfn.IFNA(_xlfn.IFNA(INDEX(l_fp!$E$3:$E$65537,MATCH($D91,l_fp!$A$3:$A$65537,0)),INDEX(background_biosphere!$D$2:$D$65536,MATCH($D91,background_biosphere!$A$2:$A$65536,0))),"")=0,"",_xlfn.IFNA(_xlfn.IFNA(INDEX(l_fp!$E$3:$E$65537,MATCH($D91,l_fp!$A$3:$A$65537,0)),INDEX(background_biosphere!$D$2:$D$65536,MATCH($D91,background_biosphere!$A$2:$A$65536,0))),""))</f>
        <v/>
      </c>
      <c r="N91" s="60" t="str">
        <f>_xlfn.IFNA(_xlfn.IFNA(_xlfn.IFNA(_xlfn.IFNA(INDEX(l_goods!$D$3:$D$65537,MATCH(C91,l_goods!$A$3:$A$65537,0)),INDEX(background_technosphere!$H$2:$H$65536,MATCH(C91,background_technosphere!$A$2:$A$65536,0))),INDEX(l_fp!$F$3:$F$65537,MATCH($D91,l_fp!$A$3:$A$65537,0))),INDEX(background_biosphere!$E$2:$E$65536,MATCH($D91,background_biosphere!$A$2:$A$65536,0))),"")</f>
        <v>MJ</v>
      </c>
      <c r="O91" s="61"/>
      <c r="P91" s="61"/>
      <c r="Q91" s="61"/>
    </row>
    <row r="92" spans="1:17" s="128" customFormat="1" x14ac:dyDescent="0.25">
      <c r="A92" s="163" t="str">
        <f>_xlfn.IFNA(_xlfn.IFNA(INDEX(l_act!$B$3:$B$65537,MATCH($B92,l_act!$A$3:$A$65537,0)),INDEX(background_technosphere!$E$2:$E$65536,MATCH($B92,background_technosphere!$B$2:$B$65536,0))),"")</f>
        <v>sludge_eol_cardboard</v>
      </c>
      <c r="B92" s="164" t="s">
        <v>5833</v>
      </c>
      <c r="C92" s="119" t="s">
        <v>5869</v>
      </c>
      <c r="D92" s="120"/>
      <c r="E92" s="121" t="str">
        <f>_xlfn.IFNA(_xlfn.IFNA(INDEX(l_act!$B$3:$B$65537,MATCH(IFERROR(RIGHT($C92,LEN($C92)-FIND("_",$C92)),""),l_act!$A$3:$A$65537,0)),INDEX(background_technosphere!$E$2:$E$65536,MATCH($C92,background_technosphere!$A$2:$A$65536,0))),"")</f>
        <v>market for liquefied petroleum gas</v>
      </c>
      <c r="F92" s="154" t="str">
        <f>_xlfn.IFNA(_xlfn.IFNA(INDEX(l_act!$C$3:$C$65537,MATCH(IFERROR(RIGHT($C92,LEN($C92)-FIND("_",$C92)),""),l_act!$A$3:$A$65537,0)),INDEX(background_technosphere!$G$2:$G$65536,MATCH($C92,background_technosphere!$A$2:$A$65536,0))),"")</f>
        <v>IN</v>
      </c>
      <c r="G92" s="122" t="str">
        <f>_xlfn.IFNA(_xlfn.IFNA(INDEX(l_goods!$B$3:$B$65537,MATCH($C92,l_goods!$A$3:$A$65537,0)),INDEX(background_technosphere!$F$2:$F$65536,MATCH($C92,background_technosphere!$A$2:$A$65536,0))),"")</f>
        <v>liquefied petroleum gas</v>
      </c>
      <c r="H92" s="123" t="str">
        <f>_xlfn.IFNA(_xlfn.IFNA(INDEX(l_fp!$B$3:$B$65537,MATCH($D92,l_fp!$A$3:$A$65537,0)),INDEX(background_biosphere!$B$2:$B$65536,MATCH($D92,background_biosphere!$A$2:$A$65536,0))),"")</f>
        <v/>
      </c>
      <c r="I92" s="124">
        <v>-2.0149955583966799E-7</v>
      </c>
      <c r="J92" s="124"/>
      <c r="K92" s="120"/>
      <c r="L92" s="125" t="str">
        <f>IF(_xlfn.IFNA(_xlfn.IFNA(INDEX(l_fp!$D$3:$D$65537,MATCH($D92,l_fp!$A$3:$A$65537,0)),INDEX(background_biosphere!$C$2:$C$65536,MATCH($D92,background_biosphere!$A$2:$A$65536,0))),"")=0,"",_xlfn.IFNA(_xlfn.IFNA(INDEX(l_fp!$D$3:$D$65537,MATCH($D92,l_fp!$A$3:$A$65537,0)),INDEX(background_biosphere!$C$2:$C$65536,MATCH($D92,background_biosphere!$A$2:$A$65536,0))),""))</f>
        <v/>
      </c>
      <c r="M92" s="125" t="str">
        <f>IF(_xlfn.IFNA(_xlfn.IFNA(INDEX(l_fp!$E$3:$E$65537,MATCH($D92,l_fp!$A$3:$A$65537,0)),INDEX(background_biosphere!$D$2:$D$65536,MATCH($D92,background_biosphere!$A$2:$A$65536,0))),"")=0,"",_xlfn.IFNA(_xlfn.IFNA(INDEX(l_fp!$E$3:$E$65537,MATCH($D92,l_fp!$A$3:$A$65537,0)),INDEX(background_biosphere!$D$2:$D$65536,MATCH($D92,background_biosphere!$A$2:$A$65536,0))),""))</f>
        <v/>
      </c>
      <c r="N92" s="126" t="str">
        <f>_xlfn.IFNA(_xlfn.IFNA(_xlfn.IFNA(_xlfn.IFNA(INDEX(l_goods!$D$3:$D$65537,MATCH(C92,l_goods!$A$3:$A$65537,0)),INDEX(background_technosphere!$H$2:$H$65536,MATCH(C92,background_technosphere!$A$2:$A$65536,0))),INDEX(l_fp!$F$3:$F$65537,MATCH($D92,l_fp!$A$3:$A$65537,0))),INDEX(background_biosphere!$E$2:$E$65536,MATCH($D92,background_biosphere!$A$2:$A$65536,0))),"")</f>
        <v>kg</v>
      </c>
      <c r="O92" s="127" t="s">
        <v>5962</v>
      </c>
      <c r="P92" s="127" t="s">
        <v>5777</v>
      </c>
      <c r="Q92" s="127"/>
    </row>
    <row r="93" spans="1:17" s="128" customFormat="1" x14ac:dyDescent="0.25">
      <c r="A93" s="163" t="str">
        <f>_xlfn.IFNA(_xlfn.IFNA(INDEX(l_act!$B$3:$B$65537,MATCH($B93,l_act!$A$3:$A$65537,0)),INDEX(background_technosphere!$E$2:$E$65536,MATCH($B93,background_technosphere!$B$2:$B$65536,0))),"")</f>
        <v>sludge_eol_cardboard</v>
      </c>
      <c r="B93" s="164" t="s">
        <v>5833</v>
      </c>
      <c r="C93" s="119" t="s">
        <v>5869</v>
      </c>
      <c r="D93" s="120"/>
      <c r="E93" s="121" t="str">
        <f>_xlfn.IFNA(_xlfn.IFNA(INDEX(l_act!$B$3:$B$65537,MATCH(IFERROR(RIGHT($C93,LEN($C93)-FIND("_",$C93)),""),l_act!$A$3:$A$65537,0)),INDEX(background_technosphere!$E$2:$E$65536,MATCH($C93,background_technosphere!$A$2:$A$65536,0))),"")</f>
        <v>market for liquefied petroleum gas</v>
      </c>
      <c r="F93" s="154" t="str">
        <f>_xlfn.IFNA(_xlfn.IFNA(INDEX(l_act!$C$3:$C$65537,MATCH(IFERROR(RIGHT($C93,LEN($C93)-FIND("_",$C93)),""),l_act!$A$3:$A$65537,0)),INDEX(background_technosphere!$G$2:$G$65536,MATCH($C93,background_technosphere!$A$2:$A$65536,0))),"")</f>
        <v>IN</v>
      </c>
      <c r="G93" s="122" t="str">
        <f>_xlfn.IFNA(_xlfn.IFNA(INDEX(l_goods!$B$3:$B$65537,MATCH($C93,l_goods!$A$3:$A$65537,0)),INDEX(background_technosphere!$F$2:$F$65536,MATCH($C93,background_technosphere!$A$2:$A$65536,0))),"")</f>
        <v>liquefied petroleum gas</v>
      </c>
      <c r="H93" s="123" t="str">
        <f>_xlfn.IFNA(_xlfn.IFNA(INDEX(l_fp!$B$3:$B$65537,MATCH($D93,l_fp!$A$3:$A$65537,0)),INDEX(background_biosphere!$B$2:$B$65536,MATCH($D93,background_biosphere!$A$2:$A$65536,0))),"")</f>
        <v/>
      </c>
      <c r="I93" s="124">
        <v>-1.7809285712179398E-8</v>
      </c>
      <c r="J93" s="124"/>
      <c r="K93" s="120"/>
      <c r="L93" s="125" t="str">
        <f>IF(_xlfn.IFNA(_xlfn.IFNA(INDEX(l_fp!$D$3:$D$65537,MATCH($D93,l_fp!$A$3:$A$65537,0)),INDEX(background_biosphere!$C$2:$C$65536,MATCH($D93,background_biosphere!$A$2:$A$65536,0))),"")=0,"",_xlfn.IFNA(_xlfn.IFNA(INDEX(l_fp!$D$3:$D$65537,MATCH($D93,l_fp!$A$3:$A$65537,0)),INDEX(background_biosphere!$C$2:$C$65536,MATCH($D93,background_biosphere!$A$2:$A$65536,0))),""))</f>
        <v/>
      </c>
      <c r="M93" s="125" t="str">
        <f>IF(_xlfn.IFNA(_xlfn.IFNA(INDEX(l_fp!$E$3:$E$65537,MATCH($D93,l_fp!$A$3:$A$65537,0)),INDEX(background_biosphere!$D$2:$D$65536,MATCH($D93,background_biosphere!$A$2:$A$65536,0))),"")=0,"",_xlfn.IFNA(_xlfn.IFNA(INDEX(l_fp!$E$3:$E$65537,MATCH($D93,l_fp!$A$3:$A$65537,0)),INDEX(background_biosphere!$D$2:$D$65536,MATCH($D93,background_biosphere!$A$2:$A$65536,0))),""))</f>
        <v/>
      </c>
      <c r="N93" s="126" t="str">
        <f>_xlfn.IFNA(_xlfn.IFNA(_xlfn.IFNA(_xlfn.IFNA(INDEX(l_goods!$D$3:$D$65537,MATCH(C93,l_goods!$A$3:$A$65537,0)),INDEX(background_technosphere!$H$2:$H$65536,MATCH(C93,background_technosphere!$A$2:$A$65536,0))),INDEX(l_fp!$F$3:$F$65537,MATCH($D93,l_fp!$A$3:$A$65537,0))),INDEX(background_biosphere!$E$2:$E$65536,MATCH($D93,background_biosphere!$A$2:$A$65536,0))),"")</f>
        <v>kg</v>
      </c>
      <c r="O93" s="127" t="s">
        <v>5962</v>
      </c>
      <c r="P93" s="127" t="s">
        <v>5777</v>
      </c>
      <c r="Q93" s="127"/>
    </row>
    <row r="94" spans="1:17" s="128" customFormat="1" x14ac:dyDescent="0.25">
      <c r="A94" s="163" t="str">
        <f>_xlfn.IFNA(_xlfn.IFNA(INDEX(l_act!$B$3:$B$65537,MATCH($B94,l_act!$A$3:$A$65537,0)),INDEX(background_technosphere!$E$2:$E$65536,MATCH($B94,background_technosphere!$B$2:$B$65536,0))),"")</f>
        <v>sludge_eol_cardboard</v>
      </c>
      <c r="B94" s="164" t="s">
        <v>5833</v>
      </c>
      <c r="C94" s="119" t="s">
        <v>5869</v>
      </c>
      <c r="D94" s="120"/>
      <c r="E94" s="121" t="str">
        <f>_xlfn.IFNA(_xlfn.IFNA(INDEX(l_act!$B$3:$B$65537,MATCH(IFERROR(RIGHT($C94,LEN($C94)-FIND("_",$C94)),""),l_act!$A$3:$A$65537,0)),INDEX(background_technosphere!$E$2:$E$65536,MATCH($C94,background_technosphere!$A$2:$A$65536,0))),"")</f>
        <v>market for liquefied petroleum gas</v>
      </c>
      <c r="F94" s="154" t="str">
        <f>_xlfn.IFNA(_xlfn.IFNA(INDEX(l_act!$C$3:$C$65537,MATCH(IFERROR(RIGHT($C94,LEN($C94)-FIND("_",$C94)),""),l_act!$A$3:$A$65537,0)),INDEX(background_technosphere!$G$2:$G$65536,MATCH($C94,background_technosphere!$A$2:$A$65536,0))),"")</f>
        <v>IN</v>
      </c>
      <c r="G94" s="122" t="str">
        <f>_xlfn.IFNA(_xlfn.IFNA(INDEX(l_goods!$B$3:$B$65537,MATCH($C94,l_goods!$A$3:$A$65537,0)),INDEX(background_technosphere!$F$2:$F$65536,MATCH($C94,background_technosphere!$A$2:$A$65536,0))),"")</f>
        <v>liquefied petroleum gas</v>
      </c>
      <c r="H94" s="123" t="str">
        <f>_xlfn.IFNA(_xlfn.IFNA(INDEX(l_fp!$B$3:$B$65537,MATCH($D94,l_fp!$A$3:$A$65537,0)),INDEX(background_biosphere!$B$2:$B$65536,MATCH($D94,background_biosphere!$A$2:$A$65536,0))),"")</f>
        <v/>
      </c>
      <c r="I94" s="124">
        <v>-8.4920345873103295E-7</v>
      </c>
      <c r="J94" s="124"/>
      <c r="K94" s="120"/>
      <c r="L94" s="125" t="str">
        <f>IF(_xlfn.IFNA(_xlfn.IFNA(INDEX(l_fp!$D$3:$D$65537,MATCH($D94,l_fp!$A$3:$A$65537,0)),INDEX(background_biosphere!$C$2:$C$65536,MATCH($D94,background_biosphere!$A$2:$A$65536,0))),"")=0,"",_xlfn.IFNA(_xlfn.IFNA(INDEX(l_fp!$D$3:$D$65537,MATCH($D94,l_fp!$A$3:$A$65537,0)),INDEX(background_biosphere!$C$2:$C$65536,MATCH($D94,background_biosphere!$A$2:$A$65536,0))),""))</f>
        <v/>
      </c>
      <c r="M94" s="125" t="str">
        <f>IF(_xlfn.IFNA(_xlfn.IFNA(INDEX(l_fp!$E$3:$E$65537,MATCH($D94,l_fp!$A$3:$A$65537,0)),INDEX(background_biosphere!$D$2:$D$65536,MATCH($D94,background_biosphere!$A$2:$A$65536,0))),"")=0,"",_xlfn.IFNA(_xlfn.IFNA(INDEX(l_fp!$E$3:$E$65537,MATCH($D94,l_fp!$A$3:$A$65537,0)),INDEX(background_biosphere!$D$2:$D$65536,MATCH($D94,background_biosphere!$A$2:$A$65536,0))),""))</f>
        <v/>
      </c>
      <c r="N94" s="126" t="str">
        <f>_xlfn.IFNA(_xlfn.IFNA(_xlfn.IFNA(_xlfn.IFNA(INDEX(l_goods!$D$3:$D$65537,MATCH(C94,l_goods!$A$3:$A$65537,0)),INDEX(background_technosphere!$H$2:$H$65536,MATCH(C94,background_technosphere!$A$2:$A$65536,0))),INDEX(l_fp!$F$3:$F$65537,MATCH($D94,l_fp!$A$3:$A$65537,0))),INDEX(background_biosphere!$E$2:$E$65536,MATCH($D94,background_biosphere!$A$2:$A$65536,0))),"")</f>
        <v>kg</v>
      </c>
      <c r="O94" s="127" t="s">
        <v>5962</v>
      </c>
      <c r="P94" s="127" t="s">
        <v>5777</v>
      </c>
      <c r="Q94" s="127"/>
    </row>
    <row r="95" spans="1:17" s="128" customFormat="1" x14ac:dyDescent="0.25">
      <c r="A95" s="163" t="str">
        <f>_xlfn.IFNA(_xlfn.IFNA(INDEX(l_act!$B$3:$B$65537,MATCH($B95,l_act!$A$3:$A$65537,0)),INDEX(background_technosphere!$E$2:$E$65536,MATCH($B95,background_technosphere!$B$2:$B$65536,0))),"")</f>
        <v>sludge_eol_cardboard</v>
      </c>
      <c r="B95" s="164" t="s">
        <v>5833</v>
      </c>
      <c r="C95" s="119" t="s">
        <v>5869</v>
      </c>
      <c r="D95" s="120"/>
      <c r="E95" s="121" t="str">
        <f>_xlfn.IFNA(_xlfn.IFNA(INDEX(l_act!$B$3:$B$65537,MATCH(IFERROR(RIGHT($C95,LEN($C95)-FIND("_",$C95)),""),l_act!$A$3:$A$65537,0)),INDEX(background_technosphere!$E$2:$E$65536,MATCH($C95,background_technosphere!$A$2:$A$65536,0))),"")</f>
        <v>market for liquefied petroleum gas</v>
      </c>
      <c r="F95" s="154" t="str">
        <f>_xlfn.IFNA(_xlfn.IFNA(INDEX(l_act!$C$3:$C$65537,MATCH(IFERROR(RIGHT($C95,LEN($C95)-FIND("_",$C95)),""),l_act!$A$3:$A$65537,0)),INDEX(background_technosphere!$G$2:$G$65536,MATCH($C95,background_technosphere!$A$2:$A$65536,0))),"")</f>
        <v>IN</v>
      </c>
      <c r="G95" s="122" t="str">
        <f>_xlfn.IFNA(_xlfn.IFNA(INDEX(l_goods!$B$3:$B$65537,MATCH($C95,l_goods!$A$3:$A$65537,0)),INDEX(background_technosphere!$F$2:$F$65536,MATCH($C95,background_technosphere!$A$2:$A$65536,0))),"")</f>
        <v>liquefied petroleum gas</v>
      </c>
      <c r="H95" s="123" t="str">
        <f>_xlfn.IFNA(_xlfn.IFNA(INDEX(l_fp!$B$3:$B$65537,MATCH($D95,l_fp!$A$3:$A$65537,0)),INDEX(background_biosphere!$B$2:$B$65536,MATCH($D95,background_biosphere!$A$2:$A$65536,0))),"")</f>
        <v/>
      </c>
      <c r="I95" s="124">
        <v>-5.6731153072988901E-8</v>
      </c>
      <c r="J95" s="124"/>
      <c r="K95" s="120"/>
      <c r="L95" s="125" t="str">
        <f>IF(_xlfn.IFNA(_xlfn.IFNA(INDEX(l_fp!$D$3:$D$65537,MATCH($D95,l_fp!$A$3:$A$65537,0)),INDEX(background_biosphere!$C$2:$C$65536,MATCH($D95,background_biosphere!$A$2:$A$65536,0))),"")=0,"",_xlfn.IFNA(_xlfn.IFNA(INDEX(l_fp!$D$3:$D$65537,MATCH($D95,l_fp!$A$3:$A$65537,0)),INDEX(background_biosphere!$C$2:$C$65536,MATCH($D95,background_biosphere!$A$2:$A$65536,0))),""))</f>
        <v/>
      </c>
      <c r="M95" s="125" t="str">
        <f>IF(_xlfn.IFNA(_xlfn.IFNA(INDEX(l_fp!$E$3:$E$65537,MATCH($D95,l_fp!$A$3:$A$65537,0)),INDEX(background_biosphere!$D$2:$D$65536,MATCH($D95,background_biosphere!$A$2:$A$65536,0))),"")=0,"",_xlfn.IFNA(_xlfn.IFNA(INDEX(l_fp!$E$3:$E$65537,MATCH($D95,l_fp!$A$3:$A$65537,0)),INDEX(background_biosphere!$D$2:$D$65536,MATCH($D95,background_biosphere!$A$2:$A$65536,0))),""))</f>
        <v/>
      </c>
      <c r="N95" s="126" t="str">
        <f>_xlfn.IFNA(_xlfn.IFNA(_xlfn.IFNA(_xlfn.IFNA(INDEX(l_goods!$D$3:$D$65537,MATCH(C95,l_goods!$A$3:$A$65537,0)),INDEX(background_technosphere!$H$2:$H$65536,MATCH(C95,background_technosphere!$A$2:$A$65536,0))),INDEX(l_fp!$F$3:$F$65537,MATCH($D95,l_fp!$A$3:$A$65537,0))),INDEX(background_biosphere!$E$2:$E$65536,MATCH($D95,background_biosphere!$A$2:$A$65536,0))),"")</f>
        <v>kg</v>
      </c>
      <c r="O95" s="127" t="s">
        <v>5962</v>
      </c>
      <c r="P95" s="127" t="s">
        <v>5777</v>
      </c>
      <c r="Q95" s="127"/>
    </row>
    <row r="96" spans="1:17" s="128" customFormat="1" x14ac:dyDescent="0.25">
      <c r="A96" s="163" t="str">
        <f>_xlfn.IFNA(_xlfn.IFNA(INDEX(l_act!$B$3:$B$65537,MATCH($B96,l_act!$A$3:$A$65537,0)),INDEX(background_technosphere!$E$2:$E$65536,MATCH($B96,background_technosphere!$B$2:$B$65536,0))),"")</f>
        <v>sludge_eol_cardboard</v>
      </c>
      <c r="B96" s="164" t="s">
        <v>5833</v>
      </c>
      <c r="C96" s="119" t="s">
        <v>5869</v>
      </c>
      <c r="D96" s="120"/>
      <c r="E96" s="121" t="str">
        <f>_xlfn.IFNA(_xlfn.IFNA(INDEX(l_act!$B$3:$B$65537,MATCH(IFERROR(RIGHT($C96,LEN($C96)-FIND("_",$C96)),""),l_act!$A$3:$A$65537,0)),INDEX(background_technosphere!$E$2:$E$65536,MATCH($C96,background_technosphere!$A$2:$A$65536,0))),"")</f>
        <v>market for liquefied petroleum gas</v>
      </c>
      <c r="F96" s="154" t="str">
        <f>_xlfn.IFNA(_xlfn.IFNA(INDEX(l_act!$C$3:$C$65537,MATCH(IFERROR(RIGHT($C96,LEN($C96)-FIND("_",$C96)),""),l_act!$A$3:$A$65537,0)),INDEX(background_technosphere!$G$2:$G$65536,MATCH($C96,background_technosphere!$A$2:$A$65536,0))),"")</f>
        <v>IN</v>
      </c>
      <c r="G96" s="122" t="str">
        <f>_xlfn.IFNA(_xlfn.IFNA(INDEX(l_goods!$B$3:$B$65537,MATCH($C96,l_goods!$A$3:$A$65537,0)),INDEX(background_technosphere!$F$2:$F$65536,MATCH($C96,background_technosphere!$A$2:$A$65536,0))),"")</f>
        <v>liquefied petroleum gas</v>
      </c>
      <c r="H96" s="123" t="str">
        <f>_xlfn.IFNA(_xlfn.IFNA(INDEX(l_fp!$B$3:$B$65537,MATCH($D96,l_fp!$A$3:$A$65537,0)),INDEX(background_biosphere!$B$2:$B$65536,MATCH($D96,background_biosphere!$A$2:$A$65536,0))),"")</f>
        <v/>
      </c>
      <c r="I96" s="124">
        <v>-3.9639299231711702E-9</v>
      </c>
      <c r="J96" s="124"/>
      <c r="K96" s="120"/>
      <c r="L96" s="125" t="str">
        <f>IF(_xlfn.IFNA(_xlfn.IFNA(INDEX(l_fp!$D$3:$D$65537,MATCH($D96,l_fp!$A$3:$A$65537,0)),INDEX(background_biosphere!$C$2:$C$65536,MATCH($D96,background_biosphere!$A$2:$A$65536,0))),"")=0,"",_xlfn.IFNA(_xlfn.IFNA(INDEX(l_fp!$D$3:$D$65537,MATCH($D96,l_fp!$A$3:$A$65537,0)),INDEX(background_biosphere!$C$2:$C$65536,MATCH($D96,background_biosphere!$A$2:$A$65536,0))),""))</f>
        <v/>
      </c>
      <c r="M96" s="125" t="str">
        <f>IF(_xlfn.IFNA(_xlfn.IFNA(INDEX(l_fp!$E$3:$E$65537,MATCH($D96,l_fp!$A$3:$A$65537,0)),INDEX(background_biosphere!$D$2:$D$65536,MATCH($D96,background_biosphere!$A$2:$A$65536,0))),"")=0,"",_xlfn.IFNA(_xlfn.IFNA(INDEX(l_fp!$E$3:$E$65537,MATCH($D96,l_fp!$A$3:$A$65537,0)),INDEX(background_biosphere!$D$2:$D$65536,MATCH($D96,background_biosphere!$A$2:$A$65536,0))),""))</f>
        <v/>
      </c>
      <c r="N96" s="126" t="str">
        <f>_xlfn.IFNA(_xlfn.IFNA(_xlfn.IFNA(_xlfn.IFNA(INDEX(l_goods!$D$3:$D$65537,MATCH(C96,l_goods!$A$3:$A$65537,0)),INDEX(background_technosphere!$H$2:$H$65536,MATCH(C96,background_technosphere!$A$2:$A$65536,0))),INDEX(l_fp!$F$3:$F$65537,MATCH($D96,l_fp!$A$3:$A$65537,0))),INDEX(background_biosphere!$E$2:$E$65536,MATCH($D96,background_biosphere!$A$2:$A$65536,0))),"")</f>
        <v>kg</v>
      </c>
      <c r="O96" s="127" t="s">
        <v>5962</v>
      </c>
      <c r="P96" s="127" t="s">
        <v>5777</v>
      </c>
      <c r="Q96" s="127"/>
    </row>
    <row r="97" spans="1:17" x14ac:dyDescent="0.25">
      <c r="A97" s="163" t="str">
        <f>_xlfn.IFNA(_xlfn.IFNA(INDEX(l_act!$B$3:$B$65537,MATCH($B97,l_act!$A$3:$A$65537,0)),INDEX(background_technosphere!$E$2:$E$65536,MATCH($B97,background_technosphere!$B$2:$B$65536,0))),"")</f>
        <v>sludge_eol_cardboard</v>
      </c>
      <c r="B97" s="164" t="s">
        <v>5833</v>
      </c>
      <c r="C97" s="53" t="s">
        <v>5874</v>
      </c>
      <c r="D97" s="54"/>
      <c r="E97" s="55" t="str">
        <f>_xlfn.IFNA(_xlfn.IFNA(INDEX(l_act!$B$3:$B$65537,MATCH(IFERROR(RIGHT($C97,LEN($C97)-FIND("_",$C97)),""),l_act!$A$3:$A$65537,0)),INDEX(background_technosphere!$E$2:$E$65536,MATCH($C97,background_technosphere!$A$2:$A$65536,0))),"")</f>
        <v>market for lubricating oil</v>
      </c>
      <c r="F97" s="55" t="str">
        <f>_xlfn.IFNA(_xlfn.IFNA(INDEX(l_act!$C$3:$C$65537,MATCH(IFERROR(RIGHT($C97,LEN($C97)-FIND("_",$C97)),""),l_act!$A$3:$A$65537,0)),INDEX(background_technosphere!$G$2:$G$65536,MATCH($C97,background_technosphere!$A$2:$A$65536,0))),"")</f>
        <v>RoW</v>
      </c>
      <c r="G97" s="56" t="str">
        <f>_xlfn.IFNA(_xlfn.IFNA(INDEX(l_goods!$B$3:$B$65537,MATCH($C97,l_goods!$A$3:$A$65537,0)),INDEX(background_technosphere!$F$2:$F$65536,MATCH($C97,background_technosphere!$A$2:$A$65536,0))),"")</f>
        <v>lubricating oil</v>
      </c>
      <c r="H97" s="57" t="str">
        <f>_xlfn.IFNA(_xlfn.IFNA(INDEX(l_fp!$B$3:$B$65537,MATCH($D97,l_fp!$A$3:$A$65537,0)),INDEX(background_biosphere!$B$2:$B$65536,MATCH($D97,background_biosphere!$A$2:$A$65536,0))),"")</f>
        <v/>
      </c>
      <c r="I97" s="58">
        <v>-2.9055604000000001E-5</v>
      </c>
      <c r="J97" s="58"/>
      <c r="K97" s="54"/>
      <c r="L97" s="59" t="str">
        <f>IF(_xlfn.IFNA(_xlfn.IFNA(INDEX(l_fp!$D$3:$D$65537,MATCH($D97,l_fp!$A$3:$A$65537,0)),INDEX(background_biosphere!$C$2:$C$65536,MATCH($D97,background_biosphere!$A$2:$A$65536,0))),"")=0,"",_xlfn.IFNA(_xlfn.IFNA(INDEX(l_fp!$D$3:$D$65537,MATCH($D97,l_fp!$A$3:$A$65537,0)),INDEX(background_biosphere!$C$2:$C$65536,MATCH($D97,background_biosphere!$A$2:$A$65536,0))),""))</f>
        <v/>
      </c>
      <c r="M97" s="59" t="str">
        <f>IF(_xlfn.IFNA(_xlfn.IFNA(INDEX(l_fp!$E$3:$E$65537,MATCH($D97,l_fp!$A$3:$A$65537,0)),INDEX(background_biosphere!$D$2:$D$65536,MATCH($D97,background_biosphere!$A$2:$A$65536,0))),"")=0,"",_xlfn.IFNA(_xlfn.IFNA(INDEX(l_fp!$E$3:$E$65537,MATCH($D97,l_fp!$A$3:$A$65537,0)),INDEX(background_biosphere!$D$2:$D$65536,MATCH($D97,background_biosphere!$A$2:$A$65536,0))),""))</f>
        <v/>
      </c>
      <c r="N97" s="60" t="str">
        <f>_xlfn.IFNA(_xlfn.IFNA(_xlfn.IFNA(_xlfn.IFNA(INDEX(l_goods!$D$3:$D$65537,MATCH(C97,l_goods!$A$3:$A$65537,0)),INDEX(background_technosphere!$H$2:$H$65536,MATCH(C97,background_technosphere!$A$2:$A$65536,0))),INDEX(l_fp!$F$3:$F$65537,MATCH($D97,l_fp!$A$3:$A$65537,0))),INDEX(background_biosphere!$E$2:$E$65536,MATCH($D97,background_biosphere!$A$2:$A$65536,0))),"")</f>
        <v>kg</v>
      </c>
      <c r="O97" s="61"/>
      <c r="P97" s="61"/>
      <c r="Q97" s="61"/>
    </row>
    <row r="98" spans="1:17" x14ac:dyDescent="0.25">
      <c r="A98" s="163" t="str">
        <f>_xlfn.IFNA(_xlfn.IFNA(INDEX(l_act!$B$3:$B$65537,MATCH($B98,l_act!$A$3:$A$65537,0)),INDEX(background_technosphere!$E$2:$E$65536,MATCH($B98,background_technosphere!$B$2:$B$65536,0))),"")</f>
        <v>sludge_eol_cardboard</v>
      </c>
      <c r="B98" s="164" t="s">
        <v>5833</v>
      </c>
      <c r="C98" s="53" t="s">
        <v>5875</v>
      </c>
      <c r="D98" s="54"/>
      <c r="E98" s="55" t="str">
        <f>_xlfn.IFNA(_xlfn.IFNA(INDEX(l_act!$B$3:$B$65537,MATCH(IFERROR(RIGHT($C98,LEN($C98)-FIND("_",$C98)),""),l_act!$A$3:$A$65537,0)),INDEX(background_technosphere!$E$2:$E$65536,MATCH($C98,background_technosphere!$A$2:$A$65536,0))),"")</f>
        <v>market for pitch despergents, in paper production</v>
      </c>
      <c r="F98" s="55" t="str">
        <f>_xlfn.IFNA(_xlfn.IFNA(INDEX(l_act!$C$3:$C$65537,MATCH(IFERROR(RIGHT($C98,LEN($C98)-FIND("_",$C98)),""),l_act!$A$3:$A$65537,0)),INDEX(background_technosphere!$G$2:$G$65536,MATCH($C98,background_technosphere!$A$2:$A$65536,0))),"")</f>
        <v>RoW</v>
      </c>
      <c r="G98" s="56" t="str">
        <f>_xlfn.IFNA(_xlfn.IFNA(INDEX(l_goods!$B$3:$B$65537,MATCH($C98,l_goods!$A$3:$A$65537,0)),INDEX(background_technosphere!$F$2:$F$65536,MATCH($C98,background_technosphere!$A$2:$A$65536,0))),"")</f>
        <v>pitch despergents, in paper production</v>
      </c>
      <c r="H98" s="57" t="str">
        <f>_xlfn.IFNA(_xlfn.IFNA(INDEX(l_fp!$B$3:$B$65537,MATCH($D98,l_fp!$A$3:$A$65537,0)),INDEX(background_biosphere!$B$2:$B$65536,MATCH($D98,background_biosphere!$A$2:$A$65536,0))),"")</f>
        <v/>
      </c>
      <c r="I98" s="58">
        <v>-3.0762624000000002E-5</v>
      </c>
      <c r="J98" s="58"/>
      <c r="K98" s="54"/>
      <c r="L98" s="59" t="str">
        <f>IF(_xlfn.IFNA(_xlfn.IFNA(INDEX(l_fp!$D$3:$D$65537,MATCH($D98,l_fp!$A$3:$A$65537,0)),INDEX(background_biosphere!$C$2:$C$65536,MATCH($D98,background_biosphere!$A$2:$A$65536,0))),"")=0,"",_xlfn.IFNA(_xlfn.IFNA(INDEX(l_fp!$D$3:$D$65537,MATCH($D98,l_fp!$A$3:$A$65537,0)),INDEX(background_biosphere!$C$2:$C$65536,MATCH($D98,background_biosphere!$A$2:$A$65536,0))),""))</f>
        <v/>
      </c>
      <c r="M98" s="59" t="str">
        <f>IF(_xlfn.IFNA(_xlfn.IFNA(INDEX(l_fp!$E$3:$E$65537,MATCH($D98,l_fp!$A$3:$A$65537,0)),INDEX(background_biosphere!$D$2:$D$65536,MATCH($D98,background_biosphere!$A$2:$A$65536,0))),"")=0,"",_xlfn.IFNA(_xlfn.IFNA(INDEX(l_fp!$E$3:$E$65537,MATCH($D98,l_fp!$A$3:$A$65537,0)),INDEX(background_biosphere!$D$2:$D$65536,MATCH($D98,background_biosphere!$A$2:$A$65536,0))),""))</f>
        <v/>
      </c>
      <c r="N98" s="60" t="str">
        <f>_xlfn.IFNA(_xlfn.IFNA(_xlfn.IFNA(_xlfn.IFNA(INDEX(l_goods!$D$3:$D$65537,MATCH(C98,l_goods!$A$3:$A$65537,0)),INDEX(background_technosphere!$H$2:$H$65536,MATCH(C98,background_technosphere!$A$2:$A$65536,0))),INDEX(l_fp!$F$3:$F$65537,MATCH($D98,l_fp!$A$3:$A$65537,0))),INDEX(background_biosphere!$E$2:$E$65536,MATCH($D98,background_biosphere!$A$2:$A$65536,0))),"")</f>
        <v>kg</v>
      </c>
      <c r="O98" s="61"/>
      <c r="P98" s="61"/>
      <c r="Q98" s="61"/>
    </row>
    <row r="99" spans="1:17" x14ac:dyDescent="0.25">
      <c r="A99" s="163" t="str">
        <f>_xlfn.IFNA(_xlfn.IFNA(INDEX(l_act!$B$3:$B$65537,MATCH($B99,l_act!$A$3:$A$65537,0)),INDEX(background_technosphere!$E$2:$E$65536,MATCH($B99,background_technosphere!$B$2:$B$65536,0))),"")</f>
        <v>sludge_eol_cardboard</v>
      </c>
      <c r="B99" s="164" t="s">
        <v>5833</v>
      </c>
      <c r="C99" s="53" t="s">
        <v>5876</v>
      </c>
      <c r="D99" s="54"/>
      <c r="E99" s="55" t="str">
        <f>_xlfn.IFNA(_xlfn.IFNA(INDEX(l_act!$B$3:$B$65537,MATCH(IFERROR(RIGHT($C99,LEN($C99)-FIND("_",$C99)),""),l_act!$A$3:$A$65537,0)),INDEX(background_technosphere!$E$2:$E$65536,MATCH($C99,background_technosphere!$A$2:$A$65536,0))),"")</f>
        <v>market for retention aid, for paper production</v>
      </c>
      <c r="F99" s="55" t="str">
        <f>_xlfn.IFNA(_xlfn.IFNA(INDEX(l_act!$C$3:$C$65537,MATCH(IFERROR(RIGHT($C99,LEN($C99)-FIND("_",$C99)),""),l_act!$A$3:$A$65537,0)),INDEX(background_technosphere!$G$2:$G$65536,MATCH($C99,background_technosphere!$A$2:$A$65536,0))),"")</f>
        <v>RoW</v>
      </c>
      <c r="G99" s="56" t="str">
        <f>_xlfn.IFNA(_xlfn.IFNA(INDEX(l_goods!$B$3:$B$65537,MATCH($C99,l_goods!$A$3:$A$65537,0)),INDEX(background_technosphere!$F$2:$F$65536,MATCH($C99,background_technosphere!$A$2:$A$65536,0))),"")</f>
        <v>retention aid, for paper production</v>
      </c>
      <c r="H99" s="57" t="str">
        <f>_xlfn.IFNA(_xlfn.IFNA(INDEX(l_fp!$B$3:$B$65537,MATCH($D99,l_fp!$A$3:$A$65537,0)),INDEX(background_biosphere!$B$2:$B$65536,MATCH($D99,background_biosphere!$A$2:$A$65536,0))),"")</f>
        <v/>
      </c>
      <c r="I99" s="58">
        <v>-9.5196221799999999E-4</v>
      </c>
      <c r="J99" s="58"/>
      <c r="K99" s="54"/>
      <c r="L99" s="59" t="str">
        <f>IF(_xlfn.IFNA(_xlfn.IFNA(INDEX(l_fp!$D$3:$D$65537,MATCH($D99,l_fp!$A$3:$A$65537,0)),INDEX(background_biosphere!$C$2:$C$65536,MATCH($D99,background_biosphere!$A$2:$A$65536,0))),"")=0,"",_xlfn.IFNA(_xlfn.IFNA(INDEX(l_fp!$D$3:$D$65537,MATCH($D99,l_fp!$A$3:$A$65537,0)),INDEX(background_biosphere!$C$2:$C$65536,MATCH($D99,background_biosphere!$A$2:$A$65536,0))),""))</f>
        <v/>
      </c>
      <c r="M99" s="59" t="str">
        <f>IF(_xlfn.IFNA(_xlfn.IFNA(INDEX(l_fp!$E$3:$E$65537,MATCH($D99,l_fp!$A$3:$A$65537,0)),INDEX(background_biosphere!$D$2:$D$65536,MATCH($D99,background_biosphere!$A$2:$A$65536,0))),"")=0,"",_xlfn.IFNA(_xlfn.IFNA(INDEX(l_fp!$E$3:$E$65537,MATCH($D99,l_fp!$A$3:$A$65537,0)),INDEX(background_biosphere!$D$2:$D$65536,MATCH($D99,background_biosphere!$A$2:$A$65536,0))),""))</f>
        <v/>
      </c>
      <c r="N99" s="60" t="str">
        <f>_xlfn.IFNA(_xlfn.IFNA(_xlfn.IFNA(_xlfn.IFNA(INDEX(l_goods!$D$3:$D$65537,MATCH(C99,l_goods!$A$3:$A$65537,0)),INDEX(background_technosphere!$H$2:$H$65536,MATCH(C99,background_technosphere!$A$2:$A$65536,0))),INDEX(l_fp!$F$3:$F$65537,MATCH($D99,l_fp!$A$3:$A$65537,0))),INDEX(background_biosphere!$E$2:$E$65536,MATCH($D99,background_biosphere!$A$2:$A$65536,0))),"")</f>
        <v>kg</v>
      </c>
      <c r="O99" s="61"/>
      <c r="P99" s="61"/>
      <c r="Q99" s="61"/>
    </row>
    <row r="100" spans="1:17" x14ac:dyDescent="0.25">
      <c r="A100" s="163" t="str">
        <f>_xlfn.IFNA(_xlfn.IFNA(INDEX(l_act!$B$3:$B$65537,MATCH($B100,l_act!$A$3:$A$65537,0)),INDEX(background_technosphere!$E$2:$E$65536,MATCH($B100,background_technosphere!$B$2:$B$65536,0))),"")</f>
        <v>sludge_eol_cardboard</v>
      </c>
      <c r="B100" s="164" t="s">
        <v>5833</v>
      </c>
      <c r="C100" s="53" t="s">
        <v>5726</v>
      </c>
      <c r="D100" s="54"/>
      <c r="E100" s="55" t="str">
        <f>_xlfn.IFNA(_xlfn.IFNA(INDEX(l_act!$B$3:$B$65537,MATCH(IFERROR(RIGHT($C100,LEN($C100)-FIND("_",$C100)),""),l_act!$A$3:$A$65537,0)),INDEX(background_technosphere!$E$2:$E$65536,MATCH($C100,background_technosphere!$A$2:$A$65536,0))),"")</f>
        <v>market for sodium hydroxide, without water, in 50% solution state</v>
      </c>
      <c r="F100" s="55" t="str">
        <f>_xlfn.IFNA(_xlfn.IFNA(INDEX(l_act!$C$3:$C$65537,MATCH(IFERROR(RIGHT($C100,LEN($C100)-FIND("_",$C100)),""),l_act!$A$3:$A$65537,0)),INDEX(background_technosphere!$G$2:$G$65536,MATCH($C100,background_technosphere!$A$2:$A$65536,0))),"")</f>
        <v>GLO</v>
      </c>
      <c r="G100" s="56" t="str">
        <f>_xlfn.IFNA(_xlfn.IFNA(INDEX(l_goods!$B$3:$B$65537,MATCH($C100,l_goods!$A$3:$A$65537,0)),INDEX(background_technosphere!$F$2:$F$65536,MATCH($C100,background_technosphere!$A$2:$A$65536,0))),"")</f>
        <v>sodium hydroxide, without water, in 50% solution state</v>
      </c>
      <c r="H100" s="57" t="str">
        <f>_xlfn.IFNA(_xlfn.IFNA(INDEX(l_fp!$B$3:$B$65537,MATCH($D100,l_fp!$A$3:$A$65537,0)),INDEX(background_biosphere!$B$2:$B$65536,MATCH($D100,background_biosphere!$A$2:$A$65536,0))),"")</f>
        <v/>
      </c>
      <c r="I100" s="58">
        <v>-9.3214720000000002E-5</v>
      </c>
      <c r="J100" s="58"/>
      <c r="K100" s="54"/>
      <c r="L100" s="59" t="str">
        <f>IF(_xlfn.IFNA(_xlfn.IFNA(INDEX(l_fp!$D$3:$D$65537,MATCH($D100,l_fp!$A$3:$A$65537,0)),INDEX(background_biosphere!$C$2:$C$65536,MATCH($D100,background_biosphere!$A$2:$A$65536,0))),"")=0,"",_xlfn.IFNA(_xlfn.IFNA(INDEX(l_fp!$D$3:$D$65537,MATCH($D100,l_fp!$A$3:$A$65537,0)),INDEX(background_biosphere!$C$2:$C$65536,MATCH($D100,background_biosphere!$A$2:$A$65536,0))),""))</f>
        <v/>
      </c>
      <c r="M100" s="59" t="str">
        <f>IF(_xlfn.IFNA(_xlfn.IFNA(INDEX(l_fp!$E$3:$E$65537,MATCH($D100,l_fp!$A$3:$A$65537,0)),INDEX(background_biosphere!$D$2:$D$65536,MATCH($D100,background_biosphere!$A$2:$A$65536,0))),"")=0,"",_xlfn.IFNA(_xlfn.IFNA(INDEX(l_fp!$E$3:$E$65537,MATCH($D100,l_fp!$A$3:$A$65537,0)),INDEX(background_biosphere!$D$2:$D$65536,MATCH($D100,background_biosphere!$A$2:$A$65536,0))),""))</f>
        <v/>
      </c>
      <c r="N100" s="60" t="str">
        <f>_xlfn.IFNA(_xlfn.IFNA(_xlfn.IFNA(_xlfn.IFNA(INDEX(l_goods!$D$3:$D$65537,MATCH(C100,l_goods!$A$3:$A$65537,0)),INDEX(background_technosphere!$H$2:$H$65536,MATCH(C100,background_technosphere!$A$2:$A$65536,0))),INDEX(l_fp!$F$3:$F$65537,MATCH($D100,l_fp!$A$3:$A$65537,0))),INDEX(background_biosphere!$E$2:$E$65536,MATCH($D100,background_biosphere!$A$2:$A$65536,0))),"")</f>
        <v>kg</v>
      </c>
      <c r="O100" s="61"/>
      <c r="P100" s="61"/>
      <c r="Q100" s="61"/>
    </row>
    <row r="101" spans="1:17" x14ac:dyDescent="0.25">
      <c r="A101" s="163" t="str">
        <f>_xlfn.IFNA(_xlfn.IFNA(INDEX(l_act!$B$3:$B$65537,MATCH($B101,l_act!$A$3:$A$65537,0)),INDEX(background_technosphere!$E$2:$E$65536,MATCH($B101,background_technosphere!$B$2:$B$65536,0))),"")</f>
        <v>sludge_eol_cardboard</v>
      </c>
      <c r="B101" s="164" t="s">
        <v>5833</v>
      </c>
      <c r="C101" s="53" t="s">
        <v>5877</v>
      </c>
      <c r="D101" s="54"/>
      <c r="E101" s="55" t="str">
        <f>_xlfn.IFNA(_xlfn.IFNA(INDEX(l_act!$B$3:$B$65537,MATCH(IFERROR(RIGHT($C101,LEN($C101)-FIND("_",$C101)),""),l_act!$A$3:$A$65537,0)),INDEX(background_technosphere!$E$2:$E$65536,MATCH($C101,background_technosphere!$A$2:$A$65536,0))),"")</f>
        <v>market for dithiocarbamate-compound</v>
      </c>
      <c r="F101" s="55" t="str">
        <f>_xlfn.IFNA(_xlfn.IFNA(INDEX(l_act!$C$3:$C$65537,MATCH(IFERROR(RIGHT($C101,LEN($C101)-FIND("_",$C101)),""),l_act!$A$3:$A$65537,0)),INDEX(background_technosphere!$G$2:$G$65536,MATCH($C101,background_technosphere!$A$2:$A$65536,0))),"")</f>
        <v>GLO</v>
      </c>
      <c r="G101" s="56" t="str">
        <f>_xlfn.IFNA(_xlfn.IFNA(INDEX(l_goods!$B$3:$B$65537,MATCH($C101,l_goods!$A$3:$A$65537,0)),INDEX(background_technosphere!$F$2:$F$65536,MATCH($C101,background_technosphere!$A$2:$A$65536,0))),"")</f>
        <v>dithiocarbamate-compound</v>
      </c>
      <c r="H101" s="57" t="str">
        <f>_xlfn.IFNA(_xlfn.IFNA(INDEX(l_fp!$B$3:$B$65537,MATCH($D101,l_fp!$A$3:$A$65537,0)),INDEX(background_biosphere!$B$2:$B$65536,MATCH($D101,background_biosphere!$A$2:$A$65536,0))),"")</f>
        <v/>
      </c>
      <c r="I101" s="58">
        <v>-5.5000000000000002E-5</v>
      </c>
      <c r="J101" s="58"/>
      <c r="K101" s="54"/>
      <c r="L101" s="59" t="str">
        <f>IF(_xlfn.IFNA(_xlfn.IFNA(INDEX(l_fp!$D$3:$D$65537,MATCH($D101,l_fp!$A$3:$A$65537,0)),INDEX(background_biosphere!$C$2:$C$65536,MATCH($D101,background_biosphere!$A$2:$A$65536,0))),"")=0,"",_xlfn.IFNA(_xlfn.IFNA(INDEX(l_fp!$D$3:$D$65537,MATCH($D101,l_fp!$A$3:$A$65537,0)),INDEX(background_biosphere!$C$2:$C$65536,MATCH($D101,background_biosphere!$A$2:$A$65536,0))),""))</f>
        <v/>
      </c>
      <c r="M101" s="59" t="str">
        <f>IF(_xlfn.IFNA(_xlfn.IFNA(INDEX(l_fp!$E$3:$E$65537,MATCH($D101,l_fp!$A$3:$A$65537,0)),INDEX(background_biosphere!$D$2:$D$65536,MATCH($D101,background_biosphere!$A$2:$A$65536,0))),"")=0,"",_xlfn.IFNA(_xlfn.IFNA(INDEX(l_fp!$E$3:$E$65537,MATCH($D101,l_fp!$A$3:$A$65537,0)),INDEX(background_biosphere!$D$2:$D$65536,MATCH($D101,background_biosphere!$A$2:$A$65536,0))),""))</f>
        <v/>
      </c>
      <c r="N101" s="60" t="str">
        <f>_xlfn.IFNA(_xlfn.IFNA(_xlfn.IFNA(_xlfn.IFNA(INDEX(l_goods!$D$3:$D$65537,MATCH(C101,l_goods!$A$3:$A$65537,0)),INDEX(background_technosphere!$H$2:$H$65536,MATCH(C101,background_technosphere!$A$2:$A$65536,0))),INDEX(l_fp!$F$3:$F$65537,MATCH($D101,l_fp!$A$3:$A$65537,0))),INDEX(background_biosphere!$E$2:$E$65536,MATCH($D101,background_biosphere!$A$2:$A$65536,0))),"")</f>
        <v>kg</v>
      </c>
      <c r="O101" s="61"/>
      <c r="P101" s="61"/>
      <c r="Q101" s="61"/>
    </row>
    <row r="102" spans="1:17" x14ac:dyDescent="0.25">
      <c r="A102" s="163" t="str">
        <f>_xlfn.IFNA(_xlfn.IFNA(INDEX(l_act!$B$3:$B$65537,MATCH($B102,l_act!$A$3:$A$65537,0)),INDEX(background_technosphere!$E$2:$E$65536,MATCH($B102,background_technosphere!$B$2:$B$65536,0))),"")</f>
        <v>sludge_eol_cardboard</v>
      </c>
      <c r="B102" s="164" t="s">
        <v>5833</v>
      </c>
      <c r="C102" s="53" t="s">
        <v>5878</v>
      </c>
      <c r="D102" s="54"/>
      <c r="E102" s="55" t="str">
        <f>_xlfn.IFNA(_xlfn.IFNA(INDEX(l_act!$B$3:$B$65537,MATCH(IFERROR(RIGHT($C102,LEN($C102)-FIND("_",$C102)),""),l_act!$A$3:$A$65537,0)),INDEX(background_technosphere!$E$2:$E$65536,MATCH($C102,background_technosphere!$A$2:$A$65536,0))),"")</f>
        <v>market for triazine-compound, unspecified</v>
      </c>
      <c r="F102" s="55" t="str">
        <f>_xlfn.IFNA(_xlfn.IFNA(INDEX(l_act!$C$3:$C$65537,MATCH(IFERROR(RIGHT($C102,LEN($C102)-FIND("_",$C102)),""),l_act!$A$3:$A$65537,0)),INDEX(background_technosphere!$G$2:$G$65536,MATCH($C102,background_technosphere!$A$2:$A$65536,0))),"")</f>
        <v>GLO</v>
      </c>
      <c r="G102" s="56" t="str">
        <f>_xlfn.IFNA(_xlfn.IFNA(INDEX(l_goods!$B$3:$B$65537,MATCH($C102,l_goods!$A$3:$A$65537,0)),INDEX(background_technosphere!$F$2:$F$65536,MATCH($C102,background_technosphere!$A$2:$A$65536,0))),"")</f>
        <v>triazine-compound, unspecified</v>
      </c>
      <c r="H102" s="57" t="str">
        <f>_xlfn.IFNA(_xlfn.IFNA(INDEX(l_fp!$B$3:$B$65537,MATCH($D102,l_fp!$A$3:$A$65537,0)),INDEX(background_biosphere!$B$2:$B$65536,MATCH($D102,background_biosphere!$A$2:$A$65536,0))),"")</f>
        <v/>
      </c>
      <c r="I102" s="58">
        <v>-5.4913970000000001E-5</v>
      </c>
      <c r="J102" s="58"/>
      <c r="K102" s="54"/>
      <c r="L102" s="59" t="str">
        <f>IF(_xlfn.IFNA(_xlfn.IFNA(INDEX(l_fp!$D$3:$D$65537,MATCH($D102,l_fp!$A$3:$A$65537,0)),INDEX(background_biosphere!$C$2:$C$65536,MATCH($D102,background_biosphere!$A$2:$A$65536,0))),"")=0,"",_xlfn.IFNA(_xlfn.IFNA(INDEX(l_fp!$D$3:$D$65537,MATCH($D102,l_fp!$A$3:$A$65537,0)),INDEX(background_biosphere!$C$2:$C$65536,MATCH($D102,background_biosphere!$A$2:$A$65536,0))),""))</f>
        <v/>
      </c>
      <c r="M102" s="59" t="str">
        <f>IF(_xlfn.IFNA(_xlfn.IFNA(INDEX(l_fp!$E$3:$E$65537,MATCH($D102,l_fp!$A$3:$A$65537,0)),INDEX(background_biosphere!$D$2:$D$65536,MATCH($D102,background_biosphere!$A$2:$A$65536,0))),"")=0,"",_xlfn.IFNA(_xlfn.IFNA(INDEX(l_fp!$E$3:$E$65537,MATCH($D102,l_fp!$A$3:$A$65537,0)),INDEX(background_biosphere!$D$2:$D$65536,MATCH($D102,background_biosphere!$A$2:$A$65536,0))),""))</f>
        <v/>
      </c>
      <c r="N102" s="60" t="str">
        <f>_xlfn.IFNA(_xlfn.IFNA(_xlfn.IFNA(_xlfn.IFNA(INDEX(l_goods!$D$3:$D$65537,MATCH(C102,l_goods!$A$3:$A$65537,0)),INDEX(background_technosphere!$H$2:$H$65536,MATCH(C102,background_technosphere!$A$2:$A$65536,0))),INDEX(l_fp!$F$3:$F$65537,MATCH($D102,l_fp!$A$3:$A$65537,0))),INDEX(background_biosphere!$E$2:$E$65536,MATCH($D102,background_biosphere!$A$2:$A$65536,0))),"")</f>
        <v>kg</v>
      </c>
      <c r="O102" s="61"/>
      <c r="P102" s="61"/>
      <c r="Q102" s="61"/>
    </row>
    <row r="103" spans="1:17" x14ac:dyDescent="0.25">
      <c r="A103" s="163" t="str">
        <f>_xlfn.IFNA(_xlfn.IFNA(INDEX(l_act!$B$3:$B$65537,MATCH($B103,l_act!$A$3:$A$65537,0)),INDEX(background_technosphere!$E$2:$E$65536,MATCH($B103,background_technosphere!$B$2:$B$65536,0))),"")</f>
        <v>sludge_eol_cardboard</v>
      </c>
      <c r="B103" s="164" t="s">
        <v>5833</v>
      </c>
      <c r="C103" s="53" t="s">
        <v>5879</v>
      </c>
      <c r="D103" s="54"/>
      <c r="E103" s="55" t="str">
        <f>_xlfn.IFNA(_xlfn.IFNA(INDEX(l_act!$B$3:$B$65537,MATCH(IFERROR(RIGHT($C103,LEN($C103)-FIND("_",$C103)),""),l_act!$A$3:$A$65537,0)),INDEX(background_technosphere!$E$2:$E$65536,MATCH($C103,background_technosphere!$A$2:$A$65536,0))),"")</f>
        <v>market for ethoxylated alcohol (AE3)</v>
      </c>
      <c r="F103" s="55" t="str">
        <f>_xlfn.IFNA(_xlfn.IFNA(INDEX(l_act!$C$3:$C$65537,MATCH(IFERROR(RIGHT($C103,LEN($C103)-FIND("_",$C103)),""),l_act!$A$3:$A$65537,0)),INDEX(background_technosphere!$G$2:$G$65536,MATCH($C103,background_technosphere!$A$2:$A$65536,0))),"")</f>
        <v>RoW</v>
      </c>
      <c r="G103" s="56" t="str">
        <f>_xlfn.IFNA(_xlfn.IFNA(INDEX(l_goods!$B$3:$B$65537,MATCH($C103,l_goods!$A$3:$A$65537,0)),INDEX(background_technosphere!$F$2:$F$65536,MATCH($C103,background_technosphere!$A$2:$A$65536,0))),"")</f>
        <v>ethoxylated alcohol (AE3)</v>
      </c>
      <c r="H103" s="57" t="str">
        <f>_xlfn.IFNA(_xlfn.IFNA(INDEX(l_fp!$B$3:$B$65537,MATCH($D103,l_fp!$A$3:$A$65537,0)),INDEX(background_biosphere!$B$2:$B$65536,MATCH($D103,background_biosphere!$A$2:$A$65536,0))),"")</f>
        <v/>
      </c>
      <c r="I103" s="58">
        <v>-2.7437381200000002E-4</v>
      </c>
      <c r="J103" s="58"/>
      <c r="K103" s="54"/>
      <c r="L103" s="59" t="str">
        <f>IF(_xlfn.IFNA(_xlfn.IFNA(INDEX(l_fp!$D$3:$D$65537,MATCH($D103,l_fp!$A$3:$A$65537,0)),INDEX(background_biosphere!$C$2:$C$65536,MATCH($D103,background_biosphere!$A$2:$A$65536,0))),"")=0,"",_xlfn.IFNA(_xlfn.IFNA(INDEX(l_fp!$D$3:$D$65537,MATCH($D103,l_fp!$A$3:$A$65537,0)),INDEX(background_biosphere!$C$2:$C$65536,MATCH($D103,background_biosphere!$A$2:$A$65536,0))),""))</f>
        <v/>
      </c>
      <c r="M103" s="59" t="str">
        <f>IF(_xlfn.IFNA(_xlfn.IFNA(INDEX(l_fp!$E$3:$E$65537,MATCH($D103,l_fp!$A$3:$A$65537,0)),INDEX(background_biosphere!$D$2:$D$65536,MATCH($D103,background_biosphere!$A$2:$A$65536,0))),"")=0,"",_xlfn.IFNA(_xlfn.IFNA(INDEX(l_fp!$E$3:$E$65537,MATCH($D103,l_fp!$A$3:$A$65537,0)),INDEX(background_biosphere!$D$2:$D$65536,MATCH($D103,background_biosphere!$A$2:$A$65536,0))),""))</f>
        <v/>
      </c>
      <c r="N103" s="60" t="str">
        <f>_xlfn.IFNA(_xlfn.IFNA(_xlfn.IFNA(_xlfn.IFNA(INDEX(l_goods!$D$3:$D$65537,MATCH(C103,l_goods!$A$3:$A$65537,0)),INDEX(background_technosphere!$H$2:$H$65536,MATCH(C103,background_technosphere!$A$2:$A$65536,0))),INDEX(l_fp!$F$3:$F$65537,MATCH($D103,l_fp!$A$3:$A$65537,0))),INDEX(background_biosphere!$E$2:$E$65536,MATCH($D103,background_biosphere!$A$2:$A$65536,0))),"")</f>
        <v>kg</v>
      </c>
      <c r="O103" s="61"/>
      <c r="P103" s="61"/>
      <c r="Q103" s="61"/>
    </row>
    <row r="104" spans="1:17" x14ac:dyDescent="0.25">
      <c r="A104" s="163" t="str">
        <f>_xlfn.IFNA(_xlfn.IFNA(INDEX(l_act!$B$3:$B$65537,MATCH($B104,l_act!$A$3:$A$65537,0)),INDEX(background_technosphere!$E$2:$E$65536,MATCH($B104,background_technosphere!$B$2:$B$65536,0))),"")</f>
        <v>sludge_eol_cardboard</v>
      </c>
      <c r="B104" s="164" t="s">
        <v>5833</v>
      </c>
      <c r="C104" s="53" t="s">
        <v>5880</v>
      </c>
      <c r="D104" s="54"/>
      <c r="E104" s="55" t="str">
        <f>_xlfn.IFNA(_xlfn.IFNA(INDEX(l_act!$B$3:$B$65537,MATCH(IFERROR(RIGHT($C104,LEN($C104)-FIND("_",$C104)),""),l_act!$A$3:$A$65537,0)),INDEX(background_technosphere!$E$2:$E$65536,MATCH($C104,background_technosphere!$A$2:$A$65536,0))),"")</f>
        <v>market for packaging film, low density polyethylene</v>
      </c>
      <c r="F104" s="55" t="str">
        <f>_xlfn.IFNA(_xlfn.IFNA(INDEX(l_act!$C$3:$C$65537,MATCH(IFERROR(RIGHT($C104,LEN($C104)-FIND("_",$C104)),""),l_act!$A$3:$A$65537,0)),INDEX(background_technosphere!$G$2:$G$65536,MATCH($C104,background_technosphere!$A$2:$A$65536,0))),"")</f>
        <v>GLO</v>
      </c>
      <c r="G104" s="56" t="str">
        <f>_xlfn.IFNA(_xlfn.IFNA(INDEX(l_goods!$B$3:$B$65537,MATCH($C104,l_goods!$A$3:$A$65537,0)),INDEX(background_technosphere!$F$2:$F$65536,MATCH($C104,background_technosphere!$A$2:$A$65536,0))),"")</f>
        <v>packaging film, low density polyethylene</v>
      </c>
      <c r="H104" s="57" t="str">
        <f>_xlfn.IFNA(_xlfn.IFNA(INDEX(l_fp!$B$3:$B$65537,MATCH($D104,l_fp!$A$3:$A$65537,0)),INDEX(background_biosphere!$B$2:$B$65536,MATCH($D104,background_biosphere!$A$2:$A$65536,0))),"")</f>
        <v/>
      </c>
      <c r="I104" s="58">
        <v>-1.5E-5</v>
      </c>
      <c r="J104" s="58"/>
      <c r="K104" s="54"/>
      <c r="L104" s="59" t="str">
        <f>IF(_xlfn.IFNA(_xlfn.IFNA(INDEX(l_fp!$D$3:$D$65537,MATCH($D104,l_fp!$A$3:$A$65537,0)),INDEX(background_biosphere!$C$2:$C$65536,MATCH($D104,background_biosphere!$A$2:$A$65536,0))),"")=0,"",_xlfn.IFNA(_xlfn.IFNA(INDEX(l_fp!$D$3:$D$65537,MATCH($D104,l_fp!$A$3:$A$65537,0)),INDEX(background_biosphere!$C$2:$C$65536,MATCH($D104,background_biosphere!$A$2:$A$65536,0))),""))</f>
        <v/>
      </c>
      <c r="M104" s="59" t="str">
        <f>IF(_xlfn.IFNA(_xlfn.IFNA(INDEX(l_fp!$E$3:$E$65537,MATCH($D104,l_fp!$A$3:$A$65537,0)),INDEX(background_biosphere!$D$2:$D$65536,MATCH($D104,background_biosphere!$A$2:$A$65536,0))),"")=0,"",_xlfn.IFNA(_xlfn.IFNA(INDEX(l_fp!$E$3:$E$65537,MATCH($D104,l_fp!$A$3:$A$65537,0)),INDEX(background_biosphere!$D$2:$D$65536,MATCH($D104,background_biosphere!$A$2:$A$65536,0))),""))</f>
        <v/>
      </c>
      <c r="N104" s="60" t="str">
        <f>_xlfn.IFNA(_xlfn.IFNA(_xlfn.IFNA(_xlfn.IFNA(INDEX(l_goods!$D$3:$D$65537,MATCH(C104,l_goods!$A$3:$A$65537,0)),INDEX(background_technosphere!$H$2:$H$65536,MATCH(C104,background_technosphere!$A$2:$A$65536,0))),INDEX(l_fp!$F$3:$F$65537,MATCH($D104,l_fp!$A$3:$A$65537,0))),INDEX(background_biosphere!$E$2:$E$65536,MATCH($D104,background_biosphere!$A$2:$A$65536,0))),"")</f>
        <v>kg</v>
      </c>
      <c r="O104" s="61"/>
      <c r="P104" s="61"/>
      <c r="Q104" s="61"/>
    </row>
    <row r="105" spans="1:17" s="128" customFormat="1" x14ac:dyDescent="0.25">
      <c r="A105" s="163" t="str">
        <f>_xlfn.IFNA(_xlfn.IFNA(INDEX(l_act!$B$3:$B$65537,MATCH($B105,l_act!$A$3:$A$65537,0)),INDEX(background_technosphere!$E$2:$E$65536,MATCH($B105,background_technosphere!$B$2:$B$65536,0))),"")</f>
        <v>sludge_eol_cardboard</v>
      </c>
      <c r="B105" s="164" t="s">
        <v>5833</v>
      </c>
      <c r="C105" s="129" t="s">
        <v>5818</v>
      </c>
      <c r="D105" s="120"/>
      <c r="E105" s="121" t="str">
        <f>_xlfn.IFNA(_xlfn.IFNA(INDEX(l_act!$B$3:$B$65537,MATCH(IFERROR(RIGHT($C105,LEN($C105)-FIND("_",$C105)),""),l_act!$A$3:$A$65537,0)),INDEX(background_technosphere!$E$2:$E$65536,MATCH($C105,background_technosphere!$A$2:$A$65536,0))),"")</f>
        <v>market for electricity, medium voltage</v>
      </c>
      <c r="F105" s="154" t="str">
        <f>_xlfn.IFNA(_xlfn.IFNA(INDEX(l_act!$C$3:$C$65537,MATCH(IFERROR(RIGHT($C105,LEN($C105)-FIND("_",$C105)),""),l_act!$A$3:$A$65537,0)),INDEX(background_technosphere!$G$2:$G$65536,MATCH($C105,background_technosphere!$A$2:$A$65536,0))),"")</f>
        <v>IN-Western grid</v>
      </c>
      <c r="G105" s="122" t="str">
        <f>_xlfn.IFNA(_xlfn.IFNA(INDEX(l_goods!$B$3:$B$65537,MATCH($C105,l_goods!$A$3:$A$65537,0)),INDEX(background_technosphere!$F$2:$F$65536,MATCH($C105,background_technosphere!$A$2:$A$65536,0))),"")</f>
        <v>electricity, medium voltage</v>
      </c>
      <c r="H105" s="123" t="str">
        <f>_xlfn.IFNA(_xlfn.IFNA(INDEX(l_fp!$B$3:$B$65537,MATCH($D105,l_fp!$A$3:$A$65537,0)),INDEX(background_biosphere!$B$2:$B$65536,MATCH($D105,background_biosphere!$A$2:$A$65536,0))),"")</f>
        <v/>
      </c>
      <c r="I105" s="124">
        <v>-3.8770604369156098E-4</v>
      </c>
      <c r="J105" s="124"/>
      <c r="K105" s="120"/>
      <c r="L105" s="125" t="str">
        <f>IF(_xlfn.IFNA(_xlfn.IFNA(INDEX(l_fp!$D$3:$D$65537,MATCH($D105,l_fp!$A$3:$A$65537,0)),INDEX(background_biosphere!$C$2:$C$65536,MATCH($D105,background_biosphere!$A$2:$A$65536,0))),"")=0,"",_xlfn.IFNA(_xlfn.IFNA(INDEX(l_fp!$D$3:$D$65537,MATCH($D105,l_fp!$A$3:$A$65537,0)),INDEX(background_biosphere!$C$2:$C$65536,MATCH($D105,background_biosphere!$A$2:$A$65536,0))),""))</f>
        <v/>
      </c>
      <c r="M105" s="125" t="str">
        <f>IF(_xlfn.IFNA(_xlfn.IFNA(INDEX(l_fp!$E$3:$E$65537,MATCH($D105,l_fp!$A$3:$A$65537,0)),INDEX(background_biosphere!$D$2:$D$65536,MATCH($D105,background_biosphere!$A$2:$A$65536,0))),"")=0,"",_xlfn.IFNA(_xlfn.IFNA(INDEX(l_fp!$E$3:$E$65537,MATCH($D105,l_fp!$A$3:$A$65537,0)),INDEX(background_biosphere!$D$2:$D$65536,MATCH($D105,background_biosphere!$A$2:$A$65536,0))),""))</f>
        <v/>
      </c>
      <c r="N105" s="126" t="str">
        <f>_xlfn.IFNA(_xlfn.IFNA(_xlfn.IFNA(_xlfn.IFNA(INDEX(l_goods!$D$3:$D$65537,MATCH(C105,l_goods!$A$3:$A$65537,0)),INDEX(background_technosphere!$H$2:$H$65536,MATCH(C105,background_technosphere!$A$2:$A$65536,0))),INDEX(l_fp!$F$3:$F$65537,MATCH($D105,l_fp!$A$3:$A$65537,0))),INDEX(background_biosphere!$E$2:$E$65536,MATCH($D105,background_biosphere!$A$2:$A$65536,0))),"")</f>
        <v>kWh</v>
      </c>
      <c r="O105" s="127" t="s">
        <v>5823</v>
      </c>
      <c r="P105" s="127" t="s">
        <v>5963</v>
      </c>
      <c r="Q105" s="127"/>
    </row>
    <row r="106" spans="1:17" s="128" customFormat="1" x14ac:dyDescent="0.25">
      <c r="A106" s="163" t="str">
        <f>_xlfn.IFNA(_xlfn.IFNA(INDEX(l_act!$B$3:$B$65537,MATCH($B106,l_act!$A$3:$A$65537,0)),INDEX(background_technosphere!$E$2:$E$65536,MATCH($B106,background_technosphere!$B$2:$B$65536,0))),"")</f>
        <v>sludge_eol_cardboard</v>
      </c>
      <c r="B106" s="164" t="s">
        <v>5833</v>
      </c>
      <c r="C106" s="129" t="s">
        <v>5818</v>
      </c>
      <c r="D106" s="120"/>
      <c r="E106" s="121" t="str">
        <f>_xlfn.IFNA(_xlfn.IFNA(INDEX(l_act!$B$3:$B$65537,MATCH(IFERROR(RIGHT($C106,LEN($C106)-FIND("_",$C106)),""),l_act!$A$3:$A$65537,0)),INDEX(background_technosphere!$E$2:$E$65536,MATCH($C106,background_technosphere!$A$2:$A$65536,0))),"")</f>
        <v>market for electricity, medium voltage</v>
      </c>
      <c r="F106" s="154" t="str">
        <f>_xlfn.IFNA(_xlfn.IFNA(INDEX(l_act!$C$3:$C$65537,MATCH(IFERROR(RIGHT($C106,LEN($C106)-FIND("_",$C106)),""),l_act!$A$3:$A$65537,0)),INDEX(background_technosphere!$G$2:$G$65536,MATCH($C106,background_technosphere!$A$2:$A$65536,0))),"")</f>
        <v>IN-Western grid</v>
      </c>
      <c r="G106" s="122" t="str">
        <f>_xlfn.IFNA(_xlfn.IFNA(INDEX(l_goods!$B$3:$B$65537,MATCH($C106,l_goods!$A$3:$A$65537,0)),INDEX(background_technosphere!$F$2:$F$65536,MATCH($C106,background_technosphere!$A$2:$A$65536,0))),"")</f>
        <v>electricity, medium voltage</v>
      </c>
      <c r="H106" s="123" t="str">
        <f>_xlfn.IFNA(_xlfn.IFNA(INDEX(l_fp!$B$3:$B$65537,MATCH($D106,l_fp!$A$3:$A$65537,0)),INDEX(background_biosphere!$B$2:$B$65536,MATCH($D106,background_biosphere!$A$2:$A$65536,0))),"")</f>
        <v/>
      </c>
      <c r="I106" s="124">
        <v>-2.13074684906342E-3</v>
      </c>
      <c r="J106" s="124"/>
      <c r="K106" s="120"/>
      <c r="L106" s="125" t="str">
        <f>IF(_xlfn.IFNA(_xlfn.IFNA(INDEX(l_fp!$D$3:$D$65537,MATCH($D106,l_fp!$A$3:$A$65537,0)),INDEX(background_biosphere!$C$2:$C$65536,MATCH($D106,background_biosphere!$A$2:$A$65536,0))),"")=0,"",_xlfn.IFNA(_xlfn.IFNA(INDEX(l_fp!$D$3:$D$65537,MATCH($D106,l_fp!$A$3:$A$65537,0)),INDEX(background_biosphere!$C$2:$C$65536,MATCH($D106,background_biosphere!$A$2:$A$65536,0))),""))</f>
        <v/>
      </c>
      <c r="M106" s="125" t="str">
        <f>IF(_xlfn.IFNA(_xlfn.IFNA(INDEX(l_fp!$E$3:$E$65537,MATCH($D106,l_fp!$A$3:$A$65537,0)),INDEX(background_biosphere!$D$2:$D$65536,MATCH($D106,background_biosphere!$A$2:$A$65536,0))),"")=0,"",_xlfn.IFNA(_xlfn.IFNA(INDEX(l_fp!$E$3:$E$65537,MATCH($D106,l_fp!$A$3:$A$65537,0)),INDEX(background_biosphere!$D$2:$D$65536,MATCH($D106,background_biosphere!$A$2:$A$65536,0))),""))</f>
        <v/>
      </c>
      <c r="N106" s="126" t="str">
        <f>_xlfn.IFNA(_xlfn.IFNA(_xlfn.IFNA(_xlfn.IFNA(INDEX(l_goods!$D$3:$D$65537,MATCH(C106,l_goods!$A$3:$A$65537,0)),INDEX(background_technosphere!$H$2:$H$65536,MATCH(C106,background_technosphere!$A$2:$A$65536,0))),INDEX(l_fp!$F$3:$F$65537,MATCH($D106,l_fp!$A$3:$A$65537,0))),INDEX(background_biosphere!$E$2:$E$65536,MATCH($D106,background_biosphere!$A$2:$A$65536,0))),"")</f>
        <v>kWh</v>
      </c>
      <c r="O106" s="127" t="s">
        <v>5823</v>
      </c>
      <c r="P106" s="127" t="s">
        <v>5963</v>
      </c>
      <c r="Q106" s="127"/>
    </row>
    <row r="107" spans="1:17" s="128" customFormat="1" x14ac:dyDescent="0.25">
      <c r="A107" s="163" t="str">
        <f>_xlfn.IFNA(_xlfn.IFNA(INDEX(l_act!$B$3:$B$65537,MATCH($B107,l_act!$A$3:$A$65537,0)),INDEX(background_technosphere!$E$2:$E$65536,MATCH($B107,background_technosphere!$B$2:$B$65536,0))),"")</f>
        <v>sludge_eol_cardboard</v>
      </c>
      <c r="B107" s="164" t="s">
        <v>5833</v>
      </c>
      <c r="C107" s="129" t="s">
        <v>5818</v>
      </c>
      <c r="D107" s="120"/>
      <c r="E107" s="121" t="str">
        <f>_xlfn.IFNA(_xlfn.IFNA(INDEX(l_act!$B$3:$B$65537,MATCH(IFERROR(RIGHT($C107,LEN($C107)-FIND("_",$C107)),""),l_act!$A$3:$A$65537,0)),INDEX(background_technosphere!$E$2:$E$65536,MATCH($C107,background_technosphere!$A$2:$A$65536,0))),"")</f>
        <v>market for electricity, medium voltage</v>
      </c>
      <c r="F107" s="154" t="str">
        <f>_xlfn.IFNA(_xlfn.IFNA(INDEX(l_act!$C$3:$C$65537,MATCH(IFERROR(RIGHT($C107,LEN($C107)-FIND("_",$C107)),""),l_act!$A$3:$A$65537,0)),INDEX(background_technosphere!$G$2:$G$65536,MATCH($C107,background_technosphere!$A$2:$A$65536,0))),"")</f>
        <v>IN-Western grid</v>
      </c>
      <c r="G107" s="122" t="str">
        <f>_xlfn.IFNA(_xlfn.IFNA(INDEX(l_goods!$B$3:$B$65537,MATCH($C107,l_goods!$A$3:$A$65537,0)),INDEX(background_technosphere!$F$2:$F$65536,MATCH($C107,background_technosphere!$A$2:$A$65536,0))),"")</f>
        <v>electricity, medium voltage</v>
      </c>
      <c r="H107" s="123" t="str">
        <f>_xlfn.IFNA(_xlfn.IFNA(INDEX(l_fp!$B$3:$B$65537,MATCH($D107,l_fp!$A$3:$A$65537,0)),INDEX(background_biosphere!$B$2:$B$65536,MATCH($D107,background_biosphere!$A$2:$A$65536,0))),"")</f>
        <v/>
      </c>
      <c r="I107" s="124">
        <v>-6.5749063612184902E-3</v>
      </c>
      <c r="J107" s="124"/>
      <c r="K107" s="120"/>
      <c r="L107" s="125" t="str">
        <f>IF(_xlfn.IFNA(_xlfn.IFNA(INDEX(l_fp!$D$3:$D$65537,MATCH($D107,l_fp!$A$3:$A$65537,0)),INDEX(background_biosphere!$C$2:$C$65536,MATCH($D107,background_biosphere!$A$2:$A$65536,0))),"")=0,"",_xlfn.IFNA(_xlfn.IFNA(INDEX(l_fp!$D$3:$D$65537,MATCH($D107,l_fp!$A$3:$A$65537,0)),INDEX(background_biosphere!$C$2:$C$65536,MATCH($D107,background_biosphere!$A$2:$A$65536,0))),""))</f>
        <v/>
      </c>
      <c r="M107" s="125" t="str">
        <f>IF(_xlfn.IFNA(_xlfn.IFNA(INDEX(l_fp!$E$3:$E$65537,MATCH($D107,l_fp!$A$3:$A$65537,0)),INDEX(background_biosphere!$D$2:$D$65536,MATCH($D107,background_biosphere!$A$2:$A$65536,0))),"")=0,"",_xlfn.IFNA(_xlfn.IFNA(INDEX(l_fp!$E$3:$E$65537,MATCH($D107,l_fp!$A$3:$A$65537,0)),INDEX(background_biosphere!$D$2:$D$65536,MATCH($D107,background_biosphere!$A$2:$A$65536,0))),""))</f>
        <v/>
      </c>
      <c r="N107" s="126" t="str">
        <f>_xlfn.IFNA(_xlfn.IFNA(_xlfn.IFNA(_xlfn.IFNA(INDEX(l_goods!$D$3:$D$65537,MATCH(C107,l_goods!$A$3:$A$65537,0)),INDEX(background_technosphere!$H$2:$H$65536,MATCH(C107,background_technosphere!$A$2:$A$65536,0))),INDEX(l_fp!$F$3:$F$65537,MATCH($D107,l_fp!$A$3:$A$65537,0))),INDEX(background_biosphere!$E$2:$E$65536,MATCH($D107,background_biosphere!$A$2:$A$65536,0))),"")</f>
        <v>kWh</v>
      </c>
      <c r="O107" s="127" t="s">
        <v>5823</v>
      </c>
      <c r="P107" s="127" t="s">
        <v>5963</v>
      </c>
      <c r="Q107" s="127"/>
    </row>
    <row r="108" spans="1:17" s="128" customFormat="1" x14ac:dyDescent="0.25">
      <c r="A108" s="163" t="str">
        <f>_xlfn.IFNA(_xlfn.IFNA(INDEX(l_act!$B$3:$B$65537,MATCH($B108,l_act!$A$3:$A$65537,0)),INDEX(background_technosphere!$E$2:$E$65536,MATCH($B108,background_technosphere!$B$2:$B$65536,0))),"")</f>
        <v>sludge_eol_cardboard</v>
      </c>
      <c r="B108" s="164" t="s">
        <v>5833</v>
      </c>
      <c r="C108" s="129" t="s">
        <v>5818</v>
      </c>
      <c r="D108" s="120"/>
      <c r="E108" s="121" t="str">
        <f>_xlfn.IFNA(_xlfn.IFNA(INDEX(l_act!$B$3:$B$65537,MATCH(IFERROR(RIGHT($C108,LEN($C108)-FIND("_",$C108)),""),l_act!$A$3:$A$65537,0)),INDEX(background_technosphere!$E$2:$E$65536,MATCH($C108,background_technosphere!$A$2:$A$65536,0))),"")</f>
        <v>market for electricity, medium voltage</v>
      </c>
      <c r="F108" s="154" t="str">
        <f>_xlfn.IFNA(_xlfn.IFNA(INDEX(l_act!$C$3:$C$65537,MATCH(IFERROR(RIGHT($C108,LEN($C108)-FIND("_",$C108)),""),l_act!$A$3:$A$65537,0)),INDEX(background_technosphere!$G$2:$G$65536,MATCH($C108,background_technosphere!$A$2:$A$65536,0))),"")</f>
        <v>IN-Western grid</v>
      </c>
      <c r="G108" s="122" t="str">
        <f>_xlfn.IFNA(_xlfn.IFNA(INDEX(l_goods!$B$3:$B$65537,MATCH($C108,l_goods!$A$3:$A$65537,0)),INDEX(background_technosphere!$F$2:$F$65536,MATCH($C108,background_technosphere!$A$2:$A$65536,0))),"")</f>
        <v>electricity, medium voltage</v>
      </c>
      <c r="H108" s="123" t="str">
        <f>_xlfn.IFNA(_xlfn.IFNA(INDEX(l_fp!$B$3:$B$65537,MATCH($D108,l_fp!$A$3:$A$65537,0)),INDEX(background_biosphere!$B$2:$B$65536,MATCH($D108,background_biosphere!$A$2:$A$65536,0))),"")</f>
        <v/>
      </c>
      <c r="I108" s="124">
        <v>-9.5329264116095394E-2</v>
      </c>
      <c r="J108" s="124"/>
      <c r="K108" s="120"/>
      <c r="L108" s="125" t="str">
        <f>IF(_xlfn.IFNA(_xlfn.IFNA(INDEX(l_fp!$D$3:$D$65537,MATCH($D108,l_fp!$A$3:$A$65537,0)),INDEX(background_biosphere!$C$2:$C$65536,MATCH($D108,background_biosphere!$A$2:$A$65536,0))),"")=0,"",_xlfn.IFNA(_xlfn.IFNA(INDEX(l_fp!$D$3:$D$65537,MATCH($D108,l_fp!$A$3:$A$65537,0)),INDEX(background_biosphere!$C$2:$C$65536,MATCH($D108,background_biosphere!$A$2:$A$65536,0))),""))</f>
        <v/>
      </c>
      <c r="M108" s="125" t="str">
        <f>IF(_xlfn.IFNA(_xlfn.IFNA(INDEX(l_fp!$E$3:$E$65537,MATCH($D108,l_fp!$A$3:$A$65537,0)),INDEX(background_biosphere!$D$2:$D$65536,MATCH($D108,background_biosphere!$A$2:$A$65536,0))),"")=0,"",_xlfn.IFNA(_xlfn.IFNA(INDEX(l_fp!$E$3:$E$65537,MATCH($D108,l_fp!$A$3:$A$65537,0)),INDEX(background_biosphere!$D$2:$D$65536,MATCH($D108,background_biosphere!$A$2:$A$65536,0))),""))</f>
        <v/>
      </c>
      <c r="N108" s="126" t="str">
        <f>_xlfn.IFNA(_xlfn.IFNA(_xlfn.IFNA(_xlfn.IFNA(INDEX(l_goods!$D$3:$D$65537,MATCH(C108,l_goods!$A$3:$A$65537,0)),INDEX(background_technosphere!$H$2:$H$65536,MATCH(C108,background_technosphere!$A$2:$A$65536,0))),INDEX(l_fp!$F$3:$F$65537,MATCH($D108,l_fp!$A$3:$A$65537,0))),INDEX(background_biosphere!$E$2:$E$65536,MATCH($D108,background_biosphere!$A$2:$A$65536,0))),"")</f>
        <v>kWh</v>
      </c>
      <c r="O108" s="127" t="s">
        <v>5823</v>
      </c>
      <c r="P108" s="127" t="s">
        <v>5963</v>
      </c>
      <c r="Q108" s="127"/>
    </row>
    <row r="109" spans="1:17" s="128" customFormat="1" x14ac:dyDescent="0.25">
      <c r="A109" s="163" t="str">
        <f>_xlfn.IFNA(_xlfn.IFNA(INDEX(l_act!$B$3:$B$65537,MATCH($B109,l_act!$A$3:$A$65537,0)),INDEX(background_technosphere!$E$2:$E$65536,MATCH($B109,background_technosphere!$B$2:$B$65536,0))),"")</f>
        <v>sludge_eol_cardboard</v>
      </c>
      <c r="B109" s="164" t="s">
        <v>5833</v>
      </c>
      <c r="C109" s="129" t="s">
        <v>5818</v>
      </c>
      <c r="D109" s="120"/>
      <c r="E109" s="121" t="str">
        <f>_xlfn.IFNA(_xlfn.IFNA(INDEX(l_act!$B$3:$B$65537,MATCH(IFERROR(RIGHT($C109,LEN($C109)-FIND("_",$C109)),""),l_act!$A$3:$A$65537,0)),INDEX(background_technosphere!$E$2:$E$65536,MATCH($C109,background_technosphere!$A$2:$A$65536,0))),"")</f>
        <v>market for electricity, medium voltage</v>
      </c>
      <c r="F109" s="154" t="str">
        <f>_xlfn.IFNA(_xlfn.IFNA(INDEX(l_act!$C$3:$C$65537,MATCH(IFERROR(RIGHT($C109,LEN($C109)-FIND("_",$C109)),""),l_act!$A$3:$A$65537,0)),INDEX(background_technosphere!$G$2:$G$65536,MATCH($C109,background_technosphere!$A$2:$A$65536,0))),"")</f>
        <v>IN-Western grid</v>
      </c>
      <c r="G109" s="122" t="str">
        <f>_xlfn.IFNA(_xlfn.IFNA(INDEX(l_goods!$B$3:$B$65537,MATCH($C109,l_goods!$A$3:$A$65537,0)),INDEX(background_technosphere!$F$2:$F$65536,MATCH($C109,background_technosphere!$A$2:$A$65536,0))),"")</f>
        <v>electricity, medium voltage</v>
      </c>
      <c r="H109" s="123" t="str">
        <f>_xlfn.IFNA(_xlfn.IFNA(INDEX(l_fp!$B$3:$B$65537,MATCH($D109,l_fp!$A$3:$A$65537,0)),INDEX(background_biosphere!$B$2:$B$65536,MATCH($D109,background_biosphere!$A$2:$A$65536,0))),"")</f>
        <v/>
      </c>
      <c r="I109" s="124">
        <v>-1.36434243134788E-2</v>
      </c>
      <c r="J109" s="124"/>
      <c r="K109" s="120"/>
      <c r="L109" s="125" t="str">
        <f>IF(_xlfn.IFNA(_xlfn.IFNA(INDEX(l_fp!$D$3:$D$65537,MATCH($D109,l_fp!$A$3:$A$65537,0)),INDEX(background_biosphere!$C$2:$C$65536,MATCH($D109,background_biosphere!$A$2:$A$65536,0))),"")=0,"",_xlfn.IFNA(_xlfn.IFNA(INDEX(l_fp!$D$3:$D$65537,MATCH($D109,l_fp!$A$3:$A$65537,0)),INDEX(background_biosphere!$C$2:$C$65536,MATCH($D109,background_biosphere!$A$2:$A$65536,0))),""))</f>
        <v/>
      </c>
      <c r="M109" s="125" t="str">
        <f>IF(_xlfn.IFNA(_xlfn.IFNA(INDEX(l_fp!$E$3:$E$65537,MATCH($D109,l_fp!$A$3:$A$65537,0)),INDEX(background_biosphere!$D$2:$D$65536,MATCH($D109,background_biosphere!$A$2:$A$65536,0))),"")=0,"",_xlfn.IFNA(_xlfn.IFNA(INDEX(l_fp!$E$3:$E$65537,MATCH($D109,l_fp!$A$3:$A$65537,0)),INDEX(background_biosphere!$D$2:$D$65536,MATCH($D109,background_biosphere!$A$2:$A$65536,0))),""))</f>
        <v/>
      </c>
      <c r="N109" s="126" t="str">
        <f>_xlfn.IFNA(_xlfn.IFNA(_xlfn.IFNA(_xlfn.IFNA(INDEX(l_goods!$D$3:$D$65537,MATCH(C109,l_goods!$A$3:$A$65537,0)),INDEX(background_technosphere!$H$2:$H$65536,MATCH(C109,background_technosphere!$A$2:$A$65536,0))),INDEX(l_fp!$F$3:$F$65537,MATCH($D109,l_fp!$A$3:$A$65537,0))),INDEX(background_biosphere!$E$2:$E$65536,MATCH($D109,background_biosphere!$A$2:$A$65536,0))),"")</f>
        <v>kWh</v>
      </c>
      <c r="O109" s="127" t="s">
        <v>5823</v>
      </c>
      <c r="P109" s="127" t="s">
        <v>5963</v>
      </c>
      <c r="Q109" s="127"/>
    </row>
    <row r="110" spans="1:17" s="128" customFormat="1" x14ac:dyDescent="0.25">
      <c r="A110" s="163" t="str">
        <f>_xlfn.IFNA(_xlfn.IFNA(INDEX(l_act!$B$3:$B$65537,MATCH($B110,l_act!$A$3:$A$65537,0)),INDEX(background_technosphere!$E$2:$E$65536,MATCH($B110,background_technosphere!$B$2:$B$65536,0))),"")</f>
        <v>sludge_eol_cardboard</v>
      </c>
      <c r="B110" s="164" t="s">
        <v>5833</v>
      </c>
      <c r="C110" s="129" t="s">
        <v>5818</v>
      </c>
      <c r="D110" s="120"/>
      <c r="E110" s="121" t="str">
        <f>_xlfn.IFNA(_xlfn.IFNA(INDEX(l_act!$B$3:$B$65537,MATCH(IFERROR(RIGHT($C110,LEN($C110)-FIND("_",$C110)),""),l_act!$A$3:$A$65537,0)),INDEX(background_technosphere!$E$2:$E$65536,MATCH($C110,background_technosphere!$A$2:$A$65536,0))),"")</f>
        <v>market for electricity, medium voltage</v>
      </c>
      <c r="F110" s="154" t="str">
        <f>_xlfn.IFNA(_xlfn.IFNA(INDEX(l_act!$C$3:$C$65537,MATCH(IFERROR(RIGHT($C110,LEN($C110)-FIND("_",$C110)),""),l_act!$A$3:$A$65537,0)),INDEX(background_technosphere!$G$2:$G$65536,MATCH($C110,background_technosphere!$A$2:$A$65536,0))),"")</f>
        <v>IN-Western grid</v>
      </c>
      <c r="G110" s="122" t="str">
        <f>_xlfn.IFNA(_xlfn.IFNA(INDEX(l_goods!$B$3:$B$65537,MATCH($C110,l_goods!$A$3:$A$65537,0)),INDEX(background_technosphere!$F$2:$F$65536,MATCH($C110,background_technosphere!$A$2:$A$65536,0))),"")</f>
        <v>electricity, medium voltage</v>
      </c>
      <c r="H110" s="123" t="str">
        <f>_xlfn.IFNA(_xlfn.IFNA(INDEX(l_fp!$B$3:$B$65537,MATCH($D110,l_fp!$A$3:$A$65537,0)),INDEX(background_biosphere!$B$2:$B$65536,MATCH($D110,background_biosphere!$A$2:$A$65536,0))),"")</f>
        <v/>
      </c>
      <c r="I110" s="124">
        <v>-4.47013945522063E-2</v>
      </c>
      <c r="J110" s="124"/>
      <c r="K110" s="120"/>
      <c r="L110" s="125" t="str">
        <f>IF(_xlfn.IFNA(_xlfn.IFNA(INDEX(l_fp!$D$3:$D$65537,MATCH($D110,l_fp!$A$3:$A$65537,0)),INDEX(background_biosphere!$C$2:$C$65536,MATCH($D110,background_biosphere!$A$2:$A$65536,0))),"")=0,"",_xlfn.IFNA(_xlfn.IFNA(INDEX(l_fp!$D$3:$D$65537,MATCH($D110,l_fp!$A$3:$A$65537,0)),INDEX(background_biosphere!$C$2:$C$65536,MATCH($D110,background_biosphere!$A$2:$A$65536,0))),""))</f>
        <v/>
      </c>
      <c r="M110" s="125" t="str">
        <f>IF(_xlfn.IFNA(_xlfn.IFNA(INDEX(l_fp!$E$3:$E$65537,MATCH($D110,l_fp!$A$3:$A$65537,0)),INDEX(background_biosphere!$D$2:$D$65536,MATCH($D110,background_biosphere!$A$2:$A$65536,0))),"")=0,"",_xlfn.IFNA(_xlfn.IFNA(INDEX(l_fp!$E$3:$E$65537,MATCH($D110,l_fp!$A$3:$A$65537,0)),INDEX(background_biosphere!$D$2:$D$65536,MATCH($D110,background_biosphere!$A$2:$A$65536,0))),""))</f>
        <v/>
      </c>
      <c r="N110" s="126" t="str">
        <f>_xlfn.IFNA(_xlfn.IFNA(_xlfn.IFNA(_xlfn.IFNA(INDEX(l_goods!$D$3:$D$65537,MATCH(C110,l_goods!$A$3:$A$65537,0)),INDEX(background_technosphere!$H$2:$H$65536,MATCH(C110,background_technosphere!$A$2:$A$65536,0))),INDEX(l_fp!$F$3:$F$65537,MATCH($D110,l_fp!$A$3:$A$65537,0))),INDEX(background_biosphere!$E$2:$E$65536,MATCH($D110,background_biosphere!$A$2:$A$65536,0))),"")</f>
        <v>kWh</v>
      </c>
      <c r="O110" s="127" t="s">
        <v>5823</v>
      </c>
      <c r="P110" s="127" t="s">
        <v>5963</v>
      </c>
      <c r="Q110" s="127"/>
    </row>
    <row r="111" spans="1:17" x14ac:dyDescent="0.25">
      <c r="A111" s="163" t="str">
        <f>_xlfn.IFNA(_xlfn.IFNA(INDEX(l_act!$B$3:$B$65537,MATCH($B111,l_act!$A$3:$A$65537,0)),INDEX(background_technosphere!$E$2:$E$65536,MATCH($B111,background_technosphere!$B$2:$B$65536,0))),"")</f>
        <v>sludge_eol_cardboard</v>
      </c>
      <c r="B111" s="164" t="s">
        <v>5833</v>
      </c>
      <c r="C111" s="53" t="s">
        <v>5881</v>
      </c>
      <c r="D111" s="54"/>
      <c r="E111" s="55" t="str">
        <f>_xlfn.IFNA(_xlfn.IFNA(INDEX(l_act!$B$3:$B$65537,MATCH(IFERROR(RIGHT($C111,LEN($C111)-FIND("_",$C111)),""),l_act!$A$3:$A$65537,0)),INDEX(background_technosphere!$E$2:$E$65536,MATCH($C111,background_technosphere!$A$2:$A$65536,0))),"")</f>
        <v>market for natural gas, low pressure</v>
      </c>
      <c r="F111" s="55" t="str">
        <f>_xlfn.IFNA(_xlfn.IFNA(INDEX(l_act!$C$3:$C$65537,MATCH(IFERROR(RIGHT($C111,LEN($C111)-FIND("_",$C111)),""),l_act!$A$3:$A$65537,0)),INDEX(background_technosphere!$G$2:$G$65536,MATCH($C111,background_technosphere!$A$2:$A$65536,0))),"")</f>
        <v>RoW</v>
      </c>
      <c r="G111" s="56" t="str">
        <f>_xlfn.IFNA(_xlfn.IFNA(INDEX(l_goods!$B$3:$B$65537,MATCH($C111,l_goods!$A$3:$A$65537,0)),INDEX(background_technosphere!$F$2:$F$65536,MATCH($C111,background_technosphere!$A$2:$A$65536,0))),"")</f>
        <v>natural gas, low pressure</v>
      </c>
      <c r="H111" s="57" t="str">
        <f>_xlfn.IFNA(_xlfn.IFNA(INDEX(l_fp!$B$3:$B$65537,MATCH($D111,l_fp!$A$3:$A$65537,0)),INDEX(background_biosphere!$B$2:$B$65536,MATCH($D111,background_biosphere!$A$2:$A$65536,0))),"")</f>
        <v/>
      </c>
      <c r="I111" s="58">
        <v>-0.12690217391304301</v>
      </c>
      <c r="J111" s="58"/>
      <c r="K111" s="54"/>
      <c r="L111" s="59" t="str">
        <f>IF(_xlfn.IFNA(_xlfn.IFNA(INDEX(l_fp!$D$3:$D$65537,MATCH($D111,l_fp!$A$3:$A$65537,0)),INDEX(background_biosphere!$C$2:$C$65536,MATCH($D111,background_biosphere!$A$2:$A$65536,0))),"")=0,"",_xlfn.IFNA(_xlfn.IFNA(INDEX(l_fp!$D$3:$D$65537,MATCH($D111,l_fp!$A$3:$A$65537,0)),INDEX(background_biosphere!$C$2:$C$65536,MATCH($D111,background_biosphere!$A$2:$A$65536,0))),""))</f>
        <v/>
      </c>
      <c r="M111" s="59" t="str">
        <f>IF(_xlfn.IFNA(_xlfn.IFNA(INDEX(l_fp!$E$3:$E$65537,MATCH($D111,l_fp!$A$3:$A$65537,0)),INDEX(background_biosphere!$D$2:$D$65536,MATCH($D111,background_biosphere!$A$2:$A$65536,0))),"")=0,"",_xlfn.IFNA(_xlfn.IFNA(INDEX(l_fp!$E$3:$E$65537,MATCH($D111,l_fp!$A$3:$A$65537,0)),INDEX(background_biosphere!$D$2:$D$65536,MATCH($D111,background_biosphere!$A$2:$A$65536,0))),""))</f>
        <v/>
      </c>
      <c r="N111" s="60" t="str">
        <f>_xlfn.IFNA(_xlfn.IFNA(_xlfn.IFNA(_xlfn.IFNA(INDEX(l_goods!$D$3:$D$65537,MATCH(C111,l_goods!$A$3:$A$65537,0)),INDEX(background_technosphere!$H$2:$H$65536,MATCH(C111,background_technosphere!$A$2:$A$65536,0))),INDEX(l_fp!$F$3:$F$65537,MATCH($D111,l_fp!$A$3:$A$65537,0))),INDEX(background_biosphere!$E$2:$E$65536,MATCH($D111,background_biosphere!$A$2:$A$65536,0))),"")</f>
        <v>m3</v>
      </c>
      <c r="O111" s="61"/>
      <c r="P111" s="61"/>
      <c r="Q111" s="61"/>
    </row>
    <row r="112" spans="1:17" x14ac:dyDescent="0.25">
      <c r="A112" s="163" t="str">
        <f>_xlfn.IFNA(_xlfn.IFNA(INDEX(l_act!$B$3:$B$65537,MATCH($B112,l_act!$A$3:$A$65537,0)),INDEX(background_technosphere!$E$2:$E$65536,MATCH($B112,background_technosphere!$B$2:$B$65536,0))),"")</f>
        <v>sludge_eol_cardboard</v>
      </c>
      <c r="B112" s="164" t="s">
        <v>5833</v>
      </c>
      <c r="C112" s="53" t="s">
        <v>5882</v>
      </c>
      <c r="D112" s="54"/>
      <c r="E112" s="55" t="str">
        <f>_xlfn.IFNA(_xlfn.IFNA(INDEX(l_act!$B$3:$B$65537,MATCH(IFERROR(RIGHT($C112,LEN($C112)-FIND("_",$C112)),""),l_act!$A$3:$A$65537,0)),INDEX(background_technosphere!$E$2:$E$65536,MATCH($C112,background_technosphere!$A$2:$A$65536,0))),"")</f>
        <v>market for heat, district or industrial, other than natural gas</v>
      </c>
      <c r="F112" s="55" t="str">
        <f>_xlfn.IFNA(_xlfn.IFNA(INDEX(l_act!$C$3:$C$65537,MATCH(IFERROR(RIGHT($C112,LEN($C112)-FIND("_",$C112)),""),l_act!$A$3:$A$65537,0)),INDEX(background_technosphere!$G$2:$G$65536,MATCH($C112,background_technosphere!$A$2:$A$65536,0))),"")</f>
        <v>CA-QC</v>
      </c>
      <c r="G112" s="56" t="str">
        <f>_xlfn.IFNA(_xlfn.IFNA(INDEX(l_goods!$B$3:$B$65537,MATCH($C112,l_goods!$A$3:$A$65537,0)),INDEX(background_technosphere!$F$2:$F$65536,MATCH($C112,background_technosphere!$A$2:$A$65536,0))),"")</f>
        <v>heat, district or industrial, other than natural gas</v>
      </c>
      <c r="H112" s="57" t="str">
        <f>_xlfn.IFNA(_xlfn.IFNA(INDEX(l_fp!$B$3:$B$65537,MATCH($D112,l_fp!$A$3:$A$65537,0)),INDEX(background_biosphere!$B$2:$B$65536,MATCH($D112,background_biosphere!$A$2:$A$65536,0))),"")</f>
        <v/>
      </c>
      <c r="I112" s="58">
        <v>-2.2853247323357899E-4</v>
      </c>
      <c r="J112" s="58"/>
      <c r="K112" s="54"/>
      <c r="L112" s="59" t="str">
        <f>IF(_xlfn.IFNA(_xlfn.IFNA(INDEX(l_fp!$D$3:$D$65537,MATCH($D112,l_fp!$A$3:$A$65537,0)),INDEX(background_biosphere!$C$2:$C$65536,MATCH($D112,background_biosphere!$A$2:$A$65536,0))),"")=0,"",_xlfn.IFNA(_xlfn.IFNA(INDEX(l_fp!$D$3:$D$65537,MATCH($D112,l_fp!$A$3:$A$65537,0)),INDEX(background_biosphere!$C$2:$C$65536,MATCH($D112,background_biosphere!$A$2:$A$65536,0))),""))</f>
        <v/>
      </c>
      <c r="M112" s="59" t="str">
        <f>IF(_xlfn.IFNA(_xlfn.IFNA(INDEX(l_fp!$E$3:$E$65537,MATCH($D112,l_fp!$A$3:$A$65537,0)),INDEX(background_biosphere!$D$2:$D$65536,MATCH($D112,background_biosphere!$A$2:$A$65536,0))),"")=0,"",_xlfn.IFNA(_xlfn.IFNA(INDEX(l_fp!$E$3:$E$65537,MATCH($D112,l_fp!$A$3:$A$65537,0)),INDEX(background_biosphere!$D$2:$D$65536,MATCH($D112,background_biosphere!$A$2:$A$65536,0))),""))</f>
        <v/>
      </c>
      <c r="N112" s="60" t="str">
        <f>_xlfn.IFNA(_xlfn.IFNA(_xlfn.IFNA(_xlfn.IFNA(INDEX(l_goods!$D$3:$D$65537,MATCH(C112,l_goods!$A$3:$A$65537,0)),INDEX(background_technosphere!$H$2:$H$65536,MATCH(C112,background_technosphere!$A$2:$A$65536,0))),INDEX(l_fp!$F$3:$F$65537,MATCH($D112,l_fp!$A$3:$A$65537,0))),INDEX(background_biosphere!$E$2:$E$65536,MATCH($D112,background_biosphere!$A$2:$A$65536,0))),"")</f>
        <v>MJ</v>
      </c>
      <c r="O112" s="61"/>
      <c r="P112" s="61"/>
      <c r="Q112" s="61"/>
    </row>
    <row r="113" spans="1:17" x14ac:dyDescent="0.25">
      <c r="A113" s="163" t="str">
        <f>_xlfn.IFNA(_xlfn.IFNA(INDEX(l_act!$B$3:$B$65537,MATCH($B113,l_act!$A$3:$A$65537,0)),INDEX(background_technosphere!$E$2:$E$65536,MATCH($B113,background_technosphere!$B$2:$B$65536,0))),"")</f>
        <v>sludge_eol_cardboard</v>
      </c>
      <c r="B113" s="164" t="s">
        <v>5833</v>
      </c>
      <c r="C113" s="53" t="s">
        <v>5883</v>
      </c>
      <c r="D113" s="54"/>
      <c r="E113" s="55" t="str">
        <f>_xlfn.IFNA(_xlfn.IFNA(INDEX(l_act!$B$3:$B$65537,MATCH(IFERROR(RIGHT($C113,LEN($C113)-FIND("_",$C113)),""),l_act!$A$3:$A$65537,0)),INDEX(background_technosphere!$E$2:$E$65536,MATCH($C113,background_technosphere!$A$2:$A$65536,0))),"")</f>
        <v>market for heat, district or industrial, other than natural gas</v>
      </c>
      <c r="F113" s="55" t="str">
        <f>_xlfn.IFNA(_xlfn.IFNA(INDEX(l_act!$C$3:$C$65537,MATCH(IFERROR(RIGHT($C113,LEN($C113)-FIND("_",$C113)),""),l_act!$A$3:$A$65537,0)),INDEX(background_technosphere!$G$2:$G$65536,MATCH($C113,background_technosphere!$A$2:$A$65536,0))),"")</f>
        <v>RoW</v>
      </c>
      <c r="G113" s="56" t="str">
        <f>_xlfn.IFNA(_xlfn.IFNA(INDEX(l_goods!$B$3:$B$65537,MATCH($C113,l_goods!$A$3:$A$65537,0)),INDEX(background_technosphere!$F$2:$F$65536,MATCH($C113,background_technosphere!$A$2:$A$65536,0))),"")</f>
        <v>heat, district or industrial, other than natural gas</v>
      </c>
      <c r="H113" s="57" t="str">
        <f>_xlfn.IFNA(_xlfn.IFNA(INDEX(l_fp!$B$3:$B$65537,MATCH($D113,l_fp!$A$3:$A$65537,0)),INDEX(background_biosphere!$B$2:$B$65536,MATCH($D113,background_biosphere!$A$2:$A$65536,0))),"")</f>
        <v/>
      </c>
      <c r="I113" s="58">
        <v>-0.50977146752676605</v>
      </c>
      <c r="J113" s="58"/>
      <c r="K113" s="54"/>
      <c r="L113" s="59" t="str">
        <f>IF(_xlfn.IFNA(_xlfn.IFNA(INDEX(l_fp!$D$3:$D$65537,MATCH($D113,l_fp!$A$3:$A$65537,0)),INDEX(background_biosphere!$C$2:$C$65536,MATCH($D113,background_biosphere!$A$2:$A$65536,0))),"")=0,"",_xlfn.IFNA(_xlfn.IFNA(INDEX(l_fp!$D$3:$D$65537,MATCH($D113,l_fp!$A$3:$A$65537,0)),INDEX(background_biosphere!$C$2:$C$65536,MATCH($D113,background_biosphere!$A$2:$A$65536,0))),""))</f>
        <v/>
      </c>
      <c r="M113" s="59" t="str">
        <f>IF(_xlfn.IFNA(_xlfn.IFNA(INDEX(l_fp!$E$3:$E$65537,MATCH($D113,l_fp!$A$3:$A$65537,0)),INDEX(background_biosphere!$D$2:$D$65536,MATCH($D113,background_biosphere!$A$2:$A$65536,0))),"")=0,"",_xlfn.IFNA(_xlfn.IFNA(INDEX(l_fp!$E$3:$E$65537,MATCH($D113,l_fp!$A$3:$A$65537,0)),INDEX(background_biosphere!$D$2:$D$65536,MATCH($D113,background_biosphere!$A$2:$A$65536,0))),""))</f>
        <v/>
      </c>
      <c r="N113" s="60" t="str">
        <f>_xlfn.IFNA(_xlfn.IFNA(_xlfn.IFNA(_xlfn.IFNA(INDEX(l_goods!$D$3:$D$65537,MATCH(C113,l_goods!$A$3:$A$65537,0)),INDEX(background_technosphere!$H$2:$H$65536,MATCH(C113,background_technosphere!$A$2:$A$65536,0))),INDEX(l_fp!$F$3:$F$65537,MATCH($D113,l_fp!$A$3:$A$65537,0))),INDEX(background_biosphere!$E$2:$E$65536,MATCH($D113,background_biosphere!$A$2:$A$65536,0))),"")</f>
        <v>MJ</v>
      </c>
      <c r="O113" s="61"/>
      <c r="P113" s="61"/>
      <c r="Q113" s="61"/>
    </row>
    <row r="114" spans="1:17" s="128" customFormat="1" x14ac:dyDescent="0.25">
      <c r="A114" s="163" t="str">
        <f>_xlfn.IFNA(_xlfn.IFNA(INDEX(l_act!$B$3:$B$65537,MATCH($B114,l_act!$A$3:$A$65537,0)),INDEX(background_technosphere!$E$2:$E$65536,MATCH($B114,background_technosphere!$B$2:$B$65536,0))),"")</f>
        <v>sludge_eol_cardboard</v>
      </c>
      <c r="B114" s="164" t="s">
        <v>5833</v>
      </c>
      <c r="C114" s="119" t="s">
        <v>5884</v>
      </c>
      <c r="D114" s="120"/>
      <c r="E114" s="121" t="str">
        <f>_xlfn.IFNA(_xlfn.IFNA(INDEX(l_act!$B$3:$B$65537,MATCH(IFERROR(RIGHT($C114,LEN($C114)-FIND("_",$C114)),""),l_act!$A$3:$A$65537,0)),INDEX(background_technosphere!$E$2:$E$65536,MATCH($C114,background_technosphere!$A$2:$A$65536,0))),"")</f>
        <v>market for tap water</v>
      </c>
      <c r="F114" s="121" t="str">
        <f>_xlfn.IFNA(_xlfn.IFNA(INDEX(l_act!$C$3:$C$65537,MATCH(IFERROR(RIGHT($C114,LEN($C114)-FIND("_",$C114)),""),l_act!$A$3:$A$65537,0)),INDEX(background_technosphere!$G$2:$G$65536,MATCH($C114,background_technosphere!$A$2:$A$65536,0))),"")</f>
        <v>CO</v>
      </c>
      <c r="G114" s="122" t="str">
        <f>_xlfn.IFNA(_xlfn.IFNA(INDEX(l_goods!$B$3:$B$65537,MATCH($C114,l_goods!$A$3:$A$65537,0)),INDEX(background_technosphere!$F$2:$F$65536,MATCH($C114,background_technosphere!$A$2:$A$65536,0))),"")</f>
        <v>tap water</v>
      </c>
      <c r="H114" s="123" t="str">
        <f>_xlfn.IFNA(_xlfn.IFNA(INDEX(l_fp!$B$3:$B$65537,MATCH($D114,l_fp!$A$3:$A$65537,0)),INDEX(background_biosphere!$B$2:$B$65536,MATCH($D114,background_biosphere!$A$2:$A$65536,0))),"")</f>
        <v/>
      </c>
      <c r="I114" s="152">
        <v>0</v>
      </c>
      <c r="J114" s="124"/>
      <c r="K114" s="120"/>
      <c r="L114" s="125" t="str">
        <f>IF(_xlfn.IFNA(_xlfn.IFNA(INDEX(l_fp!$D$3:$D$65537,MATCH($D114,l_fp!$A$3:$A$65537,0)),INDEX(background_biosphere!$C$2:$C$65536,MATCH($D114,background_biosphere!$A$2:$A$65536,0))),"")=0,"",_xlfn.IFNA(_xlfn.IFNA(INDEX(l_fp!$D$3:$D$65537,MATCH($D114,l_fp!$A$3:$A$65537,0)),INDEX(background_biosphere!$C$2:$C$65536,MATCH($D114,background_biosphere!$A$2:$A$65536,0))),""))</f>
        <v/>
      </c>
      <c r="M114" s="125" t="str">
        <f>IF(_xlfn.IFNA(_xlfn.IFNA(INDEX(l_fp!$E$3:$E$65537,MATCH($D114,l_fp!$A$3:$A$65537,0)),INDEX(background_biosphere!$D$2:$D$65536,MATCH($D114,background_biosphere!$A$2:$A$65536,0))),"")=0,"",_xlfn.IFNA(_xlfn.IFNA(INDEX(l_fp!$E$3:$E$65537,MATCH($D114,l_fp!$A$3:$A$65537,0)),INDEX(background_biosphere!$D$2:$D$65536,MATCH($D114,background_biosphere!$A$2:$A$65536,0))),""))</f>
        <v/>
      </c>
      <c r="N114" s="126" t="str">
        <f>_xlfn.IFNA(_xlfn.IFNA(_xlfn.IFNA(_xlfn.IFNA(INDEX(l_goods!$D$3:$D$65537,MATCH(C114,l_goods!$A$3:$A$65537,0)),INDEX(background_technosphere!$H$2:$H$65536,MATCH(C114,background_technosphere!$A$2:$A$65536,0))),INDEX(l_fp!$F$3:$F$65537,MATCH($D114,l_fp!$A$3:$A$65537,0))),INDEX(background_biosphere!$E$2:$E$65536,MATCH($D114,background_biosphere!$A$2:$A$65536,0))),"")</f>
        <v>kg</v>
      </c>
      <c r="O114" s="127" t="s">
        <v>5960</v>
      </c>
      <c r="P114" s="127" t="s">
        <v>5961</v>
      </c>
      <c r="Q114" s="127"/>
    </row>
    <row r="115" spans="1:17" s="128" customFormat="1" x14ac:dyDescent="0.25">
      <c r="A115" s="163" t="str">
        <f>_xlfn.IFNA(_xlfn.IFNA(INDEX(l_act!$B$3:$B$65537,MATCH($B115,l_act!$A$3:$A$65537,0)),INDEX(background_technosphere!$E$2:$E$65536,MATCH($B115,background_technosphere!$B$2:$B$65536,0))),"")</f>
        <v>sludge_eol_cardboard</v>
      </c>
      <c r="B115" s="164" t="s">
        <v>5833</v>
      </c>
      <c r="C115" s="119" t="s">
        <v>5885</v>
      </c>
      <c r="D115" s="120"/>
      <c r="E115" s="121" t="str">
        <f>_xlfn.IFNA(_xlfn.IFNA(INDEX(l_act!$B$3:$B$65537,MATCH(IFERROR(RIGHT($C115,LEN($C115)-FIND("_",$C115)),""),l_act!$A$3:$A$65537,0)),INDEX(background_technosphere!$E$2:$E$65536,MATCH($C115,background_technosphere!$A$2:$A$65536,0))),"")</f>
        <v>market for tap water</v>
      </c>
      <c r="F115" s="121" t="str">
        <f>_xlfn.IFNA(_xlfn.IFNA(INDEX(l_act!$C$3:$C$65537,MATCH(IFERROR(RIGHT($C115,LEN($C115)-FIND("_",$C115)),""),l_act!$A$3:$A$65537,0)),INDEX(background_technosphere!$G$2:$G$65536,MATCH($C115,background_technosphere!$A$2:$A$65536,0))),"")</f>
        <v>ZA</v>
      </c>
      <c r="G115" s="122" t="str">
        <f>_xlfn.IFNA(_xlfn.IFNA(INDEX(l_goods!$B$3:$B$65537,MATCH($C115,l_goods!$A$3:$A$65537,0)),INDEX(background_technosphere!$F$2:$F$65536,MATCH($C115,background_technosphere!$A$2:$A$65536,0))),"")</f>
        <v>tap water</v>
      </c>
      <c r="H115" s="123" t="str">
        <f>_xlfn.IFNA(_xlfn.IFNA(INDEX(l_fp!$B$3:$B$65537,MATCH($D115,l_fp!$A$3:$A$65537,0)),INDEX(background_biosphere!$B$2:$B$65536,MATCH($D115,background_biosphere!$A$2:$A$65536,0))),"")</f>
        <v/>
      </c>
      <c r="I115" s="152">
        <v>0</v>
      </c>
      <c r="J115" s="124"/>
      <c r="K115" s="120"/>
      <c r="L115" s="125" t="str">
        <f>IF(_xlfn.IFNA(_xlfn.IFNA(INDEX(l_fp!$D$3:$D$65537,MATCH($D115,l_fp!$A$3:$A$65537,0)),INDEX(background_biosphere!$C$2:$C$65536,MATCH($D115,background_biosphere!$A$2:$A$65536,0))),"")=0,"",_xlfn.IFNA(_xlfn.IFNA(INDEX(l_fp!$D$3:$D$65537,MATCH($D115,l_fp!$A$3:$A$65537,0)),INDEX(background_biosphere!$C$2:$C$65536,MATCH($D115,background_biosphere!$A$2:$A$65536,0))),""))</f>
        <v/>
      </c>
      <c r="M115" s="125" t="str">
        <f>IF(_xlfn.IFNA(_xlfn.IFNA(INDEX(l_fp!$E$3:$E$65537,MATCH($D115,l_fp!$A$3:$A$65537,0)),INDEX(background_biosphere!$D$2:$D$65536,MATCH($D115,background_biosphere!$A$2:$A$65536,0))),"")=0,"",_xlfn.IFNA(_xlfn.IFNA(INDEX(l_fp!$E$3:$E$65537,MATCH($D115,l_fp!$A$3:$A$65537,0)),INDEX(background_biosphere!$D$2:$D$65536,MATCH($D115,background_biosphere!$A$2:$A$65536,0))),""))</f>
        <v/>
      </c>
      <c r="N115" s="126" t="str">
        <f>_xlfn.IFNA(_xlfn.IFNA(_xlfn.IFNA(_xlfn.IFNA(INDEX(l_goods!$D$3:$D$65537,MATCH(C115,l_goods!$A$3:$A$65537,0)),INDEX(background_technosphere!$H$2:$H$65536,MATCH(C115,background_technosphere!$A$2:$A$65536,0))),INDEX(l_fp!$F$3:$F$65537,MATCH($D115,l_fp!$A$3:$A$65537,0))),INDEX(background_biosphere!$E$2:$E$65536,MATCH($D115,background_biosphere!$A$2:$A$65536,0))),"")</f>
        <v>kg</v>
      </c>
      <c r="O115" s="127" t="s">
        <v>5960</v>
      </c>
      <c r="P115" s="127" t="s">
        <v>5961</v>
      </c>
      <c r="Q115" s="127"/>
    </row>
    <row r="116" spans="1:17" s="128" customFormat="1" x14ac:dyDescent="0.25">
      <c r="A116" s="163" t="str">
        <f>_xlfn.IFNA(_xlfn.IFNA(INDEX(l_act!$B$3:$B$65537,MATCH($B116,l_act!$A$3:$A$65537,0)),INDEX(background_technosphere!$E$2:$E$65536,MATCH($B116,background_technosphere!$B$2:$B$65536,0))),"")</f>
        <v>sludge_eol_cardboard</v>
      </c>
      <c r="B116" s="164" t="s">
        <v>5833</v>
      </c>
      <c r="C116" s="119" t="s">
        <v>5886</v>
      </c>
      <c r="D116" s="120"/>
      <c r="E116" s="121" t="str">
        <f>_xlfn.IFNA(_xlfn.IFNA(INDEX(l_act!$B$3:$B$65537,MATCH(IFERROR(RIGHT($C116,LEN($C116)-FIND("_",$C116)),""),l_act!$A$3:$A$65537,0)),INDEX(background_technosphere!$E$2:$E$65536,MATCH($C116,background_technosphere!$A$2:$A$65536,0))),"")</f>
        <v>market for tap water</v>
      </c>
      <c r="F116" s="121" t="str">
        <f>_xlfn.IFNA(_xlfn.IFNA(INDEX(l_act!$C$3:$C$65537,MATCH(IFERROR(RIGHT($C116,LEN($C116)-FIND("_",$C116)),""),l_act!$A$3:$A$65537,0)),INDEX(background_technosphere!$G$2:$G$65536,MATCH($C116,background_technosphere!$A$2:$A$65536,0))),"")</f>
        <v>PE</v>
      </c>
      <c r="G116" s="122" t="str">
        <f>_xlfn.IFNA(_xlfn.IFNA(INDEX(l_goods!$B$3:$B$65537,MATCH($C116,l_goods!$A$3:$A$65537,0)),INDEX(background_technosphere!$F$2:$F$65536,MATCH($C116,background_technosphere!$A$2:$A$65536,0))),"")</f>
        <v>tap water</v>
      </c>
      <c r="H116" s="123" t="str">
        <f>_xlfn.IFNA(_xlfn.IFNA(INDEX(l_fp!$B$3:$B$65537,MATCH($D116,l_fp!$A$3:$A$65537,0)),INDEX(background_biosphere!$B$2:$B$65536,MATCH($D116,background_biosphere!$A$2:$A$65536,0))),"")</f>
        <v/>
      </c>
      <c r="I116" s="152">
        <v>0</v>
      </c>
      <c r="J116" s="124"/>
      <c r="K116" s="120"/>
      <c r="L116" s="125" t="str">
        <f>IF(_xlfn.IFNA(_xlfn.IFNA(INDEX(l_fp!$D$3:$D$65537,MATCH($D116,l_fp!$A$3:$A$65537,0)),INDEX(background_biosphere!$C$2:$C$65536,MATCH($D116,background_biosphere!$A$2:$A$65536,0))),"")=0,"",_xlfn.IFNA(_xlfn.IFNA(INDEX(l_fp!$D$3:$D$65537,MATCH($D116,l_fp!$A$3:$A$65537,0)),INDEX(background_biosphere!$C$2:$C$65536,MATCH($D116,background_biosphere!$A$2:$A$65536,0))),""))</f>
        <v/>
      </c>
      <c r="M116" s="125" t="str">
        <f>IF(_xlfn.IFNA(_xlfn.IFNA(INDEX(l_fp!$E$3:$E$65537,MATCH($D116,l_fp!$A$3:$A$65537,0)),INDEX(background_biosphere!$D$2:$D$65536,MATCH($D116,background_biosphere!$A$2:$A$65536,0))),"")=0,"",_xlfn.IFNA(_xlfn.IFNA(INDEX(l_fp!$E$3:$E$65537,MATCH($D116,l_fp!$A$3:$A$65537,0)),INDEX(background_biosphere!$D$2:$D$65536,MATCH($D116,background_biosphere!$A$2:$A$65536,0))),""))</f>
        <v/>
      </c>
      <c r="N116" s="126" t="str">
        <f>_xlfn.IFNA(_xlfn.IFNA(_xlfn.IFNA(_xlfn.IFNA(INDEX(l_goods!$D$3:$D$65537,MATCH(C116,l_goods!$A$3:$A$65537,0)),INDEX(background_technosphere!$H$2:$H$65536,MATCH(C116,background_technosphere!$A$2:$A$65536,0))),INDEX(l_fp!$F$3:$F$65537,MATCH($D116,l_fp!$A$3:$A$65537,0))),INDEX(background_biosphere!$E$2:$E$65536,MATCH($D116,background_biosphere!$A$2:$A$65536,0))),"")</f>
        <v>kg</v>
      </c>
      <c r="O116" s="127" t="s">
        <v>5960</v>
      </c>
      <c r="P116" s="127" t="s">
        <v>5961</v>
      </c>
      <c r="Q116" s="127"/>
    </row>
    <row r="117" spans="1:17" s="128" customFormat="1" x14ac:dyDescent="0.25">
      <c r="A117" s="163" t="str">
        <f>_xlfn.IFNA(_xlfn.IFNA(INDEX(l_act!$B$3:$B$65537,MATCH($B117,l_act!$A$3:$A$65537,0)),INDEX(background_technosphere!$E$2:$E$65536,MATCH($B117,background_technosphere!$B$2:$B$65536,0))),"")</f>
        <v>sludge_eol_cardboard</v>
      </c>
      <c r="B117" s="164" t="s">
        <v>5833</v>
      </c>
      <c r="C117" s="119" t="s">
        <v>5887</v>
      </c>
      <c r="D117" s="120"/>
      <c r="E117" s="121" t="str">
        <f>_xlfn.IFNA(_xlfn.IFNA(INDEX(l_act!$B$3:$B$65537,MATCH(IFERROR(RIGHT($C117,LEN($C117)-FIND("_",$C117)),""),l_act!$A$3:$A$65537,0)),INDEX(background_technosphere!$E$2:$E$65536,MATCH($C117,background_technosphere!$A$2:$A$65536,0))),"")</f>
        <v>market for tap water</v>
      </c>
      <c r="F117" s="121" t="str">
        <f>_xlfn.IFNA(_xlfn.IFNA(INDEX(l_act!$C$3:$C$65537,MATCH(IFERROR(RIGHT($C117,LEN($C117)-FIND("_",$C117)),""),l_act!$A$3:$A$65537,0)),INDEX(background_technosphere!$G$2:$G$65536,MATCH($C117,background_technosphere!$A$2:$A$65536,0))),"")</f>
        <v>RoW</v>
      </c>
      <c r="G117" s="122" t="str">
        <f>_xlfn.IFNA(_xlfn.IFNA(INDEX(l_goods!$B$3:$B$65537,MATCH($C117,l_goods!$A$3:$A$65537,0)),INDEX(background_technosphere!$F$2:$F$65536,MATCH($C117,background_technosphere!$A$2:$A$65536,0))),"")</f>
        <v>tap water</v>
      </c>
      <c r="H117" s="123" t="str">
        <f>_xlfn.IFNA(_xlfn.IFNA(INDEX(l_fp!$B$3:$B$65537,MATCH($D117,l_fp!$A$3:$A$65537,0)),INDEX(background_biosphere!$B$2:$B$65536,MATCH($D117,background_biosphere!$A$2:$A$65536,0))),"")</f>
        <v/>
      </c>
      <c r="I117" s="152">
        <v>0</v>
      </c>
      <c r="J117" s="124"/>
      <c r="K117" s="120"/>
      <c r="L117" s="125" t="str">
        <f>IF(_xlfn.IFNA(_xlfn.IFNA(INDEX(l_fp!$D$3:$D$65537,MATCH($D117,l_fp!$A$3:$A$65537,0)),INDEX(background_biosphere!$C$2:$C$65536,MATCH($D117,background_biosphere!$A$2:$A$65536,0))),"")=0,"",_xlfn.IFNA(_xlfn.IFNA(INDEX(l_fp!$D$3:$D$65537,MATCH($D117,l_fp!$A$3:$A$65537,0)),INDEX(background_biosphere!$C$2:$C$65536,MATCH($D117,background_biosphere!$A$2:$A$65536,0))),""))</f>
        <v/>
      </c>
      <c r="M117" s="125" t="str">
        <f>IF(_xlfn.IFNA(_xlfn.IFNA(INDEX(l_fp!$E$3:$E$65537,MATCH($D117,l_fp!$A$3:$A$65537,0)),INDEX(background_biosphere!$D$2:$D$65536,MATCH($D117,background_biosphere!$A$2:$A$65536,0))),"")=0,"",_xlfn.IFNA(_xlfn.IFNA(INDEX(l_fp!$E$3:$E$65537,MATCH($D117,l_fp!$A$3:$A$65537,0)),INDEX(background_biosphere!$D$2:$D$65536,MATCH($D117,background_biosphere!$A$2:$A$65536,0))),""))</f>
        <v/>
      </c>
      <c r="N117" s="126" t="str">
        <f>_xlfn.IFNA(_xlfn.IFNA(_xlfn.IFNA(_xlfn.IFNA(INDEX(l_goods!$D$3:$D$65537,MATCH(C117,l_goods!$A$3:$A$65537,0)),INDEX(background_technosphere!$H$2:$H$65536,MATCH(C117,background_technosphere!$A$2:$A$65536,0))),INDEX(l_fp!$F$3:$F$65537,MATCH($D117,l_fp!$A$3:$A$65537,0))),INDEX(background_biosphere!$E$2:$E$65536,MATCH($D117,background_biosphere!$A$2:$A$65536,0))),"")</f>
        <v>kg</v>
      </c>
      <c r="O117" s="127" t="s">
        <v>5960</v>
      </c>
      <c r="P117" s="127" t="s">
        <v>5961</v>
      </c>
      <c r="Q117" s="127"/>
    </row>
    <row r="118" spans="1:17" s="128" customFormat="1" x14ac:dyDescent="0.25">
      <c r="A118" s="163" t="str">
        <f>_xlfn.IFNA(_xlfn.IFNA(INDEX(l_act!$B$3:$B$65537,MATCH($B118,l_act!$A$3:$A$65537,0)),INDEX(background_technosphere!$E$2:$E$65536,MATCH($B118,background_technosphere!$B$2:$B$65536,0))),"")</f>
        <v>sludge_eol_cardboard</v>
      </c>
      <c r="B118" s="164" t="s">
        <v>5833</v>
      </c>
      <c r="C118" s="119" t="s">
        <v>5888</v>
      </c>
      <c r="D118" s="120"/>
      <c r="E118" s="121" t="str">
        <f>_xlfn.IFNA(_xlfn.IFNA(INDEX(l_act!$B$3:$B$65537,MATCH(IFERROR(RIGHT($C118,LEN($C118)-FIND("_",$C118)),""),l_act!$A$3:$A$65537,0)),INDEX(background_technosphere!$E$2:$E$65536,MATCH($C118,background_technosphere!$A$2:$A$65536,0))),"")</f>
        <v>market for tap water</v>
      </c>
      <c r="F118" s="121" t="str">
        <f>_xlfn.IFNA(_xlfn.IFNA(INDEX(l_act!$C$3:$C$65537,MATCH(IFERROR(RIGHT($C118,LEN($C118)-FIND("_",$C118)),""),l_act!$A$3:$A$65537,0)),INDEX(background_technosphere!$G$2:$G$65536,MATCH($C118,background_technosphere!$A$2:$A$65536,0))),"")</f>
        <v>BR</v>
      </c>
      <c r="G118" s="122" t="str">
        <f>_xlfn.IFNA(_xlfn.IFNA(INDEX(l_goods!$B$3:$B$65537,MATCH($C118,l_goods!$A$3:$A$65537,0)),INDEX(background_technosphere!$F$2:$F$65536,MATCH($C118,background_technosphere!$A$2:$A$65536,0))),"")</f>
        <v>tap water</v>
      </c>
      <c r="H118" s="123" t="str">
        <f>_xlfn.IFNA(_xlfn.IFNA(INDEX(l_fp!$B$3:$B$65537,MATCH($D118,l_fp!$A$3:$A$65537,0)),INDEX(background_biosphere!$B$2:$B$65536,MATCH($D118,background_biosphere!$A$2:$A$65536,0))),"")</f>
        <v/>
      </c>
      <c r="I118" s="152">
        <v>0</v>
      </c>
      <c r="J118" s="124"/>
      <c r="K118" s="120"/>
      <c r="L118" s="125" t="str">
        <f>IF(_xlfn.IFNA(_xlfn.IFNA(INDEX(l_fp!$D$3:$D$65537,MATCH($D118,l_fp!$A$3:$A$65537,0)),INDEX(background_biosphere!$C$2:$C$65536,MATCH($D118,background_biosphere!$A$2:$A$65536,0))),"")=0,"",_xlfn.IFNA(_xlfn.IFNA(INDEX(l_fp!$D$3:$D$65537,MATCH($D118,l_fp!$A$3:$A$65537,0)),INDEX(background_biosphere!$C$2:$C$65536,MATCH($D118,background_biosphere!$A$2:$A$65536,0))),""))</f>
        <v/>
      </c>
      <c r="M118" s="125" t="str">
        <f>IF(_xlfn.IFNA(_xlfn.IFNA(INDEX(l_fp!$E$3:$E$65537,MATCH($D118,l_fp!$A$3:$A$65537,0)),INDEX(background_biosphere!$D$2:$D$65536,MATCH($D118,background_biosphere!$A$2:$A$65536,0))),"")=0,"",_xlfn.IFNA(_xlfn.IFNA(INDEX(l_fp!$E$3:$E$65537,MATCH($D118,l_fp!$A$3:$A$65537,0)),INDEX(background_biosphere!$D$2:$D$65536,MATCH($D118,background_biosphere!$A$2:$A$65536,0))),""))</f>
        <v/>
      </c>
      <c r="N118" s="126" t="str">
        <f>_xlfn.IFNA(_xlfn.IFNA(_xlfn.IFNA(_xlfn.IFNA(INDEX(l_goods!$D$3:$D$65537,MATCH(C118,l_goods!$A$3:$A$65537,0)),INDEX(background_technosphere!$H$2:$H$65536,MATCH(C118,background_technosphere!$A$2:$A$65536,0))),INDEX(l_fp!$F$3:$F$65537,MATCH($D118,l_fp!$A$3:$A$65537,0))),INDEX(background_biosphere!$E$2:$E$65536,MATCH($D118,background_biosphere!$A$2:$A$65536,0))),"")</f>
        <v>kg</v>
      </c>
      <c r="O118" s="127" t="s">
        <v>5960</v>
      </c>
      <c r="P118" s="127" t="s">
        <v>5961</v>
      </c>
      <c r="Q118" s="127"/>
    </row>
    <row r="119" spans="1:17" s="128" customFormat="1" x14ac:dyDescent="0.25">
      <c r="A119" s="163" t="str">
        <f>_xlfn.IFNA(_xlfn.IFNA(INDEX(l_act!$B$3:$B$65537,MATCH($B119,l_act!$A$3:$A$65537,0)),INDEX(background_technosphere!$E$2:$E$65536,MATCH($B119,background_technosphere!$B$2:$B$65536,0))),"")</f>
        <v>sludge_eol_cardboard</v>
      </c>
      <c r="B119" s="164" t="s">
        <v>5833</v>
      </c>
      <c r="C119" s="119" t="s">
        <v>5889</v>
      </c>
      <c r="D119" s="120"/>
      <c r="E119" s="121" t="str">
        <f>_xlfn.IFNA(_xlfn.IFNA(INDEX(l_act!$B$3:$B$65537,MATCH(IFERROR(RIGHT($C119,LEN($C119)-FIND("_",$C119)),""),l_act!$A$3:$A$65537,0)),INDEX(background_technosphere!$E$2:$E$65536,MATCH($C119,background_technosphere!$A$2:$A$65536,0))),"")</f>
        <v>market for tap water</v>
      </c>
      <c r="F119" s="121" t="str">
        <f>_xlfn.IFNA(_xlfn.IFNA(INDEX(l_act!$C$3:$C$65537,MATCH(IFERROR(RIGHT($C119,LEN($C119)-FIND("_",$C119)),""),l_act!$A$3:$A$65537,0)),INDEX(background_technosphere!$G$2:$G$65536,MATCH($C119,background_technosphere!$A$2:$A$65536,0))),"")</f>
        <v>CA-QC</v>
      </c>
      <c r="G119" s="122" t="str">
        <f>_xlfn.IFNA(_xlfn.IFNA(INDEX(l_goods!$B$3:$B$65537,MATCH($C119,l_goods!$A$3:$A$65537,0)),INDEX(background_technosphere!$F$2:$F$65536,MATCH($C119,background_technosphere!$A$2:$A$65536,0))),"")</f>
        <v>tap water</v>
      </c>
      <c r="H119" s="123" t="str">
        <f>_xlfn.IFNA(_xlfn.IFNA(INDEX(l_fp!$B$3:$B$65537,MATCH($D119,l_fp!$A$3:$A$65537,0)),INDEX(background_biosphere!$B$2:$B$65536,MATCH($D119,background_biosphere!$A$2:$A$65536,0))),"")</f>
        <v/>
      </c>
      <c r="I119" s="152">
        <v>0</v>
      </c>
      <c r="J119" s="124"/>
      <c r="K119" s="120"/>
      <c r="L119" s="125" t="str">
        <f>IF(_xlfn.IFNA(_xlfn.IFNA(INDEX(l_fp!$D$3:$D$65537,MATCH($D119,l_fp!$A$3:$A$65537,0)),INDEX(background_biosphere!$C$2:$C$65536,MATCH($D119,background_biosphere!$A$2:$A$65536,0))),"")=0,"",_xlfn.IFNA(_xlfn.IFNA(INDEX(l_fp!$D$3:$D$65537,MATCH($D119,l_fp!$A$3:$A$65537,0)),INDEX(background_biosphere!$C$2:$C$65536,MATCH($D119,background_biosphere!$A$2:$A$65536,0))),""))</f>
        <v/>
      </c>
      <c r="M119" s="125" t="str">
        <f>IF(_xlfn.IFNA(_xlfn.IFNA(INDEX(l_fp!$E$3:$E$65537,MATCH($D119,l_fp!$A$3:$A$65537,0)),INDEX(background_biosphere!$D$2:$D$65536,MATCH($D119,background_biosphere!$A$2:$A$65536,0))),"")=0,"",_xlfn.IFNA(_xlfn.IFNA(INDEX(l_fp!$E$3:$E$65537,MATCH($D119,l_fp!$A$3:$A$65537,0)),INDEX(background_biosphere!$D$2:$D$65536,MATCH($D119,background_biosphere!$A$2:$A$65536,0))),""))</f>
        <v/>
      </c>
      <c r="N119" s="126" t="str">
        <f>_xlfn.IFNA(_xlfn.IFNA(_xlfn.IFNA(_xlfn.IFNA(INDEX(l_goods!$D$3:$D$65537,MATCH(C119,l_goods!$A$3:$A$65537,0)),INDEX(background_technosphere!$H$2:$H$65536,MATCH(C119,background_technosphere!$A$2:$A$65536,0))),INDEX(l_fp!$F$3:$F$65537,MATCH($D119,l_fp!$A$3:$A$65537,0))),INDEX(background_biosphere!$E$2:$E$65536,MATCH($D119,background_biosphere!$A$2:$A$65536,0))),"")</f>
        <v>kg</v>
      </c>
      <c r="O119" s="127" t="s">
        <v>5960</v>
      </c>
      <c r="P119" s="127" t="s">
        <v>5961</v>
      </c>
      <c r="Q119" s="127"/>
    </row>
    <row r="120" spans="1:17" s="128" customFormat="1" x14ac:dyDescent="0.25">
      <c r="A120" s="163" t="str">
        <f>_xlfn.IFNA(_xlfn.IFNA(INDEX(l_act!$B$3:$B$65537,MATCH($B120,l_act!$A$3:$A$65537,0)),INDEX(background_technosphere!$E$2:$E$65536,MATCH($B120,background_technosphere!$B$2:$B$65536,0))),"")</f>
        <v>sludge_eol_cardboard</v>
      </c>
      <c r="B120" s="164" t="s">
        <v>5833</v>
      </c>
      <c r="C120" s="119" t="s">
        <v>5890</v>
      </c>
      <c r="D120" s="120"/>
      <c r="E120" s="121" t="str">
        <f>_xlfn.IFNA(_xlfn.IFNA(INDEX(l_act!$B$3:$B$65537,MATCH(IFERROR(RIGHT($C120,LEN($C120)-FIND("_",$C120)),""),l_act!$A$3:$A$65537,0)),INDEX(background_technosphere!$E$2:$E$65536,MATCH($C120,background_technosphere!$A$2:$A$65536,0))),"")</f>
        <v>market for tap water</v>
      </c>
      <c r="F120" s="121" t="str">
        <f>_xlfn.IFNA(_xlfn.IFNA(INDEX(l_act!$C$3:$C$65537,MATCH(IFERROR(RIGHT($C120,LEN($C120)-FIND("_",$C120)),""),l_act!$A$3:$A$65537,0)),INDEX(background_technosphere!$G$2:$G$65536,MATCH($C120,background_technosphere!$A$2:$A$65536,0))),"")</f>
        <v>IN</v>
      </c>
      <c r="G120" s="122" t="str">
        <f>_xlfn.IFNA(_xlfn.IFNA(INDEX(l_goods!$B$3:$B$65537,MATCH($C120,l_goods!$A$3:$A$65537,0)),INDEX(background_technosphere!$F$2:$F$65536,MATCH($C120,background_technosphere!$A$2:$A$65536,0))),"")</f>
        <v>tap water</v>
      </c>
      <c r="H120" s="123" t="str">
        <f>_xlfn.IFNA(_xlfn.IFNA(INDEX(l_fp!$B$3:$B$65537,MATCH($D120,l_fp!$A$3:$A$65537,0)),INDEX(background_biosphere!$B$2:$B$65536,MATCH($D120,background_biosphere!$A$2:$A$65536,0))),"")</f>
        <v/>
      </c>
      <c r="I120" s="152">
        <v>0</v>
      </c>
      <c r="J120" s="124"/>
      <c r="K120" s="120"/>
      <c r="L120" s="125" t="str">
        <f>IF(_xlfn.IFNA(_xlfn.IFNA(INDEX(l_fp!$D$3:$D$65537,MATCH($D120,l_fp!$A$3:$A$65537,0)),INDEX(background_biosphere!$C$2:$C$65536,MATCH($D120,background_biosphere!$A$2:$A$65536,0))),"")=0,"",_xlfn.IFNA(_xlfn.IFNA(INDEX(l_fp!$D$3:$D$65537,MATCH($D120,l_fp!$A$3:$A$65537,0)),INDEX(background_biosphere!$C$2:$C$65536,MATCH($D120,background_biosphere!$A$2:$A$65536,0))),""))</f>
        <v/>
      </c>
      <c r="M120" s="125" t="str">
        <f>IF(_xlfn.IFNA(_xlfn.IFNA(INDEX(l_fp!$E$3:$E$65537,MATCH($D120,l_fp!$A$3:$A$65537,0)),INDEX(background_biosphere!$D$2:$D$65536,MATCH($D120,background_biosphere!$A$2:$A$65536,0))),"")=0,"",_xlfn.IFNA(_xlfn.IFNA(INDEX(l_fp!$E$3:$E$65537,MATCH($D120,l_fp!$A$3:$A$65537,0)),INDEX(background_biosphere!$D$2:$D$65536,MATCH($D120,background_biosphere!$A$2:$A$65536,0))),""))</f>
        <v/>
      </c>
      <c r="N120" s="126" t="str">
        <f>_xlfn.IFNA(_xlfn.IFNA(_xlfn.IFNA(_xlfn.IFNA(INDEX(l_goods!$D$3:$D$65537,MATCH(C120,l_goods!$A$3:$A$65537,0)),INDEX(background_technosphere!$H$2:$H$65536,MATCH(C120,background_technosphere!$A$2:$A$65536,0))),INDEX(l_fp!$F$3:$F$65537,MATCH($D120,l_fp!$A$3:$A$65537,0))),INDEX(background_biosphere!$E$2:$E$65536,MATCH($D120,background_biosphere!$A$2:$A$65536,0))),"")</f>
        <v>kg</v>
      </c>
      <c r="O120" s="127" t="s">
        <v>5960</v>
      </c>
      <c r="P120" s="127" t="s">
        <v>5961</v>
      </c>
      <c r="Q120" s="127"/>
    </row>
    <row r="121" spans="1:17" x14ac:dyDescent="0.25">
      <c r="A121" s="163" t="str">
        <f>_xlfn.IFNA(_xlfn.IFNA(INDEX(l_act!$B$3:$B$65537,MATCH($B121,l_act!$A$3:$A$65537,0)),INDEX(background_technosphere!$E$2:$E$65536,MATCH($B121,background_technosphere!$B$2:$B$65536,0))),"")</f>
        <v>sludge_eol_cardboard</v>
      </c>
      <c r="B121" s="164" t="s">
        <v>5833</v>
      </c>
      <c r="C121" s="53" t="s">
        <v>5891</v>
      </c>
      <c r="D121" s="54"/>
      <c r="E121" s="55" t="str">
        <f>_xlfn.IFNA(_xlfn.IFNA(INDEX(l_act!$B$3:$B$65537,MATCH(IFERROR(RIGHT($C121,LEN($C121)-FIND("_",$C121)),""),l_act!$A$3:$A$65537,0)),INDEX(background_technosphere!$E$2:$E$65536,MATCH($C121,background_technosphere!$A$2:$A$65536,0))),"")</f>
        <v>market for hard coal ash</v>
      </c>
      <c r="F121" s="55" t="str">
        <f>_xlfn.IFNA(_xlfn.IFNA(INDEX(l_act!$C$3:$C$65537,MATCH(IFERROR(RIGHT($C121,LEN($C121)-FIND("_",$C121)),""),l_act!$A$3:$A$65537,0)),INDEX(background_technosphere!$G$2:$G$65536,MATCH($C121,background_technosphere!$A$2:$A$65536,0))),"")</f>
        <v>RoW</v>
      </c>
      <c r="G121" s="56" t="str">
        <f>_xlfn.IFNA(_xlfn.IFNA(INDEX(l_goods!$B$3:$B$65537,MATCH($C121,l_goods!$A$3:$A$65537,0)),INDEX(background_technosphere!$F$2:$F$65536,MATCH($C121,background_technosphere!$A$2:$A$65536,0))),"")</f>
        <v>hard coal ash</v>
      </c>
      <c r="H121" s="57" t="str">
        <f>_xlfn.IFNA(_xlfn.IFNA(INDEX(l_fp!$B$3:$B$65537,MATCH($D121,l_fp!$A$3:$A$65537,0)),INDEX(background_biosphere!$B$2:$B$65536,MATCH($D121,background_biosphere!$A$2:$A$65536,0))),"")</f>
        <v/>
      </c>
      <c r="I121" s="58">
        <v>4.7205124800000001E-4</v>
      </c>
      <c r="J121" s="58"/>
      <c r="K121" s="54"/>
      <c r="L121" s="59" t="str">
        <f>IF(_xlfn.IFNA(_xlfn.IFNA(INDEX(l_fp!$D$3:$D$65537,MATCH($D121,l_fp!$A$3:$A$65537,0)),INDEX(background_biosphere!$C$2:$C$65536,MATCH($D121,background_biosphere!$A$2:$A$65536,0))),"")=0,"",_xlfn.IFNA(_xlfn.IFNA(INDEX(l_fp!$D$3:$D$65537,MATCH($D121,l_fp!$A$3:$A$65537,0)),INDEX(background_biosphere!$C$2:$C$65536,MATCH($D121,background_biosphere!$A$2:$A$65536,0))),""))</f>
        <v/>
      </c>
      <c r="M121" s="59" t="str">
        <f>IF(_xlfn.IFNA(_xlfn.IFNA(INDEX(l_fp!$E$3:$E$65537,MATCH($D121,l_fp!$A$3:$A$65537,0)),INDEX(background_biosphere!$D$2:$D$65536,MATCH($D121,background_biosphere!$A$2:$A$65536,0))),"")=0,"",_xlfn.IFNA(_xlfn.IFNA(INDEX(l_fp!$E$3:$E$65537,MATCH($D121,l_fp!$A$3:$A$65537,0)),INDEX(background_biosphere!$D$2:$D$65536,MATCH($D121,background_biosphere!$A$2:$A$65536,0))),""))</f>
        <v/>
      </c>
      <c r="N121" s="60" t="str">
        <f>_xlfn.IFNA(_xlfn.IFNA(_xlfn.IFNA(_xlfn.IFNA(INDEX(l_goods!$D$3:$D$65537,MATCH(C121,l_goods!$A$3:$A$65537,0)),INDEX(background_technosphere!$H$2:$H$65536,MATCH(C121,background_technosphere!$A$2:$A$65536,0))),INDEX(l_fp!$F$3:$F$65537,MATCH($D121,l_fp!$A$3:$A$65537,0))),INDEX(background_biosphere!$E$2:$E$65536,MATCH($D121,background_biosphere!$A$2:$A$65536,0))),"")</f>
        <v>kg</v>
      </c>
      <c r="O121" s="61"/>
      <c r="P121" s="61"/>
      <c r="Q121" s="61"/>
    </row>
    <row r="122" spans="1:17" s="128" customFormat="1" x14ac:dyDescent="0.25">
      <c r="A122" s="163" t="str">
        <f>_xlfn.IFNA(_xlfn.IFNA(INDEX(l_act!$B$3:$B$65537,MATCH($B122,l_act!$A$3:$A$65537,0)),INDEX(background_technosphere!$E$2:$E$65536,MATCH($B122,background_technosphere!$B$2:$B$65536,0))),"")</f>
        <v>sludge_eol_cardboard</v>
      </c>
      <c r="B122" s="164" t="s">
        <v>5833</v>
      </c>
      <c r="C122" s="119" t="s">
        <v>5744</v>
      </c>
      <c r="D122" s="120"/>
      <c r="E122" s="121" t="str">
        <f>_xlfn.IFNA(_xlfn.IFNA(INDEX(l_act!$B$3:$B$65537,MATCH(IFERROR(RIGHT($C122,LEN($C122)-FIND("_",$C122)),""),l_act!$A$3:$A$65537,0)),INDEX(background_technosphere!$E$2:$E$65536,MATCH($C122,background_technosphere!$A$2:$A$65536,0))),"")</f>
        <v>market for municipal solid waste</v>
      </c>
      <c r="F122" s="154" t="str">
        <f>_xlfn.IFNA(_xlfn.IFNA(INDEX(l_act!$C$3:$C$65537,MATCH(IFERROR(RIGHT($C122,LEN($C122)-FIND("_",$C122)),""),l_act!$A$3:$A$65537,0)),INDEX(background_technosphere!$G$2:$G$65536,MATCH($C122,background_technosphere!$A$2:$A$65536,0))),"")</f>
        <v>IN</v>
      </c>
      <c r="G122" s="122" t="str">
        <f>_xlfn.IFNA(_xlfn.IFNA(INDEX(l_goods!$B$3:$B$65537,MATCH($C122,l_goods!$A$3:$A$65537,0)),INDEX(background_technosphere!$F$2:$F$65536,MATCH($C122,background_technosphere!$A$2:$A$65536,0))),"")</f>
        <v>municipal solid waste</v>
      </c>
      <c r="H122" s="123" t="str">
        <f>_xlfn.IFNA(_xlfn.IFNA(INDEX(l_fp!$B$3:$B$65537,MATCH($D122,l_fp!$A$3:$A$65537,0)),INDEX(background_biosphere!$B$2:$B$65536,MATCH($D122,background_biosphere!$A$2:$A$65536,0))),"")</f>
        <v/>
      </c>
      <c r="I122" s="124">
        <v>4.09067582839793E-2</v>
      </c>
      <c r="J122" s="124"/>
      <c r="K122" s="120"/>
      <c r="L122" s="125" t="str">
        <f>IF(_xlfn.IFNA(_xlfn.IFNA(INDEX(l_fp!$D$3:$D$65537,MATCH($D122,l_fp!$A$3:$A$65537,0)),INDEX(background_biosphere!$C$2:$C$65536,MATCH($D122,background_biosphere!$A$2:$A$65536,0))),"")=0,"",_xlfn.IFNA(_xlfn.IFNA(INDEX(l_fp!$D$3:$D$65537,MATCH($D122,l_fp!$A$3:$A$65537,0)),INDEX(background_biosphere!$C$2:$C$65536,MATCH($D122,background_biosphere!$A$2:$A$65536,0))),""))</f>
        <v/>
      </c>
      <c r="M122" s="125" t="str">
        <f>IF(_xlfn.IFNA(_xlfn.IFNA(INDEX(l_fp!$E$3:$E$65537,MATCH($D122,l_fp!$A$3:$A$65537,0)),INDEX(background_biosphere!$D$2:$D$65536,MATCH($D122,background_biosphere!$A$2:$A$65536,0))),"")=0,"",_xlfn.IFNA(_xlfn.IFNA(INDEX(l_fp!$E$3:$E$65537,MATCH($D122,l_fp!$A$3:$A$65537,0)),INDEX(background_biosphere!$D$2:$D$65536,MATCH($D122,background_biosphere!$A$2:$A$65536,0))),""))</f>
        <v/>
      </c>
      <c r="N122" s="126" t="str">
        <f>_xlfn.IFNA(_xlfn.IFNA(_xlfn.IFNA(_xlfn.IFNA(INDEX(l_goods!$D$3:$D$65537,MATCH(C122,l_goods!$A$3:$A$65537,0)),INDEX(background_technosphere!$H$2:$H$65536,MATCH(C122,background_technosphere!$A$2:$A$65536,0))),INDEX(l_fp!$F$3:$F$65537,MATCH($D122,l_fp!$A$3:$A$65537,0))),INDEX(background_biosphere!$E$2:$E$65536,MATCH($D122,background_biosphere!$A$2:$A$65536,0))),"")</f>
        <v>kg</v>
      </c>
      <c r="O122" s="127" t="s">
        <v>5962</v>
      </c>
      <c r="P122" s="127" t="s">
        <v>5777</v>
      </c>
      <c r="Q122" s="127"/>
    </row>
    <row r="123" spans="1:17" s="128" customFormat="1" x14ac:dyDescent="0.25">
      <c r="A123" s="163" t="str">
        <f>_xlfn.IFNA(_xlfn.IFNA(INDEX(l_act!$B$3:$B$65537,MATCH($B123,l_act!$A$3:$A$65537,0)),INDEX(background_technosphere!$E$2:$E$65536,MATCH($B123,background_technosphere!$B$2:$B$65536,0))),"")</f>
        <v>sludge_eol_cardboard</v>
      </c>
      <c r="B123" s="164" t="s">
        <v>5833</v>
      </c>
      <c r="C123" s="119" t="s">
        <v>5744</v>
      </c>
      <c r="D123" s="120"/>
      <c r="E123" s="121" t="str">
        <f>_xlfn.IFNA(_xlfn.IFNA(INDEX(l_act!$B$3:$B$65537,MATCH(IFERROR(RIGHT($C123,LEN($C123)-FIND("_",$C123)),""),l_act!$A$3:$A$65537,0)),INDEX(background_technosphere!$E$2:$E$65536,MATCH($C123,background_technosphere!$A$2:$A$65536,0))),"")</f>
        <v>market for municipal solid waste</v>
      </c>
      <c r="F123" s="154" t="str">
        <f>_xlfn.IFNA(_xlfn.IFNA(INDEX(l_act!$C$3:$C$65537,MATCH(IFERROR(RIGHT($C123,LEN($C123)-FIND("_",$C123)),""),l_act!$A$3:$A$65537,0)),INDEX(background_technosphere!$G$2:$G$65536,MATCH($C123,background_technosphere!$A$2:$A$65536,0))),"")</f>
        <v>IN</v>
      </c>
      <c r="G123" s="122" t="str">
        <f>_xlfn.IFNA(_xlfn.IFNA(INDEX(l_goods!$B$3:$B$65537,MATCH($C123,l_goods!$A$3:$A$65537,0)),INDEX(background_technosphere!$F$2:$F$65536,MATCH($C123,background_technosphere!$A$2:$A$65536,0))),"")</f>
        <v>municipal solid waste</v>
      </c>
      <c r="H123" s="123" t="str">
        <f>_xlfn.IFNA(_xlfn.IFNA(INDEX(l_fp!$B$3:$B$65537,MATCH($D123,l_fp!$A$3:$A$65537,0)),INDEX(background_biosphere!$B$2:$B$65536,MATCH($D123,background_biosphere!$A$2:$A$65536,0))),"")</f>
        <v/>
      </c>
      <c r="I123" s="124">
        <v>2.0827455005931501E-5</v>
      </c>
      <c r="J123" s="124"/>
      <c r="K123" s="120"/>
      <c r="L123" s="125" t="str">
        <f>IF(_xlfn.IFNA(_xlfn.IFNA(INDEX(l_fp!$D$3:$D$65537,MATCH($D123,l_fp!$A$3:$A$65537,0)),INDEX(background_biosphere!$C$2:$C$65536,MATCH($D123,background_biosphere!$A$2:$A$65536,0))),"")=0,"",_xlfn.IFNA(_xlfn.IFNA(INDEX(l_fp!$D$3:$D$65537,MATCH($D123,l_fp!$A$3:$A$65537,0)),INDEX(background_biosphere!$C$2:$C$65536,MATCH($D123,background_biosphere!$A$2:$A$65536,0))),""))</f>
        <v/>
      </c>
      <c r="M123" s="125" t="str">
        <f>IF(_xlfn.IFNA(_xlfn.IFNA(INDEX(l_fp!$E$3:$E$65537,MATCH($D123,l_fp!$A$3:$A$65537,0)),INDEX(background_biosphere!$D$2:$D$65536,MATCH($D123,background_biosphere!$A$2:$A$65536,0))),"")=0,"",_xlfn.IFNA(_xlfn.IFNA(INDEX(l_fp!$E$3:$E$65537,MATCH($D123,l_fp!$A$3:$A$65537,0)),INDEX(background_biosphere!$D$2:$D$65536,MATCH($D123,background_biosphere!$A$2:$A$65536,0))),""))</f>
        <v/>
      </c>
      <c r="N123" s="126" t="str">
        <f>_xlfn.IFNA(_xlfn.IFNA(_xlfn.IFNA(_xlfn.IFNA(INDEX(l_goods!$D$3:$D$65537,MATCH(C123,l_goods!$A$3:$A$65537,0)),INDEX(background_technosphere!$H$2:$H$65536,MATCH(C123,background_technosphere!$A$2:$A$65536,0))),INDEX(l_fp!$F$3:$F$65537,MATCH($D123,l_fp!$A$3:$A$65537,0))),INDEX(background_biosphere!$E$2:$E$65536,MATCH($D123,background_biosphere!$A$2:$A$65536,0))),"")</f>
        <v>kg</v>
      </c>
      <c r="O123" s="127" t="s">
        <v>5962</v>
      </c>
      <c r="P123" s="127" t="s">
        <v>5777</v>
      </c>
      <c r="Q123" s="127"/>
    </row>
    <row r="124" spans="1:17" s="128" customFormat="1" x14ac:dyDescent="0.25">
      <c r="A124" s="163" t="str">
        <f>_xlfn.IFNA(_xlfn.IFNA(INDEX(l_act!$B$3:$B$65537,MATCH($B124,l_act!$A$3:$A$65537,0)),INDEX(background_technosphere!$E$2:$E$65536,MATCH($B124,background_technosphere!$B$2:$B$65536,0))),"")</f>
        <v>sludge_eol_cardboard</v>
      </c>
      <c r="B124" s="164" t="s">
        <v>5833</v>
      </c>
      <c r="C124" s="119" t="s">
        <v>5744</v>
      </c>
      <c r="D124" s="120"/>
      <c r="E124" s="121" t="str">
        <f>_xlfn.IFNA(_xlfn.IFNA(INDEX(l_act!$B$3:$B$65537,MATCH(IFERROR(RIGHT($C124,LEN($C124)-FIND("_",$C124)),""),l_act!$A$3:$A$65537,0)),INDEX(background_technosphere!$E$2:$E$65536,MATCH($C124,background_technosphere!$A$2:$A$65536,0))),"")</f>
        <v>market for municipal solid waste</v>
      </c>
      <c r="F124" s="154" t="str">
        <f>_xlfn.IFNA(_xlfn.IFNA(INDEX(l_act!$C$3:$C$65537,MATCH(IFERROR(RIGHT($C124,LEN($C124)-FIND("_",$C124)),""),l_act!$A$3:$A$65537,0)),INDEX(background_technosphere!$G$2:$G$65536,MATCH($C124,background_technosphere!$A$2:$A$65536,0))),"")</f>
        <v>IN</v>
      </c>
      <c r="G124" s="122" t="str">
        <f>_xlfn.IFNA(_xlfn.IFNA(INDEX(l_goods!$B$3:$B$65537,MATCH($C124,l_goods!$A$3:$A$65537,0)),INDEX(background_technosphere!$F$2:$F$65536,MATCH($C124,background_technosphere!$A$2:$A$65536,0))),"")</f>
        <v>municipal solid waste</v>
      </c>
      <c r="H124" s="123" t="str">
        <f>_xlfn.IFNA(_xlfn.IFNA(INDEX(l_fp!$B$3:$B$65537,MATCH($D124,l_fp!$A$3:$A$65537,0)),INDEX(background_biosphere!$B$2:$B$65536,MATCH($D124,background_biosphere!$A$2:$A$65536,0))),"")</f>
        <v/>
      </c>
      <c r="I124" s="124">
        <v>1.4574237692626E-5</v>
      </c>
      <c r="J124" s="124"/>
      <c r="K124" s="120"/>
      <c r="L124" s="125" t="str">
        <f>IF(_xlfn.IFNA(_xlfn.IFNA(INDEX(l_fp!$D$3:$D$65537,MATCH($D124,l_fp!$A$3:$A$65537,0)),INDEX(background_biosphere!$C$2:$C$65536,MATCH($D124,background_biosphere!$A$2:$A$65536,0))),"")=0,"",_xlfn.IFNA(_xlfn.IFNA(INDEX(l_fp!$D$3:$D$65537,MATCH($D124,l_fp!$A$3:$A$65537,0)),INDEX(background_biosphere!$C$2:$C$65536,MATCH($D124,background_biosphere!$A$2:$A$65536,0))),""))</f>
        <v/>
      </c>
      <c r="M124" s="125" t="str">
        <f>IF(_xlfn.IFNA(_xlfn.IFNA(INDEX(l_fp!$E$3:$E$65537,MATCH($D124,l_fp!$A$3:$A$65537,0)),INDEX(background_biosphere!$D$2:$D$65536,MATCH($D124,background_biosphere!$A$2:$A$65536,0))),"")=0,"",_xlfn.IFNA(_xlfn.IFNA(INDEX(l_fp!$E$3:$E$65537,MATCH($D124,l_fp!$A$3:$A$65537,0)),INDEX(background_biosphere!$D$2:$D$65536,MATCH($D124,background_biosphere!$A$2:$A$65536,0))),""))</f>
        <v/>
      </c>
      <c r="N124" s="126" t="str">
        <f>_xlfn.IFNA(_xlfn.IFNA(_xlfn.IFNA(_xlfn.IFNA(INDEX(l_goods!$D$3:$D$65537,MATCH(C124,l_goods!$A$3:$A$65537,0)),INDEX(background_technosphere!$H$2:$H$65536,MATCH(C124,background_technosphere!$A$2:$A$65536,0))),INDEX(l_fp!$F$3:$F$65537,MATCH($D124,l_fp!$A$3:$A$65537,0))),INDEX(background_biosphere!$E$2:$E$65536,MATCH($D124,background_biosphere!$A$2:$A$65536,0))),"")</f>
        <v>kg</v>
      </c>
      <c r="O124" s="127" t="s">
        <v>5962</v>
      </c>
      <c r="P124" s="127" t="s">
        <v>5777</v>
      </c>
      <c r="Q124" s="127"/>
    </row>
    <row r="125" spans="1:17" s="128" customFormat="1" x14ac:dyDescent="0.25">
      <c r="A125" s="163" t="str">
        <f>_xlfn.IFNA(_xlfn.IFNA(INDEX(l_act!$B$3:$B$65537,MATCH($B125,l_act!$A$3:$A$65537,0)),INDEX(background_technosphere!$E$2:$E$65536,MATCH($B125,background_technosphere!$B$2:$B$65536,0))),"")</f>
        <v>sludge_eol_cardboard</v>
      </c>
      <c r="B125" s="164" t="s">
        <v>5833</v>
      </c>
      <c r="C125" s="119" t="s">
        <v>5744</v>
      </c>
      <c r="D125" s="120"/>
      <c r="E125" s="121" t="str">
        <f>_xlfn.IFNA(_xlfn.IFNA(INDEX(l_act!$B$3:$B$65537,MATCH(IFERROR(RIGHT($C125,LEN($C125)-FIND("_",$C125)),""),l_act!$A$3:$A$65537,0)),INDEX(background_technosphere!$E$2:$E$65536,MATCH($C125,background_technosphere!$A$2:$A$65536,0))),"")</f>
        <v>market for municipal solid waste</v>
      </c>
      <c r="F125" s="154" t="str">
        <f>_xlfn.IFNA(_xlfn.IFNA(INDEX(l_act!$C$3:$C$65537,MATCH(IFERROR(RIGHT($C125,LEN($C125)-FIND("_",$C125)),""),l_act!$A$3:$A$65537,0)),INDEX(background_technosphere!$G$2:$G$65536,MATCH($C125,background_technosphere!$A$2:$A$65536,0))),"")</f>
        <v>IN</v>
      </c>
      <c r="G125" s="122" t="str">
        <f>_xlfn.IFNA(_xlfn.IFNA(INDEX(l_goods!$B$3:$B$65537,MATCH($C125,l_goods!$A$3:$A$65537,0)),INDEX(background_technosphere!$F$2:$F$65536,MATCH($C125,background_technosphere!$A$2:$A$65536,0))),"")</f>
        <v>municipal solid waste</v>
      </c>
      <c r="H125" s="123" t="str">
        <f>_xlfn.IFNA(_xlfn.IFNA(INDEX(l_fp!$B$3:$B$65537,MATCH($D125,l_fp!$A$3:$A$65537,0)),INDEX(background_biosphere!$B$2:$B$65536,MATCH($D125,background_biosphere!$A$2:$A$65536,0))),"")</f>
        <v/>
      </c>
      <c r="I125" s="124">
        <v>5.7840023322186699E-5</v>
      </c>
      <c r="J125" s="124"/>
      <c r="K125" s="120"/>
      <c r="L125" s="125" t="str">
        <f>IF(_xlfn.IFNA(_xlfn.IFNA(INDEX(l_fp!$D$3:$D$65537,MATCH($D125,l_fp!$A$3:$A$65537,0)),INDEX(background_biosphere!$C$2:$C$65536,MATCH($D125,background_biosphere!$A$2:$A$65536,0))),"")=0,"",_xlfn.IFNA(_xlfn.IFNA(INDEX(l_fp!$D$3:$D$65537,MATCH($D125,l_fp!$A$3:$A$65537,0)),INDEX(background_biosphere!$C$2:$C$65536,MATCH($D125,background_biosphere!$A$2:$A$65536,0))),""))</f>
        <v/>
      </c>
      <c r="M125" s="125" t="str">
        <f>IF(_xlfn.IFNA(_xlfn.IFNA(INDEX(l_fp!$E$3:$E$65537,MATCH($D125,l_fp!$A$3:$A$65537,0)),INDEX(background_biosphere!$D$2:$D$65536,MATCH($D125,background_biosphere!$A$2:$A$65536,0))),"")=0,"",_xlfn.IFNA(_xlfn.IFNA(INDEX(l_fp!$E$3:$E$65537,MATCH($D125,l_fp!$A$3:$A$65537,0)),INDEX(background_biosphere!$D$2:$D$65536,MATCH($D125,background_biosphere!$A$2:$A$65536,0))),""))</f>
        <v/>
      </c>
      <c r="N125" s="126" t="str">
        <f>_xlfn.IFNA(_xlfn.IFNA(_xlfn.IFNA(_xlfn.IFNA(INDEX(l_goods!$D$3:$D$65537,MATCH(C125,l_goods!$A$3:$A$65537,0)),INDEX(background_technosphere!$H$2:$H$65536,MATCH(C125,background_technosphere!$A$2:$A$65536,0))),INDEX(l_fp!$F$3:$F$65537,MATCH($D125,l_fp!$A$3:$A$65537,0))),INDEX(background_biosphere!$E$2:$E$65536,MATCH($D125,background_biosphere!$A$2:$A$65536,0))),"")</f>
        <v>kg</v>
      </c>
      <c r="O125" s="127" t="s">
        <v>5962</v>
      </c>
      <c r="P125" s="127" t="s">
        <v>5777</v>
      </c>
      <c r="Q125" s="127"/>
    </row>
    <row r="126" spans="1:17" x14ac:dyDescent="0.25">
      <c r="A126" s="163" t="str">
        <f>_xlfn.IFNA(_xlfn.IFNA(INDEX(l_act!$B$3:$B$65537,MATCH($B126,l_act!$A$3:$A$65537,0)),INDEX(background_technosphere!$E$2:$E$65536,MATCH($B126,background_technosphere!$B$2:$B$65536,0))),"")</f>
        <v>sludge_eol_cardboard</v>
      </c>
      <c r="B126" s="164" t="s">
        <v>5833</v>
      </c>
      <c r="C126" s="53" t="s">
        <v>5892</v>
      </c>
      <c r="D126" s="54"/>
      <c r="E126" s="55" t="str">
        <f>_xlfn.IFNA(_xlfn.IFNA(INDEX(l_act!$B$3:$B$65537,MATCH(IFERROR(RIGHT($C126,LEN($C126)-FIND("_",$C126)),""),l_act!$A$3:$A$65537,0)),INDEX(background_technosphere!$E$2:$E$65536,MATCH($C126,background_technosphere!$A$2:$A$65536,0))),"")</f>
        <v>market for sludge from pulp and paper production</v>
      </c>
      <c r="F126" s="55" t="str">
        <f>_xlfn.IFNA(_xlfn.IFNA(INDEX(l_act!$C$3:$C$65537,MATCH(IFERROR(RIGHT($C126,LEN($C126)-FIND("_",$C126)),""),l_act!$A$3:$A$65537,0)),INDEX(background_technosphere!$G$2:$G$65536,MATCH($C126,background_technosphere!$A$2:$A$65536,0))),"")</f>
        <v>RoW</v>
      </c>
      <c r="G126" s="56" t="str">
        <f>_xlfn.IFNA(_xlfn.IFNA(INDEX(l_goods!$B$3:$B$65537,MATCH($C126,l_goods!$A$3:$A$65537,0)),INDEX(background_technosphere!$F$2:$F$65536,MATCH($C126,background_technosphere!$A$2:$A$65536,0))),"")</f>
        <v>sludge from pulp and paper production</v>
      </c>
      <c r="H126" s="57" t="str">
        <f>_xlfn.IFNA(_xlfn.IFNA(INDEX(l_fp!$B$3:$B$65537,MATCH($D126,l_fp!$A$3:$A$65537,0)),INDEX(background_biosphere!$B$2:$B$65536,MATCH($D126,background_biosphere!$A$2:$A$65536,0))),"")</f>
        <v/>
      </c>
      <c r="I126" s="58">
        <v>4.9467788290000002E-2</v>
      </c>
      <c r="J126" s="58"/>
      <c r="K126" s="54"/>
      <c r="L126" s="59" t="str">
        <f>IF(_xlfn.IFNA(_xlfn.IFNA(INDEX(l_fp!$D$3:$D$65537,MATCH($D126,l_fp!$A$3:$A$65537,0)),INDEX(background_biosphere!$C$2:$C$65536,MATCH($D126,background_biosphere!$A$2:$A$65536,0))),"")=0,"",_xlfn.IFNA(_xlfn.IFNA(INDEX(l_fp!$D$3:$D$65537,MATCH($D126,l_fp!$A$3:$A$65537,0)),INDEX(background_biosphere!$C$2:$C$65536,MATCH($D126,background_biosphere!$A$2:$A$65536,0))),""))</f>
        <v/>
      </c>
      <c r="M126" s="59" t="str">
        <f>IF(_xlfn.IFNA(_xlfn.IFNA(INDEX(l_fp!$E$3:$E$65537,MATCH($D126,l_fp!$A$3:$A$65537,0)),INDEX(background_biosphere!$D$2:$D$65536,MATCH($D126,background_biosphere!$A$2:$A$65536,0))),"")=0,"",_xlfn.IFNA(_xlfn.IFNA(INDEX(l_fp!$E$3:$E$65537,MATCH($D126,l_fp!$A$3:$A$65537,0)),INDEX(background_biosphere!$D$2:$D$65536,MATCH($D126,background_biosphere!$A$2:$A$65536,0))),""))</f>
        <v/>
      </c>
      <c r="N126" s="60" t="str">
        <f>_xlfn.IFNA(_xlfn.IFNA(_xlfn.IFNA(_xlfn.IFNA(INDEX(l_goods!$D$3:$D$65537,MATCH(C126,l_goods!$A$3:$A$65537,0)),INDEX(background_technosphere!$H$2:$H$65536,MATCH(C126,background_technosphere!$A$2:$A$65536,0))),INDEX(l_fp!$F$3:$F$65537,MATCH($D126,l_fp!$A$3:$A$65537,0))),INDEX(background_biosphere!$E$2:$E$65536,MATCH($D126,background_biosphere!$A$2:$A$65536,0))),"")</f>
        <v>kg</v>
      </c>
      <c r="O126" s="61"/>
      <c r="P126" s="61"/>
      <c r="Q126" s="61"/>
    </row>
    <row r="127" spans="1:17" x14ac:dyDescent="0.25">
      <c r="A127" s="163" t="str">
        <f>_xlfn.IFNA(_xlfn.IFNA(INDEX(l_act!$B$3:$B$65537,MATCH($B127,l_act!$A$3:$A$65537,0)),INDEX(background_technosphere!$E$2:$E$65536,MATCH($B127,background_technosphere!$B$2:$B$65536,0))),"")</f>
        <v>sludge_eol_cardboard</v>
      </c>
      <c r="B127" s="164" t="s">
        <v>5833</v>
      </c>
      <c r="C127" s="53" t="s">
        <v>5893</v>
      </c>
      <c r="D127" s="54"/>
      <c r="E127" s="55" t="str">
        <f>_xlfn.IFNA(_xlfn.IFNA(INDEX(l_act!$B$3:$B$65537,MATCH(IFERROR(RIGHT($C127,LEN($C127)-FIND("_",$C127)),""),l_act!$A$3:$A$65537,0)),INDEX(background_technosphere!$E$2:$E$65536,MATCH($C127,background_technosphere!$A$2:$A$65536,0))),"")</f>
        <v>market for ash from paper production sludge</v>
      </c>
      <c r="F127" s="55" t="str">
        <f>_xlfn.IFNA(_xlfn.IFNA(INDEX(l_act!$C$3:$C$65537,MATCH(IFERROR(RIGHT($C127,LEN($C127)-FIND("_",$C127)),""),l_act!$A$3:$A$65537,0)),INDEX(background_technosphere!$G$2:$G$65536,MATCH($C127,background_technosphere!$A$2:$A$65536,0))),"")</f>
        <v>RoW</v>
      </c>
      <c r="G127" s="56" t="str">
        <f>_xlfn.IFNA(_xlfn.IFNA(INDEX(l_goods!$B$3:$B$65537,MATCH($C127,l_goods!$A$3:$A$65537,0)),INDEX(background_technosphere!$F$2:$F$65536,MATCH($C127,background_technosphere!$A$2:$A$65536,0))),"")</f>
        <v>ash from paper production sludge</v>
      </c>
      <c r="H127" s="57" t="str">
        <f>_xlfn.IFNA(_xlfn.IFNA(INDEX(l_fp!$B$3:$B$65537,MATCH($D127,l_fp!$A$3:$A$65537,0)),INDEX(background_biosphere!$B$2:$B$65536,MATCH($D127,background_biosphere!$A$2:$A$65536,0))),"")</f>
        <v/>
      </c>
      <c r="I127" s="58">
        <v>2.981597835E-3</v>
      </c>
      <c r="J127" s="58"/>
      <c r="K127" s="54"/>
      <c r="L127" s="59" t="str">
        <f>IF(_xlfn.IFNA(_xlfn.IFNA(INDEX(l_fp!$D$3:$D$65537,MATCH($D127,l_fp!$A$3:$A$65537,0)),INDEX(background_biosphere!$C$2:$C$65536,MATCH($D127,background_biosphere!$A$2:$A$65536,0))),"")=0,"",_xlfn.IFNA(_xlfn.IFNA(INDEX(l_fp!$D$3:$D$65537,MATCH($D127,l_fp!$A$3:$A$65537,0)),INDEX(background_biosphere!$C$2:$C$65536,MATCH($D127,background_biosphere!$A$2:$A$65536,0))),""))</f>
        <v/>
      </c>
      <c r="M127" s="59" t="str">
        <f>IF(_xlfn.IFNA(_xlfn.IFNA(INDEX(l_fp!$E$3:$E$65537,MATCH($D127,l_fp!$A$3:$A$65537,0)),INDEX(background_biosphere!$D$2:$D$65536,MATCH($D127,background_biosphere!$A$2:$A$65536,0))),"")=0,"",_xlfn.IFNA(_xlfn.IFNA(INDEX(l_fp!$E$3:$E$65537,MATCH($D127,l_fp!$A$3:$A$65537,0)),INDEX(background_biosphere!$D$2:$D$65536,MATCH($D127,background_biosphere!$A$2:$A$65536,0))),""))</f>
        <v/>
      </c>
      <c r="N127" s="60" t="str">
        <f>_xlfn.IFNA(_xlfn.IFNA(_xlfn.IFNA(_xlfn.IFNA(INDEX(l_goods!$D$3:$D$65537,MATCH(C127,l_goods!$A$3:$A$65537,0)),INDEX(background_technosphere!$H$2:$H$65536,MATCH(C127,background_technosphere!$A$2:$A$65536,0))),INDEX(l_fp!$F$3:$F$65537,MATCH($D127,l_fp!$A$3:$A$65537,0))),INDEX(background_biosphere!$E$2:$E$65536,MATCH($D127,background_biosphere!$A$2:$A$65536,0))),"")</f>
        <v>kg</v>
      </c>
      <c r="O127" s="61"/>
      <c r="P127" s="61"/>
      <c r="Q127" s="61"/>
    </row>
    <row r="128" spans="1:17" x14ac:dyDescent="0.25">
      <c r="A128" s="163" t="str">
        <f>_xlfn.IFNA(_xlfn.IFNA(INDEX(l_act!$B$3:$B$65537,MATCH($B128,l_act!$A$3:$A$65537,0)),INDEX(background_technosphere!$E$2:$E$65536,MATCH($B128,background_technosphere!$B$2:$B$65536,0))),"")</f>
        <v>sludge_eol_cardboard</v>
      </c>
      <c r="B128" s="164" t="s">
        <v>5833</v>
      </c>
      <c r="C128" s="53" t="s">
        <v>5894</v>
      </c>
      <c r="D128" s="54"/>
      <c r="E128" s="55" t="str">
        <f>_xlfn.IFNA(_xlfn.IFNA(INDEX(l_act!$B$3:$B$65537,MATCH(IFERROR(RIGHT($C128,LEN($C128)-FIND("_",$C128)),""),l_act!$A$3:$A$65537,0)),INDEX(background_technosphere!$E$2:$E$65536,MATCH($C128,background_technosphere!$A$2:$A$65536,0))),"")</f>
        <v>market for lignite ash</v>
      </c>
      <c r="F128" s="55" t="str">
        <f>_xlfn.IFNA(_xlfn.IFNA(INDEX(l_act!$C$3:$C$65537,MATCH(IFERROR(RIGHT($C128,LEN($C128)-FIND("_",$C128)),""),l_act!$A$3:$A$65537,0)),INDEX(background_technosphere!$G$2:$G$65536,MATCH($C128,background_technosphere!$A$2:$A$65536,0))),"")</f>
        <v>RoW</v>
      </c>
      <c r="G128" s="56" t="str">
        <f>_xlfn.IFNA(_xlfn.IFNA(INDEX(l_goods!$B$3:$B$65537,MATCH($C128,l_goods!$A$3:$A$65537,0)),INDEX(background_technosphere!$F$2:$F$65536,MATCH($C128,background_technosphere!$A$2:$A$65536,0))),"")</f>
        <v>lignite ash</v>
      </c>
      <c r="H128" s="57" t="str">
        <f>_xlfn.IFNA(_xlfn.IFNA(INDEX(l_fp!$B$3:$B$65537,MATCH($D128,l_fp!$A$3:$A$65537,0)),INDEX(background_biosphere!$B$2:$B$65536,MATCH($D128,background_biosphere!$A$2:$A$65536,0))),"")</f>
        <v/>
      </c>
      <c r="I128" s="58">
        <v>5.1800216200000005E-4</v>
      </c>
      <c r="J128" s="58"/>
      <c r="K128" s="54"/>
      <c r="L128" s="59" t="str">
        <f>IF(_xlfn.IFNA(_xlfn.IFNA(INDEX(l_fp!$D$3:$D$65537,MATCH($D128,l_fp!$A$3:$A$65537,0)),INDEX(background_biosphere!$C$2:$C$65536,MATCH($D128,background_biosphere!$A$2:$A$65536,0))),"")=0,"",_xlfn.IFNA(_xlfn.IFNA(INDEX(l_fp!$D$3:$D$65537,MATCH($D128,l_fp!$A$3:$A$65537,0)),INDEX(background_biosphere!$C$2:$C$65536,MATCH($D128,background_biosphere!$A$2:$A$65536,0))),""))</f>
        <v/>
      </c>
      <c r="M128" s="59" t="str">
        <f>IF(_xlfn.IFNA(_xlfn.IFNA(INDEX(l_fp!$E$3:$E$65537,MATCH($D128,l_fp!$A$3:$A$65537,0)),INDEX(background_biosphere!$D$2:$D$65536,MATCH($D128,background_biosphere!$A$2:$A$65536,0))),"")=0,"",_xlfn.IFNA(_xlfn.IFNA(INDEX(l_fp!$E$3:$E$65537,MATCH($D128,l_fp!$A$3:$A$65537,0)),INDEX(background_biosphere!$D$2:$D$65536,MATCH($D128,background_biosphere!$A$2:$A$65536,0))),""))</f>
        <v/>
      </c>
      <c r="N128" s="60" t="str">
        <f>_xlfn.IFNA(_xlfn.IFNA(_xlfn.IFNA(_xlfn.IFNA(INDEX(l_goods!$D$3:$D$65537,MATCH(C128,l_goods!$A$3:$A$65537,0)),INDEX(background_technosphere!$H$2:$H$65536,MATCH(C128,background_technosphere!$A$2:$A$65536,0))),INDEX(l_fp!$F$3:$F$65537,MATCH($D128,l_fp!$A$3:$A$65537,0))),INDEX(background_biosphere!$E$2:$E$65536,MATCH($D128,background_biosphere!$A$2:$A$65536,0))),"")</f>
        <v>kg</v>
      </c>
      <c r="O128" s="61"/>
      <c r="P128" s="61"/>
      <c r="Q128" s="61"/>
    </row>
    <row r="129" spans="1:17" x14ac:dyDescent="0.25">
      <c r="A129" s="163" t="str">
        <f>_xlfn.IFNA(_xlfn.IFNA(INDEX(l_act!$B$3:$B$65537,MATCH($B129,l_act!$A$3:$A$65537,0)),INDEX(background_technosphere!$E$2:$E$65536,MATCH($B129,background_technosphere!$B$2:$B$65536,0))),"")</f>
        <v>sludge_eol_cardboard</v>
      </c>
      <c r="B129" s="164" t="s">
        <v>5833</v>
      </c>
      <c r="C129" s="53" t="s">
        <v>5895</v>
      </c>
      <c r="D129" s="54"/>
      <c r="E129" s="55" t="str">
        <f>_xlfn.IFNA(_xlfn.IFNA(INDEX(l_act!$B$3:$B$65537,MATCH(IFERROR(RIGHT($C129,LEN($C129)-FIND("_",$C129)),""),l_act!$A$3:$A$65537,0)),INDEX(background_technosphere!$E$2:$E$65536,MATCH($C129,background_technosphere!$A$2:$A$65536,0))),"")</f>
        <v>market for waste mineral oil</v>
      </c>
      <c r="F129" s="55" t="str">
        <f>_xlfn.IFNA(_xlfn.IFNA(INDEX(l_act!$C$3:$C$65537,MATCH(IFERROR(RIGHT($C129,LEN($C129)-FIND("_",$C129)),""),l_act!$A$3:$A$65537,0)),INDEX(background_technosphere!$G$2:$G$65536,MATCH($C129,background_technosphere!$A$2:$A$65536,0))),"")</f>
        <v>RoW</v>
      </c>
      <c r="G129" s="56" t="str">
        <f>_xlfn.IFNA(_xlfn.IFNA(INDEX(l_goods!$B$3:$B$65537,MATCH($C129,l_goods!$A$3:$A$65537,0)),INDEX(background_technosphere!$F$2:$F$65536,MATCH($C129,background_technosphere!$A$2:$A$65536,0))),"")</f>
        <v>waste mineral oil</v>
      </c>
      <c r="H129" s="57" t="str">
        <f>_xlfn.IFNA(_xlfn.IFNA(INDEX(l_fp!$B$3:$B$65537,MATCH($D129,l_fp!$A$3:$A$65537,0)),INDEX(background_biosphere!$B$2:$B$65536,MATCH($D129,background_biosphere!$A$2:$A$65536,0))),"")</f>
        <v/>
      </c>
      <c r="I129" s="58">
        <v>3.3619350999999998E-5</v>
      </c>
      <c r="J129" s="58"/>
      <c r="K129" s="54"/>
      <c r="L129" s="59" t="str">
        <f>IF(_xlfn.IFNA(_xlfn.IFNA(INDEX(l_fp!$D$3:$D$65537,MATCH($D129,l_fp!$A$3:$A$65537,0)),INDEX(background_biosphere!$C$2:$C$65536,MATCH($D129,background_biosphere!$A$2:$A$65536,0))),"")=0,"",_xlfn.IFNA(_xlfn.IFNA(INDEX(l_fp!$D$3:$D$65537,MATCH($D129,l_fp!$A$3:$A$65537,0)),INDEX(background_biosphere!$C$2:$C$65536,MATCH($D129,background_biosphere!$A$2:$A$65536,0))),""))</f>
        <v/>
      </c>
      <c r="M129" s="59" t="str">
        <f>IF(_xlfn.IFNA(_xlfn.IFNA(INDEX(l_fp!$E$3:$E$65537,MATCH($D129,l_fp!$A$3:$A$65537,0)),INDEX(background_biosphere!$D$2:$D$65536,MATCH($D129,background_biosphere!$A$2:$A$65536,0))),"")=0,"",_xlfn.IFNA(_xlfn.IFNA(INDEX(l_fp!$E$3:$E$65537,MATCH($D129,l_fp!$A$3:$A$65537,0)),INDEX(background_biosphere!$D$2:$D$65536,MATCH($D129,background_biosphere!$A$2:$A$65536,0))),""))</f>
        <v/>
      </c>
      <c r="N129" s="60" t="str">
        <f>_xlfn.IFNA(_xlfn.IFNA(_xlfn.IFNA(_xlfn.IFNA(INDEX(l_goods!$D$3:$D$65537,MATCH(C129,l_goods!$A$3:$A$65537,0)),INDEX(background_technosphere!$H$2:$H$65536,MATCH(C129,background_technosphere!$A$2:$A$65536,0))),INDEX(l_fp!$F$3:$F$65537,MATCH($D129,l_fp!$A$3:$A$65537,0))),INDEX(background_biosphere!$E$2:$E$65536,MATCH($D129,background_biosphere!$A$2:$A$65536,0))),"")</f>
        <v>kg</v>
      </c>
      <c r="O129" s="61"/>
      <c r="P129" s="61"/>
      <c r="Q129" s="61"/>
    </row>
    <row r="130" spans="1:17" s="128" customFormat="1" x14ac:dyDescent="0.25">
      <c r="A130" s="163" t="str">
        <f>_xlfn.IFNA(_xlfn.IFNA(INDEX(l_act!$B$3:$B$65537,MATCH($B130,l_act!$A$3:$A$65537,0)),INDEX(background_technosphere!$E$2:$E$65536,MATCH($B130,background_technosphere!$B$2:$B$65536,0))),"")</f>
        <v>sludge_eol_cardboard</v>
      </c>
      <c r="B130" s="164" t="s">
        <v>5833</v>
      </c>
      <c r="C130" s="119" t="s">
        <v>5892</v>
      </c>
      <c r="D130" s="120"/>
      <c r="E130" s="154" t="str">
        <f>_xlfn.IFNA(_xlfn.IFNA(INDEX(l_act!$B$3:$B$65537,MATCH(IFERROR(RIGHT($C130,LEN($C130)-FIND("_",$C130)),""),l_act!$A$3:$A$65537,0)),INDEX(background_technosphere!$E$2:$E$65536,MATCH($C130,background_technosphere!$A$2:$A$65536,0))),"")</f>
        <v>market for sludge from pulp and paper production</v>
      </c>
      <c r="F130" s="121" t="str">
        <f>_xlfn.IFNA(_xlfn.IFNA(INDEX(l_act!$C$3:$C$65537,MATCH(IFERROR(RIGHT($C130,LEN($C130)-FIND("_",$C130)),""),l_act!$A$3:$A$65537,0)),INDEX(background_technosphere!$G$2:$G$65536,MATCH($C130,background_technosphere!$A$2:$A$65536,0))),"")</f>
        <v>RoW</v>
      </c>
      <c r="G130" s="122" t="str">
        <f>_xlfn.IFNA(_xlfn.IFNA(INDEX(l_goods!$B$3:$B$65537,MATCH($C130,l_goods!$A$3:$A$65537,0)),INDEX(background_technosphere!$F$2:$F$65536,MATCH($C130,background_technosphere!$A$2:$A$65536,0))),"")</f>
        <v>sludge from pulp and paper production</v>
      </c>
      <c r="H130" s="123" t="str">
        <f>_xlfn.IFNA(_xlfn.IFNA(INDEX(l_fp!$B$3:$B$65537,MATCH($D130,l_fp!$A$3:$A$65537,0)),INDEX(background_biosphere!$B$2:$B$65536,MATCH($D130,background_biosphere!$A$2:$A$65536,0))),"")</f>
        <v/>
      </c>
      <c r="I130" s="124">
        <v>-1.0921000000000001</v>
      </c>
      <c r="J130" s="124"/>
      <c r="K130" s="120"/>
      <c r="L130" s="125" t="str">
        <f>IF(_xlfn.IFNA(_xlfn.IFNA(INDEX(l_fp!$D$3:$D$65537,MATCH($D130,l_fp!$A$3:$A$65537,0)),INDEX(background_biosphere!$C$2:$C$65536,MATCH($D130,background_biosphere!$A$2:$A$65536,0))),"")=0,"",_xlfn.IFNA(_xlfn.IFNA(INDEX(l_fp!$D$3:$D$65537,MATCH($D130,l_fp!$A$3:$A$65537,0)),INDEX(background_biosphere!$C$2:$C$65536,MATCH($D130,background_biosphere!$A$2:$A$65536,0))),""))</f>
        <v/>
      </c>
      <c r="M130" s="125" t="str">
        <f>IF(_xlfn.IFNA(_xlfn.IFNA(INDEX(l_fp!$E$3:$E$65537,MATCH($D130,l_fp!$A$3:$A$65537,0)),INDEX(background_biosphere!$D$2:$D$65536,MATCH($D130,background_biosphere!$A$2:$A$65536,0))),"")=0,"",_xlfn.IFNA(_xlfn.IFNA(INDEX(l_fp!$E$3:$E$65537,MATCH($D130,l_fp!$A$3:$A$65537,0)),INDEX(background_biosphere!$D$2:$D$65536,MATCH($D130,background_biosphere!$A$2:$A$65536,0))),""))</f>
        <v/>
      </c>
      <c r="N130" s="126" t="str">
        <f>_xlfn.IFNA(_xlfn.IFNA(_xlfn.IFNA(_xlfn.IFNA(INDEX(l_goods!$D$3:$D$65537,MATCH(C130,l_goods!$A$3:$A$65537,0)),INDEX(background_technosphere!$H$2:$H$65536,MATCH(C130,background_technosphere!$A$2:$A$65536,0))),INDEX(l_fp!$F$3:$F$65537,MATCH($D130,l_fp!$A$3:$A$65537,0))),INDEX(background_biosphere!$E$2:$E$65536,MATCH($D130,background_biosphere!$A$2:$A$65536,0))),"")</f>
        <v>kg</v>
      </c>
      <c r="O130" s="127" t="s">
        <v>5986</v>
      </c>
      <c r="P130" s="127"/>
      <c r="Q130" s="127"/>
    </row>
    <row r="131" spans="1:17" x14ac:dyDescent="0.25">
      <c r="A131" s="163" t="str">
        <f>_xlfn.IFNA(_xlfn.IFNA(INDEX(l_act!$B$3:$B$65537,MATCH($B131,l_act!$A$3:$A$65537,0)),INDEX(background_technosphere!$E$2:$E$65536,MATCH($B131,background_technosphere!$B$2:$B$65536,0))),"")</f>
        <v>sludge_eol_cardboard</v>
      </c>
      <c r="B131" s="164" t="s">
        <v>5833</v>
      </c>
      <c r="C131" s="53" t="s">
        <v>5897</v>
      </c>
      <c r="D131" s="54"/>
      <c r="E131" s="55" t="str">
        <f>_xlfn.IFNA(_xlfn.IFNA(INDEX(l_act!$B$3:$B$65537,MATCH(IFERROR(RIGHT($C131,LEN($C131)-FIND("_",$C131)),""),l_act!$A$3:$A$65537,0)),INDEX(background_technosphere!$E$2:$E$65536,MATCH($C131,background_technosphere!$A$2:$A$65536,0))),"")</f>
        <v>market for wood chips, from post-consumer wood, measured as dry mass</v>
      </c>
      <c r="F131" s="55" t="str">
        <f>_xlfn.IFNA(_xlfn.IFNA(INDEX(l_act!$C$3:$C$65537,MATCH(IFERROR(RIGHT($C131,LEN($C131)-FIND("_",$C131)),""),l_act!$A$3:$A$65537,0)),INDEX(background_technosphere!$G$2:$G$65536,MATCH($C131,background_technosphere!$A$2:$A$65536,0))),"")</f>
        <v>GLO</v>
      </c>
      <c r="G131" s="56" t="str">
        <f>_xlfn.IFNA(_xlfn.IFNA(INDEX(l_goods!$B$3:$B$65537,MATCH($C131,l_goods!$A$3:$A$65537,0)),INDEX(background_technosphere!$F$2:$F$65536,MATCH($C131,background_technosphere!$A$2:$A$65536,0))),"")</f>
        <v>wood chips, from post-consumer wood, measured as dry mass</v>
      </c>
      <c r="H131" s="57" t="str">
        <f>_xlfn.IFNA(_xlfn.IFNA(INDEX(l_fp!$B$3:$B$65537,MATCH($D131,l_fp!$A$3:$A$65537,0)),INDEX(background_biosphere!$B$2:$B$65536,MATCH($D131,background_biosphere!$A$2:$A$65536,0))),"")</f>
        <v/>
      </c>
      <c r="I131" s="58">
        <v>-8.8082901554404104E-3</v>
      </c>
      <c r="J131" s="58"/>
      <c r="K131" s="54"/>
      <c r="L131" s="59" t="str">
        <f>IF(_xlfn.IFNA(_xlfn.IFNA(INDEX(l_fp!$D$3:$D$65537,MATCH($D131,l_fp!$A$3:$A$65537,0)),INDEX(background_biosphere!$C$2:$C$65536,MATCH($D131,background_biosphere!$A$2:$A$65536,0))),"")=0,"",_xlfn.IFNA(_xlfn.IFNA(INDEX(l_fp!$D$3:$D$65537,MATCH($D131,l_fp!$A$3:$A$65537,0)),INDEX(background_biosphere!$C$2:$C$65536,MATCH($D131,background_biosphere!$A$2:$A$65536,0))),""))</f>
        <v/>
      </c>
      <c r="M131" s="59" t="str">
        <f>IF(_xlfn.IFNA(_xlfn.IFNA(INDEX(l_fp!$E$3:$E$65537,MATCH($D131,l_fp!$A$3:$A$65537,0)),INDEX(background_biosphere!$D$2:$D$65536,MATCH($D131,background_biosphere!$A$2:$A$65536,0))),"")=0,"",_xlfn.IFNA(_xlfn.IFNA(INDEX(l_fp!$E$3:$E$65537,MATCH($D131,l_fp!$A$3:$A$65537,0)),INDEX(background_biosphere!$D$2:$D$65536,MATCH($D131,background_biosphere!$A$2:$A$65536,0))),""))</f>
        <v/>
      </c>
      <c r="N131" s="60" t="str">
        <f>_xlfn.IFNA(_xlfn.IFNA(_xlfn.IFNA(_xlfn.IFNA(INDEX(l_goods!$D$3:$D$65537,MATCH(C131,l_goods!$A$3:$A$65537,0)),INDEX(background_technosphere!$H$2:$H$65536,MATCH(C131,background_technosphere!$A$2:$A$65536,0))),INDEX(l_fp!$F$3:$F$65537,MATCH($D131,l_fp!$A$3:$A$65537,0))),INDEX(background_biosphere!$E$2:$E$65536,MATCH($D131,background_biosphere!$A$2:$A$65536,0))),"")</f>
        <v>kg</v>
      </c>
      <c r="O131" s="61"/>
      <c r="P131" s="61"/>
      <c r="Q131" s="61"/>
    </row>
    <row r="132" spans="1:17" x14ac:dyDescent="0.25">
      <c r="A132" s="163" t="str">
        <f>_xlfn.IFNA(_xlfn.IFNA(INDEX(l_act!$B$3:$B$65537,MATCH($B132,l_act!$A$3:$A$65537,0)),INDEX(background_technosphere!$E$2:$E$65536,MATCH($B132,background_technosphere!$B$2:$B$65536,0))),"")</f>
        <v>sludge_eol_cardboard</v>
      </c>
      <c r="B132" s="164" t="s">
        <v>5833</v>
      </c>
      <c r="C132" s="53" t="s">
        <v>5898</v>
      </c>
      <c r="D132" s="54"/>
      <c r="E132" s="55" t="str">
        <f>_xlfn.IFNA(_xlfn.IFNA(INDEX(l_act!$B$3:$B$65537,MATCH(IFERROR(RIGHT($C132,LEN($C132)-FIND("_",$C132)),""),l_act!$A$3:$A$65537,0)),INDEX(background_technosphere!$E$2:$E$65536,MATCH($C132,background_technosphere!$A$2:$A$65536,0))),"")</f>
        <v>market for paper mill, integrated</v>
      </c>
      <c r="F132" s="55" t="str">
        <f>_xlfn.IFNA(_xlfn.IFNA(INDEX(l_act!$C$3:$C$65537,MATCH(IFERROR(RIGHT($C132,LEN($C132)-FIND("_",$C132)),""),l_act!$A$3:$A$65537,0)),INDEX(background_technosphere!$G$2:$G$65536,MATCH($C132,background_technosphere!$A$2:$A$65536,0))),"")</f>
        <v>GLO</v>
      </c>
      <c r="G132" s="56" t="str">
        <f>_xlfn.IFNA(_xlfn.IFNA(INDEX(l_goods!$B$3:$B$65537,MATCH($C132,l_goods!$A$3:$A$65537,0)),INDEX(background_technosphere!$F$2:$F$65536,MATCH($C132,background_technosphere!$A$2:$A$65536,0))),"")</f>
        <v>paper mill, integrated</v>
      </c>
      <c r="H132" s="57" t="str">
        <f>_xlfn.IFNA(_xlfn.IFNA(INDEX(l_fp!$B$3:$B$65537,MATCH($D132,l_fp!$A$3:$A$65537,0)),INDEX(background_biosphere!$B$2:$B$65536,MATCH($D132,background_biosphere!$A$2:$A$65536,0))),"")</f>
        <v/>
      </c>
      <c r="I132" s="58">
        <v>-5.4400000000000001E-11</v>
      </c>
      <c r="J132" s="58"/>
      <c r="K132" s="54"/>
      <c r="L132" s="59" t="str">
        <f>IF(_xlfn.IFNA(_xlfn.IFNA(INDEX(l_fp!$D$3:$D$65537,MATCH($D132,l_fp!$A$3:$A$65537,0)),INDEX(background_biosphere!$C$2:$C$65536,MATCH($D132,background_biosphere!$A$2:$A$65536,0))),"")=0,"",_xlfn.IFNA(_xlfn.IFNA(INDEX(l_fp!$D$3:$D$65537,MATCH($D132,l_fp!$A$3:$A$65537,0)),INDEX(background_biosphere!$C$2:$C$65536,MATCH($D132,background_biosphere!$A$2:$A$65536,0))),""))</f>
        <v/>
      </c>
      <c r="M132" s="59" t="str">
        <f>IF(_xlfn.IFNA(_xlfn.IFNA(INDEX(l_fp!$E$3:$E$65537,MATCH($D132,l_fp!$A$3:$A$65537,0)),INDEX(background_biosphere!$D$2:$D$65536,MATCH($D132,background_biosphere!$A$2:$A$65536,0))),"")=0,"",_xlfn.IFNA(_xlfn.IFNA(INDEX(l_fp!$E$3:$E$65537,MATCH($D132,l_fp!$A$3:$A$65537,0)),INDEX(background_biosphere!$D$2:$D$65536,MATCH($D132,background_biosphere!$A$2:$A$65536,0))),""))</f>
        <v/>
      </c>
      <c r="N132" s="60" t="str">
        <f>_xlfn.IFNA(_xlfn.IFNA(_xlfn.IFNA(_xlfn.IFNA(INDEX(l_goods!$D$3:$D$65537,MATCH(C132,l_goods!$A$3:$A$65537,0)),INDEX(background_technosphere!$H$2:$H$65536,MATCH(C132,background_technosphere!$A$2:$A$65536,0))),INDEX(l_fp!$F$3:$F$65537,MATCH($D132,l_fp!$A$3:$A$65537,0))),INDEX(background_biosphere!$E$2:$E$65536,MATCH($D132,background_biosphere!$A$2:$A$65536,0))),"")</f>
        <v>unit</v>
      </c>
      <c r="O132" s="61"/>
      <c r="P132" s="61"/>
      <c r="Q132" s="61"/>
    </row>
    <row r="133" spans="1:17" x14ac:dyDescent="0.25">
      <c r="A133" s="163" t="str">
        <f>_xlfn.IFNA(_xlfn.IFNA(INDEX(l_act!$B$3:$B$65537,MATCH($B133,l_act!$A$3:$A$65537,0)),INDEX(background_technosphere!$E$2:$E$65536,MATCH($B133,background_technosphere!$B$2:$B$65536,0))),"")</f>
        <v>sludge_eol_cardboard</v>
      </c>
      <c r="B133" s="164" t="s">
        <v>5833</v>
      </c>
      <c r="C133" s="53"/>
      <c r="D133" s="54" t="s">
        <v>143</v>
      </c>
      <c r="E133" s="55" t="str">
        <f>_xlfn.IFNA(_xlfn.IFNA(INDEX(l_act!$B$3:$B$65537,MATCH(IFERROR(RIGHT($C133,LEN($C133)-FIND("_",$C133)),""),l_act!$A$3:$A$65537,0)),INDEX(background_technosphere!$E$2:$E$65536,MATCH($C133,background_technosphere!$A$2:$A$65536,0))),"")</f>
        <v/>
      </c>
      <c r="F133" s="55" t="str">
        <f>_xlfn.IFNA(_xlfn.IFNA(INDEX(l_act!$C$3:$C$65537,MATCH(IFERROR(RIGHT($C133,LEN($C133)-FIND("_",$C133)),""),l_act!$A$3:$A$65537,0)),INDEX(background_technosphere!$G$2:$G$65536,MATCH($C133,background_technosphere!$A$2:$A$65536,0))),"")</f>
        <v/>
      </c>
      <c r="G133" s="56" t="str">
        <f>_xlfn.IFNA(_xlfn.IFNA(INDEX(l_goods!$B$3:$B$65537,MATCH($C133,l_goods!$A$3:$A$65537,0)),INDEX(background_technosphere!$F$2:$F$65536,MATCH($C133,background_technosphere!$A$2:$A$65536,0))),"")</f>
        <v/>
      </c>
      <c r="H133" s="57" t="str">
        <f>_xlfn.IFNA(_xlfn.IFNA(INDEX(l_fp!$B$3:$B$65537,MATCH($D133,l_fp!$A$3:$A$65537,0)),INDEX(background_biosphere!$B$2:$B$65536,MATCH($D133,background_biosphere!$A$2:$A$65536,0))),"")</f>
        <v>Acetaldehyde</v>
      </c>
      <c r="I133" s="58"/>
      <c r="J133" s="58"/>
      <c r="K133" s="54">
        <v>2.4272200000000001E-8</v>
      </c>
      <c r="L133" s="59" t="str">
        <f>IF(_xlfn.IFNA(_xlfn.IFNA(INDEX(l_fp!$D$3:$D$65537,MATCH($D133,l_fp!$A$3:$A$65537,0)),INDEX(background_biosphere!$C$2:$C$65536,MATCH($D133,background_biosphere!$A$2:$A$65536,0))),"")=0,"",_xlfn.IFNA(_xlfn.IFNA(INDEX(l_fp!$D$3:$D$65537,MATCH($D133,l_fp!$A$3:$A$65537,0)),INDEX(background_biosphere!$C$2:$C$65536,MATCH($D133,background_biosphere!$A$2:$A$65536,0))),""))</f>
        <v>air</v>
      </c>
      <c r="M133" s="59" t="str">
        <f>IF(_xlfn.IFNA(_xlfn.IFNA(INDEX(l_fp!$E$3:$E$65537,MATCH($D133,l_fp!$A$3:$A$65537,0)),INDEX(background_biosphere!$D$2:$D$65536,MATCH($D133,background_biosphere!$A$2:$A$65536,0))),"")=0,"",_xlfn.IFNA(_xlfn.IFNA(INDEX(l_fp!$E$3:$E$65537,MATCH($D133,l_fp!$A$3:$A$65537,0)),INDEX(background_biosphere!$D$2:$D$65536,MATCH($D133,background_biosphere!$A$2:$A$65536,0))),""))</f>
        <v>unspecified</v>
      </c>
      <c r="N133" s="60" t="str">
        <f>_xlfn.IFNA(_xlfn.IFNA(_xlfn.IFNA(_xlfn.IFNA(INDEX(l_goods!$D$3:$D$65537,MATCH(C133,l_goods!$A$3:$A$65537,0)),INDEX(background_technosphere!$H$2:$H$65536,MATCH(C133,background_technosphere!$A$2:$A$65536,0))),INDEX(l_fp!$F$3:$F$65537,MATCH($D133,l_fp!$A$3:$A$65537,0))),INDEX(background_biosphere!$E$2:$E$65536,MATCH($D133,background_biosphere!$A$2:$A$65536,0))),"")</f>
        <v>kg</v>
      </c>
      <c r="O133" s="61"/>
      <c r="P133" s="61"/>
      <c r="Q133" s="61"/>
    </row>
    <row r="134" spans="1:17" x14ac:dyDescent="0.25">
      <c r="A134" s="163" t="str">
        <f>_xlfn.IFNA(_xlfn.IFNA(INDEX(l_act!$B$3:$B$65537,MATCH($B134,l_act!$A$3:$A$65537,0)),INDEX(background_technosphere!$E$2:$E$65536,MATCH($B134,background_technosphere!$B$2:$B$65536,0))),"")</f>
        <v>sludge_eol_cardboard</v>
      </c>
      <c r="B134" s="164" t="s">
        <v>5833</v>
      </c>
      <c r="C134" s="53"/>
      <c r="D134" s="54" t="s">
        <v>151</v>
      </c>
      <c r="E134" s="55" t="str">
        <f>_xlfn.IFNA(_xlfn.IFNA(INDEX(l_act!$B$3:$B$65537,MATCH(IFERROR(RIGHT($C134,LEN($C134)-FIND("_",$C134)),""),l_act!$A$3:$A$65537,0)),INDEX(background_technosphere!$E$2:$E$65536,MATCH($C134,background_technosphere!$A$2:$A$65536,0))),"")</f>
        <v/>
      </c>
      <c r="F134" s="55" t="str">
        <f>_xlfn.IFNA(_xlfn.IFNA(INDEX(l_act!$C$3:$C$65537,MATCH(IFERROR(RIGHT($C134,LEN($C134)-FIND("_",$C134)),""),l_act!$A$3:$A$65537,0)),INDEX(background_technosphere!$G$2:$G$65536,MATCH($C134,background_technosphere!$A$2:$A$65536,0))),"")</f>
        <v/>
      </c>
      <c r="G134" s="56" t="str">
        <f>_xlfn.IFNA(_xlfn.IFNA(INDEX(l_goods!$B$3:$B$65537,MATCH($C134,l_goods!$A$3:$A$65537,0)),INDEX(background_technosphere!$F$2:$F$65536,MATCH($C134,background_technosphere!$A$2:$A$65536,0))),"")</f>
        <v/>
      </c>
      <c r="H134" s="57" t="str">
        <f>_xlfn.IFNA(_xlfn.IFNA(INDEX(l_fp!$B$3:$B$65537,MATCH($D134,l_fp!$A$3:$A$65537,0)),INDEX(background_biosphere!$B$2:$B$65536,MATCH($D134,background_biosphere!$A$2:$A$65536,0))),"")</f>
        <v>Acetic acid</v>
      </c>
      <c r="I134" s="58"/>
      <c r="J134" s="58"/>
      <c r="K134" s="54">
        <v>7.4477799999999997E-7</v>
      </c>
      <c r="L134" s="59" t="str">
        <f>IF(_xlfn.IFNA(_xlfn.IFNA(INDEX(l_fp!$D$3:$D$65537,MATCH($D134,l_fp!$A$3:$A$65537,0)),INDEX(background_biosphere!$C$2:$C$65536,MATCH($D134,background_biosphere!$A$2:$A$65536,0))),"")=0,"",_xlfn.IFNA(_xlfn.IFNA(INDEX(l_fp!$D$3:$D$65537,MATCH($D134,l_fp!$A$3:$A$65537,0)),INDEX(background_biosphere!$C$2:$C$65536,MATCH($D134,background_biosphere!$A$2:$A$65536,0))),""))</f>
        <v>air</v>
      </c>
      <c r="M134" s="59" t="str">
        <f>IF(_xlfn.IFNA(_xlfn.IFNA(INDEX(l_fp!$E$3:$E$65537,MATCH($D134,l_fp!$A$3:$A$65537,0)),INDEX(background_biosphere!$D$2:$D$65536,MATCH($D134,background_biosphere!$A$2:$A$65536,0))),"")=0,"",_xlfn.IFNA(_xlfn.IFNA(INDEX(l_fp!$E$3:$E$65537,MATCH($D134,l_fp!$A$3:$A$65537,0)),INDEX(background_biosphere!$D$2:$D$65536,MATCH($D134,background_biosphere!$A$2:$A$65536,0))),""))</f>
        <v>unspecified</v>
      </c>
      <c r="N134" s="60" t="str">
        <f>_xlfn.IFNA(_xlfn.IFNA(_xlfn.IFNA(_xlfn.IFNA(INDEX(l_goods!$D$3:$D$65537,MATCH(C134,l_goods!$A$3:$A$65537,0)),INDEX(background_technosphere!$H$2:$H$65536,MATCH(C134,background_technosphere!$A$2:$A$65536,0))),INDEX(l_fp!$F$3:$F$65537,MATCH($D134,l_fp!$A$3:$A$65537,0))),INDEX(background_biosphere!$E$2:$E$65536,MATCH($D134,background_biosphere!$A$2:$A$65536,0))),"")</f>
        <v>kg</v>
      </c>
      <c r="O134" s="61"/>
      <c r="P134" s="61"/>
      <c r="Q134" s="61"/>
    </row>
    <row r="135" spans="1:17" x14ac:dyDescent="0.25">
      <c r="A135" s="163" t="str">
        <f>_xlfn.IFNA(_xlfn.IFNA(INDEX(l_act!$B$3:$B$65537,MATCH($B135,l_act!$A$3:$A$65537,0)),INDEX(background_technosphere!$E$2:$E$65536,MATCH($B135,background_technosphere!$B$2:$B$65536,0))),"")</f>
        <v>sludge_eol_cardboard</v>
      </c>
      <c r="B135" s="164" t="s">
        <v>5833</v>
      </c>
      <c r="C135" s="53"/>
      <c r="D135" s="54" t="s">
        <v>163</v>
      </c>
      <c r="E135" s="55" t="str">
        <f>_xlfn.IFNA(_xlfn.IFNA(INDEX(l_act!$B$3:$B$65537,MATCH(IFERROR(RIGHT($C135,LEN($C135)-FIND("_",$C135)),""),l_act!$A$3:$A$65537,0)),INDEX(background_technosphere!$E$2:$E$65536,MATCH($C135,background_technosphere!$A$2:$A$65536,0))),"")</f>
        <v/>
      </c>
      <c r="F135" s="55" t="str">
        <f>_xlfn.IFNA(_xlfn.IFNA(INDEX(l_act!$C$3:$C$65537,MATCH(IFERROR(RIGHT($C135,LEN($C135)-FIND("_",$C135)),""),l_act!$A$3:$A$65537,0)),INDEX(background_technosphere!$G$2:$G$65536,MATCH($C135,background_technosphere!$A$2:$A$65536,0))),"")</f>
        <v/>
      </c>
      <c r="G135" s="56" t="str">
        <f>_xlfn.IFNA(_xlfn.IFNA(INDEX(l_goods!$B$3:$B$65537,MATCH($C135,l_goods!$A$3:$A$65537,0)),INDEX(background_technosphere!$F$2:$F$65536,MATCH($C135,background_technosphere!$A$2:$A$65536,0))),"")</f>
        <v/>
      </c>
      <c r="H135" s="57" t="str">
        <f>_xlfn.IFNA(_xlfn.IFNA(INDEX(l_fp!$B$3:$B$65537,MATCH($D135,l_fp!$A$3:$A$65537,0)),INDEX(background_biosphere!$B$2:$B$65536,MATCH($D135,background_biosphere!$A$2:$A$65536,0))),"")</f>
        <v>Acetone</v>
      </c>
      <c r="I135" s="58"/>
      <c r="J135" s="58"/>
      <c r="K135" s="54">
        <v>4.6500999999999998E-10</v>
      </c>
      <c r="L135" s="59" t="str">
        <f>IF(_xlfn.IFNA(_xlfn.IFNA(INDEX(l_fp!$D$3:$D$65537,MATCH($D135,l_fp!$A$3:$A$65537,0)),INDEX(background_biosphere!$C$2:$C$65536,MATCH($D135,background_biosphere!$A$2:$A$65536,0))),"")=0,"",_xlfn.IFNA(_xlfn.IFNA(INDEX(l_fp!$D$3:$D$65537,MATCH($D135,l_fp!$A$3:$A$65537,0)),INDEX(background_biosphere!$C$2:$C$65536,MATCH($D135,background_biosphere!$A$2:$A$65536,0))),""))</f>
        <v>air</v>
      </c>
      <c r="M135" s="59" t="str">
        <f>IF(_xlfn.IFNA(_xlfn.IFNA(INDEX(l_fp!$E$3:$E$65537,MATCH($D135,l_fp!$A$3:$A$65537,0)),INDEX(background_biosphere!$D$2:$D$65536,MATCH($D135,background_biosphere!$A$2:$A$65536,0))),"")=0,"",_xlfn.IFNA(_xlfn.IFNA(INDEX(l_fp!$E$3:$E$65537,MATCH($D135,l_fp!$A$3:$A$65537,0)),INDEX(background_biosphere!$D$2:$D$65536,MATCH($D135,background_biosphere!$A$2:$A$65536,0))),""))</f>
        <v>unspecified</v>
      </c>
      <c r="N135" s="60" t="str">
        <f>_xlfn.IFNA(_xlfn.IFNA(_xlfn.IFNA(_xlfn.IFNA(INDEX(l_goods!$D$3:$D$65537,MATCH(C135,l_goods!$A$3:$A$65537,0)),INDEX(background_technosphere!$H$2:$H$65536,MATCH(C135,background_technosphere!$A$2:$A$65536,0))),INDEX(l_fp!$F$3:$F$65537,MATCH($D135,l_fp!$A$3:$A$65537,0))),INDEX(background_biosphere!$E$2:$E$65536,MATCH($D135,background_biosphere!$A$2:$A$65536,0))),"")</f>
        <v>kg</v>
      </c>
      <c r="O135" s="61"/>
      <c r="P135" s="61"/>
      <c r="Q135" s="61"/>
    </row>
    <row r="136" spans="1:17" x14ac:dyDescent="0.25">
      <c r="A136" s="163" t="str">
        <f>_xlfn.IFNA(_xlfn.IFNA(INDEX(l_act!$B$3:$B$65537,MATCH($B136,l_act!$A$3:$A$65537,0)),INDEX(background_technosphere!$E$2:$E$65536,MATCH($B136,background_technosphere!$B$2:$B$65536,0))),"")</f>
        <v>sludge_eol_cardboard</v>
      </c>
      <c r="B136" s="164" t="s">
        <v>5833</v>
      </c>
      <c r="C136" s="53"/>
      <c r="D136" s="54" t="s">
        <v>216</v>
      </c>
      <c r="E136" s="55" t="str">
        <f>_xlfn.IFNA(_xlfn.IFNA(INDEX(l_act!$B$3:$B$65537,MATCH(IFERROR(RIGHT($C136,LEN($C136)-FIND("_",$C136)),""),l_act!$A$3:$A$65537,0)),INDEX(background_technosphere!$E$2:$E$65536,MATCH($C136,background_technosphere!$A$2:$A$65536,0))),"")</f>
        <v/>
      </c>
      <c r="F136" s="55" t="str">
        <f>_xlfn.IFNA(_xlfn.IFNA(INDEX(l_act!$C$3:$C$65537,MATCH(IFERROR(RIGHT($C136,LEN($C136)-FIND("_",$C136)),""),l_act!$A$3:$A$65537,0)),INDEX(background_technosphere!$G$2:$G$65536,MATCH($C136,background_technosphere!$A$2:$A$65536,0))),"")</f>
        <v/>
      </c>
      <c r="G136" s="56" t="str">
        <f>_xlfn.IFNA(_xlfn.IFNA(INDEX(l_goods!$B$3:$B$65537,MATCH($C136,l_goods!$A$3:$A$65537,0)),INDEX(background_technosphere!$F$2:$F$65536,MATCH($C136,background_technosphere!$A$2:$A$65536,0))),"")</f>
        <v/>
      </c>
      <c r="H136" s="57" t="str">
        <f>_xlfn.IFNA(_xlfn.IFNA(INDEX(l_fp!$B$3:$B$65537,MATCH($D136,l_fp!$A$3:$A$65537,0)),INDEX(background_biosphere!$B$2:$B$65536,MATCH($D136,background_biosphere!$A$2:$A$65536,0))),"")</f>
        <v>Aluminium</v>
      </c>
      <c r="I136" s="58"/>
      <c r="J136" s="58"/>
      <c r="K136" s="54">
        <v>4.3101340000000001E-6</v>
      </c>
      <c r="L136" s="59" t="str">
        <f>IF(_xlfn.IFNA(_xlfn.IFNA(INDEX(l_fp!$D$3:$D$65537,MATCH($D136,l_fp!$A$3:$A$65537,0)),INDEX(background_biosphere!$C$2:$C$65536,MATCH($D136,background_biosphere!$A$2:$A$65536,0))),"")=0,"",_xlfn.IFNA(_xlfn.IFNA(INDEX(l_fp!$D$3:$D$65537,MATCH($D136,l_fp!$A$3:$A$65537,0)),INDEX(background_biosphere!$C$2:$C$65536,MATCH($D136,background_biosphere!$A$2:$A$65536,0))),""))</f>
        <v>air</v>
      </c>
      <c r="M136" s="59" t="str">
        <f>IF(_xlfn.IFNA(_xlfn.IFNA(INDEX(l_fp!$E$3:$E$65537,MATCH($D136,l_fp!$A$3:$A$65537,0)),INDEX(background_biosphere!$D$2:$D$65536,MATCH($D136,background_biosphere!$A$2:$A$65536,0))),"")=0,"",_xlfn.IFNA(_xlfn.IFNA(INDEX(l_fp!$E$3:$E$65537,MATCH($D136,l_fp!$A$3:$A$65537,0)),INDEX(background_biosphere!$D$2:$D$65536,MATCH($D136,background_biosphere!$A$2:$A$65536,0))),""))</f>
        <v>unspecified</v>
      </c>
      <c r="N136" s="60" t="str">
        <f>_xlfn.IFNA(_xlfn.IFNA(_xlfn.IFNA(_xlfn.IFNA(INDEX(l_goods!$D$3:$D$65537,MATCH(C136,l_goods!$A$3:$A$65537,0)),INDEX(background_technosphere!$H$2:$H$65536,MATCH(C136,background_technosphere!$A$2:$A$65536,0))),INDEX(l_fp!$F$3:$F$65537,MATCH($D136,l_fp!$A$3:$A$65537,0))),INDEX(background_biosphere!$E$2:$E$65536,MATCH($D136,background_biosphere!$A$2:$A$65536,0))),"")</f>
        <v>kg</v>
      </c>
      <c r="O136" s="61"/>
      <c r="P136" s="61"/>
      <c r="Q136" s="61"/>
    </row>
    <row r="137" spans="1:17" x14ac:dyDescent="0.25">
      <c r="A137" s="163" t="str">
        <f>_xlfn.IFNA(_xlfn.IFNA(INDEX(l_act!$B$3:$B$65537,MATCH($B137,l_act!$A$3:$A$65537,0)),INDEX(background_technosphere!$E$2:$E$65536,MATCH($B137,background_technosphere!$B$2:$B$65536,0))),"")</f>
        <v>sludge_eol_cardboard</v>
      </c>
      <c r="B137" s="164" t="s">
        <v>5833</v>
      </c>
      <c r="C137" s="53"/>
      <c r="D137" s="54" t="s">
        <v>230</v>
      </c>
      <c r="E137" s="55" t="str">
        <f>_xlfn.IFNA(_xlfn.IFNA(INDEX(l_act!$B$3:$B$65537,MATCH(IFERROR(RIGHT($C137,LEN($C137)-FIND("_",$C137)),""),l_act!$A$3:$A$65537,0)),INDEX(background_technosphere!$E$2:$E$65536,MATCH($C137,background_technosphere!$A$2:$A$65536,0))),"")</f>
        <v/>
      </c>
      <c r="F137" s="55" t="str">
        <f>_xlfn.IFNA(_xlfn.IFNA(INDEX(l_act!$C$3:$C$65537,MATCH(IFERROR(RIGHT($C137,LEN($C137)-FIND("_",$C137)),""),l_act!$A$3:$A$65537,0)),INDEX(background_technosphere!$G$2:$G$65536,MATCH($C137,background_technosphere!$A$2:$A$65536,0))),"")</f>
        <v/>
      </c>
      <c r="G137" s="56" t="str">
        <f>_xlfn.IFNA(_xlfn.IFNA(INDEX(l_goods!$B$3:$B$65537,MATCH($C137,l_goods!$A$3:$A$65537,0)),INDEX(background_technosphere!$F$2:$F$65536,MATCH($C137,background_technosphere!$A$2:$A$65536,0))),"")</f>
        <v/>
      </c>
      <c r="H137" s="57" t="str">
        <f>_xlfn.IFNA(_xlfn.IFNA(INDEX(l_fp!$B$3:$B$65537,MATCH($D137,l_fp!$A$3:$A$65537,0)),INDEX(background_biosphere!$B$2:$B$65536,MATCH($D137,background_biosphere!$A$2:$A$65536,0))),"")</f>
        <v>Ammonia</v>
      </c>
      <c r="I137" s="58"/>
      <c r="J137" s="58"/>
      <c r="K137" s="54">
        <v>5.3789100000000004E-7</v>
      </c>
      <c r="L137" s="59" t="str">
        <f>IF(_xlfn.IFNA(_xlfn.IFNA(INDEX(l_fp!$D$3:$D$65537,MATCH($D137,l_fp!$A$3:$A$65537,0)),INDEX(background_biosphere!$C$2:$C$65536,MATCH($D137,background_biosphere!$A$2:$A$65536,0))),"")=0,"",_xlfn.IFNA(_xlfn.IFNA(INDEX(l_fp!$D$3:$D$65537,MATCH($D137,l_fp!$A$3:$A$65537,0)),INDEX(background_biosphere!$C$2:$C$65536,MATCH($D137,background_biosphere!$A$2:$A$65536,0))),""))</f>
        <v>air</v>
      </c>
      <c r="M137" s="59" t="str">
        <f>IF(_xlfn.IFNA(_xlfn.IFNA(INDEX(l_fp!$E$3:$E$65537,MATCH($D137,l_fp!$A$3:$A$65537,0)),INDEX(background_biosphere!$D$2:$D$65536,MATCH($D137,background_biosphere!$A$2:$A$65536,0))),"")=0,"",_xlfn.IFNA(_xlfn.IFNA(INDEX(l_fp!$E$3:$E$65537,MATCH($D137,l_fp!$A$3:$A$65537,0)),INDEX(background_biosphere!$D$2:$D$65536,MATCH($D137,background_biosphere!$A$2:$A$65536,0))),""))</f>
        <v>unspecified</v>
      </c>
      <c r="N137" s="60" t="str">
        <f>_xlfn.IFNA(_xlfn.IFNA(_xlfn.IFNA(_xlfn.IFNA(INDEX(l_goods!$D$3:$D$65537,MATCH(C137,l_goods!$A$3:$A$65537,0)),INDEX(background_technosphere!$H$2:$H$65536,MATCH(C137,background_technosphere!$A$2:$A$65536,0))),INDEX(l_fp!$F$3:$F$65537,MATCH($D137,l_fp!$A$3:$A$65537,0))),INDEX(background_biosphere!$E$2:$E$65536,MATCH($D137,background_biosphere!$A$2:$A$65536,0))),"")</f>
        <v>kg</v>
      </c>
      <c r="O137" s="61"/>
      <c r="P137" s="61"/>
      <c r="Q137" s="61"/>
    </row>
    <row r="138" spans="1:17" x14ac:dyDescent="0.25">
      <c r="A138" s="163" t="str">
        <f>_xlfn.IFNA(_xlfn.IFNA(INDEX(l_act!$B$3:$B$65537,MATCH($B138,l_act!$A$3:$A$65537,0)),INDEX(background_technosphere!$E$2:$E$65536,MATCH($B138,background_technosphere!$B$2:$B$65536,0))),"")</f>
        <v>sludge_eol_cardboard</v>
      </c>
      <c r="B138" s="164" t="s">
        <v>5833</v>
      </c>
      <c r="C138" s="53"/>
      <c r="D138" s="54" t="s">
        <v>256</v>
      </c>
      <c r="E138" s="55" t="str">
        <f>_xlfn.IFNA(_xlfn.IFNA(INDEX(l_act!$B$3:$B$65537,MATCH(IFERROR(RIGHT($C138,LEN($C138)-FIND("_",$C138)),""),l_act!$A$3:$A$65537,0)),INDEX(background_technosphere!$E$2:$E$65536,MATCH($C138,background_technosphere!$A$2:$A$65536,0))),"")</f>
        <v/>
      </c>
      <c r="F138" s="55" t="str">
        <f>_xlfn.IFNA(_xlfn.IFNA(INDEX(l_act!$C$3:$C$65537,MATCH(IFERROR(RIGHT($C138,LEN($C138)-FIND("_",$C138)),""),l_act!$A$3:$A$65537,0)),INDEX(background_technosphere!$G$2:$G$65536,MATCH($C138,background_technosphere!$A$2:$A$65536,0))),"")</f>
        <v/>
      </c>
      <c r="G138" s="56" t="str">
        <f>_xlfn.IFNA(_xlfn.IFNA(INDEX(l_goods!$B$3:$B$65537,MATCH($C138,l_goods!$A$3:$A$65537,0)),INDEX(background_technosphere!$F$2:$F$65536,MATCH($C138,background_technosphere!$A$2:$A$65536,0))),"")</f>
        <v/>
      </c>
      <c r="H138" s="57" t="str">
        <f>_xlfn.IFNA(_xlfn.IFNA(INDEX(l_fp!$B$3:$B$65537,MATCH($D138,l_fp!$A$3:$A$65537,0)),INDEX(background_biosphere!$B$2:$B$65536,MATCH($D138,background_biosphere!$A$2:$A$65536,0))),"")</f>
        <v>Antimony</v>
      </c>
      <c r="I138" s="58"/>
      <c r="J138" s="58"/>
      <c r="K138" s="54">
        <v>5.7177900000000004E-9</v>
      </c>
      <c r="L138" s="59" t="str">
        <f>IF(_xlfn.IFNA(_xlfn.IFNA(INDEX(l_fp!$D$3:$D$65537,MATCH($D138,l_fp!$A$3:$A$65537,0)),INDEX(background_biosphere!$C$2:$C$65536,MATCH($D138,background_biosphere!$A$2:$A$65536,0))),"")=0,"",_xlfn.IFNA(_xlfn.IFNA(INDEX(l_fp!$D$3:$D$65537,MATCH($D138,l_fp!$A$3:$A$65537,0)),INDEX(background_biosphere!$C$2:$C$65536,MATCH($D138,background_biosphere!$A$2:$A$65536,0))),""))</f>
        <v>air</v>
      </c>
      <c r="M138" s="59" t="str">
        <f>IF(_xlfn.IFNA(_xlfn.IFNA(INDEX(l_fp!$E$3:$E$65537,MATCH($D138,l_fp!$A$3:$A$65537,0)),INDEX(background_biosphere!$D$2:$D$65536,MATCH($D138,background_biosphere!$A$2:$A$65536,0))),"")=0,"",_xlfn.IFNA(_xlfn.IFNA(INDEX(l_fp!$E$3:$E$65537,MATCH($D138,l_fp!$A$3:$A$65537,0)),INDEX(background_biosphere!$D$2:$D$65536,MATCH($D138,background_biosphere!$A$2:$A$65536,0))),""))</f>
        <v>unspecified</v>
      </c>
      <c r="N138" s="60" t="str">
        <f>_xlfn.IFNA(_xlfn.IFNA(_xlfn.IFNA(_xlfn.IFNA(INDEX(l_goods!$D$3:$D$65537,MATCH(C138,l_goods!$A$3:$A$65537,0)),INDEX(background_technosphere!$H$2:$H$65536,MATCH(C138,background_technosphere!$A$2:$A$65536,0))),INDEX(l_fp!$F$3:$F$65537,MATCH($D138,l_fp!$A$3:$A$65537,0))),INDEX(background_biosphere!$E$2:$E$65536,MATCH($D138,background_biosphere!$A$2:$A$65536,0))),"")</f>
        <v>kg</v>
      </c>
      <c r="O138" s="61"/>
      <c r="P138" s="61"/>
      <c r="Q138" s="61"/>
    </row>
    <row r="139" spans="1:17" x14ac:dyDescent="0.25">
      <c r="A139" s="163" t="str">
        <f>_xlfn.IFNA(_xlfn.IFNA(INDEX(l_act!$B$3:$B$65537,MATCH($B139,l_act!$A$3:$A$65537,0)),INDEX(background_technosphere!$E$2:$E$65536,MATCH($B139,background_technosphere!$B$2:$B$65536,0))),"")</f>
        <v>sludge_eol_cardboard</v>
      </c>
      <c r="B139" s="164" t="s">
        <v>5833</v>
      </c>
      <c r="C139" s="53"/>
      <c r="D139" s="54" t="s">
        <v>282</v>
      </c>
      <c r="E139" s="55" t="str">
        <f>_xlfn.IFNA(_xlfn.IFNA(INDEX(l_act!$B$3:$B$65537,MATCH(IFERROR(RIGHT($C139,LEN($C139)-FIND("_",$C139)),""),l_act!$A$3:$A$65537,0)),INDEX(background_technosphere!$E$2:$E$65536,MATCH($C139,background_technosphere!$A$2:$A$65536,0))),"")</f>
        <v/>
      </c>
      <c r="F139" s="55" t="str">
        <f>_xlfn.IFNA(_xlfn.IFNA(INDEX(l_act!$C$3:$C$65537,MATCH(IFERROR(RIGHT($C139,LEN($C139)-FIND("_",$C139)),""),l_act!$A$3:$A$65537,0)),INDEX(background_technosphere!$G$2:$G$65536,MATCH($C139,background_technosphere!$A$2:$A$65536,0))),"")</f>
        <v/>
      </c>
      <c r="G139" s="56" t="str">
        <f>_xlfn.IFNA(_xlfn.IFNA(INDEX(l_goods!$B$3:$B$65537,MATCH($C139,l_goods!$A$3:$A$65537,0)),INDEX(background_technosphere!$F$2:$F$65536,MATCH($C139,background_technosphere!$A$2:$A$65536,0))),"")</f>
        <v/>
      </c>
      <c r="H139" s="57" t="str">
        <f>_xlfn.IFNA(_xlfn.IFNA(INDEX(l_fp!$B$3:$B$65537,MATCH($D139,l_fp!$A$3:$A$65537,0)),INDEX(background_biosphere!$B$2:$B$65536,MATCH($D139,background_biosphere!$A$2:$A$65536,0))),"")</f>
        <v>Arsenic</v>
      </c>
      <c r="I139" s="58"/>
      <c r="J139" s="58"/>
      <c r="K139" s="54">
        <v>1.5367300000000001E-8</v>
      </c>
      <c r="L139" s="59" t="str">
        <f>IF(_xlfn.IFNA(_xlfn.IFNA(INDEX(l_fp!$D$3:$D$65537,MATCH($D139,l_fp!$A$3:$A$65537,0)),INDEX(background_biosphere!$C$2:$C$65536,MATCH($D139,background_biosphere!$A$2:$A$65536,0))),"")=0,"",_xlfn.IFNA(_xlfn.IFNA(INDEX(l_fp!$D$3:$D$65537,MATCH($D139,l_fp!$A$3:$A$65537,0)),INDEX(background_biosphere!$C$2:$C$65536,MATCH($D139,background_biosphere!$A$2:$A$65536,0))),""))</f>
        <v>air</v>
      </c>
      <c r="M139" s="59" t="str">
        <f>IF(_xlfn.IFNA(_xlfn.IFNA(INDEX(l_fp!$E$3:$E$65537,MATCH($D139,l_fp!$A$3:$A$65537,0)),INDEX(background_biosphere!$D$2:$D$65536,MATCH($D139,background_biosphere!$A$2:$A$65536,0))),"")=0,"",_xlfn.IFNA(_xlfn.IFNA(INDEX(l_fp!$E$3:$E$65537,MATCH($D139,l_fp!$A$3:$A$65537,0)),INDEX(background_biosphere!$D$2:$D$65536,MATCH($D139,background_biosphere!$A$2:$A$65536,0))),""))</f>
        <v>unspecified</v>
      </c>
      <c r="N139" s="60" t="str">
        <f>_xlfn.IFNA(_xlfn.IFNA(_xlfn.IFNA(_xlfn.IFNA(INDEX(l_goods!$D$3:$D$65537,MATCH(C139,l_goods!$A$3:$A$65537,0)),INDEX(background_technosphere!$H$2:$H$65536,MATCH(C139,background_technosphere!$A$2:$A$65536,0))),INDEX(l_fp!$F$3:$F$65537,MATCH($D139,l_fp!$A$3:$A$65537,0))),INDEX(background_biosphere!$E$2:$E$65536,MATCH($D139,background_biosphere!$A$2:$A$65536,0))),"")</f>
        <v>kg</v>
      </c>
      <c r="O139" s="61"/>
      <c r="P139" s="61"/>
      <c r="Q139" s="61"/>
    </row>
    <row r="140" spans="1:17" x14ac:dyDescent="0.25">
      <c r="A140" s="163" t="str">
        <f>_xlfn.IFNA(_xlfn.IFNA(INDEX(l_act!$B$3:$B$65537,MATCH($B140,l_act!$A$3:$A$65537,0)),INDEX(background_technosphere!$E$2:$E$65536,MATCH($B140,background_technosphere!$B$2:$B$65536,0))),"")</f>
        <v>sludge_eol_cardboard</v>
      </c>
      <c r="B140" s="164" t="s">
        <v>5833</v>
      </c>
      <c r="C140" s="53"/>
      <c r="D140" s="54" t="s">
        <v>298</v>
      </c>
      <c r="E140" s="55" t="str">
        <f>_xlfn.IFNA(_xlfn.IFNA(INDEX(l_act!$B$3:$B$65537,MATCH(IFERROR(RIGHT($C140,LEN($C140)-FIND("_",$C140)),""),l_act!$A$3:$A$65537,0)),INDEX(background_technosphere!$E$2:$E$65536,MATCH($C140,background_technosphere!$A$2:$A$65536,0))),"")</f>
        <v/>
      </c>
      <c r="F140" s="55" t="str">
        <f>_xlfn.IFNA(_xlfn.IFNA(INDEX(l_act!$C$3:$C$65537,MATCH(IFERROR(RIGHT($C140,LEN($C140)-FIND("_",$C140)),""),l_act!$A$3:$A$65537,0)),INDEX(background_technosphere!$G$2:$G$65536,MATCH($C140,background_technosphere!$A$2:$A$65536,0))),"")</f>
        <v/>
      </c>
      <c r="G140" s="56" t="str">
        <f>_xlfn.IFNA(_xlfn.IFNA(INDEX(l_goods!$B$3:$B$65537,MATCH($C140,l_goods!$A$3:$A$65537,0)),INDEX(background_technosphere!$F$2:$F$65536,MATCH($C140,background_technosphere!$A$2:$A$65536,0))),"")</f>
        <v/>
      </c>
      <c r="H140" s="57" t="str">
        <f>_xlfn.IFNA(_xlfn.IFNA(INDEX(l_fp!$B$3:$B$65537,MATCH($D140,l_fp!$A$3:$A$65537,0)),INDEX(background_biosphere!$B$2:$B$65536,MATCH($D140,background_biosphere!$A$2:$A$65536,0))),"")</f>
        <v>Barium</v>
      </c>
      <c r="I140" s="58"/>
      <c r="J140" s="58"/>
      <c r="K140" s="54">
        <v>7.5115900000000004E-8</v>
      </c>
      <c r="L140" s="59" t="str">
        <f>IF(_xlfn.IFNA(_xlfn.IFNA(INDEX(l_fp!$D$3:$D$65537,MATCH($D140,l_fp!$A$3:$A$65537,0)),INDEX(background_biosphere!$C$2:$C$65536,MATCH($D140,background_biosphere!$A$2:$A$65536,0))),"")=0,"",_xlfn.IFNA(_xlfn.IFNA(INDEX(l_fp!$D$3:$D$65537,MATCH($D140,l_fp!$A$3:$A$65537,0)),INDEX(background_biosphere!$C$2:$C$65536,MATCH($D140,background_biosphere!$A$2:$A$65536,0))),""))</f>
        <v>air</v>
      </c>
      <c r="M140" s="59" t="str">
        <f>IF(_xlfn.IFNA(_xlfn.IFNA(INDEX(l_fp!$E$3:$E$65537,MATCH($D140,l_fp!$A$3:$A$65537,0)),INDEX(background_biosphere!$D$2:$D$65536,MATCH($D140,background_biosphere!$A$2:$A$65536,0))),"")=0,"",_xlfn.IFNA(_xlfn.IFNA(INDEX(l_fp!$E$3:$E$65537,MATCH($D140,l_fp!$A$3:$A$65537,0)),INDEX(background_biosphere!$D$2:$D$65536,MATCH($D140,background_biosphere!$A$2:$A$65536,0))),""))</f>
        <v>unspecified</v>
      </c>
      <c r="N140" s="60" t="str">
        <f>_xlfn.IFNA(_xlfn.IFNA(_xlfn.IFNA(_xlfn.IFNA(INDEX(l_goods!$D$3:$D$65537,MATCH(C140,l_goods!$A$3:$A$65537,0)),INDEX(background_technosphere!$H$2:$H$65536,MATCH(C140,background_technosphere!$A$2:$A$65536,0))),INDEX(l_fp!$F$3:$F$65537,MATCH($D140,l_fp!$A$3:$A$65537,0))),INDEX(background_biosphere!$E$2:$E$65536,MATCH($D140,background_biosphere!$A$2:$A$65536,0))),"")</f>
        <v>kg</v>
      </c>
      <c r="O140" s="61"/>
      <c r="P140" s="61"/>
      <c r="Q140" s="61"/>
    </row>
    <row r="141" spans="1:17" x14ac:dyDescent="0.25">
      <c r="A141" s="163" t="str">
        <f>_xlfn.IFNA(_xlfn.IFNA(INDEX(l_act!$B$3:$B$65537,MATCH($B141,l_act!$A$3:$A$65537,0)),INDEX(background_technosphere!$E$2:$E$65536,MATCH($B141,background_technosphere!$B$2:$B$65536,0))),"")</f>
        <v>sludge_eol_cardboard</v>
      </c>
      <c r="B141" s="164" t="s">
        <v>5833</v>
      </c>
      <c r="C141" s="53"/>
      <c r="D141" s="54" t="s">
        <v>326</v>
      </c>
      <c r="E141" s="55" t="str">
        <f>_xlfn.IFNA(_xlfn.IFNA(INDEX(l_act!$B$3:$B$65537,MATCH(IFERROR(RIGHT($C141,LEN($C141)-FIND("_",$C141)),""),l_act!$A$3:$A$65537,0)),INDEX(background_technosphere!$E$2:$E$65536,MATCH($C141,background_technosphere!$A$2:$A$65536,0))),"")</f>
        <v/>
      </c>
      <c r="F141" s="55" t="str">
        <f>_xlfn.IFNA(_xlfn.IFNA(INDEX(l_act!$C$3:$C$65537,MATCH(IFERROR(RIGHT($C141,LEN($C141)-FIND("_",$C141)),""),l_act!$A$3:$A$65537,0)),INDEX(background_technosphere!$G$2:$G$65536,MATCH($C141,background_technosphere!$A$2:$A$65536,0))),"")</f>
        <v/>
      </c>
      <c r="G141" s="56" t="str">
        <f>_xlfn.IFNA(_xlfn.IFNA(INDEX(l_goods!$B$3:$B$65537,MATCH($C141,l_goods!$A$3:$A$65537,0)),INDEX(background_technosphere!$F$2:$F$65536,MATCH($C141,background_technosphere!$A$2:$A$65536,0))),"")</f>
        <v/>
      </c>
      <c r="H141" s="57" t="str">
        <f>_xlfn.IFNA(_xlfn.IFNA(INDEX(l_fp!$B$3:$B$65537,MATCH($D141,l_fp!$A$3:$A$65537,0)),INDEX(background_biosphere!$B$2:$B$65536,MATCH($D141,background_biosphere!$A$2:$A$65536,0))),"")</f>
        <v>Benzene</v>
      </c>
      <c r="I141" s="58"/>
      <c r="J141" s="58"/>
      <c r="K141" s="54">
        <v>3.4232589999999998E-6</v>
      </c>
      <c r="L141" s="59" t="str">
        <f>IF(_xlfn.IFNA(_xlfn.IFNA(INDEX(l_fp!$D$3:$D$65537,MATCH($D141,l_fp!$A$3:$A$65537,0)),INDEX(background_biosphere!$C$2:$C$65536,MATCH($D141,background_biosphere!$A$2:$A$65536,0))),"")=0,"",_xlfn.IFNA(_xlfn.IFNA(INDEX(l_fp!$D$3:$D$65537,MATCH($D141,l_fp!$A$3:$A$65537,0)),INDEX(background_biosphere!$C$2:$C$65536,MATCH($D141,background_biosphere!$A$2:$A$65536,0))),""))</f>
        <v>air</v>
      </c>
      <c r="M141" s="59" t="str">
        <f>IF(_xlfn.IFNA(_xlfn.IFNA(INDEX(l_fp!$E$3:$E$65537,MATCH($D141,l_fp!$A$3:$A$65537,0)),INDEX(background_biosphere!$D$2:$D$65536,MATCH($D141,background_biosphere!$A$2:$A$65536,0))),"")=0,"",_xlfn.IFNA(_xlfn.IFNA(INDEX(l_fp!$E$3:$E$65537,MATCH($D141,l_fp!$A$3:$A$65537,0)),INDEX(background_biosphere!$D$2:$D$65536,MATCH($D141,background_biosphere!$A$2:$A$65536,0))),""))</f>
        <v>unspecified</v>
      </c>
      <c r="N141" s="60" t="str">
        <f>_xlfn.IFNA(_xlfn.IFNA(_xlfn.IFNA(_xlfn.IFNA(INDEX(l_goods!$D$3:$D$65537,MATCH(C141,l_goods!$A$3:$A$65537,0)),INDEX(background_technosphere!$H$2:$H$65536,MATCH(C141,background_technosphere!$A$2:$A$65536,0))),INDEX(l_fp!$F$3:$F$65537,MATCH($D141,l_fp!$A$3:$A$65537,0))),INDEX(background_biosphere!$E$2:$E$65536,MATCH($D141,background_biosphere!$A$2:$A$65536,0))),"")</f>
        <v>kg</v>
      </c>
      <c r="O141" s="61"/>
      <c r="P141" s="61"/>
      <c r="Q141" s="61"/>
    </row>
    <row r="142" spans="1:17" x14ac:dyDescent="0.25">
      <c r="A142" s="163" t="str">
        <f>_xlfn.IFNA(_xlfn.IFNA(INDEX(l_act!$B$3:$B$65537,MATCH($B142,l_act!$A$3:$A$65537,0)),INDEX(background_technosphere!$E$2:$E$65536,MATCH($B142,background_technosphere!$B$2:$B$65536,0))),"")</f>
        <v>sludge_eol_cardboard</v>
      </c>
      <c r="B142" s="164" t="s">
        <v>5833</v>
      </c>
      <c r="C142" s="53"/>
      <c r="D142" s="54" t="s">
        <v>338</v>
      </c>
      <c r="E142" s="55" t="str">
        <f>_xlfn.IFNA(_xlfn.IFNA(INDEX(l_act!$B$3:$B$65537,MATCH(IFERROR(RIGHT($C142,LEN($C142)-FIND("_",$C142)),""),l_act!$A$3:$A$65537,0)),INDEX(background_technosphere!$E$2:$E$65536,MATCH($C142,background_technosphere!$A$2:$A$65536,0))),"")</f>
        <v/>
      </c>
      <c r="F142" s="55" t="str">
        <f>_xlfn.IFNA(_xlfn.IFNA(INDEX(l_act!$C$3:$C$65537,MATCH(IFERROR(RIGHT($C142,LEN($C142)-FIND("_",$C142)),""),l_act!$A$3:$A$65537,0)),INDEX(background_technosphere!$G$2:$G$65536,MATCH($C142,background_technosphere!$A$2:$A$65536,0))),"")</f>
        <v/>
      </c>
      <c r="G142" s="56" t="str">
        <f>_xlfn.IFNA(_xlfn.IFNA(INDEX(l_goods!$B$3:$B$65537,MATCH($C142,l_goods!$A$3:$A$65537,0)),INDEX(background_technosphere!$F$2:$F$65536,MATCH($C142,background_technosphere!$A$2:$A$65536,0))),"")</f>
        <v/>
      </c>
      <c r="H142" s="57" t="str">
        <f>_xlfn.IFNA(_xlfn.IFNA(INDEX(l_fp!$B$3:$B$65537,MATCH($D142,l_fp!$A$3:$A$65537,0)),INDEX(background_biosphere!$B$2:$B$65536,MATCH($D142,background_biosphere!$A$2:$A$65536,0))),"")</f>
        <v>Benzene, ethyl-</v>
      </c>
      <c r="I142" s="58"/>
      <c r="J142" s="58"/>
      <c r="K142" s="54">
        <v>9.2726400000000008E-9</v>
      </c>
      <c r="L142" s="59" t="str">
        <f>IF(_xlfn.IFNA(_xlfn.IFNA(INDEX(l_fp!$D$3:$D$65537,MATCH($D142,l_fp!$A$3:$A$65537,0)),INDEX(background_biosphere!$C$2:$C$65536,MATCH($D142,background_biosphere!$A$2:$A$65536,0))),"")=0,"",_xlfn.IFNA(_xlfn.IFNA(INDEX(l_fp!$D$3:$D$65537,MATCH($D142,l_fp!$A$3:$A$65537,0)),INDEX(background_biosphere!$C$2:$C$65536,MATCH($D142,background_biosphere!$A$2:$A$65536,0))),""))</f>
        <v>air</v>
      </c>
      <c r="M142" s="59" t="str">
        <f>IF(_xlfn.IFNA(_xlfn.IFNA(INDEX(l_fp!$E$3:$E$65537,MATCH($D142,l_fp!$A$3:$A$65537,0)),INDEX(background_biosphere!$D$2:$D$65536,MATCH($D142,background_biosphere!$A$2:$A$65536,0))),"")=0,"",_xlfn.IFNA(_xlfn.IFNA(INDEX(l_fp!$E$3:$E$65537,MATCH($D142,l_fp!$A$3:$A$65537,0)),INDEX(background_biosphere!$D$2:$D$65536,MATCH($D142,background_biosphere!$A$2:$A$65536,0))),""))</f>
        <v>unspecified</v>
      </c>
      <c r="N142" s="60" t="str">
        <f>_xlfn.IFNA(_xlfn.IFNA(_xlfn.IFNA(_xlfn.IFNA(INDEX(l_goods!$D$3:$D$65537,MATCH(C142,l_goods!$A$3:$A$65537,0)),INDEX(background_technosphere!$H$2:$H$65536,MATCH(C142,background_technosphere!$A$2:$A$65536,0))),INDEX(l_fp!$F$3:$F$65537,MATCH($D142,l_fp!$A$3:$A$65537,0))),INDEX(background_biosphere!$E$2:$E$65536,MATCH($D142,background_biosphere!$A$2:$A$65536,0))),"")</f>
        <v>kg</v>
      </c>
      <c r="O142" s="61"/>
      <c r="P142" s="61"/>
      <c r="Q142" s="61"/>
    </row>
    <row r="143" spans="1:17" x14ac:dyDescent="0.25">
      <c r="A143" s="163" t="str">
        <f>_xlfn.IFNA(_xlfn.IFNA(INDEX(l_act!$B$3:$B$65537,MATCH($B143,l_act!$A$3:$A$65537,0)),INDEX(background_technosphere!$E$2:$E$65536,MATCH($B143,background_technosphere!$B$2:$B$65536,0))),"")</f>
        <v>sludge_eol_cardboard</v>
      </c>
      <c r="B143" s="164" t="s">
        <v>5833</v>
      </c>
      <c r="C143" s="53"/>
      <c r="D143" s="54" t="s">
        <v>344</v>
      </c>
      <c r="E143" s="55" t="str">
        <f>_xlfn.IFNA(_xlfn.IFNA(INDEX(l_act!$B$3:$B$65537,MATCH(IFERROR(RIGHT($C143,LEN($C143)-FIND("_",$C143)),""),l_act!$A$3:$A$65537,0)),INDEX(background_technosphere!$E$2:$E$65536,MATCH($C143,background_technosphere!$A$2:$A$65536,0))),"")</f>
        <v/>
      </c>
      <c r="F143" s="55" t="str">
        <f>_xlfn.IFNA(_xlfn.IFNA(INDEX(l_act!$C$3:$C$65537,MATCH(IFERROR(RIGHT($C143,LEN($C143)-FIND("_",$C143)),""),l_act!$A$3:$A$65537,0)),INDEX(background_technosphere!$G$2:$G$65536,MATCH($C143,background_technosphere!$A$2:$A$65536,0))),"")</f>
        <v/>
      </c>
      <c r="G143" s="56" t="str">
        <f>_xlfn.IFNA(_xlfn.IFNA(INDEX(l_goods!$B$3:$B$65537,MATCH($C143,l_goods!$A$3:$A$65537,0)),INDEX(background_technosphere!$F$2:$F$65536,MATCH($C143,background_technosphere!$A$2:$A$65536,0))),"")</f>
        <v/>
      </c>
      <c r="H143" s="57" t="str">
        <f>_xlfn.IFNA(_xlfn.IFNA(INDEX(l_fp!$B$3:$B$65537,MATCH($D143,l_fp!$A$3:$A$65537,0)),INDEX(background_biosphere!$B$2:$B$65536,MATCH($D143,background_biosphere!$A$2:$A$65536,0))),"")</f>
        <v>Benzene, hexachloro-</v>
      </c>
      <c r="I143" s="58"/>
      <c r="J143" s="58"/>
      <c r="K143" s="54">
        <v>2.22543E-15</v>
      </c>
      <c r="L143" s="59" t="str">
        <f>IF(_xlfn.IFNA(_xlfn.IFNA(INDEX(l_fp!$D$3:$D$65537,MATCH($D143,l_fp!$A$3:$A$65537,0)),INDEX(background_biosphere!$C$2:$C$65536,MATCH($D143,background_biosphere!$A$2:$A$65536,0))),"")=0,"",_xlfn.IFNA(_xlfn.IFNA(INDEX(l_fp!$D$3:$D$65537,MATCH($D143,l_fp!$A$3:$A$65537,0)),INDEX(background_biosphere!$C$2:$C$65536,MATCH($D143,background_biosphere!$A$2:$A$65536,0))),""))</f>
        <v>air</v>
      </c>
      <c r="M143" s="59" t="str">
        <f>IF(_xlfn.IFNA(_xlfn.IFNA(INDEX(l_fp!$E$3:$E$65537,MATCH($D143,l_fp!$A$3:$A$65537,0)),INDEX(background_biosphere!$D$2:$D$65536,MATCH($D143,background_biosphere!$A$2:$A$65536,0))),"")=0,"",_xlfn.IFNA(_xlfn.IFNA(INDEX(l_fp!$E$3:$E$65537,MATCH($D143,l_fp!$A$3:$A$65537,0)),INDEX(background_biosphere!$D$2:$D$65536,MATCH($D143,background_biosphere!$A$2:$A$65536,0))),""))</f>
        <v>unspecified</v>
      </c>
      <c r="N143" s="60" t="str">
        <f>_xlfn.IFNA(_xlfn.IFNA(_xlfn.IFNA(_xlfn.IFNA(INDEX(l_goods!$D$3:$D$65537,MATCH(C143,l_goods!$A$3:$A$65537,0)),INDEX(background_technosphere!$H$2:$H$65536,MATCH(C143,background_technosphere!$A$2:$A$65536,0))),INDEX(l_fp!$F$3:$F$65537,MATCH($D143,l_fp!$A$3:$A$65537,0))),INDEX(background_biosphere!$E$2:$E$65536,MATCH($D143,background_biosphere!$A$2:$A$65536,0))),"")</f>
        <v>kg</v>
      </c>
      <c r="O143" s="61"/>
      <c r="P143" s="61"/>
      <c r="Q143" s="61"/>
    </row>
    <row r="144" spans="1:17" x14ac:dyDescent="0.25">
      <c r="A144" s="163" t="str">
        <f>_xlfn.IFNA(_xlfn.IFNA(INDEX(l_act!$B$3:$B$65537,MATCH($B144,l_act!$A$3:$A$65537,0)),INDEX(background_technosphere!$E$2:$E$65536,MATCH($B144,background_technosphere!$B$2:$B$65536,0))),"")</f>
        <v>sludge_eol_cardboard</v>
      </c>
      <c r="B144" s="164" t="s">
        <v>5833</v>
      </c>
      <c r="C144" s="53"/>
      <c r="D144" s="54" t="s">
        <v>356</v>
      </c>
      <c r="E144" s="55" t="str">
        <f>_xlfn.IFNA(_xlfn.IFNA(INDEX(l_act!$B$3:$B$65537,MATCH(IFERROR(RIGHT($C144,LEN($C144)-FIND("_",$C144)),""),l_act!$A$3:$A$65537,0)),INDEX(background_technosphere!$E$2:$E$65536,MATCH($C144,background_technosphere!$A$2:$A$65536,0))),"")</f>
        <v/>
      </c>
      <c r="F144" s="55" t="str">
        <f>_xlfn.IFNA(_xlfn.IFNA(INDEX(l_act!$C$3:$C$65537,MATCH(IFERROR(RIGHT($C144,LEN($C144)-FIND("_",$C144)),""),l_act!$A$3:$A$65537,0)),INDEX(background_technosphere!$G$2:$G$65536,MATCH($C144,background_technosphere!$A$2:$A$65536,0))),"")</f>
        <v/>
      </c>
      <c r="G144" s="56" t="str">
        <f>_xlfn.IFNA(_xlfn.IFNA(INDEX(l_goods!$B$3:$B$65537,MATCH($C144,l_goods!$A$3:$A$65537,0)),INDEX(background_technosphere!$F$2:$F$65536,MATCH($C144,background_technosphere!$A$2:$A$65536,0))),"")</f>
        <v/>
      </c>
      <c r="H144" s="57" t="str">
        <f>_xlfn.IFNA(_xlfn.IFNA(INDEX(l_fp!$B$3:$B$65537,MATCH($D144,l_fp!$A$3:$A$65537,0)),INDEX(background_biosphere!$B$2:$B$65536,MATCH($D144,background_biosphere!$A$2:$A$65536,0))),"")</f>
        <v>Benzo(a)pyrene</v>
      </c>
      <c r="I144" s="58"/>
      <c r="J144" s="58"/>
      <c r="K144" s="54">
        <v>4.5230600000000003E-9</v>
      </c>
      <c r="L144" s="59" t="str">
        <f>IF(_xlfn.IFNA(_xlfn.IFNA(INDEX(l_fp!$D$3:$D$65537,MATCH($D144,l_fp!$A$3:$A$65537,0)),INDEX(background_biosphere!$C$2:$C$65536,MATCH($D144,background_biosphere!$A$2:$A$65536,0))),"")=0,"",_xlfn.IFNA(_xlfn.IFNA(INDEX(l_fp!$D$3:$D$65537,MATCH($D144,l_fp!$A$3:$A$65537,0)),INDEX(background_biosphere!$C$2:$C$65536,MATCH($D144,background_biosphere!$A$2:$A$65536,0))),""))</f>
        <v>air</v>
      </c>
      <c r="M144" s="59" t="str">
        <f>IF(_xlfn.IFNA(_xlfn.IFNA(INDEX(l_fp!$E$3:$E$65537,MATCH($D144,l_fp!$A$3:$A$65537,0)),INDEX(background_biosphere!$D$2:$D$65536,MATCH($D144,background_biosphere!$A$2:$A$65536,0))),"")=0,"",_xlfn.IFNA(_xlfn.IFNA(INDEX(l_fp!$E$3:$E$65537,MATCH($D144,l_fp!$A$3:$A$65537,0)),INDEX(background_biosphere!$D$2:$D$65536,MATCH($D144,background_biosphere!$A$2:$A$65536,0))),""))</f>
        <v>unspecified</v>
      </c>
      <c r="N144" s="60" t="str">
        <f>_xlfn.IFNA(_xlfn.IFNA(_xlfn.IFNA(_xlfn.IFNA(INDEX(l_goods!$D$3:$D$65537,MATCH(C144,l_goods!$A$3:$A$65537,0)),INDEX(background_technosphere!$H$2:$H$65536,MATCH(C144,background_technosphere!$A$2:$A$65536,0))),INDEX(l_fp!$F$3:$F$65537,MATCH($D144,l_fp!$A$3:$A$65537,0))),INDEX(background_biosphere!$E$2:$E$65536,MATCH($D144,background_biosphere!$A$2:$A$65536,0))),"")</f>
        <v>kg</v>
      </c>
      <c r="O144" s="61"/>
      <c r="P144" s="61"/>
      <c r="Q144" s="61"/>
    </row>
    <row r="145" spans="1:17" x14ac:dyDescent="0.25">
      <c r="A145" s="163" t="str">
        <f>_xlfn.IFNA(_xlfn.IFNA(INDEX(l_act!$B$3:$B$65537,MATCH($B145,l_act!$A$3:$A$65537,0)),INDEX(background_technosphere!$E$2:$E$65536,MATCH($B145,background_technosphere!$B$2:$B$65536,0))),"")</f>
        <v>sludge_eol_cardboard</v>
      </c>
      <c r="B145" s="164" t="s">
        <v>5833</v>
      </c>
      <c r="C145" s="53"/>
      <c r="D145" s="54" t="s">
        <v>368</v>
      </c>
      <c r="E145" s="55" t="str">
        <f>_xlfn.IFNA(_xlfn.IFNA(INDEX(l_act!$B$3:$B$65537,MATCH(IFERROR(RIGHT($C145,LEN($C145)-FIND("_",$C145)),""),l_act!$A$3:$A$65537,0)),INDEX(background_technosphere!$E$2:$E$65536,MATCH($C145,background_technosphere!$A$2:$A$65536,0))),"")</f>
        <v/>
      </c>
      <c r="F145" s="55" t="str">
        <f>_xlfn.IFNA(_xlfn.IFNA(INDEX(l_act!$C$3:$C$65537,MATCH(IFERROR(RIGHT($C145,LEN($C145)-FIND("_",$C145)),""),l_act!$A$3:$A$65537,0)),INDEX(background_technosphere!$G$2:$G$65536,MATCH($C145,background_technosphere!$A$2:$A$65536,0))),"")</f>
        <v/>
      </c>
      <c r="G145" s="56" t="str">
        <f>_xlfn.IFNA(_xlfn.IFNA(INDEX(l_goods!$B$3:$B$65537,MATCH($C145,l_goods!$A$3:$A$65537,0)),INDEX(background_technosphere!$F$2:$F$65536,MATCH($C145,background_technosphere!$A$2:$A$65536,0))),"")</f>
        <v/>
      </c>
      <c r="H145" s="57" t="str">
        <f>_xlfn.IFNA(_xlfn.IFNA(INDEX(l_fp!$B$3:$B$65537,MATCH($D145,l_fp!$A$3:$A$65537,0)),INDEX(background_biosphere!$B$2:$B$65536,MATCH($D145,background_biosphere!$A$2:$A$65536,0))),"")</f>
        <v>Beryllium</v>
      </c>
      <c r="I145" s="58"/>
      <c r="J145" s="58"/>
      <c r="K145" s="54">
        <v>7.5115900000000001E-10</v>
      </c>
      <c r="L145" s="59" t="str">
        <f>IF(_xlfn.IFNA(_xlfn.IFNA(INDEX(l_fp!$D$3:$D$65537,MATCH($D145,l_fp!$A$3:$A$65537,0)),INDEX(background_biosphere!$C$2:$C$65536,MATCH($D145,background_biosphere!$A$2:$A$65536,0))),"")=0,"",_xlfn.IFNA(_xlfn.IFNA(INDEX(l_fp!$D$3:$D$65537,MATCH($D145,l_fp!$A$3:$A$65537,0)),INDEX(background_biosphere!$C$2:$C$65536,MATCH($D145,background_biosphere!$A$2:$A$65536,0))),""))</f>
        <v>air</v>
      </c>
      <c r="M145" s="59" t="str">
        <f>IF(_xlfn.IFNA(_xlfn.IFNA(INDEX(l_fp!$E$3:$E$65537,MATCH($D145,l_fp!$A$3:$A$65537,0)),INDEX(background_biosphere!$D$2:$D$65536,MATCH($D145,background_biosphere!$A$2:$A$65536,0))),"")=0,"",_xlfn.IFNA(_xlfn.IFNA(INDEX(l_fp!$E$3:$E$65537,MATCH($D145,l_fp!$A$3:$A$65537,0)),INDEX(background_biosphere!$D$2:$D$65536,MATCH($D145,background_biosphere!$A$2:$A$65536,0))),""))</f>
        <v>unspecified</v>
      </c>
      <c r="N145" s="60" t="str">
        <f>_xlfn.IFNA(_xlfn.IFNA(_xlfn.IFNA(_xlfn.IFNA(INDEX(l_goods!$D$3:$D$65537,MATCH(C145,l_goods!$A$3:$A$65537,0)),INDEX(background_technosphere!$H$2:$H$65536,MATCH(C145,background_technosphere!$A$2:$A$65536,0))),INDEX(l_fp!$F$3:$F$65537,MATCH($D145,l_fp!$A$3:$A$65537,0))),INDEX(background_biosphere!$E$2:$E$65536,MATCH($D145,background_biosphere!$A$2:$A$65536,0))),"")</f>
        <v>kg</v>
      </c>
      <c r="O145" s="61"/>
      <c r="P145" s="61"/>
      <c r="Q145" s="61"/>
    </row>
    <row r="146" spans="1:17" x14ac:dyDescent="0.25">
      <c r="A146" s="163" t="str">
        <f>_xlfn.IFNA(_xlfn.IFNA(INDEX(l_act!$B$3:$B$65537,MATCH($B146,l_act!$A$3:$A$65537,0)),INDEX(background_technosphere!$E$2:$E$65536,MATCH($B146,background_technosphere!$B$2:$B$65536,0))),"")</f>
        <v>sludge_eol_cardboard</v>
      </c>
      <c r="B146" s="164" t="s">
        <v>5833</v>
      </c>
      <c r="C146" s="53"/>
      <c r="D146" s="54" t="s">
        <v>380</v>
      </c>
      <c r="E146" s="55" t="str">
        <f>_xlfn.IFNA(_xlfn.IFNA(INDEX(l_act!$B$3:$B$65537,MATCH(IFERROR(RIGHT($C146,LEN($C146)-FIND("_",$C146)),""),l_act!$A$3:$A$65537,0)),INDEX(background_technosphere!$E$2:$E$65536,MATCH($C146,background_technosphere!$A$2:$A$65536,0))),"")</f>
        <v/>
      </c>
      <c r="F146" s="55" t="str">
        <f>_xlfn.IFNA(_xlfn.IFNA(INDEX(l_act!$C$3:$C$65537,MATCH(IFERROR(RIGHT($C146,LEN($C146)-FIND("_",$C146)),""),l_act!$A$3:$A$65537,0)),INDEX(background_technosphere!$G$2:$G$65536,MATCH($C146,background_technosphere!$A$2:$A$65536,0))),"")</f>
        <v/>
      </c>
      <c r="G146" s="56" t="str">
        <f>_xlfn.IFNA(_xlfn.IFNA(INDEX(l_goods!$B$3:$B$65537,MATCH($C146,l_goods!$A$3:$A$65537,0)),INDEX(background_technosphere!$F$2:$F$65536,MATCH($C146,background_technosphere!$A$2:$A$65536,0))),"")</f>
        <v/>
      </c>
      <c r="H146" s="57" t="str">
        <f>_xlfn.IFNA(_xlfn.IFNA(INDEX(l_fp!$B$3:$B$65537,MATCH($D146,l_fp!$A$3:$A$65537,0)),INDEX(background_biosphere!$B$2:$B$65536,MATCH($D146,background_biosphere!$A$2:$A$65536,0))),"")</f>
        <v>Boron</v>
      </c>
      <c r="I146" s="58"/>
      <c r="J146" s="58"/>
      <c r="K146" s="54">
        <v>2.5376660000000002E-6</v>
      </c>
      <c r="L146" s="59" t="str">
        <f>IF(_xlfn.IFNA(_xlfn.IFNA(INDEX(l_fp!$D$3:$D$65537,MATCH($D146,l_fp!$A$3:$A$65537,0)),INDEX(background_biosphere!$C$2:$C$65536,MATCH($D146,background_biosphere!$A$2:$A$65536,0))),"")=0,"",_xlfn.IFNA(_xlfn.IFNA(INDEX(l_fp!$D$3:$D$65537,MATCH($D146,l_fp!$A$3:$A$65537,0)),INDEX(background_biosphere!$C$2:$C$65536,MATCH($D146,background_biosphere!$A$2:$A$65536,0))),""))</f>
        <v>air</v>
      </c>
      <c r="M146" s="59" t="str">
        <f>IF(_xlfn.IFNA(_xlfn.IFNA(INDEX(l_fp!$E$3:$E$65537,MATCH($D146,l_fp!$A$3:$A$65537,0)),INDEX(background_biosphere!$D$2:$D$65536,MATCH($D146,background_biosphere!$A$2:$A$65536,0))),"")=0,"",_xlfn.IFNA(_xlfn.IFNA(INDEX(l_fp!$E$3:$E$65537,MATCH($D146,l_fp!$A$3:$A$65537,0)),INDEX(background_biosphere!$D$2:$D$65536,MATCH($D146,background_biosphere!$A$2:$A$65536,0))),""))</f>
        <v>unspecified</v>
      </c>
      <c r="N146" s="60" t="str">
        <f>_xlfn.IFNA(_xlfn.IFNA(_xlfn.IFNA(_xlfn.IFNA(INDEX(l_goods!$D$3:$D$65537,MATCH(C146,l_goods!$A$3:$A$65537,0)),INDEX(background_technosphere!$H$2:$H$65536,MATCH(C146,background_technosphere!$A$2:$A$65536,0))),INDEX(l_fp!$F$3:$F$65537,MATCH($D146,l_fp!$A$3:$A$65537,0))),INDEX(background_biosphere!$E$2:$E$65536,MATCH($D146,background_biosphere!$A$2:$A$65536,0))),"")</f>
        <v>kg</v>
      </c>
      <c r="O146" s="61"/>
      <c r="P146" s="61"/>
      <c r="Q146" s="61"/>
    </row>
    <row r="147" spans="1:17" x14ac:dyDescent="0.25">
      <c r="A147" s="163" t="str">
        <f>_xlfn.IFNA(_xlfn.IFNA(INDEX(l_act!$B$3:$B$65537,MATCH($B147,l_act!$A$3:$A$65537,0)),INDEX(background_technosphere!$E$2:$E$65536,MATCH($B147,background_technosphere!$B$2:$B$65536,0))),"")</f>
        <v>sludge_eol_cardboard</v>
      </c>
      <c r="B147" s="164" t="s">
        <v>5833</v>
      </c>
      <c r="C147" s="53"/>
      <c r="D147" s="54" t="s">
        <v>398</v>
      </c>
      <c r="E147" s="55" t="str">
        <f>_xlfn.IFNA(_xlfn.IFNA(INDEX(l_act!$B$3:$B$65537,MATCH(IFERROR(RIGHT($C147,LEN($C147)-FIND("_",$C147)),""),l_act!$A$3:$A$65537,0)),INDEX(background_technosphere!$E$2:$E$65536,MATCH($C147,background_technosphere!$A$2:$A$65536,0))),"")</f>
        <v/>
      </c>
      <c r="F147" s="55" t="str">
        <f>_xlfn.IFNA(_xlfn.IFNA(INDEX(l_act!$C$3:$C$65537,MATCH(IFERROR(RIGHT($C147,LEN($C147)-FIND("_",$C147)),""),l_act!$A$3:$A$65537,0)),INDEX(background_technosphere!$G$2:$G$65536,MATCH($C147,background_technosphere!$A$2:$A$65536,0))),"")</f>
        <v/>
      </c>
      <c r="G147" s="56" t="str">
        <f>_xlfn.IFNA(_xlfn.IFNA(INDEX(l_goods!$B$3:$B$65537,MATCH($C147,l_goods!$A$3:$A$65537,0)),INDEX(background_technosphere!$F$2:$F$65536,MATCH($C147,background_technosphere!$A$2:$A$65536,0))),"")</f>
        <v/>
      </c>
      <c r="H147" s="57" t="str">
        <f>_xlfn.IFNA(_xlfn.IFNA(INDEX(l_fp!$B$3:$B$65537,MATCH($D147,l_fp!$A$3:$A$65537,0)),INDEX(background_biosphere!$B$2:$B$65536,MATCH($D147,background_biosphere!$A$2:$A$65536,0))),"")</f>
        <v>Bromine</v>
      </c>
      <c r="I147" s="58"/>
      <c r="J147" s="58"/>
      <c r="K147" s="54">
        <v>2.3369100000000001E-8</v>
      </c>
      <c r="L147" s="59" t="str">
        <f>IF(_xlfn.IFNA(_xlfn.IFNA(INDEX(l_fp!$D$3:$D$65537,MATCH($D147,l_fp!$A$3:$A$65537,0)),INDEX(background_biosphere!$C$2:$C$65536,MATCH($D147,background_biosphere!$A$2:$A$65536,0))),"")=0,"",_xlfn.IFNA(_xlfn.IFNA(INDEX(l_fp!$D$3:$D$65537,MATCH($D147,l_fp!$A$3:$A$65537,0)),INDEX(background_biosphere!$C$2:$C$65536,MATCH($D147,background_biosphere!$A$2:$A$65536,0))),""))</f>
        <v>air</v>
      </c>
      <c r="M147" s="59" t="str">
        <f>IF(_xlfn.IFNA(_xlfn.IFNA(INDEX(l_fp!$E$3:$E$65537,MATCH($D147,l_fp!$A$3:$A$65537,0)),INDEX(background_biosphere!$D$2:$D$65536,MATCH($D147,background_biosphere!$A$2:$A$65536,0))),"")=0,"",_xlfn.IFNA(_xlfn.IFNA(INDEX(l_fp!$E$3:$E$65537,MATCH($D147,l_fp!$A$3:$A$65537,0)),INDEX(background_biosphere!$D$2:$D$65536,MATCH($D147,background_biosphere!$A$2:$A$65536,0))),""))</f>
        <v>unspecified</v>
      </c>
      <c r="N147" s="60" t="str">
        <f>_xlfn.IFNA(_xlfn.IFNA(_xlfn.IFNA(_xlfn.IFNA(INDEX(l_goods!$D$3:$D$65537,MATCH(C147,l_goods!$A$3:$A$65537,0)),INDEX(background_technosphere!$H$2:$H$65536,MATCH(C147,background_technosphere!$A$2:$A$65536,0))),INDEX(l_fp!$F$3:$F$65537,MATCH($D147,l_fp!$A$3:$A$65537,0))),INDEX(background_biosphere!$E$2:$E$65536,MATCH($D147,background_biosphere!$A$2:$A$65536,0))),"")</f>
        <v>kg</v>
      </c>
      <c r="O147" s="61"/>
      <c r="P147" s="61"/>
      <c r="Q147" s="61"/>
    </row>
    <row r="148" spans="1:17" x14ac:dyDescent="0.25">
      <c r="A148" s="163" t="str">
        <f>_xlfn.IFNA(_xlfn.IFNA(INDEX(l_act!$B$3:$B$65537,MATCH($B148,l_act!$A$3:$A$65537,0)),INDEX(background_technosphere!$E$2:$E$65536,MATCH($B148,background_technosphere!$B$2:$B$65536,0))),"")</f>
        <v>sludge_eol_cardboard</v>
      </c>
      <c r="B148" s="164" t="s">
        <v>5833</v>
      </c>
      <c r="C148" s="53"/>
      <c r="D148" s="54" t="s">
        <v>414</v>
      </c>
      <c r="E148" s="55" t="str">
        <f>_xlfn.IFNA(_xlfn.IFNA(INDEX(l_act!$B$3:$B$65537,MATCH(IFERROR(RIGHT($C148,LEN($C148)-FIND("_",$C148)),""),l_act!$A$3:$A$65537,0)),INDEX(background_technosphere!$E$2:$E$65536,MATCH($C148,background_technosphere!$A$2:$A$65536,0))),"")</f>
        <v/>
      </c>
      <c r="F148" s="55" t="str">
        <f>_xlfn.IFNA(_xlfn.IFNA(INDEX(l_act!$C$3:$C$65537,MATCH(IFERROR(RIGHT($C148,LEN($C148)-FIND("_",$C148)),""),l_act!$A$3:$A$65537,0)),INDEX(background_technosphere!$G$2:$G$65536,MATCH($C148,background_technosphere!$A$2:$A$65536,0))),"")</f>
        <v/>
      </c>
      <c r="G148" s="56" t="str">
        <f>_xlfn.IFNA(_xlfn.IFNA(INDEX(l_goods!$B$3:$B$65537,MATCH($C148,l_goods!$A$3:$A$65537,0)),INDEX(background_technosphere!$F$2:$F$65536,MATCH($C148,background_technosphere!$A$2:$A$65536,0))),"")</f>
        <v/>
      </c>
      <c r="H148" s="57" t="str">
        <f>_xlfn.IFNA(_xlfn.IFNA(INDEX(l_fp!$B$3:$B$65537,MATCH($D148,l_fp!$A$3:$A$65537,0)),INDEX(background_biosphere!$B$2:$B$65536,MATCH($D148,background_biosphere!$A$2:$A$65536,0))),"")</f>
        <v>Butane</v>
      </c>
      <c r="I148" s="58"/>
      <c r="J148" s="58"/>
      <c r="K148" s="54">
        <v>3.4735420000000002E-6</v>
      </c>
      <c r="L148" s="59" t="str">
        <f>IF(_xlfn.IFNA(_xlfn.IFNA(INDEX(l_fp!$D$3:$D$65537,MATCH($D148,l_fp!$A$3:$A$65537,0)),INDEX(background_biosphere!$C$2:$C$65536,MATCH($D148,background_biosphere!$A$2:$A$65536,0))),"")=0,"",_xlfn.IFNA(_xlfn.IFNA(INDEX(l_fp!$D$3:$D$65537,MATCH($D148,l_fp!$A$3:$A$65537,0)),INDEX(background_biosphere!$C$2:$C$65536,MATCH($D148,background_biosphere!$A$2:$A$65536,0))),""))</f>
        <v>air</v>
      </c>
      <c r="M148" s="59" t="str">
        <f>IF(_xlfn.IFNA(_xlfn.IFNA(INDEX(l_fp!$E$3:$E$65537,MATCH($D148,l_fp!$A$3:$A$65537,0)),INDEX(background_biosphere!$D$2:$D$65536,MATCH($D148,background_biosphere!$A$2:$A$65536,0))),"")=0,"",_xlfn.IFNA(_xlfn.IFNA(INDEX(l_fp!$E$3:$E$65537,MATCH($D148,l_fp!$A$3:$A$65537,0)),INDEX(background_biosphere!$D$2:$D$65536,MATCH($D148,background_biosphere!$A$2:$A$65536,0))),""))</f>
        <v>unspecified</v>
      </c>
      <c r="N148" s="60" t="str">
        <f>_xlfn.IFNA(_xlfn.IFNA(_xlfn.IFNA(_xlfn.IFNA(INDEX(l_goods!$D$3:$D$65537,MATCH(C148,l_goods!$A$3:$A$65537,0)),INDEX(background_technosphere!$H$2:$H$65536,MATCH(C148,background_technosphere!$A$2:$A$65536,0))),INDEX(l_fp!$F$3:$F$65537,MATCH($D148,l_fp!$A$3:$A$65537,0))),INDEX(background_biosphere!$E$2:$E$65536,MATCH($D148,background_biosphere!$A$2:$A$65536,0))),"")</f>
        <v>kg</v>
      </c>
      <c r="O148" s="61"/>
      <c r="P148" s="61"/>
      <c r="Q148" s="61"/>
    </row>
    <row r="149" spans="1:17" x14ac:dyDescent="0.25">
      <c r="A149" s="163" t="str">
        <f>_xlfn.IFNA(_xlfn.IFNA(INDEX(l_act!$B$3:$B$65537,MATCH($B149,l_act!$A$3:$A$65537,0)),INDEX(background_technosphere!$E$2:$E$65536,MATCH($B149,background_technosphere!$B$2:$B$65536,0))),"")</f>
        <v>sludge_eol_cardboard</v>
      </c>
      <c r="B149" s="164" t="s">
        <v>5833</v>
      </c>
      <c r="C149" s="53"/>
      <c r="D149" s="54" t="s">
        <v>446</v>
      </c>
      <c r="E149" s="55" t="str">
        <f>_xlfn.IFNA(_xlfn.IFNA(INDEX(l_act!$B$3:$B$65537,MATCH(IFERROR(RIGHT($C149,LEN($C149)-FIND("_",$C149)),""),l_act!$A$3:$A$65537,0)),INDEX(background_technosphere!$E$2:$E$65536,MATCH($C149,background_technosphere!$A$2:$A$65536,0))),"")</f>
        <v/>
      </c>
      <c r="F149" s="55" t="str">
        <f>_xlfn.IFNA(_xlfn.IFNA(INDEX(l_act!$C$3:$C$65537,MATCH(IFERROR(RIGHT($C149,LEN($C149)-FIND("_",$C149)),""),l_act!$A$3:$A$65537,0)),INDEX(background_technosphere!$G$2:$G$65536,MATCH($C149,background_technosphere!$A$2:$A$65536,0))),"")</f>
        <v/>
      </c>
      <c r="G149" s="56" t="str">
        <f>_xlfn.IFNA(_xlfn.IFNA(INDEX(l_goods!$B$3:$B$65537,MATCH($C149,l_goods!$A$3:$A$65537,0)),INDEX(background_technosphere!$F$2:$F$65536,MATCH($C149,background_technosphere!$A$2:$A$65536,0))),"")</f>
        <v/>
      </c>
      <c r="H149" s="57" t="str">
        <f>_xlfn.IFNA(_xlfn.IFNA(INDEX(l_fp!$B$3:$B$65537,MATCH($D149,l_fp!$A$3:$A$65537,0)),INDEX(background_biosphere!$B$2:$B$65536,MATCH($D149,background_biosphere!$A$2:$A$65536,0))),"")</f>
        <v>Cadmium</v>
      </c>
      <c r="I149" s="58"/>
      <c r="J149" s="58"/>
      <c r="K149" s="54">
        <v>2.1376300000000002E-9</v>
      </c>
      <c r="L149" s="59" t="str">
        <f>IF(_xlfn.IFNA(_xlfn.IFNA(INDEX(l_fp!$D$3:$D$65537,MATCH($D149,l_fp!$A$3:$A$65537,0)),INDEX(background_biosphere!$C$2:$C$65536,MATCH($D149,background_biosphere!$A$2:$A$65536,0))),"")=0,"",_xlfn.IFNA(_xlfn.IFNA(INDEX(l_fp!$D$3:$D$65537,MATCH($D149,l_fp!$A$3:$A$65537,0)),INDEX(background_biosphere!$C$2:$C$65536,MATCH($D149,background_biosphere!$A$2:$A$65536,0))),""))</f>
        <v>air</v>
      </c>
      <c r="M149" s="59" t="str">
        <f>IF(_xlfn.IFNA(_xlfn.IFNA(INDEX(l_fp!$E$3:$E$65537,MATCH($D149,l_fp!$A$3:$A$65537,0)),INDEX(background_biosphere!$D$2:$D$65536,MATCH($D149,background_biosphere!$A$2:$A$65536,0))),"")=0,"",_xlfn.IFNA(_xlfn.IFNA(INDEX(l_fp!$E$3:$E$65537,MATCH($D149,l_fp!$A$3:$A$65537,0)),INDEX(background_biosphere!$D$2:$D$65536,MATCH($D149,background_biosphere!$A$2:$A$65536,0))),""))</f>
        <v>unspecified</v>
      </c>
      <c r="N149" s="60" t="str">
        <f>_xlfn.IFNA(_xlfn.IFNA(_xlfn.IFNA(_xlfn.IFNA(INDEX(l_goods!$D$3:$D$65537,MATCH(C149,l_goods!$A$3:$A$65537,0)),INDEX(background_technosphere!$H$2:$H$65536,MATCH(C149,background_technosphere!$A$2:$A$65536,0))),INDEX(l_fp!$F$3:$F$65537,MATCH($D149,l_fp!$A$3:$A$65537,0))),INDEX(background_biosphere!$E$2:$E$65536,MATCH($D149,background_biosphere!$A$2:$A$65536,0))),"")</f>
        <v>kg</v>
      </c>
      <c r="O149" s="61"/>
      <c r="P149" s="61"/>
      <c r="Q149" s="61"/>
    </row>
    <row r="150" spans="1:17" x14ac:dyDescent="0.25">
      <c r="A150" s="163" t="str">
        <f>_xlfn.IFNA(_xlfn.IFNA(INDEX(l_act!$B$3:$B$65537,MATCH($B150,l_act!$A$3:$A$65537,0)),INDEX(background_technosphere!$E$2:$E$65536,MATCH($B150,background_technosphere!$B$2:$B$65536,0))),"")</f>
        <v>sludge_eol_cardboard</v>
      </c>
      <c r="B150" s="164" t="s">
        <v>5833</v>
      </c>
      <c r="C150" s="53"/>
      <c r="D150" s="54" t="s">
        <v>452</v>
      </c>
      <c r="E150" s="55" t="str">
        <f>_xlfn.IFNA(_xlfn.IFNA(INDEX(l_act!$B$3:$B$65537,MATCH(IFERROR(RIGHT($C150,LEN($C150)-FIND("_",$C150)),""),l_act!$A$3:$A$65537,0)),INDEX(background_technosphere!$E$2:$E$65536,MATCH($C150,background_technosphere!$A$2:$A$65536,0))),"")</f>
        <v/>
      </c>
      <c r="F150" s="55" t="str">
        <f>_xlfn.IFNA(_xlfn.IFNA(INDEX(l_act!$C$3:$C$65537,MATCH(IFERROR(RIGHT($C150,LEN($C150)-FIND("_",$C150)),""),l_act!$A$3:$A$65537,0)),INDEX(background_technosphere!$G$2:$G$65536,MATCH($C150,background_technosphere!$A$2:$A$65536,0))),"")</f>
        <v/>
      </c>
      <c r="G150" s="56" t="str">
        <f>_xlfn.IFNA(_xlfn.IFNA(INDEX(l_goods!$B$3:$B$65537,MATCH($C150,l_goods!$A$3:$A$65537,0)),INDEX(background_technosphere!$F$2:$F$65536,MATCH($C150,background_technosphere!$A$2:$A$65536,0))),"")</f>
        <v/>
      </c>
      <c r="H150" s="57" t="str">
        <f>_xlfn.IFNA(_xlfn.IFNA(INDEX(l_fp!$B$3:$B$65537,MATCH($D150,l_fp!$A$3:$A$65537,0)),INDEX(background_biosphere!$B$2:$B$65536,MATCH($D150,background_biosphere!$A$2:$A$65536,0))),"")</f>
        <v>Calcium</v>
      </c>
      <c r="I150" s="58"/>
      <c r="J150" s="58"/>
      <c r="K150" s="54">
        <v>1.2913231999999999E-5</v>
      </c>
      <c r="L150" s="59" t="str">
        <f>IF(_xlfn.IFNA(_xlfn.IFNA(INDEX(l_fp!$D$3:$D$65537,MATCH($D150,l_fp!$A$3:$A$65537,0)),INDEX(background_biosphere!$C$2:$C$65536,MATCH($D150,background_biosphere!$A$2:$A$65536,0))),"")=0,"",_xlfn.IFNA(_xlfn.IFNA(INDEX(l_fp!$D$3:$D$65537,MATCH($D150,l_fp!$A$3:$A$65537,0)),INDEX(background_biosphere!$C$2:$C$65536,MATCH($D150,background_biosphere!$A$2:$A$65536,0))),""))</f>
        <v>air</v>
      </c>
      <c r="M150" s="59" t="str">
        <f>IF(_xlfn.IFNA(_xlfn.IFNA(INDEX(l_fp!$E$3:$E$65537,MATCH($D150,l_fp!$A$3:$A$65537,0)),INDEX(background_biosphere!$D$2:$D$65536,MATCH($D150,background_biosphere!$A$2:$A$65536,0))),"")=0,"",_xlfn.IFNA(_xlfn.IFNA(INDEX(l_fp!$E$3:$E$65537,MATCH($D150,l_fp!$A$3:$A$65537,0)),INDEX(background_biosphere!$D$2:$D$65536,MATCH($D150,background_biosphere!$A$2:$A$65536,0))),""))</f>
        <v>unspecified</v>
      </c>
      <c r="N150" s="60" t="str">
        <f>_xlfn.IFNA(_xlfn.IFNA(_xlfn.IFNA(_xlfn.IFNA(INDEX(l_goods!$D$3:$D$65537,MATCH(C150,l_goods!$A$3:$A$65537,0)),INDEX(background_technosphere!$H$2:$H$65536,MATCH(C150,background_technosphere!$A$2:$A$65536,0))),INDEX(l_fp!$F$3:$F$65537,MATCH($D150,l_fp!$A$3:$A$65537,0))),INDEX(background_biosphere!$E$2:$E$65536,MATCH($D150,background_biosphere!$A$2:$A$65536,0))),"")</f>
        <v>kg</v>
      </c>
      <c r="O150" s="61"/>
      <c r="P150" s="61"/>
      <c r="Q150" s="61"/>
    </row>
    <row r="151" spans="1:17" x14ac:dyDescent="0.25">
      <c r="A151" s="163" t="str">
        <f>_xlfn.IFNA(_xlfn.IFNA(INDEX(l_act!$B$3:$B$65537,MATCH($B151,l_act!$A$3:$A$65537,0)),INDEX(background_technosphere!$E$2:$E$65536,MATCH($B151,background_technosphere!$B$2:$B$65536,0))),"")</f>
        <v>sludge_eol_cardboard</v>
      </c>
      <c r="B151" s="164" t="s">
        <v>5833</v>
      </c>
      <c r="C151" s="53"/>
      <c r="D151" s="54" t="s">
        <v>466</v>
      </c>
      <c r="E151" s="55" t="str">
        <f>_xlfn.IFNA(_xlfn.IFNA(INDEX(l_act!$B$3:$B$65537,MATCH(IFERROR(RIGHT($C151,LEN($C151)-FIND("_",$C151)),""),l_act!$A$3:$A$65537,0)),INDEX(background_technosphere!$E$2:$E$65536,MATCH($C151,background_technosphere!$A$2:$A$65536,0))),"")</f>
        <v/>
      </c>
      <c r="F151" s="55" t="str">
        <f>_xlfn.IFNA(_xlfn.IFNA(INDEX(l_act!$C$3:$C$65537,MATCH(IFERROR(RIGHT($C151,LEN($C151)-FIND("_",$C151)),""),l_act!$A$3:$A$65537,0)),INDEX(background_technosphere!$G$2:$G$65536,MATCH($C151,background_technosphere!$A$2:$A$65536,0))),"")</f>
        <v/>
      </c>
      <c r="G151" s="56" t="str">
        <f>_xlfn.IFNA(_xlfn.IFNA(INDEX(l_goods!$B$3:$B$65537,MATCH($C151,l_goods!$A$3:$A$65537,0)),INDEX(background_technosphere!$F$2:$F$65536,MATCH($C151,background_technosphere!$A$2:$A$65536,0))),"")</f>
        <v/>
      </c>
      <c r="H151" s="57" t="str">
        <f>_xlfn.IFNA(_xlfn.IFNA(INDEX(l_fp!$B$3:$B$65537,MATCH($D151,l_fp!$A$3:$A$65537,0)),INDEX(background_biosphere!$B$2:$B$65536,MATCH($D151,background_biosphere!$A$2:$A$65536,0))),"")</f>
        <v>Carbon dioxide, fossil</v>
      </c>
      <c r="I151" s="58"/>
      <c r="J151" s="58"/>
      <c r="K151" s="54">
        <v>0.3231525536</v>
      </c>
      <c r="L151" s="59" t="str">
        <f>IF(_xlfn.IFNA(_xlfn.IFNA(INDEX(l_fp!$D$3:$D$65537,MATCH($D151,l_fp!$A$3:$A$65537,0)),INDEX(background_biosphere!$C$2:$C$65536,MATCH($D151,background_biosphere!$A$2:$A$65536,0))),"")=0,"",_xlfn.IFNA(_xlfn.IFNA(INDEX(l_fp!$D$3:$D$65537,MATCH($D151,l_fp!$A$3:$A$65537,0)),INDEX(background_biosphere!$C$2:$C$65536,MATCH($D151,background_biosphere!$A$2:$A$65536,0))),""))</f>
        <v>air</v>
      </c>
      <c r="M151" s="59" t="str">
        <f>IF(_xlfn.IFNA(_xlfn.IFNA(INDEX(l_fp!$E$3:$E$65537,MATCH($D151,l_fp!$A$3:$A$65537,0)),INDEX(background_biosphere!$D$2:$D$65536,MATCH($D151,background_biosphere!$A$2:$A$65536,0))),"")=0,"",_xlfn.IFNA(_xlfn.IFNA(INDEX(l_fp!$E$3:$E$65537,MATCH($D151,l_fp!$A$3:$A$65537,0)),INDEX(background_biosphere!$D$2:$D$65536,MATCH($D151,background_biosphere!$A$2:$A$65536,0))),""))</f>
        <v>unspecified</v>
      </c>
      <c r="N151" s="60" t="str">
        <f>_xlfn.IFNA(_xlfn.IFNA(_xlfn.IFNA(_xlfn.IFNA(INDEX(l_goods!$D$3:$D$65537,MATCH(C151,l_goods!$A$3:$A$65537,0)),INDEX(background_technosphere!$H$2:$H$65536,MATCH(C151,background_technosphere!$A$2:$A$65536,0))),INDEX(l_fp!$F$3:$F$65537,MATCH($D151,l_fp!$A$3:$A$65537,0))),INDEX(background_biosphere!$E$2:$E$65536,MATCH($D151,background_biosphere!$A$2:$A$65536,0))),"")</f>
        <v>kg</v>
      </c>
      <c r="O151" s="61"/>
      <c r="P151" s="61"/>
      <c r="Q151" s="61"/>
    </row>
    <row r="152" spans="1:17" x14ac:dyDescent="0.25">
      <c r="A152" s="163" t="str">
        <f>_xlfn.IFNA(_xlfn.IFNA(INDEX(l_act!$B$3:$B$65537,MATCH($B152,l_act!$A$3:$A$65537,0)),INDEX(background_technosphere!$E$2:$E$65536,MATCH($B152,background_technosphere!$B$2:$B$65536,0))),"")</f>
        <v>sludge_eol_cardboard</v>
      </c>
      <c r="B152" s="164" t="s">
        <v>5833</v>
      </c>
      <c r="C152" s="53"/>
      <c r="D152" s="54" t="s">
        <v>480</v>
      </c>
      <c r="E152" s="55" t="str">
        <f>_xlfn.IFNA(_xlfn.IFNA(INDEX(l_act!$B$3:$B$65537,MATCH(IFERROR(RIGHT($C152,LEN($C152)-FIND("_",$C152)),""),l_act!$A$3:$A$65537,0)),INDEX(background_technosphere!$E$2:$E$65536,MATCH($C152,background_technosphere!$A$2:$A$65536,0))),"")</f>
        <v/>
      </c>
      <c r="F152" s="55" t="str">
        <f>_xlfn.IFNA(_xlfn.IFNA(INDEX(l_act!$C$3:$C$65537,MATCH(IFERROR(RIGHT($C152,LEN($C152)-FIND("_",$C152)),""),l_act!$A$3:$A$65537,0)),INDEX(background_technosphere!$G$2:$G$65536,MATCH($C152,background_technosphere!$A$2:$A$65536,0))),"")</f>
        <v/>
      </c>
      <c r="G152" s="56" t="str">
        <f>_xlfn.IFNA(_xlfn.IFNA(INDEX(l_goods!$B$3:$B$65537,MATCH($C152,l_goods!$A$3:$A$65537,0)),INDEX(background_technosphere!$F$2:$F$65536,MATCH($C152,background_technosphere!$A$2:$A$65536,0))),"")</f>
        <v/>
      </c>
      <c r="H152" s="57" t="str">
        <f>_xlfn.IFNA(_xlfn.IFNA(INDEX(l_fp!$B$3:$B$65537,MATCH($D152,l_fp!$A$3:$A$65537,0)),INDEX(background_biosphere!$B$2:$B$65536,MATCH($D152,background_biosphere!$A$2:$A$65536,0))),"")</f>
        <v>Carbon dioxide, non-fossil</v>
      </c>
      <c r="I152" s="58"/>
      <c r="J152" s="58"/>
      <c r="K152" s="54">
        <v>2.477334619E-2</v>
      </c>
      <c r="L152" s="59" t="str">
        <f>IF(_xlfn.IFNA(_xlfn.IFNA(INDEX(l_fp!$D$3:$D$65537,MATCH($D152,l_fp!$A$3:$A$65537,0)),INDEX(background_biosphere!$C$2:$C$65536,MATCH($D152,background_biosphere!$A$2:$A$65536,0))),"")=0,"",_xlfn.IFNA(_xlfn.IFNA(INDEX(l_fp!$D$3:$D$65537,MATCH($D152,l_fp!$A$3:$A$65537,0)),INDEX(background_biosphere!$C$2:$C$65536,MATCH($D152,background_biosphere!$A$2:$A$65536,0))),""))</f>
        <v>air</v>
      </c>
      <c r="M152" s="59" t="str">
        <f>IF(_xlfn.IFNA(_xlfn.IFNA(INDEX(l_fp!$E$3:$E$65537,MATCH($D152,l_fp!$A$3:$A$65537,0)),INDEX(background_biosphere!$D$2:$D$65536,MATCH($D152,background_biosphere!$A$2:$A$65536,0))),"")=0,"",_xlfn.IFNA(_xlfn.IFNA(INDEX(l_fp!$E$3:$E$65537,MATCH($D152,l_fp!$A$3:$A$65537,0)),INDEX(background_biosphere!$D$2:$D$65536,MATCH($D152,background_biosphere!$A$2:$A$65536,0))),""))</f>
        <v>unspecified</v>
      </c>
      <c r="N152" s="60" t="str">
        <f>_xlfn.IFNA(_xlfn.IFNA(_xlfn.IFNA(_xlfn.IFNA(INDEX(l_goods!$D$3:$D$65537,MATCH(C152,l_goods!$A$3:$A$65537,0)),INDEX(background_technosphere!$H$2:$H$65536,MATCH(C152,background_technosphere!$A$2:$A$65536,0))),INDEX(l_fp!$F$3:$F$65537,MATCH($D152,l_fp!$A$3:$A$65537,0))),INDEX(background_biosphere!$E$2:$E$65536,MATCH($D152,background_biosphere!$A$2:$A$65536,0))),"")</f>
        <v>kg</v>
      </c>
      <c r="O152" s="61"/>
      <c r="P152" s="61"/>
      <c r="Q152" s="61"/>
    </row>
    <row r="153" spans="1:17" x14ac:dyDescent="0.25">
      <c r="A153" s="163" t="str">
        <f>_xlfn.IFNA(_xlfn.IFNA(INDEX(l_act!$B$3:$B$65537,MATCH($B153,l_act!$A$3:$A$65537,0)),INDEX(background_technosphere!$E$2:$E$65536,MATCH($B153,background_technosphere!$B$2:$B$65536,0))),"")</f>
        <v>sludge_eol_cardboard</v>
      </c>
      <c r="B153" s="164" t="s">
        <v>5833</v>
      </c>
      <c r="C153" s="53"/>
      <c r="D153" s="54" t="s">
        <v>492</v>
      </c>
      <c r="E153" s="55" t="str">
        <f>_xlfn.IFNA(_xlfn.IFNA(INDEX(l_act!$B$3:$B$65537,MATCH(IFERROR(RIGHT($C153,LEN($C153)-FIND("_",$C153)),""),l_act!$A$3:$A$65537,0)),INDEX(background_technosphere!$E$2:$E$65536,MATCH($C153,background_technosphere!$A$2:$A$65536,0))),"")</f>
        <v/>
      </c>
      <c r="F153" s="55" t="str">
        <f>_xlfn.IFNA(_xlfn.IFNA(INDEX(l_act!$C$3:$C$65537,MATCH(IFERROR(RIGHT($C153,LEN($C153)-FIND("_",$C153)),""),l_act!$A$3:$A$65537,0)),INDEX(background_technosphere!$G$2:$G$65536,MATCH($C153,background_technosphere!$A$2:$A$65536,0))),"")</f>
        <v/>
      </c>
      <c r="G153" s="56" t="str">
        <f>_xlfn.IFNA(_xlfn.IFNA(INDEX(l_goods!$B$3:$B$65537,MATCH($C153,l_goods!$A$3:$A$65537,0)),INDEX(background_technosphere!$F$2:$F$65536,MATCH($C153,background_technosphere!$A$2:$A$65536,0))),"")</f>
        <v/>
      </c>
      <c r="H153" s="57" t="str">
        <f>_xlfn.IFNA(_xlfn.IFNA(INDEX(l_fp!$B$3:$B$65537,MATCH($D153,l_fp!$A$3:$A$65537,0)),INDEX(background_biosphere!$B$2:$B$65536,MATCH($D153,background_biosphere!$A$2:$A$65536,0))),"")</f>
        <v>Carbon monoxide, fossil</v>
      </c>
      <c r="I153" s="58"/>
      <c r="J153" s="58"/>
      <c r="K153" s="54">
        <v>5.6006401999999998E-5</v>
      </c>
      <c r="L153" s="59" t="str">
        <f>IF(_xlfn.IFNA(_xlfn.IFNA(INDEX(l_fp!$D$3:$D$65537,MATCH($D153,l_fp!$A$3:$A$65537,0)),INDEX(background_biosphere!$C$2:$C$65536,MATCH($D153,background_biosphere!$A$2:$A$65536,0))),"")=0,"",_xlfn.IFNA(_xlfn.IFNA(INDEX(l_fp!$D$3:$D$65537,MATCH($D153,l_fp!$A$3:$A$65537,0)),INDEX(background_biosphere!$C$2:$C$65536,MATCH($D153,background_biosphere!$A$2:$A$65536,0))),""))</f>
        <v>air</v>
      </c>
      <c r="M153" s="59" t="str">
        <f>IF(_xlfn.IFNA(_xlfn.IFNA(INDEX(l_fp!$E$3:$E$65537,MATCH($D153,l_fp!$A$3:$A$65537,0)),INDEX(background_biosphere!$D$2:$D$65536,MATCH($D153,background_biosphere!$A$2:$A$65536,0))),"")=0,"",_xlfn.IFNA(_xlfn.IFNA(INDEX(l_fp!$E$3:$E$65537,MATCH($D153,l_fp!$A$3:$A$65537,0)),INDEX(background_biosphere!$D$2:$D$65536,MATCH($D153,background_biosphere!$A$2:$A$65536,0))),""))</f>
        <v>unspecified</v>
      </c>
      <c r="N153" s="60" t="str">
        <f>_xlfn.IFNA(_xlfn.IFNA(_xlfn.IFNA(_xlfn.IFNA(INDEX(l_goods!$D$3:$D$65537,MATCH(C153,l_goods!$A$3:$A$65537,0)),INDEX(background_technosphere!$H$2:$H$65536,MATCH(C153,background_technosphere!$A$2:$A$65536,0))),INDEX(l_fp!$F$3:$F$65537,MATCH($D153,l_fp!$A$3:$A$65537,0))),INDEX(background_biosphere!$E$2:$E$65536,MATCH($D153,background_biosphere!$A$2:$A$65536,0))),"")</f>
        <v>kg</v>
      </c>
      <c r="O153" s="61"/>
      <c r="P153" s="61"/>
      <c r="Q153" s="61"/>
    </row>
    <row r="154" spans="1:17" x14ac:dyDescent="0.25">
      <c r="A154" s="163" t="str">
        <f>_xlfn.IFNA(_xlfn.IFNA(INDEX(l_act!$B$3:$B$65537,MATCH($B154,l_act!$A$3:$A$65537,0)),INDEX(background_technosphere!$E$2:$E$65536,MATCH($B154,background_technosphere!$B$2:$B$65536,0))),"")</f>
        <v>sludge_eol_cardboard</v>
      </c>
      <c r="B154" s="164" t="s">
        <v>5833</v>
      </c>
      <c r="C154" s="53"/>
      <c r="D154" s="54" t="s">
        <v>505</v>
      </c>
      <c r="E154" s="55" t="str">
        <f>_xlfn.IFNA(_xlfn.IFNA(INDEX(l_act!$B$3:$B$65537,MATCH(IFERROR(RIGHT($C154,LEN($C154)-FIND("_",$C154)),""),l_act!$A$3:$A$65537,0)),INDEX(background_technosphere!$E$2:$E$65536,MATCH($C154,background_technosphere!$A$2:$A$65536,0))),"")</f>
        <v/>
      </c>
      <c r="F154" s="55" t="str">
        <f>_xlfn.IFNA(_xlfn.IFNA(INDEX(l_act!$C$3:$C$65537,MATCH(IFERROR(RIGHT($C154,LEN($C154)-FIND("_",$C154)),""),l_act!$A$3:$A$65537,0)),INDEX(background_technosphere!$G$2:$G$65536,MATCH($C154,background_technosphere!$A$2:$A$65536,0))),"")</f>
        <v/>
      </c>
      <c r="G154" s="56" t="str">
        <f>_xlfn.IFNA(_xlfn.IFNA(INDEX(l_goods!$B$3:$B$65537,MATCH($C154,l_goods!$A$3:$A$65537,0)),INDEX(background_technosphere!$F$2:$F$65536,MATCH($C154,background_technosphere!$A$2:$A$65536,0))),"")</f>
        <v/>
      </c>
      <c r="H154" s="57" t="str">
        <f>_xlfn.IFNA(_xlfn.IFNA(INDEX(l_fp!$B$3:$B$65537,MATCH($D154,l_fp!$A$3:$A$65537,0)),INDEX(background_biosphere!$B$2:$B$65536,MATCH($D154,background_biosphere!$A$2:$A$65536,0))),"")</f>
        <v>Carbon monoxide, non-fossil</v>
      </c>
      <c r="I154" s="58"/>
      <c r="J154" s="58"/>
      <c r="K154" s="54">
        <v>4.1082874000000002E-5</v>
      </c>
      <c r="L154" s="59" t="str">
        <f>IF(_xlfn.IFNA(_xlfn.IFNA(INDEX(l_fp!$D$3:$D$65537,MATCH($D154,l_fp!$A$3:$A$65537,0)),INDEX(background_biosphere!$C$2:$C$65536,MATCH($D154,background_biosphere!$A$2:$A$65536,0))),"")=0,"",_xlfn.IFNA(_xlfn.IFNA(INDEX(l_fp!$D$3:$D$65537,MATCH($D154,l_fp!$A$3:$A$65537,0)),INDEX(background_biosphere!$C$2:$C$65536,MATCH($D154,background_biosphere!$A$2:$A$65536,0))),""))</f>
        <v>air</v>
      </c>
      <c r="M154" s="59" t="str">
        <f>IF(_xlfn.IFNA(_xlfn.IFNA(INDEX(l_fp!$E$3:$E$65537,MATCH($D154,l_fp!$A$3:$A$65537,0)),INDEX(background_biosphere!$D$2:$D$65536,MATCH($D154,background_biosphere!$A$2:$A$65536,0))),"")=0,"",_xlfn.IFNA(_xlfn.IFNA(INDEX(l_fp!$E$3:$E$65537,MATCH($D154,l_fp!$A$3:$A$65537,0)),INDEX(background_biosphere!$D$2:$D$65536,MATCH($D154,background_biosphere!$A$2:$A$65536,0))),""))</f>
        <v>unspecified</v>
      </c>
      <c r="N154" s="60" t="str">
        <f>_xlfn.IFNA(_xlfn.IFNA(_xlfn.IFNA(_xlfn.IFNA(INDEX(l_goods!$D$3:$D$65537,MATCH(C154,l_goods!$A$3:$A$65537,0)),INDEX(background_technosphere!$H$2:$H$65536,MATCH(C154,background_technosphere!$A$2:$A$65536,0))),INDEX(l_fp!$F$3:$F$65537,MATCH($D154,l_fp!$A$3:$A$65537,0))),INDEX(background_biosphere!$E$2:$E$65536,MATCH($D154,background_biosphere!$A$2:$A$65536,0))),"")</f>
        <v>kg</v>
      </c>
      <c r="O154" s="61"/>
      <c r="P154" s="61"/>
      <c r="Q154" s="61"/>
    </row>
    <row r="155" spans="1:17" x14ac:dyDescent="0.25">
      <c r="A155" s="163" t="str">
        <f>_xlfn.IFNA(_xlfn.IFNA(INDEX(l_act!$B$3:$B$65537,MATCH($B155,l_act!$A$3:$A$65537,0)),INDEX(background_technosphere!$E$2:$E$65536,MATCH($B155,background_technosphere!$B$2:$B$65536,0))),"")</f>
        <v>sludge_eol_cardboard</v>
      </c>
      <c r="B155" s="164" t="s">
        <v>5833</v>
      </c>
      <c r="C155" s="53"/>
      <c r="D155" s="54" t="s">
        <v>555</v>
      </c>
      <c r="E155" s="55" t="str">
        <f>_xlfn.IFNA(_xlfn.IFNA(INDEX(l_act!$B$3:$B$65537,MATCH(IFERROR(RIGHT($C155,LEN($C155)-FIND("_",$C155)),""),l_act!$A$3:$A$65537,0)),INDEX(background_technosphere!$E$2:$E$65536,MATCH($C155,background_technosphere!$A$2:$A$65536,0))),"")</f>
        <v/>
      </c>
      <c r="F155" s="55" t="str">
        <f>_xlfn.IFNA(_xlfn.IFNA(INDEX(l_act!$C$3:$C$65537,MATCH(IFERROR(RIGHT($C155,LEN($C155)-FIND("_",$C155)),""),l_act!$A$3:$A$65537,0)),INDEX(background_technosphere!$G$2:$G$65536,MATCH($C155,background_technosphere!$A$2:$A$65536,0))),"")</f>
        <v/>
      </c>
      <c r="G155" s="56" t="str">
        <f>_xlfn.IFNA(_xlfn.IFNA(INDEX(l_goods!$B$3:$B$65537,MATCH($C155,l_goods!$A$3:$A$65537,0)),INDEX(background_technosphere!$F$2:$F$65536,MATCH($C155,background_technosphere!$A$2:$A$65536,0))),"")</f>
        <v/>
      </c>
      <c r="H155" s="57" t="str">
        <f>_xlfn.IFNA(_xlfn.IFNA(INDEX(l_fp!$B$3:$B$65537,MATCH($D155,l_fp!$A$3:$A$65537,0)),INDEX(background_biosphere!$B$2:$B$65536,MATCH($D155,background_biosphere!$A$2:$A$65536,0))),"")</f>
        <v>Chlorine</v>
      </c>
      <c r="I155" s="58"/>
      <c r="J155" s="58"/>
      <c r="K155" s="54">
        <v>5.5635799999999998E-8</v>
      </c>
      <c r="L155" s="59" t="str">
        <f>IF(_xlfn.IFNA(_xlfn.IFNA(INDEX(l_fp!$D$3:$D$65537,MATCH($D155,l_fp!$A$3:$A$65537,0)),INDEX(background_biosphere!$C$2:$C$65536,MATCH($D155,background_biosphere!$A$2:$A$65536,0))),"")=0,"",_xlfn.IFNA(_xlfn.IFNA(INDEX(l_fp!$D$3:$D$65537,MATCH($D155,l_fp!$A$3:$A$65537,0)),INDEX(background_biosphere!$C$2:$C$65536,MATCH($D155,background_biosphere!$A$2:$A$65536,0))),""))</f>
        <v>air</v>
      </c>
      <c r="M155" s="59" t="str">
        <f>IF(_xlfn.IFNA(_xlfn.IFNA(INDEX(l_fp!$E$3:$E$65537,MATCH($D155,l_fp!$A$3:$A$65537,0)),INDEX(background_biosphere!$D$2:$D$65536,MATCH($D155,background_biosphere!$A$2:$A$65536,0))),"")=0,"",_xlfn.IFNA(_xlfn.IFNA(INDEX(l_fp!$E$3:$E$65537,MATCH($D155,l_fp!$A$3:$A$65537,0)),INDEX(background_biosphere!$D$2:$D$65536,MATCH($D155,background_biosphere!$A$2:$A$65536,0))),""))</f>
        <v>unspecified</v>
      </c>
      <c r="N155" s="60" t="str">
        <f>_xlfn.IFNA(_xlfn.IFNA(_xlfn.IFNA(_xlfn.IFNA(INDEX(l_goods!$D$3:$D$65537,MATCH(C155,l_goods!$A$3:$A$65537,0)),INDEX(background_technosphere!$H$2:$H$65536,MATCH(C155,background_technosphere!$A$2:$A$65536,0))),INDEX(l_fp!$F$3:$F$65537,MATCH($D155,l_fp!$A$3:$A$65537,0))),INDEX(background_biosphere!$E$2:$E$65536,MATCH($D155,background_biosphere!$A$2:$A$65536,0))),"")</f>
        <v>kg</v>
      </c>
      <c r="O155" s="61"/>
      <c r="P155" s="61"/>
      <c r="Q155" s="61"/>
    </row>
    <row r="156" spans="1:17" x14ac:dyDescent="0.25">
      <c r="A156" s="163" t="str">
        <f>_xlfn.IFNA(_xlfn.IFNA(INDEX(l_act!$B$3:$B$65537,MATCH($B156,l_act!$A$3:$A$65537,0)),INDEX(background_technosphere!$E$2:$E$65536,MATCH($B156,background_technosphere!$B$2:$B$65536,0))),"")</f>
        <v>sludge_eol_cardboard</v>
      </c>
      <c r="B156" s="164" t="s">
        <v>5833</v>
      </c>
      <c r="C156" s="53"/>
      <c r="D156" s="54" t="s">
        <v>587</v>
      </c>
      <c r="E156" s="55" t="str">
        <f>_xlfn.IFNA(_xlfn.IFNA(INDEX(l_act!$B$3:$B$65537,MATCH(IFERROR(RIGHT($C156,LEN($C156)-FIND("_",$C156)),""),l_act!$A$3:$A$65537,0)),INDEX(background_technosphere!$E$2:$E$65536,MATCH($C156,background_technosphere!$A$2:$A$65536,0))),"")</f>
        <v/>
      </c>
      <c r="F156" s="55" t="str">
        <f>_xlfn.IFNA(_xlfn.IFNA(INDEX(l_act!$C$3:$C$65537,MATCH(IFERROR(RIGHT($C156,LEN($C156)-FIND("_",$C156)),""),l_act!$A$3:$A$65537,0)),INDEX(background_technosphere!$G$2:$G$65536,MATCH($C156,background_technosphere!$A$2:$A$65536,0))),"")</f>
        <v/>
      </c>
      <c r="G156" s="56" t="str">
        <f>_xlfn.IFNA(_xlfn.IFNA(INDEX(l_goods!$B$3:$B$65537,MATCH($C156,l_goods!$A$3:$A$65537,0)),INDEX(background_technosphere!$F$2:$F$65536,MATCH($C156,background_technosphere!$A$2:$A$65536,0))),"")</f>
        <v/>
      </c>
      <c r="H156" s="57" t="str">
        <f>_xlfn.IFNA(_xlfn.IFNA(INDEX(l_fp!$B$3:$B$65537,MATCH($D156,l_fp!$A$3:$A$65537,0)),INDEX(background_biosphere!$B$2:$B$65536,MATCH($D156,background_biosphere!$A$2:$A$65536,0))),"")</f>
        <v>Chromium</v>
      </c>
      <c r="I156" s="58"/>
      <c r="J156" s="58"/>
      <c r="K156" s="54">
        <v>2.0031799999999999E-8</v>
      </c>
      <c r="L156" s="59" t="str">
        <f>IF(_xlfn.IFNA(_xlfn.IFNA(INDEX(l_fp!$D$3:$D$65537,MATCH($D156,l_fp!$A$3:$A$65537,0)),INDEX(background_biosphere!$C$2:$C$65536,MATCH($D156,background_biosphere!$A$2:$A$65536,0))),"")=0,"",_xlfn.IFNA(_xlfn.IFNA(INDEX(l_fp!$D$3:$D$65537,MATCH($D156,l_fp!$A$3:$A$65537,0)),INDEX(background_biosphere!$C$2:$C$65536,MATCH($D156,background_biosphere!$A$2:$A$65536,0))),""))</f>
        <v>air</v>
      </c>
      <c r="M156" s="59" t="str">
        <f>IF(_xlfn.IFNA(_xlfn.IFNA(INDEX(l_fp!$E$3:$E$65537,MATCH($D156,l_fp!$A$3:$A$65537,0)),INDEX(background_biosphere!$D$2:$D$65536,MATCH($D156,background_biosphere!$A$2:$A$65536,0))),"")=0,"",_xlfn.IFNA(_xlfn.IFNA(INDEX(l_fp!$E$3:$E$65537,MATCH($D156,l_fp!$A$3:$A$65537,0)),INDEX(background_biosphere!$D$2:$D$65536,MATCH($D156,background_biosphere!$A$2:$A$65536,0))),""))</f>
        <v>unspecified</v>
      </c>
      <c r="N156" s="60" t="str">
        <f>_xlfn.IFNA(_xlfn.IFNA(_xlfn.IFNA(_xlfn.IFNA(INDEX(l_goods!$D$3:$D$65537,MATCH(C156,l_goods!$A$3:$A$65537,0)),INDEX(background_technosphere!$H$2:$H$65536,MATCH(C156,background_technosphere!$A$2:$A$65536,0))),INDEX(l_fp!$F$3:$F$65537,MATCH($D156,l_fp!$A$3:$A$65537,0))),INDEX(background_biosphere!$E$2:$E$65536,MATCH($D156,background_biosphere!$A$2:$A$65536,0))),"")</f>
        <v>kg</v>
      </c>
      <c r="O156" s="61"/>
      <c r="P156" s="61"/>
      <c r="Q156" s="61"/>
    </row>
    <row r="157" spans="1:17" x14ac:dyDescent="0.25">
      <c r="A157" s="163" t="str">
        <f>_xlfn.IFNA(_xlfn.IFNA(INDEX(l_act!$B$3:$B$65537,MATCH($B157,l_act!$A$3:$A$65537,0)),INDEX(background_technosphere!$E$2:$E$65536,MATCH($B157,background_technosphere!$B$2:$B$65536,0))),"")</f>
        <v>sludge_eol_cardboard</v>
      </c>
      <c r="B157" s="164" t="s">
        <v>5833</v>
      </c>
      <c r="C157" s="53"/>
      <c r="D157" s="54" t="s">
        <v>595</v>
      </c>
      <c r="E157" s="55" t="str">
        <f>_xlfn.IFNA(_xlfn.IFNA(INDEX(l_act!$B$3:$B$65537,MATCH(IFERROR(RIGHT($C157,LEN($C157)-FIND("_",$C157)),""),l_act!$A$3:$A$65537,0)),INDEX(background_technosphere!$E$2:$E$65536,MATCH($C157,background_technosphere!$A$2:$A$65536,0))),"")</f>
        <v/>
      </c>
      <c r="F157" s="55" t="str">
        <f>_xlfn.IFNA(_xlfn.IFNA(INDEX(l_act!$C$3:$C$65537,MATCH(IFERROR(RIGHT($C157,LEN($C157)-FIND("_",$C157)),""),l_act!$A$3:$A$65537,0)),INDEX(background_technosphere!$G$2:$G$65536,MATCH($C157,background_technosphere!$A$2:$A$65536,0))),"")</f>
        <v/>
      </c>
      <c r="G157" s="56" t="str">
        <f>_xlfn.IFNA(_xlfn.IFNA(INDEX(l_goods!$B$3:$B$65537,MATCH($C157,l_goods!$A$3:$A$65537,0)),INDEX(background_technosphere!$F$2:$F$65536,MATCH($C157,background_technosphere!$A$2:$A$65536,0))),"")</f>
        <v/>
      </c>
      <c r="H157" s="57" t="str">
        <f>_xlfn.IFNA(_xlfn.IFNA(INDEX(l_fp!$B$3:$B$65537,MATCH($D157,l_fp!$A$3:$A$65537,0)),INDEX(background_biosphere!$B$2:$B$65536,MATCH($D157,background_biosphere!$A$2:$A$65536,0))),"")</f>
        <v>Chromium VI</v>
      </c>
      <c r="I157" s="58"/>
      <c r="J157" s="58"/>
      <c r="K157" s="54">
        <v>6.1784699999999997E-10</v>
      </c>
      <c r="L157" s="59" t="str">
        <f>IF(_xlfn.IFNA(_xlfn.IFNA(INDEX(l_fp!$D$3:$D$65537,MATCH($D157,l_fp!$A$3:$A$65537,0)),INDEX(background_biosphere!$C$2:$C$65536,MATCH($D157,background_biosphere!$A$2:$A$65536,0))),"")=0,"",_xlfn.IFNA(_xlfn.IFNA(INDEX(l_fp!$D$3:$D$65537,MATCH($D157,l_fp!$A$3:$A$65537,0)),INDEX(background_biosphere!$C$2:$C$65536,MATCH($D157,background_biosphere!$A$2:$A$65536,0))),""))</f>
        <v>air</v>
      </c>
      <c r="M157" s="59" t="str">
        <f>IF(_xlfn.IFNA(_xlfn.IFNA(INDEX(l_fp!$E$3:$E$65537,MATCH($D157,l_fp!$A$3:$A$65537,0)),INDEX(background_biosphere!$D$2:$D$65536,MATCH($D157,background_biosphere!$A$2:$A$65536,0))),"")=0,"",_xlfn.IFNA(_xlfn.IFNA(INDEX(l_fp!$E$3:$E$65537,MATCH($D157,l_fp!$A$3:$A$65537,0)),INDEX(background_biosphere!$D$2:$D$65536,MATCH($D157,background_biosphere!$A$2:$A$65536,0))),""))</f>
        <v>unspecified</v>
      </c>
      <c r="N157" s="60" t="str">
        <f>_xlfn.IFNA(_xlfn.IFNA(_xlfn.IFNA(_xlfn.IFNA(INDEX(l_goods!$D$3:$D$65537,MATCH(C157,l_goods!$A$3:$A$65537,0)),INDEX(background_technosphere!$H$2:$H$65536,MATCH(C157,background_technosphere!$A$2:$A$65536,0))),INDEX(l_fp!$F$3:$F$65537,MATCH($D157,l_fp!$A$3:$A$65537,0))),INDEX(background_biosphere!$E$2:$E$65536,MATCH($D157,background_biosphere!$A$2:$A$65536,0))),"")</f>
        <v>kg</v>
      </c>
      <c r="O157" s="61"/>
      <c r="P157" s="61"/>
      <c r="Q157" s="61"/>
    </row>
    <row r="158" spans="1:17" x14ac:dyDescent="0.25">
      <c r="A158" s="163" t="str">
        <f>_xlfn.IFNA(_xlfn.IFNA(INDEX(l_act!$B$3:$B$65537,MATCH($B158,l_act!$A$3:$A$65537,0)),INDEX(background_technosphere!$E$2:$E$65536,MATCH($B158,background_technosphere!$B$2:$B$65536,0))),"")</f>
        <v>sludge_eol_cardboard</v>
      </c>
      <c r="B158" s="164" t="s">
        <v>5833</v>
      </c>
      <c r="C158" s="53"/>
      <c r="D158" s="54" t="s">
        <v>613</v>
      </c>
      <c r="E158" s="55" t="str">
        <f>_xlfn.IFNA(_xlfn.IFNA(INDEX(l_act!$B$3:$B$65537,MATCH(IFERROR(RIGHT($C158,LEN($C158)-FIND("_",$C158)),""),l_act!$A$3:$A$65537,0)),INDEX(background_technosphere!$E$2:$E$65536,MATCH($C158,background_technosphere!$A$2:$A$65536,0))),"")</f>
        <v/>
      </c>
      <c r="F158" s="55" t="str">
        <f>_xlfn.IFNA(_xlfn.IFNA(INDEX(l_act!$C$3:$C$65537,MATCH(IFERROR(RIGHT($C158,LEN($C158)-FIND("_",$C158)),""),l_act!$A$3:$A$65537,0)),INDEX(background_technosphere!$G$2:$G$65536,MATCH($C158,background_technosphere!$A$2:$A$65536,0))),"")</f>
        <v/>
      </c>
      <c r="G158" s="56" t="str">
        <f>_xlfn.IFNA(_xlfn.IFNA(INDEX(l_goods!$B$3:$B$65537,MATCH($C158,l_goods!$A$3:$A$65537,0)),INDEX(background_technosphere!$F$2:$F$65536,MATCH($C158,background_technosphere!$A$2:$A$65536,0))),"")</f>
        <v/>
      </c>
      <c r="H158" s="57" t="str">
        <f>_xlfn.IFNA(_xlfn.IFNA(INDEX(l_fp!$B$3:$B$65537,MATCH($D158,l_fp!$A$3:$A$65537,0)),INDEX(background_biosphere!$B$2:$B$65536,MATCH($D158,background_biosphere!$A$2:$A$65536,0))),"")</f>
        <v>Cobalt</v>
      </c>
      <c r="I158" s="58"/>
      <c r="J158" s="58"/>
      <c r="K158" s="54">
        <v>8.7967900000000002E-9</v>
      </c>
      <c r="L158" s="59" t="str">
        <f>IF(_xlfn.IFNA(_xlfn.IFNA(INDEX(l_fp!$D$3:$D$65537,MATCH($D158,l_fp!$A$3:$A$65537,0)),INDEX(background_biosphere!$C$2:$C$65536,MATCH($D158,background_biosphere!$A$2:$A$65536,0))),"")=0,"",_xlfn.IFNA(_xlfn.IFNA(INDEX(l_fp!$D$3:$D$65537,MATCH($D158,l_fp!$A$3:$A$65537,0)),INDEX(background_biosphere!$C$2:$C$65536,MATCH($D158,background_biosphere!$A$2:$A$65536,0))),""))</f>
        <v>air</v>
      </c>
      <c r="M158" s="59" t="str">
        <f>IF(_xlfn.IFNA(_xlfn.IFNA(INDEX(l_fp!$E$3:$E$65537,MATCH($D158,l_fp!$A$3:$A$65537,0)),INDEX(background_biosphere!$D$2:$D$65536,MATCH($D158,background_biosphere!$A$2:$A$65536,0))),"")=0,"",_xlfn.IFNA(_xlfn.IFNA(INDEX(l_fp!$E$3:$E$65537,MATCH($D158,l_fp!$A$3:$A$65537,0)),INDEX(background_biosphere!$D$2:$D$65536,MATCH($D158,background_biosphere!$A$2:$A$65536,0))),""))</f>
        <v>unspecified</v>
      </c>
      <c r="N158" s="60" t="str">
        <f>_xlfn.IFNA(_xlfn.IFNA(_xlfn.IFNA(_xlfn.IFNA(INDEX(l_goods!$D$3:$D$65537,MATCH(C158,l_goods!$A$3:$A$65537,0)),INDEX(background_technosphere!$H$2:$H$65536,MATCH(C158,background_technosphere!$A$2:$A$65536,0))),INDEX(l_fp!$F$3:$F$65537,MATCH($D158,l_fp!$A$3:$A$65537,0))),INDEX(background_biosphere!$E$2:$E$65536,MATCH($D158,background_biosphere!$A$2:$A$65536,0))),"")</f>
        <v>kg</v>
      </c>
      <c r="O158" s="61"/>
      <c r="P158" s="61"/>
      <c r="Q158" s="61"/>
    </row>
    <row r="159" spans="1:17" x14ac:dyDescent="0.25">
      <c r="A159" s="163" t="str">
        <f>_xlfn.IFNA(_xlfn.IFNA(INDEX(l_act!$B$3:$B$65537,MATCH($B159,l_act!$A$3:$A$65537,0)),INDEX(background_technosphere!$E$2:$E$65536,MATCH($B159,background_technosphere!$B$2:$B$65536,0))),"")</f>
        <v>sludge_eol_cardboard</v>
      </c>
      <c r="B159" s="164" t="s">
        <v>5833</v>
      </c>
      <c r="C159" s="53"/>
      <c r="D159" s="54" t="s">
        <v>637</v>
      </c>
      <c r="E159" s="55" t="str">
        <f>_xlfn.IFNA(_xlfn.IFNA(INDEX(l_act!$B$3:$B$65537,MATCH(IFERROR(RIGHT($C159,LEN($C159)-FIND("_",$C159)),""),l_act!$A$3:$A$65537,0)),INDEX(background_technosphere!$E$2:$E$65536,MATCH($C159,background_technosphere!$A$2:$A$65536,0))),"")</f>
        <v/>
      </c>
      <c r="F159" s="55" t="str">
        <f>_xlfn.IFNA(_xlfn.IFNA(INDEX(l_act!$C$3:$C$65537,MATCH(IFERROR(RIGHT($C159,LEN($C159)-FIND("_",$C159)),""),l_act!$A$3:$A$65537,0)),INDEX(background_technosphere!$G$2:$G$65536,MATCH($C159,background_technosphere!$A$2:$A$65536,0))),"")</f>
        <v/>
      </c>
      <c r="G159" s="56" t="str">
        <f>_xlfn.IFNA(_xlfn.IFNA(INDEX(l_goods!$B$3:$B$65537,MATCH($C159,l_goods!$A$3:$A$65537,0)),INDEX(background_technosphere!$F$2:$F$65536,MATCH($C159,background_technosphere!$A$2:$A$65536,0))),"")</f>
        <v/>
      </c>
      <c r="H159" s="57" t="str">
        <f>_xlfn.IFNA(_xlfn.IFNA(INDEX(l_fp!$B$3:$B$65537,MATCH($D159,l_fp!$A$3:$A$65537,0)),INDEX(background_biosphere!$B$2:$B$65536,MATCH($D159,background_biosphere!$A$2:$A$65536,0))),"")</f>
        <v>Copper</v>
      </c>
      <c r="I159" s="58"/>
      <c r="J159" s="58"/>
      <c r="K159" s="54">
        <v>2.9913499999999998E-8</v>
      </c>
      <c r="L159" s="59" t="str">
        <f>IF(_xlfn.IFNA(_xlfn.IFNA(INDEX(l_fp!$D$3:$D$65537,MATCH($D159,l_fp!$A$3:$A$65537,0)),INDEX(background_biosphere!$C$2:$C$65536,MATCH($D159,background_biosphere!$A$2:$A$65536,0))),"")=0,"",_xlfn.IFNA(_xlfn.IFNA(INDEX(l_fp!$D$3:$D$65537,MATCH($D159,l_fp!$A$3:$A$65537,0)),INDEX(background_biosphere!$C$2:$C$65536,MATCH($D159,background_biosphere!$A$2:$A$65536,0))),""))</f>
        <v>air</v>
      </c>
      <c r="M159" s="59" t="str">
        <f>IF(_xlfn.IFNA(_xlfn.IFNA(INDEX(l_fp!$E$3:$E$65537,MATCH($D159,l_fp!$A$3:$A$65537,0)),INDEX(background_biosphere!$D$2:$D$65536,MATCH($D159,background_biosphere!$A$2:$A$65536,0))),"")=0,"",_xlfn.IFNA(_xlfn.IFNA(INDEX(l_fp!$E$3:$E$65537,MATCH($D159,l_fp!$A$3:$A$65537,0)),INDEX(background_biosphere!$D$2:$D$65536,MATCH($D159,background_biosphere!$A$2:$A$65536,0))),""))</f>
        <v>unspecified</v>
      </c>
      <c r="N159" s="60" t="str">
        <f>_xlfn.IFNA(_xlfn.IFNA(_xlfn.IFNA(_xlfn.IFNA(INDEX(l_goods!$D$3:$D$65537,MATCH(C159,l_goods!$A$3:$A$65537,0)),INDEX(background_technosphere!$H$2:$H$65536,MATCH(C159,background_technosphere!$A$2:$A$65536,0))),INDEX(l_fp!$F$3:$F$65537,MATCH($D159,l_fp!$A$3:$A$65537,0))),INDEX(background_biosphere!$E$2:$E$65536,MATCH($D159,background_biosphere!$A$2:$A$65536,0))),"")</f>
        <v>kg</v>
      </c>
      <c r="O159" s="61"/>
      <c r="P159" s="61"/>
      <c r="Q159" s="61"/>
    </row>
    <row r="160" spans="1:17" x14ac:dyDescent="0.25">
      <c r="A160" s="163" t="str">
        <f>_xlfn.IFNA(_xlfn.IFNA(INDEX(l_act!$B$3:$B$65537,MATCH($B160,l_act!$A$3:$A$65537,0)),INDEX(background_technosphere!$E$2:$E$65536,MATCH($B160,background_technosphere!$B$2:$B$65536,0))),"")</f>
        <v>sludge_eol_cardboard</v>
      </c>
      <c r="B160" s="164" t="s">
        <v>5833</v>
      </c>
      <c r="C160" s="53"/>
      <c r="D160" s="54" t="s">
        <v>754</v>
      </c>
      <c r="E160" s="55" t="str">
        <f>_xlfn.IFNA(_xlfn.IFNA(INDEX(l_act!$B$3:$B$65537,MATCH(IFERROR(RIGHT($C160,LEN($C160)-FIND("_",$C160)),""),l_act!$A$3:$A$65537,0)),INDEX(background_technosphere!$E$2:$E$65536,MATCH($C160,background_technosphere!$A$2:$A$65536,0))),"")</f>
        <v/>
      </c>
      <c r="F160" s="55" t="str">
        <f>_xlfn.IFNA(_xlfn.IFNA(INDEX(l_act!$C$3:$C$65537,MATCH(IFERROR(RIGHT($C160,LEN($C160)-FIND("_",$C160)),""),l_act!$A$3:$A$65537,0)),INDEX(background_technosphere!$G$2:$G$65536,MATCH($C160,background_technosphere!$A$2:$A$65536,0))),"")</f>
        <v/>
      </c>
      <c r="G160" s="56" t="str">
        <f>_xlfn.IFNA(_xlfn.IFNA(INDEX(l_goods!$B$3:$B$65537,MATCH($C160,l_goods!$A$3:$A$65537,0)),INDEX(background_technosphere!$F$2:$F$65536,MATCH($C160,background_technosphere!$A$2:$A$65536,0))),"")</f>
        <v/>
      </c>
      <c r="H160" s="57" t="str">
        <f>_xlfn.IFNA(_xlfn.IFNA(INDEX(l_fp!$B$3:$B$65537,MATCH($D160,l_fp!$A$3:$A$65537,0)),INDEX(background_biosphere!$B$2:$B$65536,MATCH($D160,background_biosphere!$A$2:$A$65536,0))),"")</f>
        <v>Dinitrogen monoxide</v>
      </c>
      <c r="I160" s="58"/>
      <c r="J160" s="58"/>
      <c r="K160" s="54">
        <v>1.553723E-6</v>
      </c>
      <c r="L160" s="59" t="str">
        <f>IF(_xlfn.IFNA(_xlfn.IFNA(INDEX(l_fp!$D$3:$D$65537,MATCH($D160,l_fp!$A$3:$A$65537,0)),INDEX(background_biosphere!$C$2:$C$65536,MATCH($D160,background_biosphere!$A$2:$A$65536,0))),"")=0,"",_xlfn.IFNA(_xlfn.IFNA(INDEX(l_fp!$D$3:$D$65537,MATCH($D160,l_fp!$A$3:$A$65537,0)),INDEX(background_biosphere!$C$2:$C$65536,MATCH($D160,background_biosphere!$A$2:$A$65536,0))),""))</f>
        <v>air</v>
      </c>
      <c r="M160" s="59" t="str">
        <f>IF(_xlfn.IFNA(_xlfn.IFNA(INDEX(l_fp!$E$3:$E$65537,MATCH($D160,l_fp!$A$3:$A$65537,0)),INDEX(background_biosphere!$D$2:$D$65536,MATCH($D160,background_biosphere!$A$2:$A$65536,0))),"")=0,"",_xlfn.IFNA(_xlfn.IFNA(INDEX(l_fp!$E$3:$E$65537,MATCH($D160,l_fp!$A$3:$A$65537,0)),INDEX(background_biosphere!$D$2:$D$65536,MATCH($D160,background_biosphere!$A$2:$A$65536,0))),""))</f>
        <v>unspecified</v>
      </c>
      <c r="N160" s="60" t="str">
        <f>_xlfn.IFNA(_xlfn.IFNA(_xlfn.IFNA(_xlfn.IFNA(INDEX(l_goods!$D$3:$D$65537,MATCH(C160,l_goods!$A$3:$A$65537,0)),INDEX(background_technosphere!$H$2:$H$65536,MATCH(C160,background_technosphere!$A$2:$A$65536,0))),INDEX(l_fp!$F$3:$F$65537,MATCH($D160,l_fp!$A$3:$A$65537,0))),INDEX(background_biosphere!$E$2:$E$65536,MATCH($D160,background_biosphere!$A$2:$A$65536,0))),"")</f>
        <v>kg</v>
      </c>
      <c r="O160" s="61"/>
      <c r="P160" s="61"/>
      <c r="Q160" s="61"/>
    </row>
    <row r="161" spans="1:17" x14ac:dyDescent="0.25">
      <c r="A161" s="163" t="str">
        <f>_xlfn.IFNA(_xlfn.IFNA(INDEX(l_act!$B$3:$B$65537,MATCH($B161,l_act!$A$3:$A$65537,0)),INDEX(background_technosphere!$E$2:$E$65536,MATCH($B161,background_technosphere!$B$2:$B$65536,0))),"")</f>
        <v>sludge_eol_cardboard</v>
      </c>
      <c r="B161" s="164" t="s">
        <v>5833</v>
      </c>
      <c r="C161" s="53"/>
      <c r="D161" s="54" t="s">
        <v>762</v>
      </c>
      <c r="E161" s="55" t="str">
        <f>_xlfn.IFNA(_xlfn.IFNA(INDEX(l_act!$B$3:$B$65537,MATCH(IFERROR(RIGHT($C161,LEN($C161)-FIND("_",$C161)),""),l_act!$A$3:$A$65537,0)),INDEX(background_technosphere!$E$2:$E$65536,MATCH($C161,background_technosphere!$A$2:$A$65536,0))),"")</f>
        <v/>
      </c>
      <c r="F161" s="55" t="str">
        <f>_xlfn.IFNA(_xlfn.IFNA(INDEX(l_act!$C$3:$C$65537,MATCH(IFERROR(RIGHT($C161,LEN($C161)-FIND("_",$C161)),""),l_act!$A$3:$A$65537,0)),INDEX(background_technosphere!$G$2:$G$65536,MATCH($C161,background_technosphere!$A$2:$A$65536,0))),"")</f>
        <v/>
      </c>
      <c r="G161" s="56" t="str">
        <f>_xlfn.IFNA(_xlfn.IFNA(INDEX(l_goods!$B$3:$B$65537,MATCH($C161,l_goods!$A$3:$A$65537,0)),INDEX(background_technosphere!$F$2:$F$65536,MATCH($C161,background_technosphere!$A$2:$A$65536,0))),"")</f>
        <v/>
      </c>
      <c r="H161" s="57" t="str">
        <f>_xlfn.IFNA(_xlfn.IFNA(INDEX(l_fp!$B$3:$B$65537,MATCH($D161,l_fp!$A$3:$A$65537,0)),INDEX(background_biosphere!$B$2:$B$65536,MATCH($D161,background_biosphere!$A$2:$A$65536,0))),"")</f>
        <v>Dioxins, measured as 2,3,7,8-tetrachlorodibenzo-p-dioxin</v>
      </c>
      <c r="I161" s="58"/>
      <c r="J161" s="58"/>
      <c r="K161" s="54">
        <v>1.3428299999999999E-14</v>
      </c>
      <c r="L161" s="59" t="str">
        <f>IF(_xlfn.IFNA(_xlfn.IFNA(INDEX(l_fp!$D$3:$D$65537,MATCH($D161,l_fp!$A$3:$A$65537,0)),INDEX(background_biosphere!$C$2:$C$65536,MATCH($D161,background_biosphere!$A$2:$A$65536,0))),"")=0,"",_xlfn.IFNA(_xlfn.IFNA(INDEX(l_fp!$D$3:$D$65537,MATCH($D161,l_fp!$A$3:$A$65537,0)),INDEX(background_biosphere!$C$2:$C$65536,MATCH($D161,background_biosphere!$A$2:$A$65536,0))),""))</f>
        <v>air</v>
      </c>
      <c r="M161" s="59" t="str">
        <f>IF(_xlfn.IFNA(_xlfn.IFNA(INDEX(l_fp!$E$3:$E$65537,MATCH($D161,l_fp!$A$3:$A$65537,0)),INDEX(background_biosphere!$D$2:$D$65536,MATCH($D161,background_biosphere!$A$2:$A$65536,0))),"")=0,"",_xlfn.IFNA(_xlfn.IFNA(INDEX(l_fp!$E$3:$E$65537,MATCH($D161,l_fp!$A$3:$A$65537,0)),INDEX(background_biosphere!$D$2:$D$65536,MATCH($D161,background_biosphere!$A$2:$A$65536,0))),""))</f>
        <v>unspecified</v>
      </c>
      <c r="N161" s="60" t="str">
        <f>_xlfn.IFNA(_xlfn.IFNA(_xlfn.IFNA(_xlfn.IFNA(INDEX(l_goods!$D$3:$D$65537,MATCH(C161,l_goods!$A$3:$A$65537,0)),INDEX(background_technosphere!$H$2:$H$65536,MATCH(C161,background_technosphere!$A$2:$A$65536,0))),INDEX(l_fp!$F$3:$F$65537,MATCH($D161,l_fp!$A$3:$A$65537,0))),INDEX(background_biosphere!$E$2:$E$65536,MATCH($D161,background_biosphere!$A$2:$A$65536,0))),"")</f>
        <v>kg</v>
      </c>
      <c r="O161" s="61"/>
      <c r="P161" s="61"/>
      <c r="Q161" s="61"/>
    </row>
    <row r="162" spans="1:17" x14ac:dyDescent="0.25">
      <c r="A162" s="163" t="str">
        <f>_xlfn.IFNA(_xlfn.IFNA(INDEX(l_act!$B$3:$B$65537,MATCH($B162,l_act!$A$3:$A$65537,0)),INDEX(background_technosphere!$E$2:$E$65536,MATCH($B162,background_technosphere!$B$2:$B$65536,0))),"")</f>
        <v>sludge_eol_cardboard</v>
      </c>
      <c r="B162" s="164" t="s">
        <v>5833</v>
      </c>
      <c r="C162" s="53"/>
      <c r="D162" s="54" t="s">
        <v>784</v>
      </c>
      <c r="E162" s="55" t="str">
        <f>_xlfn.IFNA(_xlfn.IFNA(INDEX(l_act!$B$3:$B$65537,MATCH(IFERROR(RIGHT($C162,LEN($C162)-FIND("_",$C162)),""),l_act!$A$3:$A$65537,0)),INDEX(background_technosphere!$E$2:$E$65536,MATCH($C162,background_technosphere!$A$2:$A$65536,0))),"")</f>
        <v/>
      </c>
      <c r="F162" s="55" t="str">
        <f>_xlfn.IFNA(_xlfn.IFNA(INDEX(l_act!$C$3:$C$65537,MATCH(IFERROR(RIGHT($C162,LEN($C162)-FIND("_",$C162)),""),l_act!$A$3:$A$65537,0)),INDEX(background_technosphere!$G$2:$G$65536,MATCH($C162,background_technosphere!$A$2:$A$65536,0))),"")</f>
        <v/>
      </c>
      <c r="G162" s="56" t="str">
        <f>_xlfn.IFNA(_xlfn.IFNA(INDEX(l_goods!$B$3:$B$65537,MATCH($C162,l_goods!$A$3:$A$65537,0)),INDEX(background_technosphere!$F$2:$F$65536,MATCH($C162,background_technosphere!$A$2:$A$65536,0))),"")</f>
        <v/>
      </c>
      <c r="H162" s="57" t="str">
        <f>_xlfn.IFNA(_xlfn.IFNA(INDEX(l_fp!$B$3:$B$65537,MATCH($D162,l_fp!$A$3:$A$65537,0)),INDEX(background_biosphere!$B$2:$B$65536,MATCH($D162,background_biosphere!$A$2:$A$65536,0))),"")</f>
        <v>Ethane</v>
      </c>
      <c r="I162" s="58"/>
      <c r="J162" s="58"/>
      <c r="K162" s="54">
        <v>3.4816779999999999E-6</v>
      </c>
      <c r="L162" s="59" t="str">
        <f>IF(_xlfn.IFNA(_xlfn.IFNA(INDEX(l_fp!$D$3:$D$65537,MATCH($D162,l_fp!$A$3:$A$65537,0)),INDEX(background_biosphere!$C$2:$C$65536,MATCH($D162,background_biosphere!$A$2:$A$65536,0))),"")=0,"",_xlfn.IFNA(_xlfn.IFNA(INDEX(l_fp!$D$3:$D$65537,MATCH($D162,l_fp!$A$3:$A$65537,0)),INDEX(background_biosphere!$C$2:$C$65536,MATCH($D162,background_biosphere!$A$2:$A$65536,0))),""))</f>
        <v>air</v>
      </c>
      <c r="M162" s="59" t="str">
        <f>IF(_xlfn.IFNA(_xlfn.IFNA(INDEX(l_fp!$E$3:$E$65537,MATCH($D162,l_fp!$A$3:$A$65537,0)),INDEX(background_biosphere!$D$2:$D$65536,MATCH($D162,background_biosphere!$A$2:$A$65536,0))),"")=0,"",_xlfn.IFNA(_xlfn.IFNA(INDEX(l_fp!$E$3:$E$65537,MATCH($D162,l_fp!$A$3:$A$65537,0)),INDEX(background_biosphere!$D$2:$D$65536,MATCH($D162,background_biosphere!$A$2:$A$65536,0))),""))</f>
        <v>unspecified</v>
      </c>
      <c r="N162" s="60" t="str">
        <f>_xlfn.IFNA(_xlfn.IFNA(_xlfn.IFNA(_xlfn.IFNA(INDEX(l_goods!$D$3:$D$65537,MATCH(C162,l_goods!$A$3:$A$65537,0)),INDEX(background_technosphere!$H$2:$H$65536,MATCH(C162,background_technosphere!$A$2:$A$65536,0))),INDEX(l_fp!$F$3:$F$65537,MATCH($D162,l_fp!$A$3:$A$65537,0))),INDEX(background_biosphere!$E$2:$E$65536,MATCH($D162,background_biosphere!$A$2:$A$65536,0))),"")</f>
        <v>kg</v>
      </c>
      <c r="O162" s="61"/>
      <c r="P162" s="61"/>
      <c r="Q162" s="61"/>
    </row>
    <row r="163" spans="1:17" x14ac:dyDescent="0.25">
      <c r="A163" s="163" t="str">
        <f>_xlfn.IFNA(_xlfn.IFNA(INDEX(l_act!$B$3:$B$65537,MATCH($B163,l_act!$A$3:$A$65537,0)),INDEX(background_technosphere!$E$2:$E$65536,MATCH($B163,background_technosphere!$B$2:$B$65536,0))),"")</f>
        <v>sludge_eol_cardboard</v>
      </c>
      <c r="B163" s="164" t="s">
        <v>5833</v>
      </c>
      <c r="C163" s="53"/>
      <c r="D163" s="54" t="s">
        <v>886</v>
      </c>
      <c r="E163" s="55" t="str">
        <f>_xlfn.IFNA(_xlfn.IFNA(INDEX(l_act!$B$3:$B$65537,MATCH(IFERROR(RIGHT($C163,LEN($C163)-FIND("_",$C163)),""),l_act!$A$3:$A$65537,0)),INDEX(background_technosphere!$E$2:$E$65536,MATCH($C163,background_technosphere!$A$2:$A$65536,0))),"")</f>
        <v/>
      </c>
      <c r="F163" s="55" t="str">
        <f>_xlfn.IFNA(_xlfn.IFNA(INDEX(l_act!$C$3:$C$65537,MATCH(IFERROR(RIGHT($C163,LEN($C163)-FIND("_",$C163)),""),l_act!$A$3:$A$65537,0)),INDEX(background_technosphere!$G$2:$G$65536,MATCH($C163,background_technosphere!$A$2:$A$65536,0))),"")</f>
        <v/>
      </c>
      <c r="G163" s="56" t="str">
        <f>_xlfn.IFNA(_xlfn.IFNA(INDEX(l_goods!$B$3:$B$65537,MATCH($C163,l_goods!$A$3:$A$65537,0)),INDEX(background_technosphere!$F$2:$F$65536,MATCH($C163,background_technosphere!$A$2:$A$65536,0))),"")</f>
        <v/>
      </c>
      <c r="H163" s="57" t="str">
        <f>_xlfn.IFNA(_xlfn.IFNA(INDEX(l_fp!$B$3:$B$65537,MATCH($D163,l_fp!$A$3:$A$65537,0)),INDEX(background_biosphere!$B$2:$B$65536,MATCH($D163,background_biosphere!$A$2:$A$65536,0))),"")</f>
        <v>Ethanol</v>
      </c>
      <c r="I163" s="58"/>
      <c r="J163" s="58"/>
      <c r="K163" s="54">
        <v>9.3001999999999996E-10</v>
      </c>
      <c r="L163" s="59" t="str">
        <f>IF(_xlfn.IFNA(_xlfn.IFNA(INDEX(l_fp!$D$3:$D$65537,MATCH($D163,l_fp!$A$3:$A$65537,0)),INDEX(background_biosphere!$C$2:$C$65536,MATCH($D163,background_biosphere!$A$2:$A$65536,0))),"")=0,"",_xlfn.IFNA(_xlfn.IFNA(INDEX(l_fp!$D$3:$D$65537,MATCH($D163,l_fp!$A$3:$A$65537,0)),INDEX(background_biosphere!$C$2:$C$65536,MATCH($D163,background_biosphere!$A$2:$A$65536,0))),""))</f>
        <v>air</v>
      </c>
      <c r="M163" s="59" t="str">
        <f>IF(_xlfn.IFNA(_xlfn.IFNA(INDEX(l_fp!$E$3:$E$65537,MATCH($D163,l_fp!$A$3:$A$65537,0)),INDEX(background_biosphere!$D$2:$D$65536,MATCH($D163,background_biosphere!$A$2:$A$65536,0))),"")=0,"",_xlfn.IFNA(_xlfn.IFNA(INDEX(l_fp!$E$3:$E$65537,MATCH($D163,l_fp!$A$3:$A$65537,0)),INDEX(background_biosphere!$D$2:$D$65536,MATCH($D163,background_biosphere!$A$2:$A$65536,0))),""))</f>
        <v>unspecified</v>
      </c>
      <c r="N163" s="60" t="str">
        <f>_xlfn.IFNA(_xlfn.IFNA(_xlfn.IFNA(_xlfn.IFNA(INDEX(l_goods!$D$3:$D$65537,MATCH(C163,l_goods!$A$3:$A$65537,0)),INDEX(background_technosphere!$H$2:$H$65536,MATCH(C163,background_technosphere!$A$2:$A$65536,0))),INDEX(l_fp!$F$3:$F$65537,MATCH($D163,l_fp!$A$3:$A$65537,0))),INDEX(background_biosphere!$E$2:$E$65536,MATCH($D163,background_biosphere!$A$2:$A$65536,0))),"")</f>
        <v>kg</v>
      </c>
      <c r="O163" s="61"/>
      <c r="P163" s="61"/>
      <c r="Q163" s="61"/>
    </row>
    <row r="164" spans="1:17" x14ac:dyDescent="0.25">
      <c r="A164" s="163" t="str">
        <f>_xlfn.IFNA(_xlfn.IFNA(INDEX(l_act!$B$3:$B$65537,MATCH($B164,l_act!$A$3:$A$65537,0)),INDEX(background_technosphere!$E$2:$E$65536,MATCH($B164,background_technosphere!$B$2:$B$65536,0))),"")</f>
        <v>sludge_eol_cardboard</v>
      </c>
      <c r="B164" s="164" t="s">
        <v>5833</v>
      </c>
      <c r="C164" s="53"/>
      <c r="D164" s="54" t="s">
        <v>892</v>
      </c>
      <c r="E164" s="55" t="str">
        <f>_xlfn.IFNA(_xlfn.IFNA(INDEX(l_act!$B$3:$B$65537,MATCH(IFERROR(RIGHT($C164,LEN($C164)-FIND("_",$C164)),""),l_act!$A$3:$A$65537,0)),INDEX(background_technosphere!$E$2:$E$65536,MATCH($C164,background_technosphere!$A$2:$A$65536,0))),"")</f>
        <v/>
      </c>
      <c r="F164" s="55" t="str">
        <f>_xlfn.IFNA(_xlfn.IFNA(INDEX(l_act!$C$3:$C$65537,MATCH(IFERROR(RIGHT($C164,LEN($C164)-FIND("_",$C164)),""),l_act!$A$3:$A$65537,0)),INDEX(background_technosphere!$G$2:$G$65536,MATCH($C164,background_technosphere!$A$2:$A$65536,0))),"")</f>
        <v/>
      </c>
      <c r="G164" s="56" t="str">
        <f>_xlfn.IFNA(_xlfn.IFNA(INDEX(l_goods!$B$3:$B$65537,MATCH($C164,l_goods!$A$3:$A$65537,0)),INDEX(background_technosphere!$F$2:$F$65536,MATCH($C164,background_technosphere!$A$2:$A$65536,0))),"")</f>
        <v/>
      </c>
      <c r="H164" s="57" t="str">
        <f>_xlfn.IFNA(_xlfn.IFNA(INDEX(l_fp!$B$3:$B$65537,MATCH($D164,l_fp!$A$3:$A$65537,0)),INDEX(background_biosphere!$B$2:$B$65536,MATCH($D164,background_biosphere!$A$2:$A$65536,0))),"")</f>
        <v>Ethene</v>
      </c>
      <c r="I164" s="58"/>
      <c r="J164" s="58"/>
      <c r="K164" s="54">
        <v>6.9633559999999997E-6</v>
      </c>
      <c r="L164" s="59" t="str">
        <f>IF(_xlfn.IFNA(_xlfn.IFNA(INDEX(l_fp!$D$3:$D$65537,MATCH($D164,l_fp!$A$3:$A$65537,0)),INDEX(background_biosphere!$C$2:$C$65536,MATCH($D164,background_biosphere!$A$2:$A$65536,0))),"")=0,"",_xlfn.IFNA(_xlfn.IFNA(INDEX(l_fp!$D$3:$D$65537,MATCH($D164,l_fp!$A$3:$A$65537,0)),INDEX(background_biosphere!$C$2:$C$65536,MATCH($D164,background_biosphere!$A$2:$A$65536,0))),""))</f>
        <v>air</v>
      </c>
      <c r="M164" s="59" t="str">
        <f>IF(_xlfn.IFNA(_xlfn.IFNA(INDEX(l_fp!$E$3:$E$65537,MATCH($D164,l_fp!$A$3:$A$65537,0)),INDEX(background_biosphere!$D$2:$D$65536,MATCH($D164,background_biosphere!$A$2:$A$65536,0))),"")=0,"",_xlfn.IFNA(_xlfn.IFNA(INDEX(l_fp!$E$3:$E$65537,MATCH($D164,l_fp!$A$3:$A$65537,0)),INDEX(background_biosphere!$D$2:$D$65536,MATCH($D164,background_biosphere!$A$2:$A$65536,0))),""))</f>
        <v>unspecified</v>
      </c>
      <c r="N164" s="60" t="str">
        <f>_xlfn.IFNA(_xlfn.IFNA(_xlfn.IFNA(_xlfn.IFNA(INDEX(l_goods!$D$3:$D$65537,MATCH(C164,l_goods!$A$3:$A$65537,0)),INDEX(background_technosphere!$H$2:$H$65536,MATCH(C164,background_technosphere!$A$2:$A$65536,0))),INDEX(l_fp!$F$3:$F$65537,MATCH($D164,l_fp!$A$3:$A$65537,0))),INDEX(background_biosphere!$E$2:$E$65536,MATCH($D164,background_biosphere!$A$2:$A$65536,0))),"")</f>
        <v>kg</v>
      </c>
      <c r="O164" s="61"/>
      <c r="P164" s="61"/>
      <c r="Q164" s="61"/>
    </row>
    <row r="165" spans="1:17" x14ac:dyDescent="0.25">
      <c r="A165" s="163" t="str">
        <f>_xlfn.IFNA(_xlfn.IFNA(INDEX(l_act!$B$3:$B$65537,MATCH($B165,l_act!$A$3:$A$65537,0)),INDEX(background_technosphere!$E$2:$E$65536,MATCH($B165,background_technosphere!$B$2:$B$65536,0))),"")</f>
        <v>sludge_eol_cardboard</v>
      </c>
      <c r="B165" s="164" t="s">
        <v>5833</v>
      </c>
      <c r="C165" s="53"/>
      <c r="D165" s="54" t="s">
        <v>956</v>
      </c>
      <c r="E165" s="55" t="str">
        <f>_xlfn.IFNA(_xlfn.IFNA(INDEX(l_act!$B$3:$B$65537,MATCH(IFERROR(RIGHT($C165,LEN($C165)-FIND("_",$C165)),""),l_act!$A$3:$A$65537,0)),INDEX(background_technosphere!$E$2:$E$65536,MATCH($C165,background_technosphere!$A$2:$A$65536,0))),"")</f>
        <v/>
      </c>
      <c r="F165" s="55" t="str">
        <f>_xlfn.IFNA(_xlfn.IFNA(INDEX(l_act!$C$3:$C$65537,MATCH(IFERROR(RIGHT($C165,LEN($C165)-FIND("_",$C165)),""),l_act!$A$3:$A$65537,0)),INDEX(background_technosphere!$G$2:$G$65536,MATCH($C165,background_technosphere!$A$2:$A$65536,0))),"")</f>
        <v/>
      </c>
      <c r="G165" s="56" t="str">
        <f>_xlfn.IFNA(_xlfn.IFNA(INDEX(l_goods!$B$3:$B$65537,MATCH($C165,l_goods!$A$3:$A$65537,0)),INDEX(background_technosphere!$F$2:$F$65536,MATCH($C165,background_technosphere!$A$2:$A$65536,0))),"")</f>
        <v/>
      </c>
      <c r="H165" s="57" t="str">
        <f>_xlfn.IFNA(_xlfn.IFNA(INDEX(l_fp!$B$3:$B$65537,MATCH($D165,l_fp!$A$3:$A$65537,0)),INDEX(background_biosphere!$B$2:$B$65536,MATCH($D165,background_biosphere!$A$2:$A$65536,0))),"")</f>
        <v>Ethyne</v>
      </c>
      <c r="I165" s="58"/>
      <c r="J165" s="58"/>
      <c r="K165" s="54">
        <v>1.1605590000000001E-6</v>
      </c>
      <c r="L165" s="59" t="str">
        <f>IF(_xlfn.IFNA(_xlfn.IFNA(INDEX(l_fp!$D$3:$D$65537,MATCH($D165,l_fp!$A$3:$A$65537,0)),INDEX(background_biosphere!$C$2:$C$65536,MATCH($D165,background_biosphere!$A$2:$A$65536,0))),"")=0,"",_xlfn.IFNA(_xlfn.IFNA(INDEX(l_fp!$D$3:$D$65537,MATCH($D165,l_fp!$A$3:$A$65537,0)),INDEX(background_biosphere!$C$2:$C$65536,MATCH($D165,background_biosphere!$A$2:$A$65536,0))),""))</f>
        <v>air</v>
      </c>
      <c r="M165" s="59" t="str">
        <f>IF(_xlfn.IFNA(_xlfn.IFNA(INDEX(l_fp!$E$3:$E$65537,MATCH($D165,l_fp!$A$3:$A$65537,0)),INDEX(background_biosphere!$D$2:$D$65536,MATCH($D165,background_biosphere!$A$2:$A$65536,0))),"")=0,"",_xlfn.IFNA(_xlfn.IFNA(INDEX(l_fp!$E$3:$E$65537,MATCH($D165,l_fp!$A$3:$A$65537,0)),INDEX(background_biosphere!$D$2:$D$65536,MATCH($D165,background_biosphere!$A$2:$A$65536,0))),""))</f>
        <v>unspecified</v>
      </c>
      <c r="N165" s="60" t="str">
        <f>_xlfn.IFNA(_xlfn.IFNA(_xlfn.IFNA(_xlfn.IFNA(INDEX(l_goods!$D$3:$D$65537,MATCH(C165,l_goods!$A$3:$A$65537,0)),INDEX(background_technosphere!$H$2:$H$65536,MATCH(C165,background_technosphere!$A$2:$A$65536,0))),INDEX(l_fp!$F$3:$F$65537,MATCH($D165,l_fp!$A$3:$A$65537,0))),INDEX(background_biosphere!$E$2:$E$65536,MATCH($D165,background_biosphere!$A$2:$A$65536,0))),"")</f>
        <v>kg</v>
      </c>
      <c r="O165" s="61"/>
      <c r="P165" s="61"/>
      <c r="Q165" s="61"/>
    </row>
    <row r="166" spans="1:17" x14ac:dyDescent="0.25">
      <c r="A166" s="163" t="str">
        <f>_xlfn.IFNA(_xlfn.IFNA(INDEX(l_act!$B$3:$B$65537,MATCH($B166,l_act!$A$3:$A$65537,0)),INDEX(background_technosphere!$E$2:$E$65536,MATCH($B166,background_technosphere!$B$2:$B$65536,0))),"")</f>
        <v>sludge_eol_cardboard</v>
      </c>
      <c r="B166" s="164" t="s">
        <v>5833</v>
      </c>
      <c r="C166" s="53"/>
      <c r="D166" s="54" t="s">
        <v>978</v>
      </c>
      <c r="E166" s="55" t="str">
        <f>_xlfn.IFNA(_xlfn.IFNA(INDEX(l_act!$B$3:$B$65537,MATCH(IFERROR(RIGHT($C166,LEN($C166)-FIND("_",$C166)),""),l_act!$A$3:$A$65537,0)),INDEX(background_technosphere!$E$2:$E$65536,MATCH($C166,background_technosphere!$A$2:$A$65536,0))),"")</f>
        <v/>
      </c>
      <c r="F166" s="55" t="str">
        <f>_xlfn.IFNA(_xlfn.IFNA(INDEX(l_act!$C$3:$C$65537,MATCH(IFERROR(RIGHT($C166,LEN($C166)-FIND("_",$C166)),""),l_act!$A$3:$A$65537,0)),INDEX(background_technosphere!$G$2:$G$65536,MATCH($C166,background_technosphere!$A$2:$A$65536,0))),"")</f>
        <v/>
      </c>
      <c r="G166" s="56" t="str">
        <f>_xlfn.IFNA(_xlfn.IFNA(INDEX(l_goods!$B$3:$B$65537,MATCH($C166,l_goods!$A$3:$A$65537,0)),INDEX(background_technosphere!$F$2:$F$65536,MATCH($C166,background_technosphere!$A$2:$A$65536,0))),"")</f>
        <v/>
      </c>
      <c r="H166" s="57" t="str">
        <f>_xlfn.IFNA(_xlfn.IFNA(INDEX(l_fp!$B$3:$B$65537,MATCH($D166,l_fp!$A$3:$A$65537,0)),INDEX(background_biosphere!$B$2:$B$65536,MATCH($D166,background_biosphere!$A$2:$A$65536,0))),"")</f>
        <v>Fluorine</v>
      </c>
      <c r="I166" s="58"/>
      <c r="J166" s="58"/>
      <c r="K166" s="54">
        <v>1.5454399999999999E-8</v>
      </c>
      <c r="L166" s="59" t="str">
        <f>IF(_xlfn.IFNA(_xlfn.IFNA(INDEX(l_fp!$D$3:$D$65537,MATCH($D166,l_fp!$A$3:$A$65537,0)),INDEX(background_biosphere!$C$2:$C$65536,MATCH($D166,background_biosphere!$A$2:$A$65536,0))),"")=0,"",_xlfn.IFNA(_xlfn.IFNA(INDEX(l_fp!$D$3:$D$65537,MATCH($D166,l_fp!$A$3:$A$65537,0)),INDEX(background_biosphere!$C$2:$C$65536,MATCH($D166,background_biosphere!$A$2:$A$65536,0))),""))</f>
        <v>air</v>
      </c>
      <c r="M166" s="59" t="str">
        <f>IF(_xlfn.IFNA(_xlfn.IFNA(INDEX(l_fp!$E$3:$E$65537,MATCH($D166,l_fp!$A$3:$A$65537,0)),INDEX(background_biosphere!$D$2:$D$65536,MATCH($D166,background_biosphere!$A$2:$A$65536,0))),"")=0,"",_xlfn.IFNA(_xlfn.IFNA(INDEX(l_fp!$E$3:$E$65537,MATCH($D166,l_fp!$A$3:$A$65537,0)),INDEX(background_biosphere!$D$2:$D$65536,MATCH($D166,background_biosphere!$A$2:$A$65536,0))),""))</f>
        <v>unspecified</v>
      </c>
      <c r="N166" s="60" t="str">
        <f>_xlfn.IFNA(_xlfn.IFNA(_xlfn.IFNA(_xlfn.IFNA(INDEX(l_goods!$D$3:$D$65537,MATCH(C166,l_goods!$A$3:$A$65537,0)),INDEX(background_technosphere!$H$2:$H$65536,MATCH(C166,background_technosphere!$A$2:$A$65536,0))),INDEX(l_fp!$F$3:$F$65537,MATCH($D166,l_fp!$A$3:$A$65537,0))),INDEX(background_biosphere!$E$2:$E$65536,MATCH($D166,background_biosphere!$A$2:$A$65536,0))),"")</f>
        <v>kg</v>
      </c>
      <c r="O166" s="61"/>
      <c r="P166" s="61"/>
      <c r="Q166" s="61"/>
    </row>
    <row r="167" spans="1:17" x14ac:dyDescent="0.25">
      <c r="A167" s="163" t="str">
        <f>_xlfn.IFNA(_xlfn.IFNA(INDEX(l_act!$B$3:$B$65537,MATCH($B167,l_act!$A$3:$A$65537,0)),INDEX(background_technosphere!$E$2:$E$65536,MATCH($B167,background_technosphere!$B$2:$B$65536,0))),"")</f>
        <v>sludge_eol_cardboard</v>
      </c>
      <c r="B167" s="164" t="s">
        <v>5833</v>
      </c>
      <c r="C167" s="53"/>
      <c r="D167" s="54" t="s">
        <v>992</v>
      </c>
      <c r="E167" s="55" t="str">
        <f>_xlfn.IFNA(_xlfn.IFNA(INDEX(l_act!$B$3:$B$65537,MATCH(IFERROR(RIGHT($C167,LEN($C167)-FIND("_",$C167)),""),l_act!$A$3:$A$65537,0)),INDEX(background_technosphere!$E$2:$E$65536,MATCH($C167,background_technosphere!$A$2:$A$65536,0))),"")</f>
        <v/>
      </c>
      <c r="F167" s="55" t="str">
        <f>_xlfn.IFNA(_xlfn.IFNA(INDEX(l_act!$C$3:$C$65537,MATCH(IFERROR(RIGHT($C167,LEN($C167)-FIND("_",$C167)),""),l_act!$A$3:$A$65537,0)),INDEX(background_technosphere!$G$2:$G$65536,MATCH($C167,background_technosphere!$A$2:$A$65536,0))),"")</f>
        <v/>
      </c>
      <c r="G167" s="56" t="str">
        <f>_xlfn.IFNA(_xlfn.IFNA(INDEX(l_goods!$B$3:$B$65537,MATCH($C167,l_goods!$A$3:$A$65537,0)),INDEX(background_technosphere!$F$2:$F$65536,MATCH($C167,background_technosphere!$A$2:$A$65536,0))),"")</f>
        <v/>
      </c>
      <c r="H167" s="57" t="str">
        <f>_xlfn.IFNA(_xlfn.IFNA(INDEX(l_fp!$B$3:$B$65537,MATCH($D167,l_fp!$A$3:$A$65537,0)),INDEX(background_biosphere!$B$2:$B$65536,MATCH($D167,background_biosphere!$A$2:$A$65536,0))),"")</f>
        <v>Formaldehyde</v>
      </c>
      <c r="I167" s="58"/>
      <c r="J167" s="58"/>
      <c r="K167" s="54">
        <v>5.9028700000000005E-7</v>
      </c>
      <c r="L167" s="59" t="str">
        <f>IF(_xlfn.IFNA(_xlfn.IFNA(INDEX(l_fp!$D$3:$D$65537,MATCH($D167,l_fp!$A$3:$A$65537,0)),INDEX(background_biosphere!$C$2:$C$65536,MATCH($D167,background_biosphere!$A$2:$A$65536,0))),"")=0,"",_xlfn.IFNA(_xlfn.IFNA(INDEX(l_fp!$D$3:$D$65537,MATCH($D167,l_fp!$A$3:$A$65537,0)),INDEX(background_biosphere!$C$2:$C$65536,MATCH($D167,background_biosphere!$A$2:$A$65536,0))),""))</f>
        <v>air</v>
      </c>
      <c r="M167" s="59" t="str">
        <f>IF(_xlfn.IFNA(_xlfn.IFNA(INDEX(l_fp!$E$3:$E$65537,MATCH($D167,l_fp!$A$3:$A$65537,0)),INDEX(background_biosphere!$D$2:$D$65536,MATCH($D167,background_biosphere!$A$2:$A$65536,0))),"")=0,"",_xlfn.IFNA(_xlfn.IFNA(INDEX(l_fp!$E$3:$E$65537,MATCH($D167,l_fp!$A$3:$A$65537,0)),INDEX(background_biosphere!$D$2:$D$65536,MATCH($D167,background_biosphere!$A$2:$A$65536,0))),""))</f>
        <v>unspecified</v>
      </c>
      <c r="N167" s="60" t="str">
        <f>_xlfn.IFNA(_xlfn.IFNA(_xlfn.IFNA(_xlfn.IFNA(INDEX(l_goods!$D$3:$D$65537,MATCH(C167,l_goods!$A$3:$A$65537,0)),INDEX(background_technosphere!$H$2:$H$65536,MATCH(C167,background_technosphere!$A$2:$A$65536,0))),INDEX(l_fp!$F$3:$F$65537,MATCH($D167,l_fp!$A$3:$A$65537,0))),INDEX(background_biosphere!$E$2:$E$65536,MATCH($D167,background_biosphere!$A$2:$A$65536,0))),"")</f>
        <v>kg</v>
      </c>
      <c r="O167" s="61"/>
      <c r="P167" s="61"/>
      <c r="Q167" s="61"/>
    </row>
    <row r="168" spans="1:17" x14ac:dyDescent="0.25">
      <c r="A168" s="163" t="str">
        <f>_xlfn.IFNA(_xlfn.IFNA(INDEX(l_act!$B$3:$B$65537,MATCH($B168,l_act!$A$3:$A$65537,0)),INDEX(background_technosphere!$E$2:$E$65536,MATCH($B168,background_technosphere!$B$2:$B$65536,0))),"")</f>
        <v>sludge_eol_cardboard</v>
      </c>
      <c r="B168" s="164" t="s">
        <v>5833</v>
      </c>
      <c r="C168" s="53"/>
      <c r="D168" s="54" t="s">
        <v>1057</v>
      </c>
      <c r="E168" s="55" t="str">
        <f>_xlfn.IFNA(_xlfn.IFNA(INDEX(l_act!$B$3:$B$65537,MATCH(IFERROR(RIGHT($C168,LEN($C168)-FIND("_",$C168)),""),l_act!$A$3:$A$65537,0)),INDEX(background_technosphere!$E$2:$E$65536,MATCH($C168,background_technosphere!$A$2:$A$65536,0))),"")</f>
        <v/>
      </c>
      <c r="F168" s="55" t="str">
        <f>_xlfn.IFNA(_xlfn.IFNA(INDEX(l_act!$C$3:$C$65537,MATCH(IFERROR(RIGHT($C168,LEN($C168)-FIND("_",$C168)),""),l_act!$A$3:$A$65537,0)),INDEX(background_technosphere!$G$2:$G$65536,MATCH($C168,background_technosphere!$A$2:$A$65536,0))),"")</f>
        <v/>
      </c>
      <c r="G168" s="56" t="str">
        <f>_xlfn.IFNA(_xlfn.IFNA(INDEX(l_goods!$B$3:$B$65537,MATCH($C168,l_goods!$A$3:$A$65537,0)),INDEX(background_technosphere!$F$2:$F$65536,MATCH($C168,background_technosphere!$A$2:$A$65536,0))),"")</f>
        <v/>
      </c>
      <c r="H168" s="57" t="str">
        <f>_xlfn.IFNA(_xlfn.IFNA(INDEX(l_fp!$B$3:$B$65537,MATCH($D168,l_fp!$A$3:$A$65537,0)),INDEX(background_biosphere!$B$2:$B$65536,MATCH($D168,background_biosphere!$A$2:$A$65536,0))),"")</f>
        <v>Hydrocarbons, aliphatic, alkanes, unspecified</v>
      </c>
      <c r="I168" s="58"/>
      <c r="J168" s="58"/>
      <c r="K168" s="54">
        <v>1.4537299999999999E-6</v>
      </c>
      <c r="L168" s="59" t="str">
        <f>IF(_xlfn.IFNA(_xlfn.IFNA(INDEX(l_fp!$D$3:$D$65537,MATCH($D168,l_fp!$A$3:$A$65537,0)),INDEX(background_biosphere!$C$2:$C$65536,MATCH($D168,background_biosphere!$A$2:$A$65536,0))),"")=0,"",_xlfn.IFNA(_xlfn.IFNA(INDEX(l_fp!$D$3:$D$65537,MATCH($D168,l_fp!$A$3:$A$65537,0)),INDEX(background_biosphere!$C$2:$C$65536,MATCH($D168,background_biosphere!$A$2:$A$65536,0))),""))</f>
        <v>air</v>
      </c>
      <c r="M168" s="59" t="str">
        <f>IF(_xlfn.IFNA(_xlfn.IFNA(INDEX(l_fp!$E$3:$E$65537,MATCH($D168,l_fp!$A$3:$A$65537,0)),INDEX(background_biosphere!$D$2:$D$65536,MATCH($D168,background_biosphere!$A$2:$A$65536,0))),"")=0,"",_xlfn.IFNA(_xlfn.IFNA(INDEX(l_fp!$E$3:$E$65537,MATCH($D168,l_fp!$A$3:$A$65537,0)),INDEX(background_biosphere!$D$2:$D$65536,MATCH($D168,background_biosphere!$A$2:$A$65536,0))),""))</f>
        <v>unspecified</v>
      </c>
      <c r="N168" s="60" t="str">
        <f>_xlfn.IFNA(_xlfn.IFNA(_xlfn.IFNA(_xlfn.IFNA(INDEX(l_goods!$D$3:$D$65537,MATCH(C168,l_goods!$A$3:$A$65537,0)),INDEX(background_technosphere!$H$2:$H$65536,MATCH(C168,background_technosphere!$A$2:$A$65536,0))),INDEX(l_fp!$F$3:$F$65537,MATCH($D168,l_fp!$A$3:$A$65537,0))),INDEX(background_biosphere!$E$2:$E$65536,MATCH($D168,background_biosphere!$A$2:$A$65536,0))),"")</f>
        <v>kg</v>
      </c>
      <c r="O168" s="61"/>
      <c r="P168" s="61"/>
      <c r="Q168" s="61"/>
    </row>
    <row r="169" spans="1:17" x14ac:dyDescent="0.25">
      <c r="A169" s="163" t="str">
        <f>_xlfn.IFNA(_xlfn.IFNA(INDEX(l_act!$B$3:$B$65537,MATCH($B169,l_act!$A$3:$A$65537,0)),INDEX(background_technosphere!$E$2:$E$65536,MATCH($B169,background_technosphere!$B$2:$B$65536,0))),"")</f>
        <v>sludge_eol_cardboard</v>
      </c>
      <c r="B169" s="164" t="s">
        <v>5833</v>
      </c>
      <c r="C169" s="53"/>
      <c r="D169" s="54" t="s">
        <v>1063</v>
      </c>
      <c r="E169" s="55" t="str">
        <f>_xlfn.IFNA(_xlfn.IFNA(INDEX(l_act!$B$3:$B$65537,MATCH(IFERROR(RIGHT($C169,LEN($C169)-FIND("_",$C169)),""),l_act!$A$3:$A$65537,0)),INDEX(background_technosphere!$E$2:$E$65536,MATCH($C169,background_technosphere!$A$2:$A$65536,0))),"")</f>
        <v/>
      </c>
      <c r="F169" s="55" t="str">
        <f>_xlfn.IFNA(_xlfn.IFNA(INDEX(l_act!$C$3:$C$65537,MATCH(IFERROR(RIGHT($C169,LEN($C169)-FIND("_",$C169)),""),l_act!$A$3:$A$65537,0)),INDEX(background_technosphere!$G$2:$G$65536,MATCH($C169,background_technosphere!$A$2:$A$65536,0))),"")</f>
        <v/>
      </c>
      <c r="G169" s="56" t="str">
        <f>_xlfn.IFNA(_xlfn.IFNA(INDEX(l_goods!$B$3:$B$65537,MATCH($C169,l_goods!$A$3:$A$65537,0)),INDEX(background_technosphere!$F$2:$F$65536,MATCH($C169,background_technosphere!$A$2:$A$65536,0))),"")</f>
        <v/>
      </c>
      <c r="H169" s="57" t="str">
        <f>_xlfn.IFNA(_xlfn.IFNA(INDEX(l_fp!$B$3:$B$65537,MATCH($D169,l_fp!$A$3:$A$65537,0)),INDEX(background_biosphere!$B$2:$B$65536,MATCH($D169,background_biosphere!$A$2:$A$65536,0))),"")</f>
        <v>Hydrocarbons, aliphatic, unsaturated</v>
      </c>
      <c r="I169" s="58"/>
      <c r="J169" s="58"/>
      <c r="K169" s="54">
        <v>2.118825E-6</v>
      </c>
      <c r="L169" s="59" t="str">
        <f>IF(_xlfn.IFNA(_xlfn.IFNA(INDEX(l_fp!$D$3:$D$65537,MATCH($D169,l_fp!$A$3:$A$65537,0)),INDEX(background_biosphere!$C$2:$C$65536,MATCH($D169,background_biosphere!$A$2:$A$65536,0))),"")=0,"",_xlfn.IFNA(_xlfn.IFNA(INDEX(l_fp!$D$3:$D$65537,MATCH($D169,l_fp!$A$3:$A$65537,0)),INDEX(background_biosphere!$C$2:$C$65536,MATCH($D169,background_biosphere!$A$2:$A$65536,0))),""))</f>
        <v>air</v>
      </c>
      <c r="M169" s="59" t="str">
        <f>IF(_xlfn.IFNA(_xlfn.IFNA(INDEX(l_fp!$E$3:$E$65537,MATCH($D169,l_fp!$A$3:$A$65537,0)),INDEX(background_biosphere!$D$2:$D$65536,MATCH($D169,background_biosphere!$A$2:$A$65536,0))),"")=0,"",_xlfn.IFNA(_xlfn.IFNA(INDEX(l_fp!$E$3:$E$65537,MATCH($D169,l_fp!$A$3:$A$65537,0)),INDEX(background_biosphere!$D$2:$D$65536,MATCH($D169,background_biosphere!$A$2:$A$65536,0))),""))</f>
        <v>unspecified</v>
      </c>
      <c r="N169" s="60" t="str">
        <f>_xlfn.IFNA(_xlfn.IFNA(_xlfn.IFNA(_xlfn.IFNA(INDEX(l_goods!$D$3:$D$65537,MATCH(C169,l_goods!$A$3:$A$65537,0)),INDEX(background_technosphere!$H$2:$H$65536,MATCH(C169,background_technosphere!$A$2:$A$65536,0))),INDEX(l_fp!$F$3:$F$65537,MATCH($D169,l_fp!$A$3:$A$65537,0))),INDEX(background_biosphere!$E$2:$E$65536,MATCH($D169,background_biosphere!$A$2:$A$65536,0))),"")</f>
        <v>kg</v>
      </c>
      <c r="O169" s="61"/>
      <c r="P169" s="61"/>
      <c r="Q169" s="61"/>
    </row>
    <row r="170" spans="1:17" x14ac:dyDescent="0.25">
      <c r="A170" s="163" t="str">
        <f>_xlfn.IFNA(_xlfn.IFNA(INDEX(l_act!$B$3:$B$65537,MATCH($B170,l_act!$A$3:$A$65537,0)),INDEX(background_technosphere!$E$2:$E$65536,MATCH($B170,background_technosphere!$B$2:$B$65536,0))),"")</f>
        <v>sludge_eol_cardboard</v>
      </c>
      <c r="B170" s="164" t="s">
        <v>5833</v>
      </c>
      <c r="C170" s="53"/>
      <c r="D170" s="54" t="s">
        <v>1069</v>
      </c>
      <c r="E170" s="55" t="str">
        <f>_xlfn.IFNA(_xlfn.IFNA(INDEX(l_act!$B$3:$B$65537,MATCH(IFERROR(RIGHT($C170,LEN($C170)-FIND("_",$C170)),""),l_act!$A$3:$A$65537,0)),INDEX(background_technosphere!$E$2:$E$65536,MATCH($C170,background_technosphere!$A$2:$A$65536,0))),"")</f>
        <v/>
      </c>
      <c r="F170" s="55" t="str">
        <f>_xlfn.IFNA(_xlfn.IFNA(INDEX(l_act!$C$3:$C$65537,MATCH(IFERROR(RIGHT($C170,LEN($C170)-FIND("_",$C170)),""),l_act!$A$3:$A$65537,0)),INDEX(background_technosphere!$G$2:$G$65536,MATCH($C170,background_technosphere!$A$2:$A$65536,0))),"")</f>
        <v/>
      </c>
      <c r="G170" s="56" t="str">
        <f>_xlfn.IFNA(_xlfn.IFNA(INDEX(l_goods!$B$3:$B$65537,MATCH($C170,l_goods!$A$3:$A$65537,0)),INDEX(background_technosphere!$F$2:$F$65536,MATCH($C170,background_technosphere!$A$2:$A$65536,0))),"")</f>
        <v/>
      </c>
      <c r="H170" s="57" t="str">
        <f>_xlfn.IFNA(_xlfn.IFNA(INDEX(l_fp!$B$3:$B$65537,MATCH($D170,l_fp!$A$3:$A$65537,0)),INDEX(background_biosphere!$B$2:$B$65536,MATCH($D170,background_biosphere!$A$2:$A$65536,0))),"")</f>
        <v>Hydrocarbons, aromatic</v>
      </c>
      <c r="I170" s="58"/>
      <c r="J170" s="58"/>
      <c r="K170" s="54">
        <v>1.09254E-9</v>
      </c>
      <c r="L170" s="59" t="str">
        <f>IF(_xlfn.IFNA(_xlfn.IFNA(INDEX(l_fp!$D$3:$D$65537,MATCH($D170,l_fp!$A$3:$A$65537,0)),INDEX(background_biosphere!$C$2:$C$65536,MATCH($D170,background_biosphere!$A$2:$A$65536,0))),"")=0,"",_xlfn.IFNA(_xlfn.IFNA(INDEX(l_fp!$D$3:$D$65537,MATCH($D170,l_fp!$A$3:$A$65537,0)),INDEX(background_biosphere!$C$2:$C$65536,MATCH($D170,background_biosphere!$A$2:$A$65536,0))),""))</f>
        <v>air</v>
      </c>
      <c r="M170" s="59" t="str">
        <f>IF(_xlfn.IFNA(_xlfn.IFNA(INDEX(l_fp!$E$3:$E$65537,MATCH($D170,l_fp!$A$3:$A$65537,0)),INDEX(background_biosphere!$D$2:$D$65536,MATCH($D170,background_biosphere!$A$2:$A$65536,0))),"")=0,"",_xlfn.IFNA(_xlfn.IFNA(INDEX(l_fp!$E$3:$E$65537,MATCH($D170,l_fp!$A$3:$A$65537,0)),INDEX(background_biosphere!$D$2:$D$65536,MATCH($D170,background_biosphere!$A$2:$A$65536,0))),""))</f>
        <v>unspecified</v>
      </c>
      <c r="N170" s="60" t="str">
        <f>_xlfn.IFNA(_xlfn.IFNA(_xlfn.IFNA(_xlfn.IFNA(INDEX(l_goods!$D$3:$D$65537,MATCH(C170,l_goods!$A$3:$A$65537,0)),INDEX(background_technosphere!$H$2:$H$65536,MATCH(C170,background_technosphere!$A$2:$A$65536,0))),INDEX(l_fp!$F$3:$F$65537,MATCH($D170,l_fp!$A$3:$A$65537,0))),INDEX(background_biosphere!$E$2:$E$65536,MATCH($D170,background_biosphere!$A$2:$A$65536,0))),"")</f>
        <v>kg</v>
      </c>
      <c r="O170" s="61"/>
      <c r="P170" s="61"/>
      <c r="Q170" s="61"/>
    </row>
    <row r="171" spans="1:17" x14ac:dyDescent="0.25">
      <c r="A171" s="163" t="str">
        <f>_xlfn.IFNA(_xlfn.IFNA(INDEX(l_act!$B$3:$B$65537,MATCH($B171,l_act!$A$3:$A$65537,0)),INDEX(background_technosphere!$E$2:$E$65536,MATCH($B171,background_technosphere!$B$2:$B$65536,0))),"")</f>
        <v>sludge_eol_cardboard</v>
      </c>
      <c r="B171" s="164" t="s">
        <v>5833</v>
      </c>
      <c r="C171" s="53"/>
      <c r="D171" s="54" t="s">
        <v>1091</v>
      </c>
      <c r="E171" s="55" t="str">
        <f>_xlfn.IFNA(_xlfn.IFNA(INDEX(l_act!$B$3:$B$65537,MATCH(IFERROR(RIGHT($C171,LEN($C171)-FIND("_",$C171)),""),l_act!$A$3:$A$65537,0)),INDEX(background_technosphere!$E$2:$E$65536,MATCH($C171,background_technosphere!$A$2:$A$65536,0))),"")</f>
        <v/>
      </c>
      <c r="F171" s="55" t="str">
        <f>_xlfn.IFNA(_xlfn.IFNA(INDEX(l_act!$C$3:$C$65537,MATCH(IFERROR(RIGHT($C171,LEN($C171)-FIND("_",$C171)),""),l_act!$A$3:$A$65537,0)),INDEX(background_technosphere!$G$2:$G$65536,MATCH($C171,background_technosphere!$A$2:$A$65536,0))),"")</f>
        <v/>
      </c>
      <c r="G171" s="56" t="str">
        <f>_xlfn.IFNA(_xlfn.IFNA(INDEX(l_goods!$B$3:$B$65537,MATCH($C171,l_goods!$A$3:$A$65537,0)),INDEX(background_technosphere!$F$2:$F$65536,MATCH($C171,background_technosphere!$A$2:$A$65536,0))),"")</f>
        <v/>
      </c>
      <c r="H171" s="57" t="str">
        <f>_xlfn.IFNA(_xlfn.IFNA(INDEX(l_fp!$B$3:$B$65537,MATCH($D171,l_fp!$A$3:$A$65537,0)),INDEX(background_biosphere!$B$2:$B$65536,MATCH($D171,background_biosphere!$A$2:$A$65536,0))),"")</f>
        <v>Hydrogen chloride</v>
      </c>
      <c r="I171" s="58"/>
      <c r="J171" s="58"/>
      <c r="K171" s="54">
        <v>7.3132819999999999E-6</v>
      </c>
      <c r="L171" s="59" t="str">
        <f>IF(_xlfn.IFNA(_xlfn.IFNA(INDEX(l_fp!$D$3:$D$65537,MATCH($D171,l_fp!$A$3:$A$65537,0)),INDEX(background_biosphere!$C$2:$C$65536,MATCH($D171,background_biosphere!$A$2:$A$65536,0))),"")=0,"",_xlfn.IFNA(_xlfn.IFNA(INDEX(l_fp!$D$3:$D$65537,MATCH($D171,l_fp!$A$3:$A$65537,0)),INDEX(background_biosphere!$C$2:$C$65536,MATCH($D171,background_biosphere!$A$2:$A$65536,0))),""))</f>
        <v>air</v>
      </c>
      <c r="M171" s="59" t="str">
        <f>IF(_xlfn.IFNA(_xlfn.IFNA(INDEX(l_fp!$E$3:$E$65537,MATCH($D171,l_fp!$A$3:$A$65537,0)),INDEX(background_biosphere!$D$2:$D$65536,MATCH($D171,background_biosphere!$A$2:$A$65536,0))),"")=0,"",_xlfn.IFNA(_xlfn.IFNA(INDEX(l_fp!$E$3:$E$65537,MATCH($D171,l_fp!$A$3:$A$65537,0)),INDEX(background_biosphere!$D$2:$D$65536,MATCH($D171,background_biosphere!$A$2:$A$65536,0))),""))</f>
        <v>unspecified</v>
      </c>
      <c r="N171" s="60" t="str">
        <f>_xlfn.IFNA(_xlfn.IFNA(_xlfn.IFNA(_xlfn.IFNA(INDEX(l_goods!$D$3:$D$65537,MATCH(C171,l_goods!$A$3:$A$65537,0)),INDEX(background_technosphere!$H$2:$H$65536,MATCH(C171,background_technosphere!$A$2:$A$65536,0))),INDEX(l_fp!$F$3:$F$65537,MATCH($D171,l_fp!$A$3:$A$65537,0))),INDEX(background_biosphere!$E$2:$E$65536,MATCH($D171,background_biosphere!$A$2:$A$65536,0))),"")</f>
        <v>kg</v>
      </c>
      <c r="O171" s="61"/>
      <c r="P171" s="61"/>
      <c r="Q171" s="61"/>
    </row>
    <row r="172" spans="1:17" x14ac:dyDescent="0.25">
      <c r="A172" s="163" t="str">
        <f>_xlfn.IFNA(_xlfn.IFNA(INDEX(l_act!$B$3:$B$65537,MATCH($B172,l_act!$A$3:$A$65537,0)),INDEX(background_technosphere!$E$2:$E$65536,MATCH($B172,background_technosphere!$B$2:$B$65536,0))),"")</f>
        <v>sludge_eol_cardboard</v>
      </c>
      <c r="B172" s="164" t="s">
        <v>5833</v>
      </c>
      <c r="C172" s="53"/>
      <c r="D172" s="54" t="s">
        <v>1097</v>
      </c>
      <c r="E172" s="55" t="str">
        <f>_xlfn.IFNA(_xlfn.IFNA(INDEX(l_act!$B$3:$B$65537,MATCH(IFERROR(RIGHT($C172,LEN($C172)-FIND("_",$C172)),""),l_act!$A$3:$A$65537,0)),INDEX(background_technosphere!$E$2:$E$65536,MATCH($C172,background_technosphere!$A$2:$A$65536,0))),"")</f>
        <v/>
      </c>
      <c r="F172" s="55" t="str">
        <f>_xlfn.IFNA(_xlfn.IFNA(INDEX(l_act!$C$3:$C$65537,MATCH(IFERROR(RIGHT($C172,LEN($C172)-FIND("_",$C172)),""),l_act!$A$3:$A$65537,0)),INDEX(background_technosphere!$G$2:$G$65536,MATCH($C172,background_technosphere!$A$2:$A$65536,0))),"")</f>
        <v/>
      </c>
      <c r="G172" s="56" t="str">
        <f>_xlfn.IFNA(_xlfn.IFNA(INDEX(l_goods!$B$3:$B$65537,MATCH($C172,l_goods!$A$3:$A$65537,0)),INDEX(background_technosphere!$F$2:$F$65536,MATCH($C172,background_technosphere!$A$2:$A$65536,0))),"")</f>
        <v/>
      </c>
      <c r="H172" s="57" t="str">
        <f>_xlfn.IFNA(_xlfn.IFNA(INDEX(l_fp!$B$3:$B$65537,MATCH($D172,l_fp!$A$3:$A$65537,0)),INDEX(background_biosphere!$B$2:$B$65536,MATCH($D172,background_biosphere!$A$2:$A$65536,0))),"")</f>
        <v>Hydrogen fluoride</v>
      </c>
      <c r="I172" s="58"/>
      <c r="J172" s="58"/>
      <c r="K172" s="54">
        <v>2.32199E-7</v>
      </c>
      <c r="L172" s="59" t="str">
        <f>IF(_xlfn.IFNA(_xlfn.IFNA(INDEX(l_fp!$D$3:$D$65537,MATCH($D172,l_fp!$A$3:$A$65537,0)),INDEX(background_biosphere!$C$2:$C$65536,MATCH($D172,background_biosphere!$A$2:$A$65536,0))),"")=0,"",_xlfn.IFNA(_xlfn.IFNA(INDEX(l_fp!$D$3:$D$65537,MATCH($D172,l_fp!$A$3:$A$65537,0)),INDEX(background_biosphere!$C$2:$C$65536,MATCH($D172,background_biosphere!$A$2:$A$65536,0))),""))</f>
        <v>air</v>
      </c>
      <c r="M172" s="59" t="str">
        <f>IF(_xlfn.IFNA(_xlfn.IFNA(INDEX(l_fp!$E$3:$E$65537,MATCH($D172,l_fp!$A$3:$A$65537,0)),INDEX(background_biosphere!$D$2:$D$65536,MATCH($D172,background_biosphere!$A$2:$A$65536,0))),"")=0,"",_xlfn.IFNA(_xlfn.IFNA(INDEX(l_fp!$E$3:$E$65537,MATCH($D172,l_fp!$A$3:$A$65537,0)),INDEX(background_biosphere!$D$2:$D$65536,MATCH($D172,background_biosphere!$A$2:$A$65536,0))),""))</f>
        <v>unspecified</v>
      </c>
      <c r="N172" s="60" t="str">
        <f>_xlfn.IFNA(_xlfn.IFNA(_xlfn.IFNA(_xlfn.IFNA(INDEX(l_goods!$D$3:$D$65537,MATCH(C172,l_goods!$A$3:$A$65537,0)),INDEX(background_technosphere!$H$2:$H$65536,MATCH(C172,background_technosphere!$A$2:$A$65536,0))),INDEX(l_fp!$F$3:$F$65537,MATCH($D172,l_fp!$A$3:$A$65537,0))),INDEX(background_biosphere!$E$2:$E$65536,MATCH($D172,background_biosphere!$A$2:$A$65536,0))),"")</f>
        <v>kg</v>
      </c>
      <c r="O172" s="61"/>
      <c r="P172" s="61"/>
      <c r="Q172" s="61"/>
    </row>
    <row r="173" spans="1:17" x14ac:dyDescent="0.25">
      <c r="A173" s="163" t="str">
        <f>_xlfn.IFNA(_xlfn.IFNA(INDEX(l_act!$B$3:$B$65537,MATCH($B173,l_act!$A$3:$A$65537,0)),INDEX(background_technosphere!$E$2:$E$65536,MATCH($B173,background_technosphere!$B$2:$B$65536,0))),"")</f>
        <v>sludge_eol_cardboard</v>
      </c>
      <c r="B173" s="164" t="s">
        <v>5833</v>
      </c>
      <c r="C173" s="53"/>
      <c r="D173" s="54" t="s">
        <v>1109</v>
      </c>
      <c r="E173" s="55" t="str">
        <f>_xlfn.IFNA(_xlfn.IFNA(INDEX(l_act!$B$3:$B$65537,MATCH(IFERROR(RIGHT($C173,LEN($C173)-FIND("_",$C173)),""),l_act!$A$3:$A$65537,0)),INDEX(background_technosphere!$E$2:$E$65536,MATCH($C173,background_technosphere!$A$2:$A$65536,0))),"")</f>
        <v/>
      </c>
      <c r="F173" s="55" t="str">
        <f>_xlfn.IFNA(_xlfn.IFNA(INDEX(l_act!$C$3:$C$65537,MATCH(IFERROR(RIGHT($C173,LEN($C173)-FIND("_",$C173)),""),l_act!$A$3:$A$65537,0)),INDEX(background_technosphere!$G$2:$G$65536,MATCH($C173,background_technosphere!$A$2:$A$65536,0))),"")</f>
        <v/>
      </c>
      <c r="G173" s="56" t="str">
        <f>_xlfn.IFNA(_xlfn.IFNA(INDEX(l_goods!$B$3:$B$65537,MATCH($C173,l_goods!$A$3:$A$65537,0)),INDEX(background_technosphere!$F$2:$F$65536,MATCH($C173,background_technosphere!$A$2:$A$65536,0))),"")</f>
        <v/>
      </c>
      <c r="H173" s="57" t="str">
        <f>_xlfn.IFNA(_xlfn.IFNA(INDEX(l_fp!$B$3:$B$65537,MATCH($D173,l_fp!$A$3:$A$65537,0)),INDEX(background_biosphere!$B$2:$B$65536,MATCH($D173,background_biosphere!$A$2:$A$65536,0))),"")</f>
        <v>Hydrogen sulfide</v>
      </c>
      <c r="I173" s="58"/>
      <c r="J173" s="58"/>
      <c r="K173" s="54">
        <v>2.1583400000000001E-8</v>
      </c>
      <c r="L173" s="59" t="str">
        <f>IF(_xlfn.IFNA(_xlfn.IFNA(INDEX(l_fp!$D$3:$D$65537,MATCH($D173,l_fp!$A$3:$A$65537,0)),INDEX(background_biosphere!$C$2:$C$65536,MATCH($D173,background_biosphere!$A$2:$A$65536,0))),"")=0,"",_xlfn.IFNA(_xlfn.IFNA(INDEX(l_fp!$D$3:$D$65537,MATCH($D173,l_fp!$A$3:$A$65537,0)),INDEX(background_biosphere!$C$2:$C$65536,MATCH($D173,background_biosphere!$A$2:$A$65536,0))),""))</f>
        <v>air</v>
      </c>
      <c r="M173" s="59" t="str">
        <f>IF(_xlfn.IFNA(_xlfn.IFNA(INDEX(l_fp!$E$3:$E$65537,MATCH($D173,l_fp!$A$3:$A$65537,0)),INDEX(background_biosphere!$D$2:$D$65536,MATCH($D173,background_biosphere!$A$2:$A$65536,0))),"")=0,"",_xlfn.IFNA(_xlfn.IFNA(INDEX(l_fp!$E$3:$E$65537,MATCH($D173,l_fp!$A$3:$A$65537,0)),INDEX(background_biosphere!$D$2:$D$65536,MATCH($D173,background_biosphere!$A$2:$A$65536,0))),""))</f>
        <v>unspecified</v>
      </c>
      <c r="N173" s="60" t="str">
        <f>_xlfn.IFNA(_xlfn.IFNA(_xlfn.IFNA(_xlfn.IFNA(INDEX(l_goods!$D$3:$D$65537,MATCH(C173,l_goods!$A$3:$A$65537,0)),INDEX(background_technosphere!$H$2:$H$65536,MATCH(C173,background_technosphere!$A$2:$A$65536,0))),INDEX(l_fp!$F$3:$F$65537,MATCH($D173,l_fp!$A$3:$A$65537,0))),INDEX(background_biosphere!$E$2:$E$65536,MATCH($D173,background_biosphere!$A$2:$A$65536,0))),"")</f>
        <v>kg</v>
      </c>
      <c r="O173" s="61"/>
      <c r="P173" s="61"/>
      <c r="Q173" s="61"/>
    </row>
    <row r="174" spans="1:17" x14ac:dyDescent="0.25">
      <c r="A174" s="163" t="str">
        <f>_xlfn.IFNA(_xlfn.IFNA(INDEX(l_act!$B$3:$B$65537,MATCH($B174,l_act!$A$3:$A$65537,0)),INDEX(background_technosphere!$E$2:$E$65536,MATCH($B174,background_technosphere!$B$2:$B$65536,0))),"")</f>
        <v>sludge_eol_cardboard</v>
      </c>
      <c r="B174" s="164" t="s">
        <v>5833</v>
      </c>
      <c r="C174" s="53"/>
      <c r="D174" s="54" t="s">
        <v>1129</v>
      </c>
      <c r="E174" s="55" t="str">
        <f>_xlfn.IFNA(_xlfn.IFNA(INDEX(l_act!$B$3:$B$65537,MATCH(IFERROR(RIGHT($C174,LEN($C174)-FIND("_",$C174)),""),l_act!$A$3:$A$65537,0)),INDEX(background_technosphere!$E$2:$E$65536,MATCH($C174,background_technosphere!$A$2:$A$65536,0))),"")</f>
        <v/>
      </c>
      <c r="F174" s="55" t="str">
        <f>_xlfn.IFNA(_xlfn.IFNA(INDEX(l_act!$C$3:$C$65537,MATCH(IFERROR(RIGHT($C174,LEN($C174)-FIND("_",$C174)),""),l_act!$A$3:$A$65537,0)),INDEX(background_technosphere!$G$2:$G$65536,MATCH($C174,background_technosphere!$A$2:$A$65536,0))),"")</f>
        <v/>
      </c>
      <c r="G174" s="56" t="str">
        <f>_xlfn.IFNA(_xlfn.IFNA(INDEX(l_goods!$B$3:$B$65537,MATCH($C174,l_goods!$A$3:$A$65537,0)),INDEX(background_technosphere!$F$2:$F$65536,MATCH($C174,background_technosphere!$A$2:$A$65536,0))),"")</f>
        <v/>
      </c>
      <c r="H174" s="57" t="str">
        <f>_xlfn.IFNA(_xlfn.IFNA(INDEX(l_fp!$B$3:$B$65537,MATCH($D174,l_fp!$A$3:$A$65537,0)),INDEX(background_biosphere!$B$2:$B$65536,MATCH($D174,background_biosphere!$A$2:$A$65536,0))),"")</f>
        <v>Iodine</v>
      </c>
      <c r="I174" s="58"/>
      <c r="J174" s="58"/>
      <c r="K174" s="54">
        <v>1.16761E-8</v>
      </c>
      <c r="L174" s="59" t="str">
        <f>IF(_xlfn.IFNA(_xlfn.IFNA(INDEX(l_fp!$D$3:$D$65537,MATCH($D174,l_fp!$A$3:$A$65537,0)),INDEX(background_biosphere!$C$2:$C$65536,MATCH($D174,background_biosphere!$A$2:$A$65536,0))),"")=0,"",_xlfn.IFNA(_xlfn.IFNA(INDEX(l_fp!$D$3:$D$65537,MATCH($D174,l_fp!$A$3:$A$65537,0)),INDEX(background_biosphere!$C$2:$C$65536,MATCH($D174,background_biosphere!$A$2:$A$65536,0))),""))</f>
        <v>air</v>
      </c>
      <c r="M174" s="59" t="str">
        <f>IF(_xlfn.IFNA(_xlfn.IFNA(INDEX(l_fp!$E$3:$E$65537,MATCH($D174,l_fp!$A$3:$A$65537,0)),INDEX(background_biosphere!$D$2:$D$65536,MATCH($D174,background_biosphere!$A$2:$A$65536,0))),"")=0,"",_xlfn.IFNA(_xlfn.IFNA(INDEX(l_fp!$E$3:$E$65537,MATCH($D174,l_fp!$A$3:$A$65537,0)),INDEX(background_biosphere!$D$2:$D$65536,MATCH($D174,background_biosphere!$A$2:$A$65536,0))),""))</f>
        <v>unspecified</v>
      </c>
      <c r="N174" s="60" t="str">
        <f>_xlfn.IFNA(_xlfn.IFNA(_xlfn.IFNA(_xlfn.IFNA(INDEX(l_goods!$D$3:$D$65537,MATCH(C174,l_goods!$A$3:$A$65537,0)),INDEX(background_technosphere!$H$2:$H$65536,MATCH(C174,background_technosphere!$A$2:$A$65536,0))),INDEX(l_fp!$F$3:$F$65537,MATCH($D174,l_fp!$A$3:$A$65537,0))),INDEX(background_biosphere!$E$2:$E$65536,MATCH($D174,background_biosphere!$A$2:$A$65536,0))),"")</f>
        <v>kg</v>
      </c>
      <c r="O174" s="61"/>
      <c r="P174" s="61"/>
      <c r="Q174" s="61"/>
    </row>
    <row r="175" spans="1:17" x14ac:dyDescent="0.25">
      <c r="A175" s="163" t="str">
        <f>_xlfn.IFNA(_xlfn.IFNA(INDEX(l_act!$B$3:$B$65537,MATCH($B175,l_act!$A$3:$A$65537,0)),INDEX(background_technosphere!$E$2:$E$65536,MATCH($B175,background_technosphere!$B$2:$B$65536,0))),"")</f>
        <v>sludge_eol_cardboard</v>
      </c>
      <c r="B175" s="164" t="s">
        <v>5833</v>
      </c>
      <c r="C175" s="53"/>
      <c r="D175" s="54" t="s">
        <v>1159</v>
      </c>
      <c r="E175" s="55" t="str">
        <f>_xlfn.IFNA(_xlfn.IFNA(INDEX(l_act!$B$3:$B$65537,MATCH(IFERROR(RIGHT($C175,LEN($C175)-FIND("_",$C175)),""),l_act!$A$3:$A$65537,0)),INDEX(background_technosphere!$E$2:$E$65536,MATCH($C175,background_technosphere!$A$2:$A$65536,0))),"")</f>
        <v/>
      </c>
      <c r="F175" s="55" t="str">
        <f>_xlfn.IFNA(_xlfn.IFNA(INDEX(l_act!$C$3:$C$65537,MATCH(IFERROR(RIGHT($C175,LEN($C175)-FIND("_",$C175)),""),l_act!$A$3:$A$65537,0)),INDEX(background_technosphere!$G$2:$G$65536,MATCH($C175,background_technosphere!$A$2:$A$65536,0))),"")</f>
        <v/>
      </c>
      <c r="G175" s="56" t="str">
        <f>_xlfn.IFNA(_xlfn.IFNA(INDEX(l_goods!$B$3:$B$65537,MATCH($C175,l_goods!$A$3:$A$65537,0)),INDEX(background_technosphere!$F$2:$F$65536,MATCH($C175,background_technosphere!$A$2:$A$65536,0))),"")</f>
        <v/>
      </c>
      <c r="H175" s="57" t="str">
        <f>_xlfn.IFNA(_xlfn.IFNA(INDEX(l_fp!$B$3:$B$65537,MATCH($D175,l_fp!$A$3:$A$65537,0)),INDEX(background_biosphere!$B$2:$B$65536,MATCH($D175,background_biosphere!$A$2:$A$65536,0))),"")</f>
        <v>Iron</v>
      </c>
      <c r="I175" s="58"/>
      <c r="J175" s="58"/>
      <c r="K175" s="54">
        <v>3.6573589999999998E-6</v>
      </c>
      <c r="L175" s="59" t="str">
        <f>IF(_xlfn.IFNA(_xlfn.IFNA(INDEX(l_fp!$D$3:$D$65537,MATCH($D175,l_fp!$A$3:$A$65537,0)),INDEX(background_biosphere!$C$2:$C$65536,MATCH($D175,background_biosphere!$A$2:$A$65536,0))),"")=0,"",_xlfn.IFNA(_xlfn.IFNA(INDEX(l_fp!$D$3:$D$65537,MATCH($D175,l_fp!$A$3:$A$65537,0)),INDEX(background_biosphere!$C$2:$C$65536,MATCH($D175,background_biosphere!$A$2:$A$65536,0))),""))</f>
        <v>air</v>
      </c>
      <c r="M175" s="59" t="str">
        <f>IF(_xlfn.IFNA(_xlfn.IFNA(INDEX(l_fp!$E$3:$E$65537,MATCH($D175,l_fp!$A$3:$A$65537,0)),INDEX(background_biosphere!$D$2:$D$65536,MATCH($D175,background_biosphere!$A$2:$A$65536,0))),"")=0,"",_xlfn.IFNA(_xlfn.IFNA(INDEX(l_fp!$E$3:$E$65537,MATCH($D175,l_fp!$A$3:$A$65537,0)),INDEX(background_biosphere!$D$2:$D$65536,MATCH($D175,background_biosphere!$A$2:$A$65536,0))),""))</f>
        <v>unspecified</v>
      </c>
      <c r="N175" s="60" t="str">
        <f>_xlfn.IFNA(_xlfn.IFNA(_xlfn.IFNA(_xlfn.IFNA(INDEX(l_goods!$D$3:$D$65537,MATCH(C175,l_goods!$A$3:$A$65537,0)),INDEX(background_technosphere!$H$2:$H$65536,MATCH(C175,background_technosphere!$A$2:$A$65536,0))),INDEX(l_fp!$F$3:$F$65537,MATCH($D175,l_fp!$A$3:$A$65537,0))),INDEX(background_biosphere!$E$2:$E$65536,MATCH($D175,background_biosphere!$A$2:$A$65536,0))),"")</f>
        <v>kg</v>
      </c>
      <c r="O175" s="61"/>
      <c r="P175" s="61"/>
      <c r="Q175" s="61"/>
    </row>
    <row r="176" spans="1:17" x14ac:dyDescent="0.25">
      <c r="A176" s="163" t="str">
        <f>_xlfn.IFNA(_xlfn.IFNA(INDEX(l_act!$B$3:$B$65537,MATCH($B176,l_act!$A$3:$A$65537,0)),INDEX(background_technosphere!$E$2:$E$65536,MATCH($B176,background_technosphere!$B$2:$B$65536,0))),"")</f>
        <v>sludge_eol_cardboard</v>
      </c>
      <c r="B176" s="164" t="s">
        <v>5833</v>
      </c>
      <c r="C176" s="53"/>
      <c r="D176" s="54" t="s">
        <v>1245</v>
      </c>
      <c r="E176" s="55" t="str">
        <f>_xlfn.IFNA(_xlfn.IFNA(INDEX(l_act!$B$3:$B$65537,MATCH(IFERROR(RIGHT($C176,LEN($C176)-FIND("_",$C176)),""),l_act!$A$3:$A$65537,0)),INDEX(background_technosphere!$E$2:$E$65536,MATCH($C176,background_technosphere!$A$2:$A$65536,0))),"")</f>
        <v/>
      </c>
      <c r="F176" s="55" t="str">
        <f>_xlfn.IFNA(_xlfn.IFNA(INDEX(l_act!$C$3:$C$65537,MATCH(IFERROR(RIGHT($C176,LEN($C176)-FIND("_",$C176)),""),l_act!$A$3:$A$65537,0)),INDEX(background_technosphere!$G$2:$G$65536,MATCH($C176,background_technosphere!$A$2:$A$65536,0))),"")</f>
        <v/>
      </c>
      <c r="G176" s="56" t="str">
        <f>_xlfn.IFNA(_xlfn.IFNA(INDEX(l_goods!$B$3:$B$65537,MATCH($C176,l_goods!$A$3:$A$65537,0)),INDEX(background_technosphere!$F$2:$F$65536,MATCH($C176,background_technosphere!$A$2:$A$65536,0))),"")</f>
        <v/>
      </c>
      <c r="H176" s="57" t="str">
        <f>_xlfn.IFNA(_xlfn.IFNA(INDEX(l_fp!$B$3:$B$65537,MATCH($D176,l_fp!$A$3:$A$65537,0)),INDEX(background_biosphere!$B$2:$B$65536,MATCH($D176,background_biosphere!$A$2:$A$65536,0))),"")</f>
        <v>Lead</v>
      </c>
      <c r="I176" s="58"/>
      <c r="J176" s="58"/>
      <c r="K176" s="54">
        <v>2.86953E-8</v>
      </c>
      <c r="L176" s="59" t="str">
        <f>IF(_xlfn.IFNA(_xlfn.IFNA(INDEX(l_fp!$D$3:$D$65537,MATCH($D176,l_fp!$A$3:$A$65537,0)),INDEX(background_biosphere!$C$2:$C$65536,MATCH($D176,background_biosphere!$A$2:$A$65536,0))),"")=0,"",_xlfn.IFNA(_xlfn.IFNA(INDEX(l_fp!$D$3:$D$65537,MATCH($D176,l_fp!$A$3:$A$65537,0)),INDEX(background_biosphere!$C$2:$C$65536,MATCH($D176,background_biosphere!$A$2:$A$65536,0))),""))</f>
        <v>air</v>
      </c>
      <c r="M176" s="59" t="str">
        <f>IF(_xlfn.IFNA(_xlfn.IFNA(INDEX(l_fp!$E$3:$E$65537,MATCH($D176,l_fp!$A$3:$A$65537,0)),INDEX(background_biosphere!$D$2:$D$65536,MATCH($D176,background_biosphere!$A$2:$A$65536,0))),"")=0,"",_xlfn.IFNA(_xlfn.IFNA(INDEX(l_fp!$E$3:$E$65537,MATCH($D176,l_fp!$A$3:$A$65537,0)),INDEX(background_biosphere!$D$2:$D$65536,MATCH($D176,background_biosphere!$A$2:$A$65536,0))),""))</f>
        <v>unspecified</v>
      </c>
      <c r="N176" s="60" t="str">
        <f>_xlfn.IFNA(_xlfn.IFNA(_xlfn.IFNA(_xlfn.IFNA(INDEX(l_goods!$D$3:$D$65537,MATCH(C176,l_goods!$A$3:$A$65537,0)),INDEX(background_technosphere!$H$2:$H$65536,MATCH(C176,background_technosphere!$A$2:$A$65536,0))),INDEX(l_fp!$F$3:$F$65537,MATCH($D176,l_fp!$A$3:$A$65537,0))),INDEX(background_biosphere!$E$2:$E$65536,MATCH($D176,background_biosphere!$A$2:$A$65536,0))),"")</f>
        <v>kg</v>
      </c>
      <c r="O176" s="61"/>
      <c r="P176" s="61"/>
      <c r="Q176" s="61"/>
    </row>
    <row r="177" spans="1:17" x14ac:dyDescent="0.25">
      <c r="A177" s="163" t="str">
        <f>_xlfn.IFNA(_xlfn.IFNA(INDEX(l_act!$B$3:$B$65537,MATCH($B177,l_act!$A$3:$A$65537,0)),INDEX(background_technosphere!$E$2:$E$65536,MATCH($B177,background_technosphere!$B$2:$B$65536,0))),"")</f>
        <v>sludge_eol_cardboard</v>
      </c>
      <c r="B177" s="164" t="s">
        <v>5833</v>
      </c>
      <c r="C177" s="53"/>
      <c r="D177" s="54" t="s">
        <v>1251</v>
      </c>
      <c r="E177" s="55" t="str">
        <f>_xlfn.IFNA(_xlfn.IFNA(INDEX(l_act!$B$3:$B$65537,MATCH(IFERROR(RIGHT($C177,LEN($C177)-FIND("_",$C177)),""),l_act!$A$3:$A$65537,0)),INDEX(background_technosphere!$E$2:$E$65536,MATCH($C177,background_technosphere!$A$2:$A$65536,0))),"")</f>
        <v/>
      </c>
      <c r="F177" s="55" t="str">
        <f>_xlfn.IFNA(_xlfn.IFNA(INDEX(l_act!$C$3:$C$65537,MATCH(IFERROR(RIGHT($C177,LEN($C177)-FIND("_",$C177)),""),l_act!$A$3:$A$65537,0)),INDEX(background_technosphere!$G$2:$G$65536,MATCH($C177,background_technosphere!$A$2:$A$65536,0))),"")</f>
        <v/>
      </c>
      <c r="G177" s="56" t="str">
        <f>_xlfn.IFNA(_xlfn.IFNA(INDEX(l_goods!$B$3:$B$65537,MATCH($C177,l_goods!$A$3:$A$65537,0)),INDEX(background_technosphere!$F$2:$F$65536,MATCH($C177,background_technosphere!$A$2:$A$65536,0))),"")</f>
        <v/>
      </c>
      <c r="H177" s="57" t="str">
        <f>_xlfn.IFNA(_xlfn.IFNA(INDEX(l_fp!$B$3:$B$65537,MATCH($D177,l_fp!$A$3:$A$65537,0)),INDEX(background_biosphere!$B$2:$B$65536,MATCH($D177,background_biosphere!$A$2:$A$65536,0))),"")</f>
        <v>Lead-210</v>
      </c>
      <c r="I177" s="58"/>
      <c r="J177" s="58"/>
      <c r="K177" s="54">
        <v>2.0950820000000001E-5</v>
      </c>
      <c r="L177" s="59" t="str">
        <f>IF(_xlfn.IFNA(_xlfn.IFNA(INDEX(l_fp!$D$3:$D$65537,MATCH($D177,l_fp!$A$3:$A$65537,0)),INDEX(background_biosphere!$C$2:$C$65536,MATCH($D177,background_biosphere!$A$2:$A$65536,0))),"")=0,"",_xlfn.IFNA(_xlfn.IFNA(INDEX(l_fp!$D$3:$D$65537,MATCH($D177,l_fp!$A$3:$A$65537,0)),INDEX(background_biosphere!$C$2:$C$65536,MATCH($D177,background_biosphere!$A$2:$A$65536,0))),""))</f>
        <v>air</v>
      </c>
      <c r="M177" s="59" t="str">
        <f>IF(_xlfn.IFNA(_xlfn.IFNA(INDEX(l_fp!$E$3:$E$65537,MATCH($D177,l_fp!$A$3:$A$65537,0)),INDEX(background_biosphere!$D$2:$D$65536,MATCH($D177,background_biosphere!$A$2:$A$65536,0))),"")=0,"",_xlfn.IFNA(_xlfn.IFNA(INDEX(l_fp!$E$3:$E$65537,MATCH($D177,l_fp!$A$3:$A$65537,0)),INDEX(background_biosphere!$D$2:$D$65536,MATCH($D177,background_biosphere!$A$2:$A$65536,0))),""))</f>
        <v>unspecified</v>
      </c>
      <c r="N177" s="60" t="str">
        <f>_xlfn.IFNA(_xlfn.IFNA(_xlfn.IFNA(_xlfn.IFNA(INDEX(l_goods!$D$3:$D$65537,MATCH(C177,l_goods!$A$3:$A$65537,0)),INDEX(background_technosphere!$H$2:$H$65536,MATCH(C177,background_technosphere!$A$2:$A$65536,0))),INDEX(l_fp!$F$3:$F$65537,MATCH($D177,l_fp!$A$3:$A$65537,0))),INDEX(background_biosphere!$E$2:$E$65536,MATCH($D177,background_biosphere!$A$2:$A$65536,0))),"")</f>
        <v>kBq</v>
      </c>
      <c r="O177" s="61"/>
      <c r="P177" s="61"/>
      <c r="Q177" s="61"/>
    </row>
    <row r="178" spans="1:17" x14ac:dyDescent="0.25">
      <c r="A178" s="163" t="str">
        <f>_xlfn.IFNA(_xlfn.IFNA(INDEX(l_act!$B$3:$B$65537,MATCH($B178,l_act!$A$3:$A$65537,0)),INDEX(background_technosphere!$E$2:$E$65536,MATCH($B178,background_technosphere!$B$2:$B$65536,0))),"")</f>
        <v>sludge_eol_cardboard</v>
      </c>
      <c r="B178" s="164" t="s">
        <v>5833</v>
      </c>
      <c r="C178" s="53"/>
      <c r="D178" s="54" t="s">
        <v>1269</v>
      </c>
      <c r="E178" s="55" t="str">
        <f>_xlfn.IFNA(_xlfn.IFNA(INDEX(l_act!$B$3:$B$65537,MATCH(IFERROR(RIGHT($C178,LEN($C178)-FIND("_",$C178)),""),l_act!$A$3:$A$65537,0)),INDEX(background_technosphere!$E$2:$E$65536,MATCH($C178,background_technosphere!$A$2:$A$65536,0))),"")</f>
        <v/>
      </c>
      <c r="F178" s="55" t="str">
        <f>_xlfn.IFNA(_xlfn.IFNA(INDEX(l_act!$C$3:$C$65537,MATCH(IFERROR(RIGHT($C178,LEN($C178)-FIND("_",$C178)),""),l_act!$A$3:$A$65537,0)),INDEX(background_technosphere!$G$2:$G$65536,MATCH($C178,background_technosphere!$A$2:$A$65536,0))),"")</f>
        <v/>
      </c>
      <c r="G178" s="56" t="str">
        <f>_xlfn.IFNA(_xlfn.IFNA(INDEX(l_goods!$B$3:$B$65537,MATCH($C178,l_goods!$A$3:$A$65537,0)),INDEX(background_technosphere!$F$2:$F$65536,MATCH($C178,background_technosphere!$A$2:$A$65536,0))),"")</f>
        <v/>
      </c>
      <c r="H178" s="57" t="str">
        <f>_xlfn.IFNA(_xlfn.IFNA(INDEX(l_fp!$B$3:$B$65537,MATCH($D178,l_fp!$A$3:$A$65537,0)),INDEX(background_biosphere!$B$2:$B$65536,MATCH($D178,background_biosphere!$A$2:$A$65536,0))),"")</f>
        <v>Magnesium</v>
      </c>
      <c r="I178" s="58"/>
      <c r="J178" s="58"/>
      <c r="K178" s="54">
        <v>2.364217E-6</v>
      </c>
      <c r="L178" s="59" t="str">
        <f>IF(_xlfn.IFNA(_xlfn.IFNA(INDEX(l_fp!$D$3:$D$65537,MATCH($D178,l_fp!$A$3:$A$65537,0)),INDEX(background_biosphere!$C$2:$C$65536,MATCH($D178,background_biosphere!$A$2:$A$65536,0))),"")=0,"",_xlfn.IFNA(_xlfn.IFNA(INDEX(l_fp!$D$3:$D$65537,MATCH($D178,l_fp!$A$3:$A$65537,0)),INDEX(background_biosphere!$C$2:$C$65536,MATCH($D178,background_biosphere!$A$2:$A$65536,0))),""))</f>
        <v>air</v>
      </c>
      <c r="M178" s="59" t="str">
        <f>IF(_xlfn.IFNA(_xlfn.IFNA(INDEX(l_fp!$E$3:$E$65537,MATCH($D178,l_fp!$A$3:$A$65537,0)),INDEX(background_biosphere!$D$2:$D$65536,MATCH($D178,background_biosphere!$A$2:$A$65536,0))),"")=0,"",_xlfn.IFNA(_xlfn.IFNA(INDEX(l_fp!$E$3:$E$65537,MATCH($D178,l_fp!$A$3:$A$65537,0)),INDEX(background_biosphere!$D$2:$D$65536,MATCH($D178,background_biosphere!$A$2:$A$65536,0))),""))</f>
        <v>unspecified</v>
      </c>
      <c r="N178" s="60" t="str">
        <f>_xlfn.IFNA(_xlfn.IFNA(_xlfn.IFNA(_xlfn.IFNA(INDEX(l_goods!$D$3:$D$65537,MATCH(C178,l_goods!$A$3:$A$65537,0)),INDEX(background_technosphere!$H$2:$H$65536,MATCH(C178,background_technosphere!$A$2:$A$65536,0))),INDEX(l_fp!$F$3:$F$65537,MATCH($D178,l_fp!$A$3:$A$65537,0))),INDEX(background_biosphere!$E$2:$E$65536,MATCH($D178,background_biosphere!$A$2:$A$65536,0))),"")</f>
        <v>kg</v>
      </c>
      <c r="O178" s="61"/>
      <c r="P178" s="61"/>
      <c r="Q178" s="61"/>
    </row>
    <row r="179" spans="1:17" x14ac:dyDescent="0.25">
      <c r="A179" s="163" t="str">
        <f>_xlfn.IFNA(_xlfn.IFNA(INDEX(l_act!$B$3:$B$65537,MATCH($B179,l_act!$A$3:$A$65537,0)),INDEX(background_technosphere!$E$2:$E$65536,MATCH($B179,background_technosphere!$B$2:$B$65536,0))),"")</f>
        <v>sludge_eol_cardboard</v>
      </c>
      <c r="B179" s="164" t="s">
        <v>5833</v>
      </c>
      <c r="C179" s="53"/>
      <c r="D179" s="54" t="s">
        <v>1275</v>
      </c>
      <c r="E179" s="55" t="str">
        <f>_xlfn.IFNA(_xlfn.IFNA(INDEX(l_act!$B$3:$B$65537,MATCH(IFERROR(RIGHT($C179,LEN($C179)-FIND("_",$C179)),""),l_act!$A$3:$A$65537,0)),INDEX(background_technosphere!$E$2:$E$65536,MATCH($C179,background_technosphere!$A$2:$A$65536,0))),"")</f>
        <v/>
      </c>
      <c r="F179" s="55" t="str">
        <f>_xlfn.IFNA(_xlfn.IFNA(INDEX(l_act!$C$3:$C$65537,MATCH(IFERROR(RIGHT($C179,LEN($C179)-FIND("_",$C179)),""),l_act!$A$3:$A$65537,0)),INDEX(background_technosphere!$G$2:$G$65536,MATCH($C179,background_technosphere!$A$2:$A$65536,0))),"")</f>
        <v/>
      </c>
      <c r="G179" s="56" t="str">
        <f>_xlfn.IFNA(_xlfn.IFNA(INDEX(l_goods!$B$3:$B$65537,MATCH($C179,l_goods!$A$3:$A$65537,0)),INDEX(background_technosphere!$F$2:$F$65536,MATCH($C179,background_technosphere!$A$2:$A$65536,0))),"")</f>
        <v/>
      </c>
      <c r="H179" s="57" t="str">
        <f>_xlfn.IFNA(_xlfn.IFNA(INDEX(l_fp!$B$3:$B$65537,MATCH($D179,l_fp!$A$3:$A$65537,0)),INDEX(background_biosphere!$B$2:$B$65536,MATCH($D179,background_biosphere!$A$2:$A$65536,0))),"")</f>
        <v>Manganese</v>
      </c>
      <c r="I179" s="58"/>
      <c r="J179" s="58"/>
      <c r="K179" s="54">
        <v>6.1602899999999994E-8</v>
      </c>
      <c r="L179" s="59" t="str">
        <f>IF(_xlfn.IFNA(_xlfn.IFNA(INDEX(l_fp!$D$3:$D$65537,MATCH($D179,l_fp!$A$3:$A$65537,0)),INDEX(background_biosphere!$C$2:$C$65536,MATCH($D179,background_biosphere!$A$2:$A$65536,0))),"")=0,"",_xlfn.IFNA(_xlfn.IFNA(INDEX(l_fp!$D$3:$D$65537,MATCH($D179,l_fp!$A$3:$A$65537,0)),INDEX(background_biosphere!$C$2:$C$65536,MATCH($D179,background_biosphere!$A$2:$A$65536,0))),""))</f>
        <v>air</v>
      </c>
      <c r="M179" s="59" t="str">
        <f>IF(_xlfn.IFNA(_xlfn.IFNA(INDEX(l_fp!$E$3:$E$65537,MATCH($D179,l_fp!$A$3:$A$65537,0)),INDEX(background_biosphere!$D$2:$D$65536,MATCH($D179,background_biosphere!$A$2:$A$65536,0))),"")=0,"",_xlfn.IFNA(_xlfn.IFNA(INDEX(l_fp!$E$3:$E$65537,MATCH($D179,l_fp!$A$3:$A$65537,0)),INDEX(background_biosphere!$D$2:$D$65536,MATCH($D179,background_biosphere!$A$2:$A$65536,0))),""))</f>
        <v>unspecified</v>
      </c>
      <c r="N179" s="60" t="str">
        <f>_xlfn.IFNA(_xlfn.IFNA(_xlfn.IFNA(_xlfn.IFNA(INDEX(l_goods!$D$3:$D$65537,MATCH(C179,l_goods!$A$3:$A$65537,0)),INDEX(background_technosphere!$H$2:$H$65536,MATCH(C179,background_technosphere!$A$2:$A$65536,0))),INDEX(l_fp!$F$3:$F$65537,MATCH($D179,l_fp!$A$3:$A$65537,0))),INDEX(background_biosphere!$E$2:$E$65536,MATCH($D179,background_biosphere!$A$2:$A$65536,0))),"")</f>
        <v>kg</v>
      </c>
      <c r="O179" s="61"/>
      <c r="P179" s="61"/>
      <c r="Q179" s="61"/>
    </row>
    <row r="180" spans="1:17" x14ac:dyDescent="0.25">
      <c r="A180" s="163" t="str">
        <f>_xlfn.IFNA(_xlfn.IFNA(INDEX(l_act!$B$3:$B$65537,MATCH($B180,l_act!$A$3:$A$65537,0)),INDEX(background_technosphere!$E$2:$E$65536,MATCH($B180,background_technosphere!$B$2:$B$65536,0))),"")</f>
        <v>sludge_eol_cardboard</v>
      </c>
      <c r="B180" s="164" t="s">
        <v>5833</v>
      </c>
      <c r="C180" s="53"/>
      <c r="D180" s="54" t="s">
        <v>1287</v>
      </c>
      <c r="E180" s="55" t="str">
        <f>_xlfn.IFNA(_xlfn.IFNA(INDEX(l_act!$B$3:$B$65537,MATCH(IFERROR(RIGHT($C180,LEN($C180)-FIND("_",$C180)),""),l_act!$A$3:$A$65537,0)),INDEX(background_technosphere!$E$2:$E$65536,MATCH($C180,background_technosphere!$A$2:$A$65536,0))),"")</f>
        <v/>
      </c>
      <c r="F180" s="55" t="str">
        <f>_xlfn.IFNA(_xlfn.IFNA(INDEX(l_act!$C$3:$C$65537,MATCH(IFERROR(RIGHT($C180,LEN($C180)-FIND("_",$C180)),""),l_act!$A$3:$A$65537,0)),INDEX(background_technosphere!$G$2:$G$65536,MATCH($C180,background_technosphere!$A$2:$A$65536,0))),"")</f>
        <v/>
      </c>
      <c r="G180" s="56" t="str">
        <f>_xlfn.IFNA(_xlfn.IFNA(INDEX(l_goods!$B$3:$B$65537,MATCH($C180,l_goods!$A$3:$A$65537,0)),INDEX(background_technosphere!$F$2:$F$65536,MATCH($C180,background_technosphere!$A$2:$A$65536,0))),"")</f>
        <v/>
      </c>
      <c r="H180" s="57" t="str">
        <f>_xlfn.IFNA(_xlfn.IFNA(INDEX(l_fp!$B$3:$B$65537,MATCH($D180,l_fp!$A$3:$A$65537,0)),INDEX(background_biosphere!$B$2:$B$65536,MATCH($D180,background_biosphere!$A$2:$A$65536,0))),"")</f>
        <v>Mercury</v>
      </c>
      <c r="I180" s="58"/>
      <c r="J180" s="58"/>
      <c r="K180" s="54">
        <v>3.1750299999999999E-9</v>
      </c>
      <c r="L180" s="59" t="str">
        <f>IF(_xlfn.IFNA(_xlfn.IFNA(INDEX(l_fp!$D$3:$D$65537,MATCH($D180,l_fp!$A$3:$A$65537,0)),INDEX(background_biosphere!$C$2:$C$65536,MATCH($D180,background_biosphere!$A$2:$A$65536,0))),"")=0,"",_xlfn.IFNA(_xlfn.IFNA(INDEX(l_fp!$D$3:$D$65537,MATCH($D180,l_fp!$A$3:$A$65537,0)),INDEX(background_biosphere!$C$2:$C$65536,MATCH($D180,background_biosphere!$A$2:$A$65536,0))),""))</f>
        <v>air</v>
      </c>
      <c r="M180" s="59" t="str">
        <f>IF(_xlfn.IFNA(_xlfn.IFNA(INDEX(l_fp!$E$3:$E$65537,MATCH($D180,l_fp!$A$3:$A$65537,0)),INDEX(background_biosphere!$D$2:$D$65536,MATCH($D180,background_biosphere!$A$2:$A$65536,0))),"")=0,"",_xlfn.IFNA(_xlfn.IFNA(INDEX(l_fp!$E$3:$E$65537,MATCH($D180,l_fp!$A$3:$A$65537,0)),INDEX(background_biosphere!$D$2:$D$65536,MATCH($D180,background_biosphere!$A$2:$A$65536,0))),""))</f>
        <v>unspecified</v>
      </c>
      <c r="N180" s="60" t="str">
        <f>_xlfn.IFNA(_xlfn.IFNA(_xlfn.IFNA(_xlfn.IFNA(INDEX(l_goods!$D$3:$D$65537,MATCH(C180,l_goods!$A$3:$A$65537,0)),INDEX(background_technosphere!$H$2:$H$65536,MATCH(C180,background_technosphere!$A$2:$A$65536,0))),INDEX(l_fp!$F$3:$F$65537,MATCH($D180,l_fp!$A$3:$A$65537,0))),INDEX(background_biosphere!$E$2:$E$65536,MATCH($D180,background_biosphere!$A$2:$A$65536,0))),"")</f>
        <v>kg</v>
      </c>
      <c r="O180" s="61"/>
      <c r="P180" s="61"/>
      <c r="Q180" s="61"/>
    </row>
    <row r="181" spans="1:17" x14ac:dyDescent="0.25">
      <c r="A181" s="163" t="str">
        <f>_xlfn.IFNA(_xlfn.IFNA(INDEX(l_act!$B$3:$B$65537,MATCH($B181,l_act!$A$3:$A$65537,0)),INDEX(background_technosphere!$E$2:$E$65536,MATCH($B181,background_technosphere!$B$2:$B$65536,0))),"")</f>
        <v>sludge_eol_cardboard</v>
      </c>
      <c r="B181" s="164" t="s">
        <v>5833</v>
      </c>
      <c r="C181" s="53"/>
      <c r="D181" s="54" t="s">
        <v>1355</v>
      </c>
      <c r="E181" s="55" t="str">
        <f>_xlfn.IFNA(_xlfn.IFNA(INDEX(l_act!$B$3:$B$65537,MATCH(IFERROR(RIGHT($C181,LEN($C181)-FIND("_",$C181)),""),l_act!$A$3:$A$65537,0)),INDEX(background_technosphere!$E$2:$E$65536,MATCH($C181,background_technosphere!$A$2:$A$65536,0))),"")</f>
        <v/>
      </c>
      <c r="F181" s="55" t="str">
        <f>_xlfn.IFNA(_xlfn.IFNA(INDEX(l_act!$C$3:$C$65537,MATCH(IFERROR(RIGHT($C181,LEN($C181)-FIND("_",$C181)),""),l_act!$A$3:$A$65537,0)),INDEX(background_technosphere!$G$2:$G$65536,MATCH($C181,background_technosphere!$A$2:$A$65536,0))),"")</f>
        <v/>
      </c>
      <c r="G181" s="56" t="str">
        <f>_xlfn.IFNA(_xlfn.IFNA(INDEX(l_goods!$B$3:$B$65537,MATCH($C181,l_goods!$A$3:$A$65537,0)),INDEX(background_technosphere!$F$2:$F$65536,MATCH($C181,background_technosphere!$A$2:$A$65536,0))),"")</f>
        <v/>
      </c>
      <c r="H181" s="57" t="str">
        <f>_xlfn.IFNA(_xlfn.IFNA(INDEX(l_fp!$B$3:$B$65537,MATCH($D181,l_fp!$A$3:$A$65537,0)),INDEX(background_biosphere!$B$2:$B$65536,MATCH($D181,background_biosphere!$A$2:$A$65536,0))),"")</f>
        <v>Methane, fossil</v>
      </c>
      <c r="I181" s="58"/>
      <c r="J181" s="58"/>
      <c r="K181" s="54">
        <v>7.6313830000000003E-5</v>
      </c>
      <c r="L181" s="59" t="str">
        <f>IF(_xlfn.IFNA(_xlfn.IFNA(INDEX(l_fp!$D$3:$D$65537,MATCH($D181,l_fp!$A$3:$A$65537,0)),INDEX(background_biosphere!$C$2:$C$65536,MATCH($D181,background_biosphere!$A$2:$A$65536,0))),"")=0,"",_xlfn.IFNA(_xlfn.IFNA(INDEX(l_fp!$D$3:$D$65537,MATCH($D181,l_fp!$A$3:$A$65537,0)),INDEX(background_biosphere!$C$2:$C$65536,MATCH($D181,background_biosphere!$A$2:$A$65536,0))),""))</f>
        <v>air</v>
      </c>
      <c r="M181" s="59" t="str">
        <f>IF(_xlfn.IFNA(_xlfn.IFNA(INDEX(l_fp!$E$3:$E$65537,MATCH($D181,l_fp!$A$3:$A$65537,0)),INDEX(background_biosphere!$D$2:$D$65536,MATCH($D181,background_biosphere!$A$2:$A$65536,0))),"")=0,"",_xlfn.IFNA(_xlfn.IFNA(INDEX(l_fp!$E$3:$E$65537,MATCH($D181,l_fp!$A$3:$A$65537,0)),INDEX(background_biosphere!$D$2:$D$65536,MATCH($D181,background_biosphere!$A$2:$A$65536,0))),""))</f>
        <v>unspecified</v>
      </c>
      <c r="N181" s="60" t="str">
        <f>_xlfn.IFNA(_xlfn.IFNA(_xlfn.IFNA(_xlfn.IFNA(INDEX(l_goods!$D$3:$D$65537,MATCH(C181,l_goods!$A$3:$A$65537,0)),INDEX(background_technosphere!$H$2:$H$65536,MATCH(C181,background_technosphere!$A$2:$A$65536,0))),INDEX(l_fp!$F$3:$F$65537,MATCH($D181,l_fp!$A$3:$A$65537,0))),INDEX(background_biosphere!$E$2:$E$65536,MATCH($D181,background_biosphere!$A$2:$A$65536,0))),"")</f>
        <v>kg</v>
      </c>
      <c r="O181" s="61"/>
      <c r="P181" s="61"/>
      <c r="Q181" s="61"/>
    </row>
    <row r="182" spans="1:17" x14ac:dyDescent="0.25">
      <c r="A182" s="163" t="str">
        <f>_xlfn.IFNA(_xlfn.IFNA(INDEX(l_act!$B$3:$B$65537,MATCH($B182,l_act!$A$3:$A$65537,0)),INDEX(background_technosphere!$E$2:$E$65536,MATCH($B182,background_technosphere!$B$2:$B$65536,0))),"")</f>
        <v>sludge_eol_cardboard</v>
      </c>
      <c r="B182" s="164" t="s">
        <v>5833</v>
      </c>
      <c r="C182" s="53"/>
      <c r="D182" s="54" t="s">
        <v>1374</v>
      </c>
      <c r="E182" s="55" t="str">
        <f>_xlfn.IFNA(_xlfn.IFNA(INDEX(l_act!$B$3:$B$65537,MATCH(IFERROR(RIGHT($C182,LEN($C182)-FIND("_",$C182)),""),l_act!$A$3:$A$65537,0)),INDEX(background_technosphere!$E$2:$E$65536,MATCH($C182,background_technosphere!$A$2:$A$65536,0))),"")</f>
        <v/>
      </c>
      <c r="F182" s="55" t="str">
        <f>_xlfn.IFNA(_xlfn.IFNA(INDEX(l_act!$C$3:$C$65537,MATCH(IFERROR(RIGHT($C182,LEN($C182)-FIND("_",$C182)),""),l_act!$A$3:$A$65537,0)),INDEX(background_technosphere!$G$2:$G$65536,MATCH($C182,background_technosphere!$A$2:$A$65536,0))),"")</f>
        <v/>
      </c>
      <c r="G182" s="56" t="str">
        <f>_xlfn.IFNA(_xlfn.IFNA(INDEX(l_goods!$B$3:$B$65537,MATCH($C182,l_goods!$A$3:$A$65537,0)),INDEX(background_technosphere!$F$2:$F$65536,MATCH($C182,background_technosphere!$A$2:$A$65536,0))),"")</f>
        <v/>
      </c>
      <c r="H182" s="57" t="str">
        <f>_xlfn.IFNA(_xlfn.IFNA(INDEX(l_fp!$B$3:$B$65537,MATCH($D182,l_fp!$A$3:$A$65537,0)),INDEX(background_biosphere!$B$2:$B$65536,MATCH($D182,background_biosphere!$A$2:$A$65536,0))),"")</f>
        <v>Methane, non-fossil</v>
      </c>
      <c r="I182" s="58"/>
      <c r="J182" s="58"/>
      <c r="K182" s="54">
        <v>3.61713E-7</v>
      </c>
      <c r="L182" s="59" t="str">
        <f>IF(_xlfn.IFNA(_xlfn.IFNA(INDEX(l_fp!$D$3:$D$65537,MATCH($D182,l_fp!$A$3:$A$65537,0)),INDEX(background_biosphere!$C$2:$C$65536,MATCH($D182,background_biosphere!$A$2:$A$65536,0))),"")=0,"",_xlfn.IFNA(_xlfn.IFNA(INDEX(l_fp!$D$3:$D$65537,MATCH($D182,l_fp!$A$3:$A$65537,0)),INDEX(background_biosphere!$C$2:$C$65536,MATCH($D182,background_biosphere!$A$2:$A$65536,0))),""))</f>
        <v>air</v>
      </c>
      <c r="M182" s="59" t="str">
        <f>IF(_xlfn.IFNA(_xlfn.IFNA(INDEX(l_fp!$E$3:$E$65537,MATCH($D182,l_fp!$A$3:$A$65537,0)),INDEX(background_biosphere!$D$2:$D$65536,MATCH($D182,background_biosphere!$A$2:$A$65536,0))),"")=0,"",_xlfn.IFNA(_xlfn.IFNA(INDEX(l_fp!$E$3:$E$65537,MATCH($D182,l_fp!$A$3:$A$65537,0)),INDEX(background_biosphere!$D$2:$D$65536,MATCH($D182,background_biosphere!$A$2:$A$65536,0))),""))</f>
        <v>unspecified</v>
      </c>
      <c r="N182" s="60" t="str">
        <f>_xlfn.IFNA(_xlfn.IFNA(_xlfn.IFNA(_xlfn.IFNA(INDEX(l_goods!$D$3:$D$65537,MATCH(C182,l_goods!$A$3:$A$65537,0)),INDEX(background_technosphere!$H$2:$H$65536,MATCH(C182,background_technosphere!$A$2:$A$65536,0))),INDEX(l_fp!$F$3:$F$65537,MATCH($D182,l_fp!$A$3:$A$65537,0))),INDEX(background_biosphere!$E$2:$E$65536,MATCH($D182,background_biosphere!$A$2:$A$65536,0))),"")</f>
        <v>kg</v>
      </c>
      <c r="O182" s="61"/>
      <c r="P182" s="61"/>
      <c r="Q182" s="61"/>
    </row>
    <row r="183" spans="1:17" x14ac:dyDescent="0.25">
      <c r="A183" s="163" t="str">
        <f>_xlfn.IFNA(_xlfn.IFNA(INDEX(l_act!$B$3:$B$65537,MATCH($B183,l_act!$A$3:$A$65537,0)),INDEX(background_technosphere!$E$2:$E$65536,MATCH($B183,background_technosphere!$B$2:$B$65536,0))),"")</f>
        <v>sludge_eol_cardboard</v>
      </c>
      <c r="B183" s="164" t="s">
        <v>5833</v>
      </c>
      <c r="C183" s="53"/>
      <c r="D183" s="54" t="s">
        <v>1410</v>
      </c>
      <c r="E183" s="55" t="str">
        <f>_xlfn.IFNA(_xlfn.IFNA(INDEX(l_act!$B$3:$B$65537,MATCH(IFERROR(RIGHT($C183,LEN($C183)-FIND("_",$C183)),""),l_act!$A$3:$A$65537,0)),INDEX(background_technosphere!$E$2:$E$65536,MATCH($C183,background_technosphere!$A$2:$A$65536,0))),"")</f>
        <v/>
      </c>
      <c r="F183" s="55" t="str">
        <f>_xlfn.IFNA(_xlfn.IFNA(INDEX(l_act!$C$3:$C$65537,MATCH(IFERROR(RIGHT($C183,LEN($C183)-FIND("_",$C183)),""),l_act!$A$3:$A$65537,0)),INDEX(background_technosphere!$G$2:$G$65536,MATCH($C183,background_technosphere!$A$2:$A$65536,0))),"")</f>
        <v/>
      </c>
      <c r="G183" s="56" t="str">
        <f>_xlfn.IFNA(_xlfn.IFNA(INDEX(l_goods!$B$3:$B$65537,MATCH($C183,l_goods!$A$3:$A$65537,0)),INDEX(background_technosphere!$F$2:$F$65536,MATCH($C183,background_technosphere!$A$2:$A$65536,0))),"")</f>
        <v/>
      </c>
      <c r="H183" s="57" t="str">
        <f>_xlfn.IFNA(_xlfn.IFNA(INDEX(l_fp!$B$3:$B$65537,MATCH($D183,l_fp!$A$3:$A$65537,0)),INDEX(background_biosphere!$B$2:$B$65536,MATCH($D183,background_biosphere!$A$2:$A$65536,0))),"")</f>
        <v>Methanol</v>
      </c>
      <c r="I183" s="58"/>
      <c r="J183" s="58"/>
      <c r="K183" s="54">
        <v>1.5810300000000001E-9</v>
      </c>
      <c r="L183" s="59" t="str">
        <f>IF(_xlfn.IFNA(_xlfn.IFNA(INDEX(l_fp!$D$3:$D$65537,MATCH($D183,l_fp!$A$3:$A$65537,0)),INDEX(background_biosphere!$C$2:$C$65536,MATCH($D183,background_biosphere!$A$2:$A$65536,0))),"")=0,"",_xlfn.IFNA(_xlfn.IFNA(INDEX(l_fp!$D$3:$D$65537,MATCH($D183,l_fp!$A$3:$A$65537,0)),INDEX(background_biosphere!$C$2:$C$65536,MATCH($D183,background_biosphere!$A$2:$A$65536,0))),""))</f>
        <v>air</v>
      </c>
      <c r="M183" s="59" t="str">
        <f>IF(_xlfn.IFNA(_xlfn.IFNA(INDEX(l_fp!$E$3:$E$65537,MATCH($D183,l_fp!$A$3:$A$65537,0)),INDEX(background_biosphere!$D$2:$D$65536,MATCH($D183,background_biosphere!$A$2:$A$65536,0))),"")=0,"",_xlfn.IFNA(_xlfn.IFNA(INDEX(l_fp!$E$3:$E$65537,MATCH($D183,l_fp!$A$3:$A$65537,0)),INDEX(background_biosphere!$D$2:$D$65536,MATCH($D183,background_biosphere!$A$2:$A$65536,0))),""))</f>
        <v>unspecified</v>
      </c>
      <c r="N183" s="60" t="str">
        <f>_xlfn.IFNA(_xlfn.IFNA(_xlfn.IFNA(_xlfn.IFNA(INDEX(l_goods!$D$3:$D$65537,MATCH(C183,l_goods!$A$3:$A$65537,0)),INDEX(background_technosphere!$H$2:$H$65536,MATCH(C183,background_technosphere!$A$2:$A$65536,0))),INDEX(l_fp!$F$3:$F$65537,MATCH($D183,l_fp!$A$3:$A$65537,0))),INDEX(background_biosphere!$E$2:$E$65536,MATCH($D183,background_biosphere!$A$2:$A$65536,0))),"")</f>
        <v>kg</v>
      </c>
      <c r="O183" s="61"/>
      <c r="P183" s="61"/>
      <c r="Q183" s="61"/>
    </row>
    <row r="184" spans="1:17" x14ac:dyDescent="0.25">
      <c r="A184" s="163" t="str">
        <f>_xlfn.IFNA(_xlfn.IFNA(INDEX(l_act!$B$3:$B$65537,MATCH($B184,l_act!$A$3:$A$65537,0)),INDEX(background_technosphere!$E$2:$E$65536,MATCH($B184,background_technosphere!$B$2:$B$65536,0))),"")</f>
        <v>sludge_eol_cardboard</v>
      </c>
      <c r="B184" s="164" t="s">
        <v>5833</v>
      </c>
      <c r="C184" s="53"/>
      <c r="D184" s="54" t="s">
        <v>1468</v>
      </c>
      <c r="E184" s="55" t="str">
        <f>_xlfn.IFNA(_xlfn.IFNA(INDEX(l_act!$B$3:$B$65537,MATCH(IFERROR(RIGHT($C184,LEN($C184)-FIND("_",$C184)),""),l_act!$A$3:$A$65537,0)),INDEX(background_technosphere!$E$2:$E$65536,MATCH($C184,background_technosphere!$A$2:$A$65536,0))),"")</f>
        <v/>
      </c>
      <c r="F184" s="55" t="str">
        <f>_xlfn.IFNA(_xlfn.IFNA(INDEX(l_act!$C$3:$C$65537,MATCH(IFERROR(RIGHT($C184,LEN($C184)-FIND("_",$C184)),""),l_act!$A$3:$A$65537,0)),INDEX(background_technosphere!$G$2:$G$65536,MATCH($C184,background_technosphere!$A$2:$A$65536,0))),"")</f>
        <v/>
      </c>
      <c r="G184" s="56" t="str">
        <f>_xlfn.IFNA(_xlfn.IFNA(INDEX(l_goods!$B$3:$B$65537,MATCH($C184,l_goods!$A$3:$A$65537,0)),INDEX(background_technosphere!$F$2:$F$65536,MATCH($C184,background_technosphere!$A$2:$A$65536,0))),"")</f>
        <v/>
      </c>
      <c r="H184" s="57" t="str">
        <f>_xlfn.IFNA(_xlfn.IFNA(INDEX(l_fp!$B$3:$B$65537,MATCH($D184,l_fp!$A$3:$A$65537,0)),INDEX(background_biosphere!$B$2:$B$65536,MATCH($D184,background_biosphere!$A$2:$A$65536,0))),"")</f>
        <v>Molybdenum</v>
      </c>
      <c r="I184" s="58"/>
      <c r="J184" s="58"/>
      <c r="K184" s="54">
        <v>1.03362E-8</v>
      </c>
      <c r="L184" s="59" t="str">
        <f>IF(_xlfn.IFNA(_xlfn.IFNA(INDEX(l_fp!$D$3:$D$65537,MATCH($D184,l_fp!$A$3:$A$65537,0)),INDEX(background_biosphere!$C$2:$C$65536,MATCH($D184,background_biosphere!$A$2:$A$65536,0))),"")=0,"",_xlfn.IFNA(_xlfn.IFNA(INDEX(l_fp!$D$3:$D$65537,MATCH($D184,l_fp!$A$3:$A$65537,0)),INDEX(background_biosphere!$C$2:$C$65536,MATCH($D184,background_biosphere!$A$2:$A$65536,0))),""))</f>
        <v>air</v>
      </c>
      <c r="M184" s="59" t="str">
        <f>IF(_xlfn.IFNA(_xlfn.IFNA(INDEX(l_fp!$E$3:$E$65537,MATCH($D184,l_fp!$A$3:$A$65537,0)),INDEX(background_biosphere!$D$2:$D$65536,MATCH($D184,background_biosphere!$A$2:$A$65536,0))),"")=0,"",_xlfn.IFNA(_xlfn.IFNA(INDEX(l_fp!$E$3:$E$65537,MATCH($D184,l_fp!$A$3:$A$65537,0)),INDEX(background_biosphere!$D$2:$D$65536,MATCH($D184,background_biosphere!$A$2:$A$65536,0))),""))</f>
        <v>unspecified</v>
      </c>
      <c r="N184" s="60" t="str">
        <f>_xlfn.IFNA(_xlfn.IFNA(_xlfn.IFNA(_xlfn.IFNA(INDEX(l_goods!$D$3:$D$65537,MATCH(C184,l_goods!$A$3:$A$65537,0)),INDEX(background_technosphere!$H$2:$H$65536,MATCH(C184,background_technosphere!$A$2:$A$65536,0))),INDEX(l_fp!$F$3:$F$65537,MATCH($D184,l_fp!$A$3:$A$65537,0))),INDEX(background_biosphere!$E$2:$E$65536,MATCH($D184,background_biosphere!$A$2:$A$65536,0))),"")</f>
        <v>kg</v>
      </c>
      <c r="O184" s="61"/>
      <c r="P184" s="61"/>
      <c r="Q184" s="61"/>
    </row>
    <row r="185" spans="1:17" x14ac:dyDescent="0.25">
      <c r="A185" s="163" t="str">
        <f>_xlfn.IFNA(_xlfn.IFNA(INDEX(l_act!$B$3:$B$65537,MATCH($B185,l_act!$A$3:$A$65537,0)),INDEX(background_technosphere!$E$2:$E$65536,MATCH($B185,background_technosphere!$B$2:$B$65536,0))),"")</f>
        <v>sludge_eol_cardboard</v>
      </c>
      <c r="B185" s="164" t="s">
        <v>5833</v>
      </c>
      <c r="C185" s="53"/>
      <c r="D185" s="54" t="s">
        <v>1492</v>
      </c>
      <c r="E185" s="55" t="str">
        <f>_xlfn.IFNA(_xlfn.IFNA(INDEX(l_act!$B$3:$B$65537,MATCH(IFERROR(RIGHT($C185,LEN($C185)-FIND("_",$C185)),""),l_act!$A$3:$A$65537,0)),INDEX(background_technosphere!$E$2:$E$65536,MATCH($C185,background_technosphere!$A$2:$A$65536,0))),"")</f>
        <v/>
      </c>
      <c r="F185" s="55" t="str">
        <f>_xlfn.IFNA(_xlfn.IFNA(INDEX(l_act!$C$3:$C$65537,MATCH(IFERROR(RIGHT($C185,LEN($C185)-FIND("_",$C185)),""),l_act!$A$3:$A$65537,0)),INDEX(background_technosphere!$G$2:$G$65536,MATCH($C185,background_technosphere!$A$2:$A$65536,0))),"")</f>
        <v/>
      </c>
      <c r="G185" s="56" t="str">
        <f>_xlfn.IFNA(_xlfn.IFNA(INDEX(l_goods!$B$3:$B$65537,MATCH($C185,l_goods!$A$3:$A$65537,0)),INDEX(background_technosphere!$F$2:$F$65536,MATCH($C185,background_technosphere!$A$2:$A$65536,0))),"")</f>
        <v/>
      </c>
      <c r="H185" s="57" t="str">
        <f>_xlfn.IFNA(_xlfn.IFNA(INDEX(l_fp!$B$3:$B$65537,MATCH($D185,l_fp!$A$3:$A$65537,0)),INDEX(background_biosphere!$B$2:$B$65536,MATCH($D185,background_biosphere!$A$2:$A$65536,0))),"")</f>
        <v>NMVOC, non-methane volatile organic compounds, unspecified origin</v>
      </c>
      <c r="I185" s="58"/>
      <c r="J185" s="58"/>
      <c r="K185" s="54">
        <v>4.7958150000000001E-6</v>
      </c>
      <c r="L185" s="59" t="str">
        <f>IF(_xlfn.IFNA(_xlfn.IFNA(INDEX(l_fp!$D$3:$D$65537,MATCH($D185,l_fp!$A$3:$A$65537,0)),INDEX(background_biosphere!$C$2:$C$65536,MATCH($D185,background_biosphere!$A$2:$A$65536,0))),"")=0,"",_xlfn.IFNA(_xlfn.IFNA(INDEX(l_fp!$D$3:$D$65537,MATCH($D185,l_fp!$A$3:$A$65537,0)),INDEX(background_biosphere!$C$2:$C$65536,MATCH($D185,background_biosphere!$A$2:$A$65536,0))),""))</f>
        <v>air</v>
      </c>
      <c r="M185" s="59" t="str">
        <f>IF(_xlfn.IFNA(_xlfn.IFNA(INDEX(l_fp!$E$3:$E$65537,MATCH($D185,l_fp!$A$3:$A$65537,0)),INDEX(background_biosphere!$D$2:$D$65536,MATCH($D185,background_biosphere!$A$2:$A$65536,0))),"")=0,"",_xlfn.IFNA(_xlfn.IFNA(INDEX(l_fp!$E$3:$E$65537,MATCH($D185,l_fp!$A$3:$A$65537,0)),INDEX(background_biosphere!$D$2:$D$65536,MATCH($D185,background_biosphere!$A$2:$A$65536,0))),""))</f>
        <v>unspecified</v>
      </c>
      <c r="N185" s="60" t="str">
        <f>_xlfn.IFNA(_xlfn.IFNA(_xlfn.IFNA(_xlfn.IFNA(INDEX(l_goods!$D$3:$D$65537,MATCH(C185,l_goods!$A$3:$A$65537,0)),INDEX(background_technosphere!$H$2:$H$65536,MATCH(C185,background_technosphere!$A$2:$A$65536,0))),INDEX(l_fp!$F$3:$F$65537,MATCH($D185,l_fp!$A$3:$A$65537,0))),INDEX(background_biosphere!$E$2:$E$65536,MATCH($D185,background_biosphere!$A$2:$A$65536,0))),"")</f>
        <v>kg</v>
      </c>
      <c r="O185" s="61"/>
      <c r="P185" s="61"/>
      <c r="Q185" s="61"/>
    </row>
    <row r="186" spans="1:17" x14ac:dyDescent="0.25">
      <c r="A186" s="163" t="str">
        <f>_xlfn.IFNA(_xlfn.IFNA(INDEX(l_act!$B$3:$B$65537,MATCH($B186,l_act!$A$3:$A$65537,0)),INDEX(background_technosphere!$E$2:$E$65536,MATCH($B186,background_technosphere!$B$2:$B$65536,0))),"")</f>
        <v>sludge_eol_cardboard</v>
      </c>
      <c r="B186" s="164" t="s">
        <v>5833</v>
      </c>
      <c r="C186" s="53"/>
      <c r="D186" s="54" t="s">
        <v>1508</v>
      </c>
      <c r="E186" s="55" t="str">
        <f>_xlfn.IFNA(_xlfn.IFNA(INDEX(l_act!$B$3:$B$65537,MATCH(IFERROR(RIGHT($C186,LEN($C186)-FIND("_",$C186)),""),l_act!$A$3:$A$65537,0)),INDEX(background_technosphere!$E$2:$E$65536,MATCH($C186,background_technosphere!$A$2:$A$65536,0))),"")</f>
        <v/>
      </c>
      <c r="F186" s="55" t="str">
        <f>_xlfn.IFNA(_xlfn.IFNA(INDEX(l_act!$C$3:$C$65537,MATCH(IFERROR(RIGHT($C186,LEN($C186)-FIND("_",$C186)),""),l_act!$A$3:$A$65537,0)),INDEX(background_technosphere!$G$2:$G$65536,MATCH($C186,background_technosphere!$A$2:$A$65536,0))),"")</f>
        <v/>
      </c>
      <c r="G186" s="56" t="str">
        <f>_xlfn.IFNA(_xlfn.IFNA(INDEX(l_goods!$B$3:$B$65537,MATCH($C186,l_goods!$A$3:$A$65537,0)),INDEX(background_technosphere!$F$2:$F$65536,MATCH($C186,background_technosphere!$A$2:$A$65536,0))),"")</f>
        <v/>
      </c>
      <c r="H186" s="57" t="str">
        <f>_xlfn.IFNA(_xlfn.IFNA(INDEX(l_fp!$B$3:$B$65537,MATCH($D186,l_fp!$A$3:$A$65537,0)),INDEX(background_biosphere!$B$2:$B$65536,MATCH($D186,background_biosphere!$A$2:$A$65536,0))),"")</f>
        <v>Nickel</v>
      </c>
      <c r="I186" s="58"/>
      <c r="J186" s="58"/>
      <c r="K186" s="54">
        <v>1.8747299999999999E-8</v>
      </c>
      <c r="L186" s="59" t="str">
        <f>IF(_xlfn.IFNA(_xlfn.IFNA(INDEX(l_fp!$D$3:$D$65537,MATCH($D186,l_fp!$A$3:$A$65537,0)),INDEX(background_biosphere!$C$2:$C$65536,MATCH($D186,background_biosphere!$A$2:$A$65536,0))),"")=0,"",_xlfn.IFNA(_xlfn.IFNA(INDEX(l_fp!$D$3:$D$65537,MATCH($D186,l_fp!$A$3:$A$65537,0)),INDEX(background_biosphere!$C$2:$C$65536,MATCH($D186,background_biosphere!$A$2:$A$65536,0))),""))</f>
        <v>air</v>
      </c>
      <c r="M186" s="59" t="str">
        <f>IF(_xlfn.IFNA(_xlfn.IFNA(INDEX(l_fp!$E$3:$E$65537,MATCH($D186,l_fp!$A$3:$A$65537,0)),INDEX(background_biosphere!$D$2:$D$65536,MATCH($D186,background_biosphere!$A$2:$A$65536,0))),"")=0,"",_xlfn.IFNA(_xlfn.IFNA(INDEX(l_fp!$E$3:$E$65537,MATCH($D186,l_fp!$A$3:$A$65537,0)),INDEX(background_biosphere!$D$2:$D$65536,MATCH($D186,background_biosphere!$A$2:$A$65536,0))),""))</f>
        <v>unspecified</v>
      </c>
      <c r="N186" s="60" t="str">
        <f>_xlfn.IFNA(_xlfn.IFNA(_xlfn.IFNA(_xlfn.IFNA(INDEX(l_goods!$D$3:$D$65537,MATCH(C186,l_goods!$A$3:$A$65537,0)),INDEX(background_technosphere!$H$2:$H$65536,MATCH(C186,background_technosphere!$A$2:$A$65536,0))),INDEX(l_fp!$F$3:$F$65537,MATCH($D186,l_fp!$A$3:$A$65537,0))),INDEX(background_biosphere!$E$2:$E$65536,MATCH($D186,background_biosphere!$A$2:$A$65536,0))),"")</f>
        <v>kg</v>
      </c>
      <c r="O186" s="61"/>
      <c r="P186" s="61"/>
      <c r="Q186" s="61"/>
    </row>
    <row r="187" spans="1:17" x14ac:dyDescent="0.25">
      <c r="A187" s="163" t="str">
        <f>_xlfn.IFNA(_xlfn.IFNA(INDEX(l_act!$B$3:$B$65537,MATCH($B187,l_act!$A$3:$A$65537,0)),INDEX(background_technosphere!$E$2:$E$65536,MATCH($B187,background_technosphere!$B$2:$B$65536,0))),"")</f>
        <v>sludge_eol_cardboard</v>
      </c>
      <c r="B187" s="164" t="s">
        <v>5833</v>
      </c>
      <c r="C187" s="53"/>
      <c r="D187" s="54" t="s">
        <v>1542</v>
      </c>
      <c r="E187" s="55" t="str">
        <f>_xlfn.IFNA(_xlfn.IFNA(INDEX(l_act!$B$3:$B$65537,MATCH(IFERROR(RIGHT($C187,LEN($C187)-FIND("_",$C187)),""),l_act!$A$3:$A$65537,0)),INDEX(background_technosphere!$E$2:$E$65536,MATCH($C187,background_technosphere!$A$2:$A$65536,0))),"")</f>
        <v/>
      </c>
      <c r="F187" s="55" t="str">
        <f>_xlfn.IFNA(_xlfn.IFNA(INDEX(l_act!$C$3:$C$65537,MATCH(IFERROR(RIGHT($C187,LEN($C187)-FIND("_",$C187)),""),l_act!$A$3:$A$65537,0)),INDEX(background_technosphere!$G$2:$G$65536,MATCH($C187,background_technosphere!$A$2:$A$65536,0))),"")</f>
        <v/>
      </c>
      <c r="G187" s="56" t="str">
        <f>_xlfn.IFNA(_xlfn.IFNA(INDEX(l_goods!$B$3:$B$65537,MATCH($C187,l_goods!$A$3:$A$65537,0)),INDEX(background_technosphere!$F$2:$F$65536,MATCH($C187,background_technosphere!$A$2:$A$65536,0))),"")</f>
        <v/>
      </c>
      <c r="H187" s="57" t="str">
        <f>_xlfn.IFNA(_xlfn.IFNA(INDEX(l_fp!$B$3:$B$65537,MATCH($D187,l_fp!$A$3:$A$65537,0)),INDEX(background_biosphere!$B$2:$B$65536,MATCH($D187,background_biosphere!$A$2:$A$65536,0))),"")</f>
        <v>Nitrogen oxides</v>
      </c>
      <c r="I187" s="58"/>
      <c r="J187" s="58"/>
      <c r="K187" s="54">
        <v>3.4723743500000002E-4</v>
      </c>
      <c r="L187" s="59" t="str">
        <f>IF(_xlfn.IFNA(_xlfn.IFNA(INDEX(l_fp!$D$3:$D$65537,MATCH($D187,l_fp!$A$3:$A$65537,0)),INDEX(background_biosphere!$C$2:$C$65536,MATCH($D187,background_biosphere!$A$2:$A$65536,0))),"")=0,"",_xlfn.IFNA(_xlfn.IFNA(INDEX(l_fp!$D$3:$D$65537,MATCH($D187,l_fp!$A$3:$A$65537,0)),INDEX(background_biosphere!$C$2:$C$65536,MATCH($D187,background_biosphere!$A$2:$A$65536,0))),""))</f>
        <v>air</v>
      </c>
      <c r="M187" s="59" t="str">
        <f>IF(_xlfn.IFNA(_xlfn.IFNA(INDEX(l_fp!$E$3:$E$65537,MATCH($D187,l_fp!$A$3:$A$65537,0)),INDEX(background_biosphere!$D$2:$D$65536,MATCH($D187,background_biosphere!$A$2:$A$65536,0))),"")=0,"",_xlfn.IFNA(_xlfn.IFNA(INDEX(l_fp!$E$3:$E$65537,MATCH($D187,l_fp!$A$3:$A$65537,0)),INDEX(background_biosphere!$D$2:$D$65536,MATCH($D187,background_biosphere!$A$2:$A$65536,0))),""))</f>
        <v>unspecified</v>
      </c>
      <c r="N187" s="60" t="str">
        <f>_xlfn.IFNA(_xlfn.IFNA(_xlfn.IFNA(_xlfn.IFNA(INDEX(l_goods!$D$3:$D$65537,MATCH(C187,l_goods!$A$3:$A$65537,0)),INDEX(background_technosphere!$H$2:$H$65536,MATCH(C187,background_technosphere!$A$2:$A$65536,0))),INDEX(l_fp!$F$3:$F$65537,MATCH($D187,l_fp!$A$3:$A$65537,0))),INDEX(background_biosphere!$E$2:$E$65536,MATCH($D187,background_biosphere!$A$2:$A$65536,0))),"")</f>
        <v>kg</v>
      </c>
      <c r="O187" s="61"/>
      <c r="P187" s="61"/>
      <c r="Q187" s="61"/>
    </row>
    <row r="188" spans="1:17" x14ac:dyDescent="0.25">
      <c r="A188" s="163" t="str">
        <f>_xlfn.IFNA(_xlfn.IFNA(INDEX(l_act!$B$3:$B$65537,MATCH($B188,l_act!$A$3:$A$65537,0)),INDEX(background_technosphere!$E$2:$E$65536,MATCH($B188,background_technosphere!$B$2:$B$65536,0))),"")</f>
        <v>sludge_eol_cardboard</v>
      </c>
      <c r="B188" s="164" t="s">
        <v>5833</v>
      </c>
      <c r="C188" s="53"/>
      <c r="D188" s="54" t="s">
        <v>1564</v>
      </c>
      <c r="E188" s="55" t="str">
        <f>_xlfn.IFNA(_xlfn.IFNA(INDEX(l_act!$B$3:$B$65537,MATCH(IFERROR(RIGHT($C188,LEN($C188)-FIND("_",$C188)),""),l_act!$A$3:$A$65537,0)),INDEX(background_technosphere!$E$2:$E$65536,MATCH($C188,background_technosphere!$A$2:$A$65536,0))),"")</f>
        <v/>
      </c>
      <c r="F188" s="55" t="str">
        <f>_xlfn.IFNA(_xlfn.IFNA(INDEX(l_act!$C$3:$C$65537,MATCH(IFERROR(RIGHT($C188,LEN($C188)-FIND("_",$C188)),""),l_act!$A$3:$A$65537,0)),INDEX(background_technosphere!$G$2:$G$65536,MATCH($C188,background_technosphere!$A$2:$A$65536,0))),"")</f>
        <v/>
      </c>
      <c r="G188" s="56" t="str">
        <f>_xlfn.IFNA(_xlfn.IFNA(INDEX(l_goods!$B$3:$B$65537,MATCH($C188,l_goods!$A$3:$A$65537,0)),INDEX(background_technosphere!$F$2:$F$65536,MATCH($C188,background_technosphere!$A$2:$A$65536,0))),"")</f>
        <v/>
      </c>
      <c r="H188" s="57" t="str">
        <f>_xlfn.IFNA(_xlfn.IFNA(INDEX(l_fp!$B$3:$B$65537,MATCH($D188,l_fp!$A$3:$A$65537,0)),INDEX(background_biosphere!$B$2:$B$65536,MATCH($D188,background_biosphere!$A$2:$A$65536,0))),"")</f>
        <v>PAH, polycyclic aromatic hydrocarbons</v>
      </c>
      <c r="I188" s="58"/>
      <c r="J188" s="58"/>
      <c r="K188" s="54">
        <v>5.2972699999999998E-8</v>
      </c>
      <c r="L188" s="59" t="str">
        <f>IF(_xlfn.IFNA(_xlfn.IFNA(INDEX(l_fp!$D$3:$D$65537,MATCH($D188,l_fp!$A$3:$A$65537,0)),INDEX(background_biosphere!$C$2:$C$65536,MATCH($D188,background_biosphere!$A$2:$A$65536,0))),"")=0,"",_xlfn.IFNA(_xlfn.IFNA(INDEX(l_fp!$D$3:$D$65537,MATCH($D188,l_fp!$A$3:$A$65537,0)),INDEX(background_biosphere!$C$2:$C$65536,MATCH($D188,background_biosphere!$A$2:$A$65536,0))),""))</f>
        <v>air</v>
      </c>
      <c r="M188" s="59" t="str">
        <f>IF(_xlfn.IFNA(_xlfn.IFNA(INDEX(l_fp!$E$3:$E$65537,MATCH($D188,l_fp!$A$3:$A$65537,0)),INDEX(background_biosphere!$D$2:$D$65536,MATCH($D188,background_biosphere!$A$2:$A$65536,0))),"")=0,"",_xlfn.IFNA(_xlfn.IFNA(INDEX(l_fp!$E$3:$E$65537,MATCH($D188,l_fp!$A$3:$A$65537,0)),INDEX(background_biosphere!$D$2:$D$65536,MATCH($D188,background_biosphere!$A$2:$A$65536,0))),""))</f>
        <v>unspecified</v>
      </c>
      <c r="N188" s="60" t="str">
        <f>_xlfn.IFNA(_xlfn.IFNA(_xlfn.IFNA(_xlfn.IFNA(INDEX(l_goods!$D$3:$D$65537,MATCH(C188,l_goods!$A$3:$A$65537,0)),INDEX(background_technosphere!$H$2:$H$65536,MATCH(C188,background_technosphere!$A$2:$A$65536,0))),INDEX(l_fp!$F$3:$F$65537,MATCH($D188,l_fp!$A$3:$A$65537,0))),INDEX(background_biosphere!$E$2:$E$65536,MATCH($D188,background_biosphere!$A$2:$A$65536,0))),"")</f>
        <v>kg</v>
      </c>
      <c r="O188" s="61"/>
      <c r="P188" s="61"/>
      <c r="Q188" s="61"/>
    </row>
    <row r="189" spans="1:17" x14ac:dyDescent="0.25">
      <c r="A189" s="163" t="str">
        <f>_xlfn.IFNA(_xlfn.IFNA(INDEX(l_act!$B$3:$B$65537,MATCH($B189,l_act!$A$3:$A$65537,0)),INDEX(background_technosphere!$E$2:$E$65536,MATCH($B189,background_technosphere!$B$2:$B$65536,0))),"")</f>
        <v>sludge_eol_cardboard</v>
      </c>
      <c r="B189" s="164" t="s">
        <v>5833</v>
      </c>
      <c r="C189" s="53"/>
      <c r="D189" s="54" t="s">
        <v>1580</v>
      </c>
      <c r="E189" s="55" t="str">
        <f>_xlfn.IFNA(_xlfn.IFNA(INDEX(l_act!$B$3:$B$65537,MATCH(IFERROR(RIGHT($C189,LEN($C189)-FIND("_",$C189)),""),l_act!$A$3:$A$65537,0)),INDEX(background_technosphere!$E$2:$E$65536,MATCH($C189,background_technosphere!$A$2:$A$65536,0))),"")</f>
        <v/>
      </c>
      <c r="F189" s="55" t="str">
        <f>_xlfn.IFNA(_xlfn.IFNA(INDEX(l_act!$C$3:$C$65537,MATCH(IFERROR(RIGHT($C189,LEN($C189)-FIND("_",$C189)),""),l_act!$A$3:$A$65537,0)),INDEX(background_technosphere!$G$2:$G$65536,MATCH($C189,background_technosphere!$A$2:$A$65536,0))),"")</f>
        <v/>
      </c>
      <c r="G189" s="56" t="str">
        <f>_xlfn.IFNA(_xlfn.IFNA(INDEX(l_goods!$B$3:$B$65537,MATCH($C189,l_goods!$A$3:$A$65537,0)),INDEX(background_technosphere!$F$2:$F$65536,MATCH($C189,background_technosphere!$A$2:$A$65536,0))),"")</f>
        <v/>
      </c>
      <c r="H189" s="57" t="str">
        <f>_xlfn.IFNA(_xlfn.IFNA(INDEX(l_fp!$B$3:$B$65537,MATCH($D189,l_fp!$A$3:$A$65537,0)),INDEX(background_biosphere!$B$2:$B$65536,MATCH($D189,background_biosphere!$A$2:$A$65536,0))),"")</f>
        <v>Particulates, &lt; 2.5 um</v>
      </c>
      <c r="I189" s="58"/>
      <c r="J189" s="58"/>
      <c r="K189" s="54">
        <v>2.5363928999999999E-5</v>
      </c>
      <c r="L189" s="59" t="str">
        <f>IF(_xlfn.IFNA(_xlfn.IFNA(INDEX(l_fp!$D$3:$D$65537,MATCH($D189,l_fp!$A$3:$A$65537,0)),INDEX(background_biosphere!$C$2:$C$65536,MATCH($D189,background_biosphere!$A$2:$A$65536,0))),"")=0,"",_xlfn.IFNA(_xlfn.IFNA(INDEX(l_fp!$D$3:$D$65537,MATCH($D189,l_fp!$A$3:$A$65537,0)),INDEX(background_biosphere!$C$2:$C$65536,MATCH($D189,background_biosphere!$A$2:$A$65536,0))),""))</f>
        <v>air</v>
      </c>
      <c r="M189" s="59" t="str">
        <f>IF(_xlfn.IFNA(_xlfn.IFNA(INDEX(l_fp!$E$3:$E$65537,MATCH($D189,l_fp!$A$3:$A$65537,0)),INDEX(background_biosphere!$D$2:$D$65536,MATCH($D189,background_biosphere!$A$2:$A$65536,0))),"")=0,"",_xlfn.IFNA(_xlfn.IFNA(INDEX(l_fp!$E$3:$E$65537,MATCH($D189,l_fp!$A$3:$A$65537,0)),INDEX(background_biosphere!$D$2:$D$65536,MATCH($D189,background_biosphere!$A$2:$A$65536,0))),""))</f>
        <v>unspecified</v>
      </c>
      <c r="N189" s="60" t="str">
        <f>_xlfn.IFNA(_xlfn.IFNA(_xlfn.IFNA(_xlfn.IFNA(INDEX(l_goods!$D$3:$D$65537,MATCH(C189,l_goods!$A$3:$A$65537,0)),INDEX(background_technosphere!$H$2:$H$65536,MATCH(C189,background_technosphere!$A$2:$A$65536,0))),INDEX(l_fp!$F$3:$F$65537,MATCH($D189,l_fp!$A$3:$A$65537,0))),INDEX(background_biosphere!$E$2:$E$65536,MATCH($D189,background_biosphere!$A$2:$A$65536,0))),"")</f>
        <v>kg</v>
      </c>
      <c r="O189" s="61"/>
      <c r="P189" s="61"/>
      <c r="Q189" s="61"/>
    </row>
    <row r="190" spans="1:17" x14ac:dyDescent="0.25">
      <c r="A190" s="163" t="str">
        <f>_xlfn.IFNA(_xlfn.IFNA(INDEX(l_act!$B$3:$B$65537,MATCH($B190,l_act!$A$3:$A$65537,0)),INDEX(background_technosphere!$E$2:$E$65536,MATCH($B190,background_technosphere!$B$2:$B$65536,0))),"")</f>
        <v>sludge_eol_cardboard</v>
      </c>
      <c r="B190" s="164" t="s">
        <v>5833</v>
      </c>
      <c r="C190" s="53"/>
      <c r="D190" s="54" t="s">
        <v>1586</v>
      </c>
      <c r="E190" s="55" t="str">
        <f>_xlfn.IFNA(_xlfn.IFNA(INDEX(l_act!$B$3:$B$65537,MATCH(IFERROR(RIGHT($C190,LEN($C190)-FIND("_",$C190)),""),l_act!$A$3:$A$65537,0)),INDEX(background_technosphere!$E$2:$E$65536,MATCH($C190,background_technosphere!$A$2:$A$65536,0))),"")</f>
        <v/>
      </c>
      <c r="F190" s="55" t="str">
        <f>_xlfn.IFNA(_xlfn.IFNA(INDEX(l_act!$C$3:$C$65537,MATCH(IFERROR(RIGHT($C190,LEN($C190)-FIND("_",$C190)),""),l_act!$A$3:$A$65537,0)),INDEX(background_technosphere!$G$2:$G$65536,MATCH($C190,background_technosphere!$A$2:$A$65536,0))),"")</f>
        <v/>
      </c>
      <c r="G190" s="56" t="str">
        <f>_xlfn.IFNA(_xlfn.IFNA(INDEX(l_goods!$B$3:$B$65537,MATCH($C190,l_goods!$A$3:$A$65537,0)),INDEX(background_technosphere!$F$2:$F$65536,MATCH($C190,background_technosphere!$A$2:$A$65536,0))),"")</f>
        <v/>
      </c>
      <c r="H190" s="57" t="str">
        <f>_xlfn.IFNA(_xlfn.IFNA(INDEX(l_fp!$B$3:$B$65537,MATCH($D190,l_fp!$A$3:$A$65537,0)),INDEX(background_biosphere!$B$2:$B$65536,MATCH($D190,background_biosphere!$A$2:$A$65536,0))),"")</f>
        <v>Particulates, &gt; 10 um</v>
      </c>
      <c r="I190" s="58"/>
      <c r="J190" s="58"/>
      <c r="K190" s="54">
        <v>3.1851996000000002E-5</v>
      </c>
      <c r="L190" s="59" t="str">
        <f>IF(_xlfn.IFNA(_xlfn.IFNA(INDEX(l_fp!$D$3:$D$65537,MATCH($D190,l_fp!$A$3:$A$65537,0)),INDEX(background_biosphere!$C$2:$C$65536,MATCH($D190,background_biosphere!$A$2:$A$65536,0))),"")=0,"",_xlfn.IFNA(_xlfn.IFNA(INDEX(l_fp!$D$3:$D$65537,MATCH($D190,l_fp!$A$3:$A$65537,0)),INDEX(background_biosphere!$C$2:$C$65536,MATCH($D190,background_biosphere!$A$2:$A$65536,0))),""))</f>
        <v>air</v>
      </c>
      <c r="M190" s="59" t="str">
        <f>IF(_xlfn.IFNA(_xlfn.IFNA(INDEX(l_fp!$E$3:$E$65537,MATCH($D190,l_fp!$A$3:$A$65537,0)),INDEX(background_biosphere!$D$2:$D$65536,MATCH($D190,background_biosphere!$A$2:$A$65536,0))),"")=0,"",_xlfn.IFNA(_xlfn.IFNA(INDEX(l_fp!$E$3:$E$65537,MATCH($D190,l_fp!$A$3:$A$65537,0)),INDEX(background_biosphere!$D$2:$D$65536,MATCH($D190,background_biosphere!$A$2:$A$65536,0))),""))</f>
        <v>unspecified</v>
      </c>
      <c r="N190" s="60" t="str">
        <f>_xlfn.IFNA(_xlfn.IFNA(_xlfn.IFNA(_xlfn.IFNA(INDEX(l_goods!$D$3:$D$65537,MATCH(C190,l_goods!$A$3:$A$65537,0)),INDEX(background_technosphere!$H$2:$H$65536,MATCH(C190,background_technosphere!$A$2:$A$65536,0))),INDEX(l_fp!$F$3:$F$65537,MATCH($D190,l_fp!$A$3:$A$65537,0))),INDEX(background_biosphere!$E$2:$E$65536,MATCH($D190,background_biosphere!$A$2:$A$65536,0))),"")</f>
        <v>kg</v>
      </c>
      <c r="O190" s="61"/>
      <c r="P190" s="61"/>
      <c r="Q190" s="61"/>
    </row>
    <row r="191" spans="1:17" x14ac:dyDescent="0.25">
      <c r="A191" s="163" t="str">
        <f>_xlfn.IFNA(_xlfn.IFNA(INDEX(l_act!$B$3:$B$65537,MATCH($B191,l_act!$A$3:$A$65537,0)),INDEX(background_technosphere!$E$2:$E$65536,MATCH($B191,background_technosphere!$B$2:$B$65536,0))),"")</f>
        <v>sludge_eol_cardboard</v>
      </c>
      <c r="B191" s="164" t="s">
        <v>5833</v>
      </c>
      <c r="C191" s="53"/>
      <c r="D191" s="54" t="s">
        <v>1592</v>
      </c>
      <c r="E191" s="55" t="str">
        <f>_xlfn.IFNA(_xlfn.IFNA(INDEX(l_act!$B$3:$B$65537,MATCH(IFERROR(RIGHT($C191,LEN($C191)-FIND("_",$C191)),""),l_act!$A$3:$A$65537,0)),INDEX(background_technosphere!$E$2:$E$65536,MATCH($C191,background_technosphere!$A$2:$A$65536,0))),"")</f>
        <v/>
      </c>
      <c r="F191" s="55" t="str">
        <f>_xlfn.IFNA(_xlfn.IFNA(INDEX(l_act!$C$3:$C$65537,MATCH(IFERROR(RIGHT($C191,LEN($C191)-FIND("_",$C191)),""),l_act!$A$3:$A$65537,0)),INDEX(background_technosphere!$G$2:$G$65536,MATCH($C191,background_technosphere!$A$2:$A$65536,0))),"")</f>
        <v/>
      </c>
      <c r="G191" s="56" t="str">
        <f>_xlfn.IFNA(_xlfn.IFNA(INDEX(l_goods!$B$3:$B$65537,MATCH($C191,l_goods!$A$3:$A$65537,0)),INDEX(background_technosphere!$F$2:$F$65536,MATCH($C191,background_technosphere!$A$2:$A$65536,0))),"")</f>
        <v/>
      </c>
      <c r="H191" s="57" t="str">
        <f>_xlfn.IFNA(_xlfn.IFNA(INDEX(l_fp!$B$3:$B$65537,MATCH($D191,l_fp!$A$3:$A$65537,0)),INDEX(background_biosphere!$B$2:$B$65536,MATCH($D191,background_biosphere!$A$2:$A$65536,0))),"")</f>
        <v>Particulates, &gt; 2.5 um, and &lt; 10um</v>
      </c>
      <c r="I191" s="58"/>
      <c r="J191" s="58"/>
      <c r="K191" s="54">
        <v>1.2182953999999999E-5</v>
      </c>
      <c r="L191" s="59" t="str">
        <f>IF(_xlfn.IFNA(_xlfn.IFNA(INDEX(l_fp!$D$3:$D$65537,MATCH($D191,l_fp!$A$3:$A$65537,0)),INDEX(background_biosphere!$C$2:$C$65536,MATCH($D191,background_biosphere!$A$2:$A$65536,0))),"")=0,"",_xlfn.IFNA(_xlfn.IFNA(INDEX(l_fp!$D$3:$D$65537,MATCH($D191,l_fp!$A$3:$A$65537,0)),INDEX(background_biosphere!$C$2:$C$65536,MATCH($D191,background_biosphere!$A$2:$A$65536,0))),""))</f>
        <v>air</v>
      </c>
      <c r="M191" s="59" t="str">
        <f>IF(_xlfn.IFNA(_xlfn.IFNA(INDEX(l_fp!$E$3:$E$65537,MATCH($D191,l_fp!$A$3:$A$65537,0)),INDEX(background_biosphere!$D$2:$D$65536,MATCH($D191,background_biosphere!$A$2:$A$65536,0))),"")=0,"",_xlfn.IFNA(_xlfn.IFNA(INDEX(l_fp!$E$3:$E$65537,MATCH($D191,l_fp!$A$3:$A$65537,0)),INDEX(background_biosphere!$D$2:$D$65536,MATCH($D191,background_biosphere!$A$2:$A$65536,0))),""))</f>
        <v>unspecified</v>
      </c>
      <c r="N191" s="60" t="str">
        <f>_xlfn.IFNA(_xlfn.IFNA(_xlfn.IFNA(_xlfn.IFNA(INDEX(l_goods!$D$3:$D$65537,MATCH(C191,l_goods!$A$3:$A$65537,0)),INDEX(background_technosphere!$H$2:$H$65536,MATCH(C191,background_technosphere!$A$2:$A$65536,0))),INDEX(l_fp!$F$3:$F$65537,MATCH($D191,l_fp!$A$3:$A$65537,0))),INDEX(background_biosphere!$E$2:$E$65536,MATCH($D191,background_biosphere!$A$2:$A$65536,0))),"")</f>
        <v>kg</v>
      </c>
      <c r="O191" s="61"/>
      <c r="P191" s="61"/>
      <c r="Q191" s="61"/>
    </row>
    <row r="192" spans="1:17" x14ac:dyDescent="0.25">
      <c r="A192" s="163" t="str">
        <f>_xlfn.IFNA(_xlfn.IFNA(INDEX(l_act!$B$3:$B$65537,MATCH($B192,l_act!$A$3:$A$65537,0)),INDEX(background_technosphere!$E$2:$E$65536,MATCH($B192,background_technosphere!$B$2:$B$65536,0))),"")</f>
        <v>sludge_eol_cardboard</v>
      </c>
      <c r="B192" s="164" t="s">
        <v>5833</v>
      </c>
      <c r="C192" s="53"/>
      <c r="D192" s="54" t="s">
        <v>1600</v>
      </c>
      <c r="E192" s="55" t="str">
        <f>_xlfn.IFNA(_xlfn.IFNA(INDEX(l_act!$B$3:$B$65537,MATCH(IFERROR(RIGHT($C192,LEN($C192)-FIND("_",$C192)),""),l_act!$A$3:$A$65537,0)),INDEX(background_technosphere!$E$2:$E$65536,MATCH($C192,background_technosphere!$A$2:$A$65536,0))),"")</f>
        <v/>
      </c>
      <c r="F192" s="55" t="str">
        <f>_xlfn.IFNA(_xlfn.IFNA(INDEX(l_act!$C$3:$C$65537,MATCH(IFERROR(RIGHT($C192,LEN($C192)-FIND("_",$C192)),""),l_act!$A$3:$A$65537,0)),INDEX(background_technosphere!$G$2:$G$65536,MATCH($C192,background_technosphere!$A$2:$A$65536,0))),"")</f>
        <v/>
      </c>
      <c r="G192" s="56" t="str">
        <f>_xlfn.IFNA(_xlfn.IFNA(INDEX(l_goods!$B$3:$B$65537,MATCH($C192,l_goods!$A$3:$A$65537,0)),INDEX(background_technosphere!$F$2:$F$65536,MATCH($C192,background_technosphere!$A$2:$A$65536,0))),"")</f>
        <v/>
      </c>
      <c r="H192" s="57" t="str">
        <f>_xlfn.IFNA(_xlfn.IFNA(INDEX(l_fp!$B$3:$B$65537,MATCH($D192,l_fp!$A$3:$A$65537,0)),INDEX(background_biosphere!$B$2:$B$65536,MATCH($D192,background_biosphere!$A$2:$A$65536,0))),"")</f>
        <v>Pentane</v>
      </c>
      <c r="I192" s="58"/>
      <c r="J192" s="58"/>
      <c r="K192" s="54">
        <v>5.9477400000000001E-6</v>
      </c>
      <c r="L192" s="59" t="str">
        <f>IF(_xlfn.IFNA(_xlfn.IFNA(INDEX(l_fp!$D$3:$D$65537,MATCH($D192,l_fp!$A$3:$A$65537,0)),INDEX(background_biosphere!$C$2:$C$65536,MATCH($D192,background_biosphere!$A$2:$A$65536,0))),"")=0,"",_xlfn.IFNA(_xlfn.IFNA(INDEX(l_fp!$D$3:$D$65537,MATCH($D192,l_fp!$A$3:$A$65537,0)),INDEX(background_biosphere!$C$2:$C$65536,MATCH($D192,background_biosphere!$A$2:$A$65536,0))),""))</f>
        <v>air</v>
      </c>
      <c r="M192" s="59" t="str">
        <f>IF(_xlfn.IFNA(_xlfn.IFNA(INDEX(l_fp!$E$3:$E$65537,MATCH($D192,l_fp!$A$3:$A$65537,0)),INDEX(background_biosphere!$D$2:$D$65536,MATCH($D192,background_biosphere!$A$2:$A$65536,0))),"")=0,"",_xlfn.IFNA(_xlfn.IFNA(INDEX(l_fp!$E$3:$E$65537,MATCH($D192,l_fp!$A$3:$A$65537,0)),INDEX(background_biosphere!$D$2:$D$65536,MATCH($D192,background_biosphere!$A$2:$A$65536,0))),""))</f>
        <v>unspecified</v>
      </c>
      <c r="N192" s="60" t="str">
        <f>_xlfn.IFNA(_xlfn.IFNA(_xlfn.IFNA(_xlfn.IFNA(INDEX(l_goods!$D$3:$D$65537,MATCH(C192,l_goods!$A$3:$A$65537,0)),INDEX(background_technosphere!$H$2:$H$65536,MATCH(C192,background_technosphere!$A$2:$A$65536,0))),INDEX(l_fp!$F$3:$F$65537,MATCH($D192,l_fp!$A$3:$A$65537,0))),INDEX(background_biosphere!$E$2:$E$65536,MATCH($D192,background_biosphere!$A$2:$A$65536,0))),"")</f>
        <v>kg</v>
      </c>
      <c r="O192" s="61"/>
      <c r="P192" s="61"/>
      <c r="Q192" s="61"/>
    </row>
    <row r="193" spans="1:17" x14ac:dyDescent="0.25">
      <c r="A193" s="163" t="str">
        <f>_xlfn.IFNA(_xlfn.IFNA(INDEX(l_act!$B$3:$B$65537,MATCH($B193,l_act!$A$3:$A$65537,0)),INDEX(background_technosphere!$E$2:$E$65536,MATCH($B193,background_technosphere!$B$2:$B$65536,0))),"")</f>
        <v>sludge_eol_cardboard</v>
      </c>
      <c r="B193" s="164" t="s">
        <v>5833</v>
      </c>
      <c r="C193" s="53"/>
      <c r="D193" s="54" t="s">
        <v>1612</v>
      </c>
      <c r="E193" s="55" t="str">
        <f>_xlfn.IFNA(_xlfn.IFNA(INDEX(l_act!$B$3:$B$65537,MATCH(IFERROR(RIGHT($C193,LEN($C193)-FIND("_",$C193)),""),l_act!$A$3:$A$65537,0)),INDEX(background_technosphere!$E$2:$E$65536,MATCH($C193,background_technosphere!$A$2:$A$65536,0))),"")</f>
        <v/>
      </c>
      <c r="F193" s="55" t="str">
        <f>_xlfn.IFNA(_xlfn.IFNA(INDEX(l_act!$C$3:$C$65537,MATCH(IFERROR(RIGHT($C193,LEN($C193)-FIND("_",$C193)),""),l_act!$A$3:$A$65537,0)),INDEX(background_technosphere!$G$2:$G$65536,MATCH($C193,background_technosphere!$A$2:$A$65536,0))),"")</f>
        <v/>
      </c>
      <c r="G193" s="56" t="str">
        <f>_xlfn.IFNA(_xlfn.IFNA(INDEX(l_goods!$B$3:$B$65537,MATCH($C193,l_goods!$A$3:$A$65537,0)),INDEX(background_technosphere!$F$2:$F$65536,MATCH($C193,background_technosphere!$A$2:$A$65536,0))),"")</f>
        <v/>
      </c>
      <c r="H193" s="57" t="str">
        <f>_xlfn.IFNA(_xlfn.IFNA(INDEX(l_fp!$B$3:$B$65537,MATCH($D193,l_fp!$A$3:$A$65537,0)),INDEX(background_biosphere!$B$2:$B$65536,MATCH($D193,background_biosphere!$A$2:$A$65536,0))),"")</f>
        <v>Phenol</v>
      </c>
      <c r="I193" s="58"/>
      <c r="J193" s="58"/>
      <c r="K193" s="54">
        <v>1.07917E-7</v>
      </c>
      <c r="L193" s="59" t="str">
        <f>IF(_xlfn.IFNA(_xlfn.IFNA(INDEX(l_fp!$D$3:$D$65537,MATCH($D193,l_fp!$A$3:$A$65537,0)),INDEX(background_biosphere!$C$2:$C$65536,MATCH($D193,background_biosphere!$A$2:$A$65536,0))),"")=0,"",_xlfn.IFNA(_xlfn.IFNA(INDEX(l_fp!$D$3:$D$65537,MATCH($D193,l_fp!$A$3:$A$65537,0)),INDEX(background_biosphere!$C$2:$C$65536,MATCH($D193,background_biosphere!$A$2:$A$65536,0))),""))</f>
        <v>air</v>
      </c>
      <c r="M193" s="59" t="str">
        <f>IF(_xlfn.IFNA(_xlfn.IFNA(INDEX(l_fp!$E$3:$E$65537,MATCH($D193,l_fp!$A$3:$A$65537,0)),INDEX(background_biosphere!$D$2:$D$65536,MATCH($D193,background_biosphere!$A$2:$A$65536,0))),"")=0,"",_xlfn.IFNA(_xlfn.IFNA(INDEX(l_fp!$E$3:$E$65537,MATCH($D193,l_fp!$A$3:$A$65537,0)),INDEX(background_biosphere!$D$2:$D$65536,MATCH($D193,background_biosphere!$A$2:$A$65536,0))),""))</f>
        <v>unspecified</v>
      </c>
      <c r="N193" s="60" t="str">
        <f>_xlfn.IFNA(_xlfn.IFNA(_xlfn.IFNA(_xlfn.IFNA(INDEX(l_goods!$D$3:$D$65537,MATCH(C193,l_goods!$A$3:$A$65537,0)),INDEX(background_technosphere!$H$2:$H$65536,MATCH(C193,background_technosphere!$A$2:$A$65536,0))),INDEX(l_fp!$F$3:$F$65537,MATCH($D193,l_fp!$A$3:$A$65537,0))),INDEX(background_biosphere!$E$2:$E$65536,MATCH($D193,background_biosphere!$A$2:$A$65536,0))),"")</f>
        <v>kg</v>
      </c>
      <c r="O193" s="61"/>
      <c r="P193" s="61"/>
      <c r="Q193" s="61"/>
    </row>
    <row r="194" spans="1:17" x14ac:dyDescent="0.25">
      <c r="A194" s="163" t="str">
        <f>_xlfn.IFNA(_xlfn.IFNA(INDEX(l_act!$B$3:$B$65537,MATCH($B194,l_act!$A$3:$A$65537,0)),INDEX(background_technosphere!$E$2:$E$65536,MATCH($B194,background_technosphere!$B$2:$B$65536,0))),"")</f>
        <v>sludge_eol_cardboard</v>
      </c>
      <c r="B194" s="164" t="s">
        <v>5833</v>
      </c>
      <c r="C194" s="53"/>
      <c r="D194" s="54" t="s">
        <v>1624</v>
      </c>
      <c r="E194" s="55" t="str">
        <f>_xlfn.IFNA(_xlfn.IFNA(INDEX(l_act!$B$3:$B$65537,MATCH(IFERROR(RIGHT($C194,LEN($C194)-FIND("_",$C194)),""),l_act!$A$3:$A$65537,0)),INDEX(background_technosphere!$E$2:$E$65536,MATCH($C194,background_technosphere!$A$2:$A$65536,0))),"")</f>
        <v/>
      </c>
      <c r="F194" s="55" t="str">
        <f>_xlfn.IFNA(_xlfn.IFNA(INDEX(l_act!$C$3:$C$65537,MATCH(IFERROR(RIGHT($C194,LEN($C194)-FIND("_",$C194)),""),l_act!$A$3:$A$65537,0)),INDEX(background_technosphere!$G$2:$G$65536,MATCH($C194,background_technosphere!$A$2:$A$65536,0))),"")</f>
        <v/>
      </c>
      <c r="G194" s="56" t="str">
        <f>_xlfn.IFNA(_xlfn.IFNA(INDEX(l_goods!$B$3:$B$65537,MATCH($C194,l_goods!$A$3:$A$65537,0)),INDEX(background_technosphere!$F$2:$F$65536,MATCH($C194,background_technosphere!$A$2:$A$65536,0))),"")</f>
        <v/>
      </c>
      <c r="H194" s="57" t="str">
        <f>_xlfn.IFNA(_xlfn.IFNA(INDEX(l_fp!$B$3:$B$65537,MATCH($D194,l_fp!$A$3:$A$65537,0)),INDEX(background_biosphere!$B$2:$B$65536,MATCH($D194,background_biosphere!$A$2:$A$65536,0))),"")</f>
        <v>Phenol, pentachloro-</v>
      </c>
      <c r="I194" s="58"/>
      <c r="J194" s="58"/>
      <c r="K194" s="54">
        <v>2.5036100000000001E-12</v>
      </c>
      <c r="L194" s="59" t="str">
        <f>IF(_xlfn.IFNA(_xlfn.IFNA(INDEX(l_fp!$D$3:$D$65537,MATCH($D194,l_fp!$A$3:$A$65537,0)),INDEX(background_biosphere!$C$2:$C$65536,MATCH($D194,background_biosphere!$A$2:$A$65536,0))),"")=0,"",_xlfn.IFNA(_xlfn.IFNA(INDEX(l_fp!$D$3:$D$65537,MATCH($D194,l_fp!$A$3:$A$65537,0)),INDEX(background_biosphere!$C$2:$C$65536,MATCH($D194,background_biosphere!$A$2:$A$65536,0))),""))</f>
        <v>air</v>
      </c>
      <c r="M194" s="59" t="str">
        <f>IF(_xlfn.IFNA(_xlfn.IFNA(INDEX(l_fp!$E$3:$E$65537,MATCH($D194,l_fp!$A$3:$A$65537,0)),INDEX(background_biosphere!$D$2:$D$65536,MATCH($D194,background_biosphere!$A$2:$A$65536,0))),"")=0,"",_xlfn.IFNA(_xlfn.IFNA(INDEX(l_fp!$E$3:$E$65537,MATCH($D194,l_fp!$A$3:$A$65537,0)),INDEX(background_biosphere!$D$2:$D$65536,MATCH($D194,background_biosphere!$A$2:$A$65536,0))),""))</f>
        <v>unspecified</v>
      </c>
      <c r="N194" s="60" t="str">
        <f>_xlfn.IFNA(_xlfn.IFNA(_xlfn.IFNA(_xlfn.IFNA(INDEX(l_goods!$D$3:$D$65537,MATCH(C194,l_goods!$A$3:$A$65537,0)),INDEX(background_technosphere!$H$2:$H$65536,MATCH(C194,background_technosphere!$A$2:$A$65536,0))),INDEX(l_fp!$F$3:$F$65537,MATCH($D194,l_fp!$A$3:$A$65537,0))),INDEX(background_biosphere!$E$2:$E$65536,MATCH($D194,background_biosphere!$A$2:$A$65536,0))),"")</f>
        <v>kg</v>
      </c>
      <c r="O194" s="61"/>
      <c r="P194" s="61"/>
      <c r="Q194" s="61"/>
    </row>
    <row r="195" spans="1:17" x14ac:dyDescent="0.25">
      <c r="A195" s="163" t="str">
        <f>_xlfn.IFNA(_xlfn.IFNA(INDEX(l_act!$B$3:$B$65537,MATCH($B195,l_act!$A$3:$A$65537,0)),INDEX(background_technosphere!$E$2:$E$65536,MATCH($B195,background_technosphere!$B$2:$B$65536,0))),"")</f>
        <v>sludge_eol_cardboard</v>
      </c>
      <c r="B195" s="164" t="s">
        <v>5833</v>
      </c>
      <c r="C195" s="53"/>
      <c r="D195" s="54" t="s">
        <v>1644</v>
      </c>
      <c r="E195" s="55" t="str">
        <f>_xlfn.IFNA(_xlfn.IFNA(INDEX(l_act!$B$3:$B$65537,MATCH(IFERROR(RIGHT($C195,LEN($C195)-FIND("_",$C195)),""),l_act!$A$3:$A$65537,0)),INDEX(background_technosphere!$E$2:$E$65536,MATCH($C195,background_technosphere!$A$2:$A$65536,0))),"")</f>
        <v/>
      </c>
      <c r="F195" s="55" t="str">
        <f>_xlfn.IFNA(_xlfn.IFNA(INDEX(l_act!$C$3:$C$65537,MATCH(IFERROR(RIGHT($C195,LEN($C195)-FIND("_",$C195)),""),l_act!$A$3:$A$65537,0)),INDEX(background_technosphere!$G$2:$G$65536,MATCH($C195,background_technosphere!$A$2:$A$65536,0))),"")</f>
        <v/>
      </c>
      <c r="G195" s="56" t="str">
        <f>_xlfn.IFNA(_xlfn.IFNA(INDEX(l_goods!$B$3:$B$65537,MATCH($C195,l_goods!$A$3:$A$65537,0)),INDEX(background_technosphere!$F$2:$F$65536,MATCH($C195,background_technosphere!$A$2:$A$65536,0))),"")</f>
        <v/>
      </c>
      <c r="H195" s="57" t="str">
        <f>_xlfn.IFNA(_xlfn.IFNA(INDEX(l_fp!$B$3:$B$65537,MATCH($D195,l_fp!$A$3:$A$65537,0)),INDEX(background_biosphere!$B$2:$B$65536,MATCH($D195,background_biosphere!$A$2:$A$65536,0))),"")</f>
        <v>Phosphorus</v>
      </c>
      <c r="I195" s="58"/>
      <c r="J195" s="58"/>
      <c r="K195" s="54">
        <v>1.2481299999999999E-7</v>
      </c>
      <c r="L195" s="59" t="str">
        <f>IF(_xlfn.IFNA(_xlfn.IFNA(INDEX(l_fp!$D$3:$D$65537,MATCH($D195,l_fp!$A$3:$A$65537,0)),INDEX(background_biosphere!$C$2:$C$65536,MATCH($D195,background_biosphere!$A$2:$A$65536,0))),"")=0,"",_xlfn.IFNA(_xlfn.IFNA(INDEX(l_fp!$D$3:$D$65537,MATCH($D195,l_fp!$A$3:$A$65537,0)),INDEX(background_biosphere!$C$2:$C$65536,MATCH($D195,background_biosphere!$A$2:$A$65536,0))),""))</f>
        <v>air</v>
      </c>
      <c r="M195" s="59" t="str">
        <f>IF(_xlfn.IFNA(_xlfn.IFNA(INDEX(l_fp!$E$3:$E$65537,MATCH($D195,l_fp!$A$3:$A$65537,0)),INDEX(background_biosphere!$D$2:$D$65536,MATCH($D195,background_biosphere!$A$2:$A$65536,0))),"")=0,"",_xlfn.IFNA(_xlfn.IFNA(INDEX(l_fp!$E$3:$E$65537,MATCH($D195,l_fp!$A$3:$A$65537,0)),INDEX(background_biosphere!$D$2:$D$65536,MATCH($D195,background_biosphere!$A$2:$A$65536,0))),""))</f>
        <v>unspecified</v>
      </c>
      <c r="N195" s="60" t="str">
        <f>_xlfn.IFNA(_xlfn.IFNA(_xlfn.IFNA(_xlfn.IFNA(INDEX(l_goods!$D$3:$D$65537,MATCH(C195,l_goods!$A$3:$A$65537,0)),INDEX(background_technosphere!$H$2:$H$65536,MATCH(C195,background_technosphere!$A$2:$A$65536,0))),INDEX(l_fp!$F$3:$F$65537,MATCH($D195,l_fp!$A$3:$A$65537,0))),INDEX(background_biosphere!$E$2:$E$65536,MATCH($D195,background_biosphere!$A$2:$A$65536,0))),"")</f>
        <v>kg</v>
      </c>
      <c r="O195" s="61"/>
      <c r="P195" s="61"/>
      <c r="Q195" s="61"/>
    </row>
    <row r="196" spans="1:17" x14ac:dyDescent="0.25">
      <c r="A196" s="163" t="str">
        <f>_xlfn.IFNA(_xlfn.IFNA(INDEX(l_act!$B$3:$B$65537,MATCH($B196,l_act!$A$3:$A$65537,0)),INDEX(background_technosphere!$E$2:$E$65536,MATCH($B196,background_technosphere!$B$2:$B$65536,0))),"")</f>
        <v>sludge_eol_cardboard</v>
      </c>
      <c r="B196" s="164" t="s">
        <v>5833</v>
      </c>
      <c r="C196" s="53"/>
      <c r="D196" s="54" t="s">
        <v>1680</v>
      </c>
      <c r="E196" s="55" t="str">
        <f>_xlfn.IFNA(_xlfn.IFNA(INDEX(l_act!$B$3:$B$65537,MATCH(IFERROR(RIGHT($C196,LEN($C196)-FIND("_",$C196)),""),l_act!$A$3:$A$65537,0)),INDEX(background_technosphere!$E$2:$E$65536,MATCH($C196,background_technosphere!$A$2:$A$65536,0))),"")</f>
        <v/>
      </c>
      <c r="F196" s="55" t="str">
        <f>_xlfn.IFNA(_xlfn.IFNA(INDEX(l_act!$C$3:$C$65537,MATCH(IFERROR(RIGHT($C196,LEN($C196)-FIND("_",$C196)),""),l_act!$A$3:$A$65537,0)),INDEX(background_technosphere!$G$2:$G$65536,MATCH($C196,background_technosphere!$A$2:$A$65536,0))),"")</f>
        <v/>
      </c>
      <c r="G196" s="56" t="str">
        <f>_xlfn.IFNA(_xlfn.IFNA(INDEX(l_goods!$B$3:$B$65537,MATCH($C196,l_goods!$A$3:$A$65537,0)),INDEX(background_technosphere!$F$2:$F$65536,MATCH($C196,background_technosphere!$A$2:$A$65536,0))),"")</f>
        <v/>
      </c>
      <c r="H196" s="57" t="str">
        <f>_xlfn.IFNA(_xlfn.IFNA(INDEX(l_fp!$B$3:$B$65537,MATCH($D196,l_fp!$A$3:$A$65537,0)),INDEX(background_biosphere!$B$2:$B$65536,MATCH($D196,background_biosphere!$A$2:$A$65536,0))),"")</f>
        <v>Polonium-210</v>
      </c>
      <c r="I196" s="58"/>
      <c r="J196" s="58"/>
      <c r="K196" s="54">
        <v>3.8441088000000001E-5</v>
      </c>
      <c r="L196" s="59" t="str">
        <f>IF(_xlfn.IFNA(_xlfn.IFNA(INDEX(l_fp!$D$3:$D$65537,MATCH($D196,l_fp!$A$3:$A$65537,0)),INDEX(background_biosphere!$C$2:$C$65536,MATCH($D196,background_biosphere!$A$2:$A$65536,0))),"")=0,"",_xlfn.IFNA(_xlfn.IFNA(INDEX(l_fp!$D$3:$D$65537,MATCH($D196,l_fp!$A$3:$A$65537,0)),INDEX(background_biosphere!$C$2:$C$65536,MATCH($D196,background_biosphere!$A$2:$A$65536,0))),""))</f>
        <v>air</v>
      </c>
      <c r="M196" s="59" t="str">
        <f>IF(_xlfn.IFNA(_xlfn.IFNA(INDEX(l_fp!$E$3:$E$65537,MATCH($D196,l_fp!$A$3:$A$65537,0)),INDEX(background_biosphere!$D$2:$D$65536,MATCH($D196,background_biosphere!$A$2:$A$65536,0))),"")=0,"",_xlfn.IFNA(_xlfn.IFNA(INDEX(l_fp!$E$3:$E$65537,MATCH($D196,l_fp!$A$3:$A$65537,0)),INDEX(background_biosphere!$D$2:$D$65536,MATCH($D196,background_biosphere!$A$2:$A$65536,0))),""))</f>
        <v>unspecified</v>
      </c>
      <c r="N196" s="60" t="str">
        <f>_xlfn.IFNA(_xlfn.IFNA(_xlfn.IFNA(_xlfn.IFNA(INDEX(l_goods!$D$3:$D$65537,MATCH(C196,l_goods!$A$3:$A$65537,0)),INDEX(background_technosphere!$H$2:$H$65536,MATCH(C196,background_technosphere!$A$2:$A$65536,0))),INDEX(l_fp!$F$3:$F$65537,MATCH($D196,l_fp!$A$3:$A$65537,0))),INDEX(background_biosphere!$E$2:$E$65536,MATCH($D196,background_biosphere!$A$2:$A$65536,0))),"")</f>
        <v>kBq</v>
      </c>
      <c r="O196" s="61"/>
      <c r="P196" s="61"/>
      <c r="Q196" s="61"/>
    </row>
    <row r="197" spans="1:17" x14ac:dyDescent="0.25">
      <c r="A197" s="163" t="str">
        <f>_xlfn.IFNA(_xlfn.IFNA(INDEX(l_act!$B$3:$B$65537,MATCH($B197,l_act!$A$3:$A$65537,0)),INDEX(background_technosphere!$E$2:$E$65536,MATCH($B197,background_technosphere!$B$2:$B$65536,0))),"")</f>
        <v>sludge_eol_cardboard</v>
      </c>
      <c r="B197" s="164" t="s">
        <v>5833</v>
      </c>
      <c r="C197" s="53"/>
      <c r="D197" s="54" t="s">
        <v>1692</v>
      </c>
      <c r="E197" s="55" t="str">
        <f>_xlfn.IFNA(_xlfn.IFNA(INDEX(l_act!$B$3:$B$65537,MATCH(IFERROR(RIGHT($C197,LEN($C197)-FIND("_",$C197)),""),l_act!$A$3:$A$65537,0)),INDEX(background_technosphere!$E$2:$E$65536,MATCH($C197,background_technosphere!$A$2:$A$65536,0))),"")</f>
        <v/>
      </c>
      <c r="F197" s="55" t="str">
        <f>_xlfn.IFNA(_xlfn.IFNA(INDEX(l_act!$C$3:$C$65537,MATCH(IFERROR(RIGHT($C197,LEN($C197)-FIND("_",$C197)),""),l_act!$A$3:$A$65537,0)),INDEX(background_technosphere!$G$2:$G$65536,MATCH($C197,background_technosphere!$A$2:$A$65536,0))),"")</f>
        <v/>
      </c>
      <c r="G197" s="56" t="str">
        <f>_xlfn.IFNA(_xlfn.IFNA(INDEX(l_goods!$B$3:$B$65537,MATCH($C197,l_goods!$A$3:$A$65537,0)),INDEX(background_technosphere!$F$2:$F$65536,MATCH($C197,background_technosphere!$A$2:$A$65536,0))),"")</f>
        <v/>
      </c>
      <c r="H197" s="57" t="str">
        <f>_xlfn.IFNA(_xlfn.IFNA(INDEX(l_fp!$B$3:$B$65537,MATCH($D197,l_fp!$A$3:$A$65537,0)),INDEX(background_biosphere!$B$2:$B$65536,MATCH($D197,background_biosphere!$A$2:$A$65536,0))),"")</f>
        <v>Potassium</v>
      </c>
      <c r="I197" s="58"/>
      <c r="J197" s="58"/>
      <c r="K197" s="54">
        <v>7.7658240000000001E-6</v>
      </c>
      <c r="L197" s="59" t="str">
        <f>IF(_xlfn.IFNA(_xlfn.IFNA(INDEX(l_fp!$D$3:$D$65537,MATCH($D197,l_fp!$A$3:$A$65537,0)),INDEX(background_biosphere!$C$2:$C$65536,MATCH($D197,background_biosphere!$A$2:$A$65536,0))),"")=0,"",_xlfn.IFNA(_xlfn.IFNA(INDEX(l_fp!$D$3:$D$65537,MATCH($D197,l_fp!$A$3:$A$65537,0)),INDEX(background_biosphere!$C$2:$C$65536,MATCH($D197,background_biosphere!$A$2:$A$65536,0))),""))</f>
        <v>air</v>
      </c>
      <c r="M197" s="59" t="str">
        <f>IF(_xlfn.IFNA(_xlfn.IFNA(INDEX(l_fp!$E$3:$E$65537,MATCH($D197,l_fp!$A$3:$A$65537,0)),INDEX(background_biosphere!$D$2:$D$65536,MATCH($D197,background_biosphere!$A$2:$A$65536,0))),"")=0,"",_xlfn.IFNA(_xlfn.IFNA(INDEX(l_fp!$E$3:$E$65537,MATCH($D197,l_fp!$A$3:$A$65537,0)),INDEX(background_biosphere!$D$2:$D$65536,MATCH($D197,background_biosphere!$A$2:$A$65536,0))),""))</f>
        <v>unspecified</v>
      </c>
      <c r="N197" s="60" t="str">
        <f>_xlfn.IFNA(_xlfn.IFNA(_xlfn.IFNA(_xlfn.IFNA(INDEX(l_goods!$D$3:$D$65537,MATCH(C197,l_goods!$A$3:$A$65537,0)),INDEX(background_technosphere!$H$2:$H$65536,MATCH(C197,background_technosphere!$A$2:$A$65536,0))),INDEX(l_fp!$F$3:$F$65537,MATCH($D197,l_fp!$A$3:$A$65537,0))),INDEX(background_biosphere!$E$2:$E$65536,MATCH($D197,background_biosphere!$A$2:$A$65536,0))),"")</f>
        <v>kg</v>
      </c>
      <c r="O197" s="61"/>
      <c r="P197" s="61"/>
      <c r="Q197" s="61"/>
    </row>
    <row r="198" spans="1:17" x14ac:dyDescent="0.25">
      <c r="A198" s="163" t="str">
        <f>_xlfn.IFNA(_xlfn.IFNA(INDEX(l_act!$B$3:$B$65537,MATCH($B198,l_act!$A$3:$A$65537,0)),INDEX(background_technosphere!$E$2:$E$65536,MATCH($B198,background_technosphere!$B$2:$B$65536,0))),"")</f>
        <v>sludge_eol_cardboard</v>
      </c>
      <c r="B198" s="164" t="s">
        <v>5833</v>
      </c>
      <c r="C198" s="53"/>
      <c r="D198" s="54" t="s">
        <v>1710</v>
      </c>
      <c r="E198" s="55" t="str">
        <f>_xlfn.IFNA(_xlfn.IFNA(INDEX(l_act!$B$3:$B$65537,MATCH(IFERROR(RIGHT($C198,LEN($C198)-FIND("_",$C198)),""),l_act!$A$3:$A$65537,0)),INDEX(background_technosphere!$E$2:$E$65536,MATCH($C198,background_technosphere!$A$2:$A$65536,0))),"")</f>
        <v/>
      </c>
      <c r="F198" s="55" t="str">
        <f>_xlfn.IFNA(_xlfn.IFNA(INDEX(l_act!$C$3:$C$65537,MATCH(IFERROR(RIGHT($C198,LEN($C198)-FIND("_",$C198)),""),l_act!$A$3:$A$65537,0)),INDEX(background_technosphere!$G$2:$G$65536,MATCH($C198,background_technosphere!$A$2:$A$65536,0))),"")</f>
        <v/>
      </c>
      <c r="G198" s="56" t="str">
        <f>_xlfn.IFNA(_xlfn.IFNA(INDEX(l_goods!$B$3:$B$65537,MATCH($C198,l_goods!$A$3:$A$65537,0)),INDEX(background_technosphere!$F$2:$F$65536,MATCH($C198,background_technosphere!$A$2:$A$65536,0))),"")</f>
        <v/>
      </c>
      <c r="H198" s="57" t="str">
        <f>_xlfn.IFNA(_xlfn.IFNA(INDEX(l_fp!$B$3:$B$65537,MATCH($D198,l_fp!$A$3:$A$65537,0)),INDEX(background_biosphere!$B$2:$B$65536,MATCH($D198,background_biosphere!$A$2:$A$65536,0))),"")</f>
        <v>Potassium-40</v>
      </c>
      <c r="I198" s="58"/>
      <c r="J198" s="58"/>
      <c r="K198" s="54">
        <v>5.8019119999999998E-6</v>
      </c>
      <c r="L198" s="59" t="str">
        <f>IF(_xlfn.IFNA(_xlfn.IFNA(INDEX(l_fp!$D$3:$D$65537,MATCH($D198,l_fp!$A$3:$A$65537,0)),INDEX(background_biosphere!$C$2:$C$65536,MATCH($D198,background_biosphere!$A$2:$A$65536,0))),"")=0,"",_xlfn.IFNA(_xlfn.IFNA(INDEX(l_fp!$D$3:$D$65537,MATCH($D198,l_fp!$A$3:$A$65537,0)),INDEX(background_biosphere!$C$2:$C$65536,MATCH($D198,background_biosphere!$A$2:$A$65536,0))),""))</f>
        <v>air</v>
      </c>
      <c r="M198" s="59" t="str">
        <f>IF(_xlfn.IFNA(_xlfn.IFNA(INDEX(l_fp!$E$3:$E$65537,MATCH($D198,l_fp!$A$3:$A$65537,0)),INDEX(background_biosphere!$D$2:$D$65536,MATCH($D198,background_biosphere!$A$2:$A$65536,0))),"")=0,"",_xlfn.IFNA(_xlfn.IFNA(INDEX(l_fp!$E$3:$E$65537,MATCH($D198,l_fp!$A$3:$A$65537,0)),INDEX(background_biosphere!$D$2:$D$65536,MATCH($D198,background_biosphere!$A$2:$A$65536,0))),""))</f>
        <v>unspecified</v>
      </c>
      <c r="N198" s="60" t="str">
        <f>_xlfn.IFNA(_xlfn.IFNA(_xlfn.IFNA(_xlfn.IFNA(INDEX(l_goods!$D$3:$D$65537,MATCH(C198,l_goods!$A$3:$A$65537,0)),INDEX(background_technosphere!$H$2:$H$65536,MATCH(C198,background_technosphere!$A$2:$A$65536,0))),INDEX(l_fp!$F$3:$F$65537,MATCH($D198,l_fp!$A$3:$A$65537,0))),INDEX(background_biosphere!$E$2:$E$65536,MATCH($D198,background_biosphere!$A$2:$A$65536,0))),"")</f>
        <v>kBq</v>
      </c>
      <c r="O198" s="61"/>
      <c r="P198" s="61"/>
      <c r="Q198" s="61"/>
    </row>
    <row r="199" spans="1:17" x14ac:dyDescent="0.25">
      <c r="A199" s="163" t="str">
        <f>_xlfn.IFNA(_xlfn.IFNA(INDEX(l_act!$B$3:$B$65537,MATCH($B199,l_act!$A$3:$A$65537,0)),INDEX(background_technosphere!$E$2:$E$65536,MATCH($B199,background_technosphere!$B$2:$B$65536,0))),"")</f>
        <v>sludge_eol_cardboard</v>
      </c>
      <c r="B199" s="164" t="s">
        <v>5833</v>
      </c>
      <c r="C199" s="53"/>
      <c r="D199" s="54" t="s">
        <v>1728</v>
      </c>
      <c r="E199" s="55" t="str">
        <f>_xlfn.IFNA(_xlfn.IFNA(INDEX(l_act!$B$3:$B$65537,MATCH(IFERROR(RIGHT($C199,LEN($C199)-FIND("_",$C199)),""),l_act!$A$3:$A$65537,0)),INDEX(background_technosphere!$E$2:$E$65536,MATCH($C199,background_technosphere!$A$2:$A$65536,0))),"")</f>
        <v/>
      </c>
      <c r="F199" s="55" t="str">
        <f>_xlfn.IFNA(_xlfn.IFNA(INDEX(l_act!$C$3:$C$65537,MATCH(IFERROR(RIGHT($C199,LEN($C199)-FIND("_",$C199)),""),l_act!$A$3:$A$65537,0)),INDEX(background_technosphere!$G$2:$G$65536,MATCH($C199,background_technosphere!$A$2:$A$65536,0))),"")</f>
        <v/>
      </c>
      <c r="G199" s="56" t="str">
        <f>_xlfn.IFNA(_xlfn.IFNA(INDEX(l_goods!$B$3:$B$65537,MATCH($C199,l_goods!$A$3:$A$65537,0)),INDEX(background_technosphere!$F$2:$F$65536,MATCH($C199,background_technosphere!$A$2:$A$65536,0))),"")</f>
        <v/>
      </c>
      <c r="H199" s="57" t="str">
        <f>_xlfn.IFNA(_xlfn.IFNA(INDEX(l_fp!$B$3:$B$65537,MATCH($D199,l_fp!$A$3:$A$65537,0)),INDEX(background_biosphere!$B$2:$B$65536,MATCH($D199,background_biosphere!$A$2:$A$65536,0))),"")</f>
        <v>Propane</v>
      </c>
      <c r="I199" s="58"/>
      <c r="J199" s="58"/>
      <c r="K199" s="54">
        <v>3.31219E-6</v>
      </c>
      <c r="L199" s="59" t="str">
        <f>IF(_xlfn.IFNA(_xlfn.IFNA(INDEX(l_fp!$D$3:$D$65537,MATCH($D199,l_fp!$A$3:$A$65537,0)),INDEX(background_biosphere!$C$2:$C$65536,MATCH($D199,background_biosphere!$A$2:$A$65536,0))),"")=0,"",_xlfn.IFNA(_xlfn.IFNA(INDEX(l_fp!$D$3:$D$65537,MATCH($D199,l_fp!$A$3:$A$65537,0)),INDEX(background_biosphere!$C$2:$C$65536,MATCH($D199,background_biosphere!$A$2:$A$65536,0))),""))</f>
        <v>air</v>
      </c>
      <c r="M199" s="59" t="str">
        <f>IF(_xlfn.IFNA(_xlfn.IFNA(INDEX(l_fp!$E$3:$E$65537,MATCH($D199,l_fp!$A$3:$A$65537,0)),INDEX(background_biosphere!$D$2:$D$65536,MATCH($D199,background_biosphere!$A$2:$A$65536,0))),"")=0,"",_xlfn.IFNA(_xlfn.IFNA(INDEX(l_fp!$E$3:$E$65537,MATCH($D199,l_fp!$A$3:$A$65537,0)),INDEX(background_biosphere!$D$2:$D$65536,MATCH($D199,background_biosphere!$A$2:$A$65536,0))),""))</f>
        <v>unspecified</v>
      </c>
      <c r="N199" s="60" t="str">
        <f>_xlfn.IFNA(_xlfn.IFNA(_xlfn.IFNA(_xlfn.IFNA(INDEX(l_goods!$D$3:$D$65537,MATCH(C199,l_goods!$A$3:$A$65537,0)),INDEX(background_technosphere!$H$2:$H$65536,MATCH(C199,background_technosphere!$A$2:$A$65536,0))),INDEX(l_fp!$F$3:$F$65537,MATCH($D199,l_fp!$A$3:$A$65537,0))),INDEX(background_biosphere!$E$2:$E$65536,MATCH($D199,background_biosphere!$A$2:$A$65536,0))),"")</f>
        <v>kg</v>
      </c>
      <c r="O199" s="61"/>
      <c r="P199" s="61"/>
      <c r="Q199" s="61"/>
    </row>
    <row r="200" spans="1:17" x14ac:dyDescent="0.25">
      <c r="A200" s="163" t="str">
        <f>_xlfn.IFNA(_xlfn.IFNA(INDEX(l_act!$B$3:$B$65537,MATCH($B200,l_act!$A$3:$A$65537,0)),INDEX(background_technosphere!$E$2:$E$65536,MATCH($B200,background_technosphere!$B$2:$B$65536,0))),"")</f>
        <v>sludge_eol_cardboard</v>
      </c>
      <c r="B200" s="164" t="s">
        <v>5833</v>
      </c>
      <c r="C200" s="53"/>
      <c r="D200" s="54" t="s">
        <v>1740</v>
      </c>
      <c r="E200" s="55" t="str">
        <f>_xlfn.IFNA(_xlfn.IFNA(INDEX(l_act!$B$3:$B$65537,MATCH(IFERROR(RIGHT($C200,LEN($C200)-FIND("_",$C200)),""),l_act!$A$3:$A$65537,0)),INDEX(background_technosphere!$E$2:$E$65536,MATCH($C200,background_technosphere!$A$2:$A$65536,0))),"")</f>
        <v/>
      </c>
      <c r="F200" s="55" t="str">
        <f>_xlfn.IFNA(_xlfn.IFNA(INDEX(l_act!$C$3:$C$65537,MATCH(IFERROR(RIGHT($C200,LEN($C200)-FIND("_",$C200)),""),l_act!$A$3:$A$65537,0)),INDEX(background_technosphere!$G$2:$G$65536,MATCH($C200,background_technosphere!$A$2:$A$65536,0))),"")</f>
        <v/>
      </c>
      <c r="G200" s="56" t="str">
        <f>_xlfn.IFNA(_xlfn.IFNA(INDEX(l_goods!$B$3:$B$65537,MATCH($C200,l_goods!$A$3:$A$65537,0)),INDEX(background_technosphere!$F$2:$F$65536,MATCH($C200,background_technosphere!$A$2:$A$65536,0))),"")</f>
        <v/>
      </c>
      <c r="H200" s="57" t="str">
        <f>_xlfn.IFNA(_xlfn.IFNA(INDEX(l_fp!$B$3:$B$65537,MATCH($D200,l_fp!$A$3:$A$65537,0)),INDEX(background_biosphere!$B$2:$B$65536,MATCH($D200,background_biosphere!$A$2:$A$65536,0))),"")</f>
        <v>Propene</v>
      </c>
      <c r="I200" s="58"/>
      <c r="J200" s="58"/>
      <c r="K200" s="54">
        <v>1.1605590000000001E-6</v>
      </c>
      <c r="L200" s="59" t="str">
        <f>IF(_xlfn.IFNA(_xlfn.IFNA(INDEX(l_fp!$D$3:$D$65537,MATCH($D200,l_fp!$A$3:$A$65537,0)),INDEX(background_biosphere!$C$2:$C$65536,MATCH($D200,background_biosphere!$A$2:$A$65536,0))),"")=0,"",_xlfn.IFNA(_xlfn.IFNA(INDEX(l_fp!$D$3:$D$65537,MATCH($D200,l_fp!$A$3:$A$65537,0)),INDEX(background_biosphere!$C$2:$C$65536,MATCH($D200,background_biosphere!$A$2:$A$65536,0))),""))</f>
        <v>air</v>
      </c>
      <c r="M200" s="59" t="str">
        <f>IF(_xlfn.IFNA(_xlfn.IFNA(INDEX(l_fp!$E$3:$E$65537,MATCH($D200,l_fp!$A$3:$A$65537,0)),INDEX(background_biosphere!$D$2:$D$65536,MATCH($D200,background_biosphere!$A$2:$A$65536,0))),"")=0,"",_xlfn.IFNA(_xlfn.IFNA(INDEX(l_fp!$E$3:$E$65537,MATCH($D200,l_fp!$A$3:$A$65537,0)),INDEX(background_biosphere!$D$2:$D$65536,MATCH($D200,background_biosphere!$A$2:$A$65536,0))),""))</f>
        <v>unspecified</v>
      </c>
      <c r="N200" s="60" t="str">
        <f>_xlfn.IFNA(_xlfn.IFNA(_xlfn.IFNA(_xlfn.IFNA(INDEX(l_goods!$D$3:$D$65537,MATCH(C200,l_goods!$A$3:$A$65537,0)),INDEX(background_technosphere!$H$2:$H$65536,MATCH(C200,background_technosphere!$A$2:$A$65536,0))),INDEX(l_fp!$F$3:$F$65537,MATCH($D200,l_fp!$A$3:$A$65537,0))),INDEX(background_biosphere!$E$2:$E$65536,MATCH($D200,background_biosphere!$A$2:$A$65536,0))),"")</f>
        <v>kg</v>
      </c>
      <c r="O200" s="61"/>
      <c r="P200" s="61"/>
      <c r="Q200" s="61"/>
    </row>
    <row r="201" spans="1:17" x14ac:dyDescent="0.25">
      <c r="A201" s="163" t="str">
        <f>_xlfn.IFNA(_xlfn.IFNA(INDEX(l_act!$B$3:$B$65537,MATCH($B201,l_act!$A$3:$A$65537,0)),INDEX(background_technosphere!$E$2:$E$65536,MATCH($B201,background_technosphere!$B$2:$B$65536,0))),"")</f>
        <v>sludge_eol_cardboard</v>
      </c>
      <c r="B201" s="164" t="s">
        <v>5833</v>
      </c>
      <c r="C201" s="53"/>
      <c r="D201" s="54" t="s">
        <v>1748</v>
      </c>
      <c r="E201" s="55" t="str">
        <f>_xlfn.IFNA(_xlfn.IFNA(INDEX(l_act!$B$3:$B$65537,MATCH(IFERROR(RIGHT($C201,LEN($C201)-FIND("_",$C201)),""),l_act!$A$3:$A$65537,0)),INDEX(background_technosphere!$E$2:$E$65536,MATCH($C201,background_technosphere!$A$2:$A$65536,0))),"")</f>
        <v/>
      </c>
      <c r="F201" s="55" t="str">
        <f>_xlfn.IFNA(_xlfn.IFNA(INDEX(l_act!$C$3:$C$65537,MATCH(IFERROR(RIGHT($C201,LEN($C201)-FIND("_",$C201)),""),l_act!$A$3:$A$65537,0)),INDEX(background_technosphere!$G$2:$G$65536,MATCH($C201,background_technosphere!$A$2:$A$65536,0))),"")</f>
        <v/>
      </c>
      <c r="G201" s="56" t="str">
        <f>_xlfn.IFNA(_xlfn.IFNA(INDEX(l_goods!$B$3:$B$65537,MATCH($C201,l_goods!$A$3:$A$65537,0)),INDEX(background_technosphere!$F$2:$F$65536,MATCH($C201,background_technosphere!$A$2:$A$65536,0))),"")</f>
        <v/>
      </c>
      <c r="H201" s="57" t="str">
        <f>_xlfn.IFNA(_xlfn.IFNA(INDEX(l_fp!$B$3:$B$65537,MATCH($D201,l_fp!$A$3:$A$65537,0)),INDEX(background_biosphere!$B$2:$B$65536,MATCH($D201,background_biosphere!$A$2:$A$65536,0))),"")</f>
        <v>Propionic acid</v>
      </c>
      <c r="I201" s="58"/>
      <c r="J201" s="58"/>
      <c r="K201" s="54">
        <v>9.90558E-8</v>
      </c>
      <c r="L201" s="59" t="str">
        <f>IF(_xlfn.IFNA(_xlfn.IFNA(INDEX(l_fp!$D$3:$D$65537,MATCH($D201,l_fp!$A$3:$A$65537,0)),INDEX(background_biosphere!$C$2:$C$65536,MATCH($D201,background_biosphere!$A$2:$A$65536,0))),"")=0,"",_xlfn.IFNA(_xlfn.IFNA(INDEX(l_fp!$D$3:$D$65537,MATCH($D201,l_fp!$A$3:$A$65537,0)),INDEX(background_biosphere!$C$2:$C$65536,MATCH($D201,background_biosphere!$A$2:$A$65536,0))),""))</f>
        <v>air</v>
      </c>
      <c r="M201" s="59" t="str">
        <f>IF(_xlfn.IFNA(_xlfn.IFNA(INDEX(l_fp!$E$3:$E$65537,MATCH($D201,l_fp!$A$3:$A$65537,0)),INDEX(background_biosphere!$D$2:$D$65536,MATCH($D201,background_biosphere!$A$2:$A$65536,0))),"")=0,"",_xlfn.IFNA(_xlfn.IFNA(INDEX(l_fp!$E$3:$E$65537,MATCH($D201,l_fp!$A$3:$A$65537,0)),INDEX(background_biosphere!$D$2:$D$65536,MATCH($D201,background_biosphere!$A$2:$A$65536,0))),""))</f>
        <v>unspecified</v>
      </c>
      <c r="N201" s="60" t="str">
        <f>_xlfn.IFNA(_xlfn.IFNA(_xlfn.IFNA(_xlfn.IFNA(INDEX(l_goods!$D$3:$D$65537,MATCH(C201,l_goods!$A$3:$A$65537,0)),INDEX(background_technosphere!$H$2:$H$65536,MATCH(C201,background_technosphere!$A$2:$A$65536,0))),INDEX(l_fp!$F$3:$F$65537,MATCH($D201,l_fp!$A$3:$A$65537,0))),INDEX(background_biosphere!$E$2:$E$65536,MATCH($D201,background_biosphere!$A$2:$A$65536,0))),"")</f>
        <v>kg</v>
      </c>
      <c r="O201" s="61"/>
      <c r="P201" s="61"/>
      <c r="Q201" s="61"/>
    </row>
    <row r="202" spans="1:17" x14ac:dyDescent="0.25">
      <c r="A202" s="163" t="str">
        <f>_xlfn.IFNA(_xlfn.IFNA(INDEX(l_act!$B$3:$B$65537,MATCH($B202,l_act!$A$3:$A$65537,0)),INDEX(background_technosphere!$E$2:$E$65536,MATCH($B202,background_technosphere!$B$2:$B$65536,0))),"")</f>
        <v>sludge_eol_cardboard</v>
      </c>
      <c r="B202" s="164" t="s">
        <v>5833</v>
      </c>
      <c r="C202" s="53"/>
      <c r="D202" s="54" t="s">
        <v>1792</v>
      </c>
      <c r="E202" s="55" t="str">
        <f>_xlfn.IFNA(_xlfn.IFNA(INDEX(l_act!$B$3:$B$65537,MATCH(IFERROR(RIGHT($C202,LEN($C202)-FIND("_",$C202)),""),l_act!$A$3:$A$65537,0)),INDEX(background_technosphere!$E$2:$E$65536,MATCH($C202,background_technosphere!$A$2:$A$65536,0))),"")</f>
        <v/>
      </c>
      <c r="F202" s="55" t="str">
        <f>_xlfn.IFNA(_xlfn.IFNA(INDEX(l_act!$C$3:$C$65537,MATCH(IFERROR(RIGHT($C202,LEN($C202)-FIND("_",$C202)),""),l_act!$A$3:$A$65537,0)),INDEX(background_technosphere!$G$2:$G$65536,MATCH($C202,background_technosphere!$A$2:$A$65536,0))),"")</f>
        <v/>
      </c>
      <c r="G202" s="56" t="str">
        <f>_xlfn.IFNA(_xlfn.IFNA(INDEX(l_goods!$B$3:$B$65537,MATCH($C202,l_goods!$A$3:$A$65537,0)),INDEX(background_technosphere!$F$2:$F$65536,MATCH($C202,background_technosphere!$A$2:$A$65536,0))),"")</f>
        <v/>
      </c>
      <c r="H202" s="57" t="str">
        <f>_xlfn.IFNA(_xlfn.IFNA(INDEX(l_fp!$B$3:$B$65537,MATCH($D202,l_fp!$A$3:$A$65537,0)),INDEX(background_biosphere!$B$2:$B$65536,MATCH($D202,background_biosphere!$A$2:$A$65536,0))),"")</f>
        <v>Radium-226</v>
      </c>
      <c r="I202" s="58"/>
      <c r="J202" s="58"/>
      <c r="K202" s="54">
        <v>5.4066629999999999E-6</v>
      </c>
      <c r="L202" s="59" t="str">
        <f>IF(_xlfn.IFNA(_xlfn.IFNA(INDEX(l_fp!$D$3:$D$65537,MATCH($D202,l_fp!$A$3:$A$65537,0)),INDEX(background_biosphere!$C$2:$C$65536,MATCH($D202,background_biosphere!$A$2:$A$65536,0))),"")=0,"",_xlfn.IFNA(_xlfn.IFNA(INDEX(l_fp!$D$3:$D$65537,MATCH($D202,l_fp!$A$3:$A$65537,0)),INDEX(background_biosphere!$C$2:$C$65536,MATCH($D202,background_biosphere!$A$2:$A$65536,0))),""))</f>
        <v>air</v>
      </c>
      <c r="M202" s="59" t="str">
        <f>IF(_xlfn.IFNA(_xlfn.IFNA(INDEX(l_fp!$E$3:$E$65537,MATCH($D202,l_fp!$A$3:$A$65537,0)),INDEX(background_biosphere!$D$2:$D$65536,MATCH($D202,background_biosphere!$A$2:$A$65536,0))),"")=0,"",_xlfn.IFNA(_xlfn.IFNA(INDEX(l_fp!$E$3:$E$65537,MATCH($D202,l_fp!$A$3:$A$65537,0)),INDEX(background_biosphere!$D$2:$D$65536,MATCH($D202,background_biosphere!$A$2:$A$65536,0))),""))</f>
        <v>unspecified</v>
      </c>
      <c r="N202" s="60" t="str">
        <f>_xlfn.IFNA(_xlfn.IFNA(_xlfn.IFNA(_xlfn.IFNA(INDEX(l_goods!$D$3:$D$65537,MATCH(C202,l_goods!$A$3:$A$65537,0)),INDEX(background_technosphere!$H$2:$H$65536,MATCH(C202,background_technosphere!$A$2:$A$65536,0))),INDEX(l_fp!$F$3:$F$65537,MATCH($D202,l_fp!$A$3:$A$65537,0))),INDEX(background_biosphere!$E$2:$E$65536,MATCH($D202,background_biosphere!$A$2:$A$65536,0))),"")</f>
        <v>kBq</v>
      </c>
      <c r="O202" s="61"/>
      <c r="P202" s="61"/>
      <c r="Q202" s="61"/>
    </row>
    <row r="203" spans="1:17" x14ac:dyDescent="0.25">
      <c r="A203" s="163" t="str">
        <f>_xlfn.IFNA(_xlfn.IFNA(INDEX(l_act!$B$3:$B$65537,MATCH($B203,l_act!$A$3:$A$65537,0)),INDEX(background_technosphere!$E$2:$E$65536,MATCH($B203,background_technosphere!$B$2:$B$65536,0))),"")</f>
        <v>sludge_eol_cardboard</v>
      </c>
      <c r="B203" s="164" t="s">
        <v>5833</v>
      </c>
      <c r="C203" s="53"/>
      <c r="D203" s="54" t="s">
        <v>1798</v>
      </c>
      <c r="E203" s="55" t="str">
        <f>_xlfn.IFNA(_xlfn.IFNA(INDEX(l_act!$B$3:$B$65537,MATCH(IFERROR(RIGHT($C203,LEN($C203)-FIND("_",$C203)),""),l_act!$A$3:$A$65537,0)),INDEX(background_technosphere!$E$2:$E$65536,MATCH($C203,background_technosphere!$A$2:$A$65536,0))),"")</f>
        <v/>
      </c>
      <c r="F203" s="55" t="str">
        <f>_xlfn.IFNA(_xlfn.IFNA(INDEX(l_act!$C$3:$C$65537,MATCH(IFERROR(RIGHT($C203,LEN($C203)-FIND("_",$C203)),""),l_act!$A$3:$A$65537,0)),INDEX(background_technosphere!$G$2:$G$65536,MATCH($C203,background_technosphere!$A$2:$A$65536,0))),"")</f>
        <v/>
      </c>
      <c r="G203" s="56" t="str">
        <f>_xlfn.IFNA(_xlfn.IFNA(INDEX(l_goods!$B$3:$B$65537,MATCH($C203,l_goods!$A$3:$A$65537,0)),INDEX(background_technosphere!$F$2:$F$65536,MATCH($C203,background_technosphere!$A$2:$A$65536,0))),"")</f>
        <v/>
      </c>
      <c r="H203" s="57" t="str">
        <f>_xlfn.IFNA(_xlfn.IFNA(INDEX(l_fp!$B$3:$B$65537,MATCH($D203,l_fp!$A$3:$A$65537,0)),INDEX(background_biosphere!$B$2:$B$65536,MATCH($D203,background_biosphere!$A$2:$A$65536,0))),"")</f>
        <v>Radium-228</v>
      </c>
      <c r="I203" s="58"/>
      <c r="J203" s="58"/>
      <c r="K203" s="54">
        <v>1.2436633000000001E-5</v>
      </c>
      <c r="L203" s="59" t="str">
        <f>IF(_xlfn.IFNA(_xlfn.IFNA(INDEX(l_fp!$D$3:$D$65537,MATCH($D203,l_fp!$A$3:$A$65537,0)),INDEX(background_biosphere!$C$2:$C$65536,MATCH($D203,background_biosphere!$A$2:$A$65536,0))),"")=0,"",_xlfn.IFNA(_xlfn.IFNA(INDEX(l_fp!$D$3:$D$65537,MATCH($D203,l_fp!$A$3:$A$65537,0)),INDEX(background_biosphere!$C$2:$C$65536,MATCH($D203,background_biosphere!$A$2:$A$65536,0))),""))</f>
        <v>air</v>
      </c>
      <c r="M203" s="59" t="str">
        <f>IF(_xlfn.IFNA(_xlfn.IFNA(INDEX(l_fp!$E$3:$E$65537,MATCH($D203,l_fp!$A$3:$A$65537,0)),INDEX(background_biosphere!$D$2:$D$65536,MATCH($D203,background_biosphere!$A$2:$A$65536,0))),"")=0,"",_xlfn.IFNA(_xlfn.IFNA(INDEX(l_fp!$E$3:$E$65537,MATCH($D203,l_fp!$A$3:$A$65537,0)),INDEX(background_biosphere!$D$2:$D$65536,MATCH($D203,background_biosphere!$A$2:$A$65536,0))),""))</f>
        <v>unspecified</v>
      </c>
      <c r="N203" s="60" t="str">
        <f>_xlfn.IFNA(_xlfn.IFNA(_xlfn.IFNA(_xlfn.IFNA(INDEX(l_goods!$D$3:$D$65537,MATCH(C203,l_goods!$A$3:$A$65537,0)),INDEX(background_technosphere!$H$2:$H$65536,MATCH(C203,background_technosphere!$A$2:$A$65536,0))),INDEX(l_fp!$F$3:$F$65537,MATCH($D203,l_fp!$A$3:$A$65537,0))),INDEX(background_biosphere!$E$2:$E$65536,MATCH($D203,background_biosphere!$A$2:$A$65536,0))),"")</f>
        <v>kBq</v>
      </c>
      <c r="O203" s="61"/>
      <c r="P203" s="61"/>
      <c r="Q203" s="61"/>
    </row>
    <row r="204" spans="1:17" x14ac:dyDescent="0.25">
      <c r="A204" s="163" t="str">
        <f>_xlfn.IFNA(_xlfn.IFNA(INDEX(l_act!$B$3:$B$65537,MATCH($B204,l_act!$A$3:$A$65537,0)),INDEX(background_technosphere!$E$2:$E$65536,MATCH($B204,background_technosphere!$B$2:$B$65536,0))),"")</f>
        <v>sludge_eol_cardboard</v>
      </c>
      <c r="B204" s="164" t="s">
        <v>5833</v>
      </c>
      <c r="C204" s="53"/>
      <c r="D204" s="54" t="s">
        <v>1804</v>
      </c>
      <c r="E204" s="55" t="str">
        <f>_xlfn.IFNA(_xlfn.IFNA(INDEX(l_act!$B$3:$B$65537,MATCH(IFERROR(RIGHT($C204,LEN($C204)-FIND("_",$C204)),""),l_act!$A$3:$A$65537,0)),INDEX(background_technosphere!$E$2:$E$65536,MATCH($C204,background_technosphere!$A$2:$A$65536,0))),"")</f>
        <v/>
      </c>
      <c r="F204" s="55" t="str">
        <f>_xlfn.IFNA(_xlfn.IFNA(INDEX(l_act!$C$3:$C$65537,MATCH(IFERROR(RIGHT($C204,LEN($C204)-FIND("_",$C204)),""),l_act!$A$3:$A$65537,0)),INDEX(background_technosphere!$G$2:$G$65536,MATCH($C204,background_technosphere!$A$2:$A$65536,0))),"")</f>
        <v/>
      </c>
      <c r="G204" s="56" t="str">
        <f>_xlfn.IFNA(_xlfn.IFNA(INDEX(l_goods!$B$3:$B$65537,MATCH($C204,l_goods!$A$3:$A$65537,0)),INDEX(background_technosphere!$F$2:$F$65536,MATCH($C204,background_technosphere!$A$2:$A$65536,0))),"")</f>
        <v/>
      </c>
      <c r="H204" s="57" t="str">
        <f>_xlfn.IFNA(_xlfn.IFNA(INDEX(l_fp!$B$3:$B$65537,MATCH($D204,l_fp!$A$3:$A$65537,0)),INDEX(background_biosphere!$B$2:$B$65536,MATCH($D204,background_biosphere!$A$2:$A$65536,0))),"")</f>
        <v>Radon-220</v>
      </c>
      <c r="I204" s="58"/>
      <c r="J204" s="58"/>
      <c r="K204" s="54">
        <v>1.0261129999999999E-6</v>
      </c>
      <c r="L204" s="59" t="str">
        <f>IF(_xlfn.IFNA(_xlfn.IFNA(INDEX(l_fp!$D$3:$D$65537,MATCH($D204,l_fp!$A$3:$A$65537,0)),INDEX(background_biosphere!$C$2:$C$65536,MATCH($D204,background_biosphere!$A$2:$A$65536,0))),"")=0,"",_xlfn.IFNA(_xlfn.IFNA(INDEX(l_fp!$D$3:$D$65537,MATCH($D204,l_fp!$A$3:$A$65537,0)),INDEX(background_biosphere!$C$2:$C$65536,MATCH($D204,background_biosphere!$A$2:$A$65536,0))),""))</f>
        <v>air</v>
      </c>
      <c r="M204" s="59" t="str">
        <f>IF(_xlfn.IFNA(_xlfn.IFNA(INDEX(l_fp!$E$3:$E$65537,MATCH($D204,l_fp!$A$3:$A$65537,0)),INDEX(background_biosphere!$D$2:$D$65536,MATCH($D204,background_biosphere!$A$2:$A$65536,0))),"")=0,"",_xlfn.IFNA(_xlfn.IFNA(INDEX(l_fp!$E$3:$E$65537,MATCH($D204,l_fp!$A$3:$A$65537,0)),INDEX(background_biosphere!$D$2:$D$65536,MATCH($D204,background_biosphere!$A$2:$A$65536,0))),""))</f>
        <v>unspecified</v>
      </c>
      <c r="N204" s="60" t="str">
        <f>_xlfn.IFNA(_xlfn.IFNA(_xlfn.IFNA(_xlfn.IFNA(INDEX(l_goods!$D$3:$D$65537,MATCH(C204,l_goods!$A$3:$A$65537,0)),INDEX(background_technosphere!$H$2:$H$65536,MATCH(C204,background_technosphere!$A$2:$A$65536,0))),INDEX(l_fp!$F$3:$F$65537,MATCH($D204,l_fp!$A$3:$A$65537,0))),INDEX(background_biosphere!$E$2:$E$65536,MATCH($D204,background_biosphere!$A$2:$A$65536,0))),"")</f>
        <v>kBq</v>
      </c>
      <c r="O204" s="61"/>
      <c r="P204" s="61"/>
      <c r="Q204" s="61"/>
    </row>
    <row r="205" spans="1:17" x14ac:dyDescent="0.25">
      <c r="A205" s="163" t="str">
        <f>_xlfn.IFNA(_xlfn.IFNA(INDEX(l_act!$B$3:$B$65537,MATCH($B205,l_act!$A$3:$A$65537,0)),INDEX(background_technosphere!$E$2:$E$65536,MATCH($B205,background_technosphere!$B$2:$B$65536,0))),"")</f>
        <v>sludge_eol_cardboard</v>
      </c>
      <c r="B205" s="164" t="s">
        <v>5833</v>
      </c>
      <c r="C205" s="53"/>
      <c r="D205" s="54" t="s">
        <v>1810</v>
      </c>
      <c r="E205" s="55" t="str">
        <f>_xlfn.IFNA(_xlfn.IFNA(INDEX(l_act!$B$3:$B$65537,MATCH(IFERROR(RIGHT($C205,LEN($C205)-FIND("_",$C205)),""),l_act!$A$3:$A$65537,0)),INDEX(background_technosphere!$E$2:$E$65536,MATCH($C205,background_technosphere!$A$2:$A$65536,0))),"")</f>
        <v/>
      </c>
      <c r="F205" s="55" t="str">
        <f>_xlfn.IFNA(_xlfn.IFNA(INDEX(l_act!$C$3:$C$65537,MATCH(IFERROR(RIGHT($C205,LEN($C205)-FIND("_",$C205)),""),l_act!$A$3:$A$65537,0)),INDEX(background_technosphere!$G$2:$G$65536,MATCH($C205,background_technosphere!$A$2:$A$65536,0))),"")</f>
        <v/>
      </c>
      <c r="G205" s="56" t="str">
        <f>_xlfn.IFNA(_xlfn.IFNA(INDEX(l_goods!$B$3:$B$65537,MATCH($C205,l_goods!$A$3:$A$65537,0)),INDEX(background_technosphere!$F$2:$F$65536,MATCH($C205,background_technosphere!$A$2:$A$65536,0))),"")</f>
        <v/>
      </c>
      <c r="H205" s="57" t="str">
        <f>_xlfn.IFNA(_xlfn.IFNA(INDEX(l_fp!$B$3:$B$65537,MATCH($D205,l_fp!$A$3:$A$65537,0)),INDEX(background_biosphere!$B$2:$B$65536,MATCH($D205,background_biosphere!$A$2:$A$65536,0))),"")</f>
        <v>Radon-222</v>
      </c>
      <c r="I205" s="58"/>
      <c r="J205" s="58"/>
      <c r="K205" s="54">
        <v>1.0261129999999999E-6</v>
      </c>
      <c r="L205" s="59" t="str">
        <f>IF(_xlfn.IFNA(_xlfn.IFNA(INDEX(l_fp!$D$3:$D$65537,MATCH($D205,l_fp!$A$3:$A$65537,0)),INDEX(background_biosphere!$C$2:$C$65536,MATCH($D205,background_biosphere!$A$2:$A$65536,0))),"")=0,"",_xlfn.IFNA(_xlfn.IFNA(INDEX(l_fp!$D$3:$D$65537,MATCH($D205,l_fp!$A$3:$A$65537,0)),INDEX(background_biosphere!$C$2:$C$65536,MATCH($D205,background_biosphere!$A$2:$A$65536,0))),""))</f>
        <v>air</v>
      </c>
      <c r="M205" s="59" t="str">
        <f>IF(_xlfn.IFNA(_xlfn.IFNA(INDEX(l_fp!$E$3:$E$65537,MATCH($D205,l_fp!$A$3:$A$65537,0)),INDEX(background_biosphere!$D$2:$D$65536,MATCH($D205,background_biosphere!$A$2:$A$65536,0))),"")=0,"",_xlfn.IFNA(_xlfn.IFNA(INDEX(l_fp!$E$3:$E$65537,MATCH($D205,l_fp!$A$3:$A$65537,0)),INDEX(background_biosphere!$D$2:$D$65536,MATCH($D205,background_biosphere!$A$2:$A$65536,0))),""))</f>
        <v>unspecified</v>
      </c>
      <c r="N205" s="60" t="str">
        <f>_xlfn.IFNA(_xlfn.IFNA(_xlfn.IFNA(_xlfn.IFNA(INDEX(l_goods!$D$3:$D$65537,MATCH(C205,l_goods!$A$3:$A$65537,0)),INDEX(background_technosphere!$H$2:$H$65536,MATCH(C205,background_technosphere!$A$2:$A$65536,0))),INDEX(l_fp!$F$3:$F$65537,MATCH($D205,l_fp!$A$3:$A$65537,0))),INDEX(background_biosphere!$E$2:$E$65536,MATCH($D205,background_biosphere!$A$2:$A$65536,0))),"")</f>
        <v>kBq</v>
      </c>
      <c r="O205" s="61"/>
      <c r="P205" s="61"/>
      <c r="Q205" s="61"/>
    </row>
    <row r="206" spans="1:17" x14ac:dyDescent="0.25">
      <c r="A206" s="163" t="str">
        <f>_xlfn.IFNA(_xlfn.IFNA(INDEX(l_act!$B$3:$B$65537,MATCH($B206,l_act!$A$3:$A$65537,0)),INDEX(background_technosphere!$E$2:$E$65536,MATCH($B206,background_technosphere!$B$2:$B$65536,0))),"")</f>
        <v>sludge_eol_cardboard</v>
      </c>
      <c r="B206" s="164" t="s">
        <v>5833</v>
      </c>
      <c r="C206" s="53"/>
      <c r="D206" s="54" t="s">
        <v>1830</v>
      </c>
      <c r="E206" s="55" t="str">
        <f>_xlfn.IFNA(_xlfn.IFNA(INDEX(l_act!$B$3:$B$65537,MATCH(IFERROR(RIGHT($C206,LEN($C206)-FIND("_",$C206)),""),l_act!$A$3:$A$65537,0)),INDEX(background_technosphere!$E$2:$E$65536,MATCH($C206,background_technosphere!$A$2:$A$65536,0))),"")</f>
        <v/>
      </c>
      <c r="F206" s="55" t="str">
        <f>_xlfn.IFNA(_xlfn.IFNA(INDEX(l_act!$C$3:$C$65537,MATCH(IFERROR(RIGHT($C206,LEN($C206)-FIND("_",$C206)),""),l_act!$A$3:$A$65537,0)),INDEX(background_technosphere!$G$2:$G$65536,MATCH($C206,background_technosphere!$A$2:$A$65536,0))),"")</f>
        <v/>
      </c>
      <c r="G206" s="56" t="str">
        <f>_xlfn.IFNA(_xlfn.IFNA(INDEX(l_goods!$B$3:$B$65537,MATCH($C206,l_goods!$A$3:$A$65537,0)),INDEX(background_technosphere!$F$2:$F$65536,MATCH($C206,background_technosphere!$A$2:$A$65536,0))),"")</f>
        <v/>
      </c>
      <c r="H206" s="57" t="str">
        <f>_xlfn.IFNA(_xlfn.IFNA(INDEX(l_fp!$B$3:$B$65537,MATCH($D206,l_fp!$A$3:$A$65537,0)),INDEX(background_biosphere!$B$2:$B$65536,MATCH($D206,background_biosphere!$A$2:$A$65536,0))),"")</f>
        <v>Scandium</v>
      </c>
      <c r="I206" s="58"/>
      <c r="J206" s="58"/>
      <c r="K206" s="54">
        <v>3.41505E-10</v>
      </c>
      <c r="L206" s="59" t="str">
        <f>IF(_xlfn.IFNA(_xlfn.IFNA(INDEX(l_fp!$D$3:$D$65537,MATCH($D206,l_fp!$A$3:$A$65537,0)),INDEX(background_biosphere!$C$2:$C$65536,MATCH($D206,background_biosphere!$A$2:$A$65536,0))),"")=0,"",_xlfn.IFNA(_xlfn.IFNA(INDEX(l_fp!$D$3:$D$65537,MATCH($D206,l_fp!$A$3:$A$65537,0)),INDEX(background_biosphere!$C$2:$C$65536,MATCH($D206,background_biosphere!$A$2:$A$65536,0))),""))</f>
        <v>air</v>
      </c>
      <c r="M206" s="59" t="str">
        <f>IF(_xlfn.IFNA(_xlfn.IFNA(INDEX(l_fp!$E$3:$E$65537,MATCH($D206,l_fp!$A$3:$A$65537,0)),INDEX(background_biosphere!$D$2:$D$65536,MATCH($D206,background_biosphere!$A$2:$A$65536,0))),"")=0,"",_xlfn.IFNA(_xlfn.IFNA(INDEX(l_fp!$E$3:$E$65537,MATCH($D206,l_fp!$A$3:$A$65537,0)),INDEX(background_biosphere!$D$2:$D$65536,MATCH($D206,background_biosphere!$A$2:$A$65536,0))),""))</f>
        <v>unspecified</v>
      </c>
      <c r="N206" s="60" t="str">
        <f>_xlfn.IFNA(_xlfn.IFNA(_xlfn.IFNA(_xlfn.IFNA(INDEX(l_goods!$D$3:$D$65537,MATCH(C206,l_goods!$A$3:$A$65537,0)),INDEX(background_technosphere!$H$2:$H$65536,MATCH(C206,background_technosphere!$A$2:$A$65536,0))),INDEX(l_fp!$F$3:$F$65537,MATCH($D206,l_fp!$A$3:$A$65537,0))),INDEX(background_biosphere!$E$2:$E$65536,MATCH($D206,background_biosphere!$A$2:$A$65536,0))),"")</f>
        <v>kg</v>
      </c>
      <c r="O206" s="61"/>
      <c r="P206" s="61"/>
      <c r="Q206" s="61"/>
    </row>
    <row r="207" spans="1:17" x14ac:dyDescent="0.25">
      <c r="A207" s="163" t="str">
        <f>_xlfn.IFNA(_xlfn.IFNA(INDEX(l_act!$B$3:$B$65537,MATCH($B207,l_act!$A$3:$A$65537,0)),INDEX(background_technosphere!$E$2:$E$65536,MATCH($B207,background_technosphere!$B$2:$B$65536,0))),"")</f>
        <v>sludge_eol_cardboard</v>
      </c>
      <c r="B207" s="164" t="s">
        <v>5833</v>
      </c>
      <c r="C207" s="53"/>
      <c r="D207" s="54" t="s">
        <v>1836</v>
      </c>
      <c r="E207" s="55" t="str">
        <f>_xlfn.IFNA(_xlfn.IFNA(INDEX(l_act!$B$3:$B$65537,MATCH(IFERROR(RIGHT($C207,LEN($C207)-FIND("_",$C207)),""),l_act!$A$3:$A$65537,0)),INDEX(background_technosphere!$E$2:$E$65536,MATCH($C207,background_technosphere!$A$2:$A$65536,0))),"")</f>
        <v/>
      </c>
      <c r="F207" s="55" t="str">
        <f>_xlfn.IFNA(_xlfn.IFNA(INDEX(l_act!$C$3:$C$65537,MATCH(IFERROR(RIGHT($C207,LEN($C207)-FIND("_",$C207)),""),l_act!$A$3:$A$65537,0)),INDEX(background_technosphere!$G$2:$G$65536,MATCH($C207,background_technosphere!$A$2:$A$65536,0))),"")</f>
        <v/>
      </c>
      <c r="G207" s="56" t="str">
        <f>_xlfn.IFNA(_xlfn.IFNA(INDEX(l_goods!$B$3:$B$65537,MATCH($C207,l_goods!$A$3:$A$65537,0)),INDEX(background_technosphere!$F$2:$F$65536,MATCH($C207,background_technosphere!$A$2:$A$65536,0))),"")</f>
        <v/>
      </c>
      <c r="H207" s="57" t="str">
        <f>_xlfn.IFNA(_xlfn.IFNA(INDEX(l_fp!$B$3:$B$65537,MATCH($D207,l_fp!$A$3:$A$65537,0)),INDEX(background_biosphere!$B$2:$B$65536,MATCH($D207,background_biosphere!$A$2:$A$65536,0))),"")</f>
        <v>Selenium</v>
      </c>
      <c r="I207" s="58"/>
      <c r="J207" s="58"/>
      <c r="K207" s="54">
        <v>1.79406E-8</v>
      </c>
      <c r="L207" s="59" t="str">
        <f>IF(_xlfn.IFNA(_xlfn.IFNA(INDEX(l_fp!$D$3:$D$65537,MATCH($D207,l_fp!$A$3:$A$65537,0)),INDEX(background_biosphere!$C$2:$C$65536,MATCH($D207,background_biosphere!$A$2:$A$65536,0))),"")=0,"",_xlfn.IFNA(_xlfn.IFNA(INDEX(l_fp!$D$3:$D$65537,MATCH($D207,l_fp!$A$3:$A$65537,0)),INDEX(background_biosphere!$C$2:$C$65536,MATCH($D207,background_biosphere!$A$2:$A$65536,0))),""))</f>
        <v>air</v>
      </c>
      <c r="M207" s="59" t="str">
        <f>IF(_xlfn.IFNA(_xlfn.IFNA(INDEX(l_fp!$E$3:$E$65537,MATCH($D207,l_fp!$A$3:$A$65537,0)),INDEX(background_biosphere!$D$2:$D$65536,MATCH($D207,background_biosphere!$A$2:$A$65536,0))),"")=0,"",_xlfn.IFNA(_xlfn.IFNA(INDEX(l_fp!$E$3:$E$65537,MATCH($D207,l_fp!$A$3:$A$65537,0)),INDEX(background_biosphere!$D$2:$D$65536,MATCH($D207,background_biosphere!$A$2:$A$65536,0))),""))</f>
        <v>unspecified</v>
      </c>
      <c r="N207" s="60" t="str">
        <f>_xlfn.IFNA(_xlfn.IFNA(_xlfn.IFNA(_xlfn.IFNA(INDEX(l_goods!$D$3:$D$65537,MATCH(C207,l_goods!$A$3:$A$65537,0)),INDEX(background_technosphere!$H$2:$H$65536,MATCH(C207,background_technosphere!$A$2:$A$65536,0))),INDEX(l_fp!$F$3:$F$65537,MATCH($D207,l_fp!$A$3:$A$65537,0))),INDEX(background_biosphere!$E$2:$E$65536,MATCH($D207,background_biosphere!$A$2:$A$65536,0))),"")</f>
        <v>kg</v>
      </c>
      <c r="O207" s="61"/>
      <c r="P207" s="61"/>
      <c r="Q207" s="61"/>
    </row>
    <row r="208" spans="1:17" x14ac:dyDescent="0.25">
      <c r="A208" s="163" t="str">
        <f>_xlfn.IFNA(_xlfn.IFNA(INDEX(l_act!$B$3:$B$65537,MATCH($B208,l_act!$A$3:$A$65537,0)),INDEX(background_technosphere!$E$2:$E$65536,MATCH($B208,background_technosphere!$B$2:$B$65536,0))),"")</f>
        <v>sludge_eol_cardboard</v>
      </c>
      <c r="B208" s="164" t="s">
        <v>5833</v>
      </c>
      <c r="C208" s="53"/>
      <c r="D208" s="54" t="s">
        <v>1844</v>
      </c>
      <c r="E208" s="55" t="str">
        <f>_xlfn.IFNA(_xlfn.IFNA(INDEX(l_act!$B$3:$B$65537,MATCH(IFERROR(RIGHT($C208,LEN($C208)-FIND("_",$C208)),""),l_act!$A$3:$A$65537,0)),INDEX(background_technosphere!$E$2:$E$65536,MATCH($C208,background_technosphere!$A$2:$A$65536,0))),"")</f>
        <v/>
      </c>
      <c r="F208" s="55" t="str">
        <f>_xlfn.IFNA(_xlfn.IFNA(INDEX(l_act!$C$3:$C$65537,MATCH(IFERROR(RIGHT($C208,LEN($C208)-FIND("_",$C208)),""),l_act!$A$3:$A$65537,0)),INDEX(background_technosphere!$G$2:$G$65536,MATCH($C208,background_technosphere!$A$2:$A$65536,0))),"")</f>
        <v/>
      </c>
      <c r="G208" s="56" t="str">
        <f>_xlfn.IFNA(_xlfn.IFNA(INDEX(l_goods!$B$3:$B$65537,MATCH($C208,l_goods!$A$3:$A$65537,0)),INDEX(background_technosphere!$F$2:$F$65536,MATCH($C208,background_technosphere!$A$2:$A$65536,0))),"")</f>
        <v/>
      </c>
      <c r="H208" s="57" t="str">
        <f>_xlfn.IFNA(_xlfn.IFNA(INDEX(l_fp!$B$3:$B$65537,MATCH($D208,l_fp!$A$3:$A$65537,0)),INDEX(background_biosphere!$B$2:$B$65536,MATCH($D208,background_biosphere!$A$2:$A$65536,0))),"")</f>
        <v>Silicon</v>
      </c>
      <c r="I208" s="58"/>
      <c r="J208" s="58"/>
      <c r="K208" s="54">
        <v>2.8687807999999999E-5</v>
      </c>
      <c r="L208" s="59" t="str">
        <f>IF(_xlfn.IFNA(_xlfn.IFNA(INDEX(l_fp!$D$3:$D$65537,MATCH($D208,l_fp!$A$3:$A$65537,0)),INDEX(background_biosphere!$C$2:$C$65536,MATCH($D208,background_biosphere!$A$2:$A$65536,0))),"")=0,"",_xlfn.IFNA(_xlfn.IFNA(INDEX(l_fp!$D$3:$D$65537,MATCH($D208,l_fp!$A$3:$A$65537,0)),INDEX(background_biosphere!$C$2:$C$65536,MATCH($D208,background_biosphere!$A$2:$A$65536,0))),""))</f>
        <v>air</v>
      </c>
      <c r="M208" s="59" t="str">
        <f>IF(_xlfn.IFNA(_xlfn.IFNA(INDEX(l_fp!$E$3:$E$65537,MATCH($D208,l_fp!$A$3:$A$65537,0)),INDEX(background_biosphere!$D$2:$D$65536,MATCH($D208,background_biosphere!$A$2:$A$65536,0))),"")=0,"",_xlfn.IFNA(_xlfn.IFNA(INDEX(l_fp!$E$3:$E$65537,MATCH($D208,l_fp!$A$3:$A$65537,0)),INDEX(background_biosphere!$D$2:$D$65536,MATCH($D208,background_biosphere!$A$2:$A$65536,0))),""))</f>
        <v>unspecified</v>
      </c>
      <c r="N208" s="60" t="str">
        <f>_xlfn.IFNA(_xlfn.IFNA(_xlfn.IFNA(_xlfn.IFNA(INDEX(l_goods!$D$3:$D$65537,MATCH(C208,l_goods!$A$3:$A$65537,0)),INDEX(background_technosphere!$H$2:$H$65536,MATCH(C208,background_technosphere!$A$2:$A$65536,0))),INDEX(l_fp!$F$3:$F$65537,MATCH($D208,l_fp!$A$3:$A$65537,0))),INDEX(background_biosphere!$E$2:$E$65536,MATCH($D208,background_biosphere!$A$2:$A$65536,0))),"")</f>
        <v>kg</v>
      </c>
      <c r="O208" s="61"/>
      <c r="P208" s="61"/>
      <c r="Q208" s="61"/>
    </row>
    <row r="209" spans="1:17" x14ac:dyDescent="0.25">
      <c r="A209" s="163" t="str">
        <f>_xlfn.IFNA(_xlfn.IFNA(INDEX(l_act!$B$3:$B$65537,MATCH($B209,l_act!$A$3:$A$65537,0)),INDEX(background_technosphere!$E$2:$E$65536,MATCH($B209,background_technosphere!$B$2:$B$65536,0))),"")</f>
        <v>sludge_eol_cardboard</v>
      </c>
      <c r="B209" s="164" t="s">
        <v>5833</v>
      </c>
      <c r="C209" s="53"/>
      <c r="D209" s="54" t="s">
        <v>1870</v>
      </c>
      <c r="E209" s="55" t="str">
        <f>_xlfn.IFNA(_xlfn.IFNA(INDEX(l_act!$B$3:$B$65537,MATCH(IFERROR(RIGHT($C209,LEN($C209)-FIND("_",$C209)),""),l_act!$A$3:$A$65537,0)),INDEX(background_technosphere!$E$2:$E$65536,MATCH($C209,background_technosphere!$A$2:$A$65536,0))),"")</f>
        <v/>
      </c>
      <c r="F209" s="55" t="str">
        <f>_xlfn.IFNA(_xlfn.IFNA(INDEX(l_act!$C$3:$C$65537,MATCH(IFERROR(RIGHT($C209,LEN($C209)-FIND("_",$C209)),""),l_act!$A$3:$A$65537,0)),INDEX(background_technosphere!$G$2:$G$65536,MATCH($C209,background_technosphere!$A$2:$A$65536,0))),"")</f>
        <v/>
      </c>
      <c r="G209" s="56" t="str">
        <f>_xlfn.IFNA(_xlfn.IFNA(INDEX(l_goods!$B$3:$B$65537,MATCH($C209,l_goods!$A$3:$A$65537,0)),INDEX(background_technosphere!$F$2:$F$65536,MATCH($C209,background_technosphere!$A$2:$A$65536,0))),"")</f>
        <v/>
      </c>
      <c r="H209" s="57" t="str">
        <f>_xlfn.IFNA(_xlfn.IFNA(INDEX(l_fp!$B$3:$B$65537,MATCH($D209,l_fp!$A$3:$A$65537,0)),INDEX(background_biosphere!$B$2:$B$65536,MATCH($D209,background_biosphere!$A$2:$A$65536,0))),"")</f>
        <v>Sodium</v>
      </c>
      <c r="I209" s="58"/>
      <c r="J209" s="58"/>
      <c r="K209" s="54">
        <v>9.9695800000000005E-7</v>
      </c>
      <c r="L209" s="59" t="str">
        <f>IF(_xlfn.IFNA(_xlfn.IFNA(INDEX(l_fp!$D$3:$D$65537,MATCH($D209,l_fp!$A$3:$A$65537,0)),INDEX(background_biosphere!$C$2:$C$65536,MATCH($D209,background_biosphere!$A$2:$A$65536,0))),"")=0,"",_xlfn.IFNA(_xlfn.IFNA(INDEX(l_fp!$D$3:$D$65537,MATCH($D209,l_fp!$A$3:$A$65537,0)),INDEX(background_biosphere!$C$2:$C$65536,MATCH($D209,background_biosphere!$A$2:$A$65536,0))),""))</f>
        <v>air</v>
      </c>
      <c r="M209" s="59" t="str">
        <f>IF(_xlfn.IFNA(_xlfn.IFNA(INDEX(l_fp!$E$3:$E$65537,MATCH($D209,l_fp!$A$3:$A$65537,0)),INDEX(background_biosphere!$D$2:$D$65536,MATCH($D209,background_biosphere!$A$2:$A$65536,0))),"")=0,"",_xlfn.IFNA(_xlfn.IFNA(INDEX(l_fp!$E$3:$E$65537,MATCH($D209,l_fp!$A$3:$A$65537,0)),INDEX(background_biosphere!$D$2:$D$65536,MATCH($D209,background_biosphere!$A$2:$A$65536,0))),""))</f>
        <v>unspecified</v>
      </c>
      <c r="N209" s="60" t="str">
        <f>_xlfn.IFNA(_xlfn.IFNA(_xlfn.IFNA(_xlfn.IFNA(INDEX(l_goods!$D$3:$D$65537,MATCH(C209,l_goods!$A$3:$A$65537,0)),INDEX(background_technosphere!$H$2:$H$65536,MATCH(C209,background_technosphere!$A$2:$A$65536,0))),INDEX(l_fp!$F$3:$F$65537,MATCH($D209,l_fp!$A$3:$A$65537,0))),INDEX(background_biosphere!$E$2:$E$65536,MATCH($D209,background_biosphere!$A$2:$A$65536,0))),"")</f>
        <v>kg</v>
      </c>
      <c r="O209" s="61"/>
      <c r="P209" s="61"/>
      <c r="Q209" s="61"/>
    </row>
    <row r="210" spans="1:17" x14ac:dyDescent="0.25">
      <c r="A210" s="163" t="str">
        <f>_xlfn.IFNA(_xlfn.IFNA(INDEX(l_act!$B$3:$B$65537,MATCH($B210,l_act!$A$3:$A$65537,0)),INDEX(background_technosphere!$E$2:$E$65536,MATCH($B210,background_technosphere!$B$2:$B$65536,0))),"")</f>
        <v>sludge_eol_cardboard</v>
      </c>
      <c r="B210" s="164" t="s">
        <v>5833</v>
      </c>
      <c r="C210" s="53"/>
      <c r="D210" s="54" t="s">
        <v>1918</v>
      </c>
      <c r="E210" s="55" t="str">
        <f>_xlfn.IFNA(_xlfn.IFNA(INDEX(l_act!$B$3:$B$65537,MATCH(IFERROR(RIGHT($C210,LEN($C210)-FIND("_",$C210)),""),l_act!$A$3:$A$65537,0)),INDEX(background_technosphere!$E$2:$E$65536,MATCH($C210,background_technosphere!$A$2:$A$65536,0))),"")</f>
        <v/>
      </c>
      <c r="F210" s="55" t="str">
        <f>_xlfn.IFNA(_xlfn.IFNA(INDEX(l_act!$C$3:$C$65537,MATCH(IFERROR(RIGHT($C210,LEN($C210)-FIND("_",$C210)),""),l_act!$A$3:$A$65537,0)),INDEX(background_technosphere!$G$2:$G$65536,MATCH($C210,background_technosphere!$A$2:$A$65536,0))),"")</f>
        <v/>
      </c>
      <c r="G210" s="56" t="str">
        <f>_xlfn.IFNA(_xlfn.IFNA(INDEX(l_goods!$B$3:$B$65537,MATCH($C210,l_goods!$A$3:$A$65537,0)),INDEX(background_technosphere!$F$2:$F$65536,MATCH($C210,background_technosphere!$A$2:$A$65536,0))),"")</f>
        <v/>
      </c>
      <c r="H210" s="57" t="str">
        <f>_xlfn.IFNA(_xlfn.IFNA(INDEX(l_fp!$B$3:$B$65537,MATCH($D210,l_fp!$A$3:$A$65537,0)),INDEX(background_biosphere!$B$2:$B$65536,MATCH($D210,background_biosphere!$A$2:$A$65536,0))),"")</f>
        <v>Strontium</v>
      </c>
      <c r="I210" s="58"/>
      <c r="J210" s="58"/>
      <c r="K210" s="54">
        <v>8.8123599999999994E-8</v>
      </c>
      <c r="L210" s="59" t="str">
        <f>IF(_xlfn.IFNA(_xlfn.IFNA(INDEX(l_fp!$D$3:$D$65537,MATCH($D210,l_fp!$A$3:$A$65537,0)),INDEX(background_biosphere!$C$2:$C$65536,MATCH($D210,background_biosphere!$A$2:$A$65536,0))),"")=0,"",_xlfn.IFNA(_xlfn.IFNA(INDEX(l_fp!$D$3:$D$65537,MATCH($D210,l_fp!$A$3:$A$65537,0)),INDEX(background_biosphere!$C$2:$C$65536,MATCH($D210,background_biosphere!$A$2:$A$65536,0))),""))</f>
        <v>air</v>
      </c>
      <c r="M210" s="59" t="str">
        <f>IF(_xlfn.IFNA(_xlfn.IFNA(INDEX(l_fp!$E$3:$E$65537,MATCH($D210,l_fp!$A$3:$A$65537,0)),INDEX(background_biosphere!$D$2:$D$65536,MATCH($D210,background_biosphere!$A$2:$A$65536,0))),"")=0,"",_xlfn.IFNA(_xlfn.IFNA(INDEX(l_fp!$E$3:$E$65537,MATCH($D210,l_fp!$A$3:$A$65537,0)),INDEX(background_biosphere!$D$2:$D$65536,MATCH($D210,background_biosphere!$A$2:$A$65536,0))),""))</f>
        <v>unspecified</v>
      </c>
      <c r="N210" s="60" t="str">
        <f>_xlfn.IFNA(_xlfn.IFNA(_xlfn.IFNA(_xlfn.IFNA(INDEX(l_goods!$D$3:$D$65537,MATCH(C210,l_goods!$A$3:$A$65537,0)),INDEX(background_technosphere!$H$2:$H$65536,MATCH(C210,background_technosphere!$A$2:$A$65536,0))),INDEX(l_fp!$F$3:$F$65537,MATCH($D210,l_fp!$A$3:$A$65537,0))),INDEX(background_biosphere!$E$2:$E$65536,MATCH($D210,background_biosphere!$A$2:$A$65536,0))),"")</f>
        <v>kg</v>
      </c>
      <c r="O210" s="61"/>
      <c r="P210" s="61"/>
      <c r="Q210" s="61"/>
    </row>
    <row r="211" spans="1:17" x14ac:dyDescent="0.25">
      <c r="A211" s="163" t="str">
        <f>_xlfn.IFNA(_xlfn.IFNA(INDEX(l_act!$B$3:$B$65537,MATCH($B211,l_act!$A$3:$A$65537,0)),INDEX(background_technosphere!$E$2:$E$65536,MATCH($B211,background_technosphere!$B$2:$B$65536,0))),"")</f>
        <v>sludge_eol_cardboard</v>
      </c>
      <c r="B211" s="164" t="s">
        <v>5833</v>
      </c>
      <c r="C211" s="53"/>
      <c r="D211" s="54" t="s">
        <v>1958</v>
      </c>
      <c r="E211" s="55" t="str">
        <f>_xlfn.IFNA(_xlfn.IFNA(INDEX(l_act!$B$3:$B$65537,MATCH(IFERROR(RIGHT($C211,LEN($C211)-FIND("_",$C211)),""),l_act!$A$3:$A$65537,0)),INDEX(background_technosphere!$E$2:$E$65536,MATCH($C211,background_technosphere!$A$2:$A$65536,0))),"")</f>
        <v/>
      </c>
      <c r="F211" s="55" t="str">
        <f>_xlfn.IFNA(_xlfn.IFNA(INDEX(l_act!$C$3:$C$65537,MATCH(IFERROR(RIGHT($C211,LEN($C211)-FIND("_",$C211)),""),l_act!$A$3:$A$65537,0)),INDEX(background_technosphere!$G$2:$G$65536,MATCH($C211,background_technosphere!$A$2:$A$65536,0))),"")</f>
        <v/>
      </c>
      <c r="G211" s="56" t="str">
        <f>_xlfn.IFNA(_xlfn.IFNA(INDEX(l_goods!$B$3:$B$65537,MATCH($C211,l_goods!$A$3:$A$65537,0)),INDEX(background_technosphere!$F$2:$F$65536,MATCH($C211,background_technosphere!$A$2:$A$65536,0))),"")</f>
        <v/>
      </c>
      <c r="H211" s="57" t="str">
        <f>_xlfn.IFNA(_xlfn.IFNA(INDEX(l_fp!$B$3:$B$65537,MATCH($D211,l_fp!$A$3:$A$65537,0)),INDEX(background_biosphere!$B$2:$B$65536,MATCH($D211,background_biosphere!$A$2:$A$65536,0))),"")</f>
        <v>Sulfur oxides</v>
      </c>
      <c r="I211" s="58"/>
      <c r="J211" s="58"/>
      <c r="K211" s="54">
        <v>4.1333272999999999E-5</v>
      </c>
      <c r="L211" s="59" t="str">
        <f>IF(_xlfn.IFNA(_xlfn.IFNA(INDEX(l_fp!$D$3:$D$65537,MATCH($D211,l_fp!$A$3:$A$65537,0)),INDEX(background_biosphere!$C$2:$C$65536,MATCH($D211,background_biosphere!$A$2:$A$65536,0))),"")=0,"",_xlfn.IFNA(_xlfn.IFNA(INDEX(l_fp!$D$3:$D$65537,MATCH($D211,l_fp!$A$3:$A$65537,0)),INDEX(background_biosphere!$C$2:$C$65536,MATCH($D211,background_biosphere!$A$2:$A$65536,0))),""))</f>
        <v>air</v>
      </c>
      <c r="M211" s="59" t="str">
        <f>IF(_xlfn.IFNA(_xlfn.IFNA(INDEX(l_fp!$E$3:$E$65537,MATCH($D211,l_fp!$A$3:$A$65537,0)),INDEX(background_biosphere!$D$2:$D$65536,MATCH($D211,background_biosphere!$A$2:$A$65536,0))),"")=0,"",_xlfn.IFNA(_xlfn.IFNA(INDEX(l_fp!$E$3:$E$65537,MATCH($D211,l_fp!$A$3:$A$65537,0)),INDEX(background_biosphere!$D$2:$D$65536,MATCH($D211,background_biosphere!$A$2:$A$65536,0))),""))</f>
        <v>unspecified</v>
      </c>
      <c r="N211" s="60" t="str">
        <f>_xlfn.IFNA(_xlfn.IFNA(_xlfn.IFNA(_xlfn.IFNA(INDEX(l_goods!$D$3:$D$65537,MATCH(C211,l_goods!$A$3:$A$65537,0)),INDEX(background_technosphere!$H$2:$H$65536,MATCH(C211,background_technosphere!$A$2:$A$65536,0))),INDEX(l_fp!$F$3:$F$65537,MATCH($D211,l_fp!$A$3:$A$65537,0))),INDEX(background_biosphere!$E$2:$E$65536,MATCH($D211,background_biosphere!$A$2:$A$65536,0))),"")</f>
        <v>kg</v>
      </c>
      <c r="O211" s="61"/>
      <c r="P211" s="61"/>
      <c r="Q211" s="61"/>
    </row>
    <row r="212" spans="1:17" x14ac:dyDescent="0.25">
      <c r="A212" s="163" t="str">
        <f>_xlfn.IFNA(_xlfn.IFNA(INDEX(l_act!$B$3:$B$65537,MATCH($B212,l_act!$A$3:$A$65537,0)),INDEX(background_technosphere!$E$2:$E$65536,MATCH($B212,background_technosphere!$B$2:$B$65536,0))),"")</f>
        <v>sludge_eol_cardboard</v>
      </c>
      <c r="B212" s="164" t="s">
        <v>5833</v>
      </c>
      <c r="C212" s="53"/>
      <c r="D212" s="54" t="s">
        <v>2006</v>
      </c>
      <c r="E212" s="55" t="str">
        <f>_xlfn.IFNA(_xlfn.IFNA(INDEX(l_act!$B$3:$B$65537,MATCH(IFERROR(RIGHT($C212,LEN($C212)-FIND("_",$C212)),""),l_act!$A$3:$A$65537,0)),INDEX(background_technosphere!$E$2:$E$65536,MATCH($C212,background_technosphere!$A$2:$A$65536,0))),"")</f>
        <v/>
      </c>
      <c r="F212" s="55" t="str">
        <f>_xlfn.IFNA(_xlfn.IFNA(INDEX(l_act!$C$3:$C$65537,MATCH(IFERROR(RIGHT($C212,LEN($C212)-FIND("_",$C212)),""),l_act!$A$3:$A$65537,0)),INDEX(background_technosphere!$G$2:$G$65536,MATCH($C212,background_technosphere!$A$2:$A$65536,0))),"")</f>
        <v/>
      </c>
      <c r="G212" s="56" t="str">
        <f>_xlfn.IFNA(_xlfn.IFNA(INDEX(l_goods!$B$3:$B$65537,MATCH($C212,l_goods!$A$3:$A$65537,0)),INDEX(background_technosphere!$F$2:$F$65536,MATCH($C212,background_technosphere!$A$2:$A$65536,0))),"")</f>
        <v/>
      </c>
      <c r="H212" s="57" t="str">
        <f>_xlfn.IFNA(_xlfn.IFNA(INDEX(l_fp!$B$3:$B$65537,MATCH($D212,l_fp!$A$3:$A$65537,0)),INDEX(background_biosphere!$B$2:$B$65536,MATCH($D212,background_biosphere!$A$2:$A$65536,0))),"")</f>
        <v>Thallium</v>
      </c>
      <c r="I212" s="58"/>
      <c r="J212" s="58"/>
      <c r="K212" s="54">
        <v>2.8438200000000002E-10</v>
      </c>
      <c r="L212" s="59" t="str">
        <f>IF(_xlfn.IFNA(_xlfn.IFNA(INDEX(l_fp!$D$3:$D$65537,MATCH($D212,l_fp!$A$3:$A$65537,0)),INDEX(background_biosphere!$C$2:$C$65536,MATCH($D212,background_biosphere!$A$2:$A$65536,0))),"")=0,"",_xlfn.IFNA(_xlfn.IFNA(INDEX(l_fp!$D$3:$D$65537,MATCH($D212,l_fp!$A$3:$A$65537,0)),INDEX(background_biosphere!$C$2:$C$65536,MATCH($D212,background_biosphere!$A$2:$A$65536,0))),""))</f>
        <v>air</v>
      </c>
      <c r="M212" s="59" t="str">
        <f>IF(_xlfn.IFNA(_xlfn.IFNA(INDEX(l_fp!$E$3:$E$65537,MATCH($D212,l_fp!$A$3:$A$65537,0)),INDEX(background_biosphere!$D$2:$D$65536,MATCH($D212,background_biosphere!$A$2:$A$65536,0))),"")=0,"",_xlfn.IFNA(_xlfn.IFNA(INDEX(l_fp!$E$3:$E$65537,MATCH($D212,l_fp!$A$3:$A$65537,0)),INDEX(background_biosphere!$D$2:$D$65536,MATCH($D212,background_biosphere!$A$2:$A$65536,0))),""))</f>
        <v>unspecified</v>
      </c>
      <c r="N212" s="60" t="str">
        <f>_xlfn.IFNA(_xlfn.IFNA(_xlfn.IFNA(_xlfn.IFNA(INDEX(l_goods!$D$3:$D$65537,MATCH(C212,l_goods!$A$3:$A$65537,0)),INDEX(background_technosphere!$H$2:$H$65536,MATCH(C212,background_technosphere!$A$2:$A$65536,0))),INDEX(l_fp!$F$3:$F$65537,MATCH($D212,l_fp!$A$3:$A$65537,0))),INDEX(background_biosphere!$E$2:$E$65536,MATCH($D212,background_biosphere!$A$2:$A$65536,0))),"")</f>
        <v>kg</v>
      </c>
      <c r="O212" s="61"/>
      <c r="P212" s="61"/>
      <c r="Q212" s="61"/>
    </row>
    <row r="213" spans="1:17" x14ac:dyDescent="0.25">
      <c r="A213" s="163" t="str">
        <f>_xlfn.IFNA(_xlfn.IFNA(INDEX(l_act!$B$3:$B$65537,MATCH($B213,l_act!$A$3:$A$65537,0)),INDEX(background_technosphere!$E$2:$E$65536,MATCH($B213,background_technosphere!$B$2:$B$65536,0))),"")</f>
        <v>sludge_eol_cardboard</v>
      </c>
      <c r="B213" s="164" t="s">
        <v>5833</v>
      </c>
      <c r="C213" s="53"/>
      <c r="D213" s="54" t="s">
        <v>2016</v>
      </c>
      <c r="E213" s="55" t="str">
        <f>_xlfn.IFNA(_xlfn.IFNA(INDEX(l_act!$B$3:$B$65537,MATCH(IFERROR(RIGHT($C213,LEN($C213)-FIND("_",$C213)),""),l_act!$A$3:$A$65537,0)),INDEX(background_technosphere!$E$2:$E$65536,MATCH($C213,background_technosphere!$A$2:$A$65536,0))),"")</f>
        <v/>
      </c>
      <c r="F213" s="55" t="str">
        <f>_xlfn.IFNA(_xlfn.IFNA(INDEX(l_act!$C$3:$C$65537,MATCH(IFERROR(RIGHT($C213,LEN($C213)-FIND("_",$C213)),""),l_act!$A$3:$A$65537,0)),INDEX(background_technosphere!$G$2:$G$65536,MATCH($C213,background_technosphere!$A$2:$A$65536,0))),"")</f>
        <v/>
      </c>
      <c r="G213" s="56" t="str">
        <f>_xlfn.IFNA(_xlfn.IFNA(INDEX(l_goods!$B$3:$B$65537,MATCH($C213,l_goods!$A$3:$A$65537,0)),INDEX(background_technosphere!$F$2:$F$65536,MATCH($C213,background_technosphere!$A$2:$A$65536,0))),"")</f>
        <v/>
      </c>
      <c r="H213" s="57" t="str">
        <f>_xlfn.IFNA(_xlfn.IFNA(INDEX(l_fp!$B$3:$B$65537,MATCH($D213,l_fp!$A$3:$A$65537,0)),INDEX(background_biosphere!$B$2:$B$65536,MATCH($D213,background_biosphere!$A$2:$A$65536,0))),"")</f>
        <v>Thorium</v>
      </c>
      <c r="I213" s="58"/>
      <c r="J213" s="58"/>
      <c r="K213" s="54">
        <v>9.6325300000000009E-10</v>
      </c>
      <c r="L213" s="59" t="str">
        <f>IF(_xlfn.IFNA(_xlfn.IFNA(INDEX(l_fp!$D$3:$D$65537,MATCH($D213,l_fp!$A$3:$A$65537,0)),INDEX(background_biosphere!$C$2:$C$65536,MATCH($D213,background_biosphere!$A$2:$A$65536,0))),"")=0,"",_xlfn.IFNA(_xlfn.IFNA(INDEX(l_fp!$D$3:$D$65537,MATCH($D213,l_fp!$A$3:$A$65537,0)),INDEX(background_biosphere!$C$2:$C$65536,MATCH($D213,background_biosphere!$A$2:$A$65536,0))),""))</f>
        <v>air</v>
      </c>
      <c r="M213" s="59" t="str">
        <f>IF(_xlfn.IFNA(_xlfn.IFNA(INDEX(l_fp!$E$3:$E$65537,MATCH($D213,l_fp!$A$3:$A$65537,0)),INDEX(background_biosphere!$D$2:$D$65536,MATCH($D213,background_biosphere!$A$2:$A$65536,0))),"")=0,"",_xlfn.IFNA(_xlfn.IFNA(INDEX(l_fp!$E$3:$E$65537,MATCH($D213,l_fp!$A$3:$A$65537,0)),INDEX(background_biosphere!$D$2:$D$65536,MATCH($D213,background_biosphere!$A$2:$A$65536,0))),""))</f>
        <v>unspecified</v>
      </c>
      <c r="N213" s="60" t="str">
        <f>_xlfn.IFNA(_xlfn.IFNA(_xlfn.IFNA(_xlfn.IFNA(INDEX(l_goods!$D$3:$D$65537,MATCH(C213,l_goods!$A$3:$A$65537,0)),INDEX(background_technosphere!$H$2:$H$65536,MATCH(C213,background_technosphere!$A$2:$A$65536,0))),INDEX(l_fp!$F$3:$F$65537,MATCH($D213,l_fp!$A$3:$A$65537,0))),INDEX(background_biosphere!$E$2:$E$65536,MATCH($D213,background_biosphere!$A$2:$A$65536,0))),"")</f>
        <v>kg</v>
      </c>
      <c r="O213" s="61"/>
      <c r="P213" s="61"/>
      <c r="Q213" s="61"/>
    </row>
    <row r="214" spans="1:17" x14ac:dyDescent="0.25">
      <c r="A214" s="163" t="str">
        <f>_xlfn.IFNA(_xlfn.IFNA(INDEX(l_act!$B$3:$B$65537,MATCH($B214,l_act!$A$3:$A$65537,0)),INDEX(background_technosphere!$E$2:$E$65536,MATCH($B214,background_technosphere!$B$2:$B$65536,0))),"")</f>
        <v>sludge_eol_cardboard</v>
      </c>
      <c r="B214" s="164" t="s">
        <v>5833</v>
      </c>
      <c r="C214" s="53"/>
      <c r="D214" s="54" t="s">
        <v>2022</v>
      </c>
      <c r="E214" s="55" t="str">
        <f>_xlfn.IFNA(_xlfn.IFNA(INDEX(l_act!$B$3:$B$65537,MATCH(IFERROR(RIGHT($C214,LEN($C214)-FIND("_",$C214)),""),l_act!$A$3:$A$65537,0)),INDEX(background_technosphere!$E$2:$E$65536,MATCH($C214,background_technosphere!$A$2:$A$65536,0))),"")</f>
        <v/>
      </c>
      <c r="F214" s="55" t="str">
        <f>_xlfn.IFNA(_xlfn.IFNA(INDEX(l_act!$C$3:$C$65537,MATCH(IFERROR(RIGHT($C214,LEN($C214)-FIND("_",$C214)),""),l_act!$A$3:$A$65537,0)),INDEX(background_technosphere!$G$2:$G$65536,MATCH($C214,background_technosphere!$A$2:$A$65536,0))),"")</f>
        <v/>
      </c>
      <c r="G214" s="56" t="str">
        <f>_xlfn.IFNA(_xlfn.IFNA(INDEX(l_goods!$B$3:$B$65537,MATCH($C214,l_goods!$A$3:$A$65537,0)),INDEX(background_technosphere!$F$2:$F$65536,MATCH($C214,background_technosphere!$A$2:$A$65536,0))),"")</f>
        <v/>
      </c>
      <c r="H214" s="57" t="str">
        <f>_xlfn.IFNA(_xlfn.IFNA(INDEX(l_fp!$B$3:$B$65537,MATCH($D214,l_fp!$A$3:$A$65537,0)),INDEX(background_biosphere!$B$2:$B$65536,MATCH($D214,background_biosphere!$A$2:$A$65536,0))),"")</f>
        <v>Thorium-228</v>
      </c>
      <c r="I214" s="58"/>
      <c r="J214" s="58"/>
      <c r="K214" s="54">
        <v>2.4924430000000002E-6</v>
      </c>
      <c r="L214" s="59" t="str">
        <f>IF(_xlfn.IFNA(_xlfn.IFNA(INDEX(l_fp!$D$3:$D$65537,MATCH($D214,l_fp!$A$3:$A$65537,0)),INDEX(background_biosphere!$C$2:$C$65536,MATCH($D214,background_biosphere!$A$2:$A$65536,0))),"")=0,"",_xlfn.IFNA(_xlfn.IFNA(INDEX(l_fp!$D$3:$D$65537,MATCH($D214,l_fp!$A$3:$A$65537,0)),INDEX(background_biosphere!$C$2:$C$65536,MATCH($D214,background_biosphere!$A$2:$A$65536,0))),""))</f>
        <v>air</v>
      </c>
      <c r="M214" s="59" t="str">
        <f>IF(_xlfn.IFNA(_xlfn.IFNA(INDEX(l_fp!$E$3:$E$65537,MATCH($D214,l_fp!$A$3:$A$65537,0)),INDEX(background_biosphere!$D$2:$D$65536,MATCH($D214,background_biosphere!$A$2:$A$65536,0))),"")=0,"",_xlfn.IFNA(_xlfn.IFNA(INDEX(l_fp!$E$3:$E$65537,MATCH($D214,l_fp!$A$3:$A$65537,0)),INDEX(background_biosphere!$D$2:$D$65536,MATCH($D214,background_biosphere!$A$2:$A$65536,0))),""))</f>
        <v>unspecified</v>
      </c>
      <c r="N214" s="60" t="str">
        <f>_xlfn.IFNA(_xlfn.IFNA(_xlfn.IFNA(_xlfn.IFNA(INDEX(l_goods!$D$3:$D$65537,MATCH(C214,l_goods!$A$3:$A$65537,0)),INDEX(background_technosphere!$H$2:$H$65536,MATCH(C214,background_technosphere!$A$2:$A$65536,0))),INDEX(l_fp!$F$3:$F$65537,MATCH($D214,l_fp!$A$3:$A$65537,0))),INDEX(background_biosphere!$E$2:$E$65536,MATCH($D214,background_biosphere!$A$2:$A$65536,0))),"")</f>
        <v>kBq</v>
      </c>
      <c r="O214" s="61"/>
      <c r="P214" s="61"/>
      <c r="Q214" s="61"/>
    </row>
    <row r="215" spans="1:17" x14ac:dyDescent="0.25">
      <c r="A215" s="163" t="str">
        <f>_xlfn.IFNA(_xlfn.IFNA(INDEX(l_act!$B$3:$B$65537,MATCH($B215,l_act!$A$3:$A$65537,0)),INDEX(background_technosphere!$E$2:$E$65536,MATCH($B215,background_technosphere!$B$2:$B$65536,0))),"")</f>
        <v>sludge_eol_cardboard</v>
      </c>
      <c r="B215" s="164" t="s">
        <v>5833</v>
      </c>
      <c r="C215" s="53"/>
      <c r="D215" s="54" t="s">
        <v>2034</v>
      </c>
      <c r="E215" s="55" t="str">
        <f>_xlfn.IFNA(_xlfn.IFNA(INDEX(l_act!$B$3:$B$65537,MATCH(IFERROR(RIGHT($C215,LEN($C215)-FIND("_",$C215)),""),l_act!$A$3:$A$65537,0)),INDEX(background_technosphere!$E$2:$E$65536,MATCH($C215,background_technosphere!$A$2:$A$65536,0))),"")</f>
        <v/>
      </c>
      <c r="F215" s="55" t="str">
        <f>_xlfn.IFNA(_xlfn.IFNA(INDEX(l_act!$C$3:$C$65537,MATCH(IFERROR(RIGHT($C215,LEN($C215)-FIND("_",$C215)),""),l_act!$A$3:$A$65537,0)),INDEX(background_technosphere!$G$2:$G$65536,MATCH($C215,background_technosphere!$A$2:$A$65536,0))),"")</f>
        <v/>
      </c>
      <c r="G215" s="56" t="str">
        <f>_xlfn.IFNA(_xlfn.IFNA(INDEX(l_goods!$B$3:$B$65537,MATCH($C215,l_goods!$A$3:$A$65537,0)),INDEX(background_technosphere!$F$2:$F$65536,MATCH($C215,background_technosphere!$A$2:$A$65536,0))),"")</f>
        <v/>
      </c>
      <c r="H215" s="57" t="str">
        <f>_xlfn.IFNA(_xlfn.IFNA(INDEX(l_fp!$B$3:$B$65537,MATCH($D215,l_fp!$A$3:$A$65537,0)),INDEX(background_biosphere!$B$2:$B$65536,MATCH($D215,background_biosphere!$A$2:$A$65536,0))),"")</f>
        <v>Thorium-232</v>
      </c>
      <c r="I215" s="58"/>
      <c r="J215" s="58"/>
      <c r="K215" s="54">
        <v>1.5625549999999999E-6</v>
      </c>
      <c r="L215" s="59" t="str">
        <f>IF(_xlfn.IFNA(_xlfn.IFNA(INDEX(l_fp!$D$3:$D$65537,MATCH($D215,l_fp!$A$3:$A$65537,0)),INDEX(background_biosphere!$C$2:$C$65536,MATCH($D215,background_biosphere!$A$2:$A$65536,0))),"")=0,"",_xlfn.IFNA(_xlfn.IFNA(INDEX(l_fp!$D$3:$D$65537,MATCH($D215,l_fp!$A$3:$A$65537,0)),INDEX(background_biosphere!$C$2:$C$65536,MATCH($D215,background_biosphere!$A$2:$A$65536,0))),""))</f>
        <v>air</v>
      </c>
      <c r="M215" s="59" t="str">
        <f>IF(_xlfn.IFNA(_xlfn.IFNA(INDEX(l_fp!$E$3:$E$65537,MATCH($D215,l_fp!$A$3:$A$65537,0)),INDEX(background_biosphere!$D$2:$D$65536,MATCH($D215,background_biosphere!$A$2:$A$65536,0))),"")=0,"",_xlfn.IFNA(_xlfn.IFNA(INDEX(l_fp!$E$3:$E$65537,MATCH($D215,l_fp!$A$3:$A$65537,0)),INDEX(background_biosphere!$D$2:$D$65536,MATCH($D215,background_biosphere!$A$2:$A$65536,0))),""))</f>
        <v>unspecified</v>
      </c>
      <c r="N215" s="60" t="str">
        <f>_xlfn.IFNA(_xlfn.IFNA(_xlfn.IFNA(_xlfn.IFNA(INDEX(l_goods!$D$3:$D$65537,MATCH(C215,l_goods!$A$3:$A$65537,0)),INDEX(background_technosphere!$H$2:$H$65536,MATCH(C215,background_technosphere!$A$2:$A$65536,0))),INDEX(l_fp!$F$3:$F$65537,MATCH($D215,l_fp!$A$3:$A$65537,0))),INDEX(background_biosphere!$E$2:$E$65536,MATCH($D215,background_biosphere!$A$2:$A$65536,0))),"")</f>
        <v>kBq</v>
      </c>
      <c r="O215" s="61"/>
      <c r="P215" s="61"/>
      <c r="Q215" s="61"/>
    </row>
    <row r="216" spans="1:17" x14ac:dyDescent="0.25">
      <c r="A216" s="163" t="str">
        <f>_xlfn.IFNA(_xlfn.IFNA(INDEX(l_act!$B$3:$B$65537,MATCH($B216,l_act!$A$3:$A$65537,0)),INDEX(background_technosphere!$E$2:$E$65536,MATCH($B216,background_technosphere!$B$2:$B$65536,0))),"")</f>
        <v>sludge_eol_cardboard</v>
      </c>
      <c r="B216" s="164" t="s">
        <v>5833</v>
      </c>
      <c r="C216" s="53"/>
      <c r="D216" s="54" t="s">
        <v>2046</v>
      </c>
      <c r="E216" s="55" t="str">
        <f>_xlfn.IFNA(_xlfn.IFNA(INDEX(l_act!$B$3:$B$65537,MATCH(IFERROR(RIGHT($C216,LEN($C216)-FIND("_",$C216)),""),l_act!$A$3:$A$65537,0)),INDEX(background_technosphere!$E$2:$E$65536,MATCH($C216,background_technosphere!$A$2:$A$65536,0))),"")</f>
        <v/>
      </c>
      <c r="F216" s="55" t="str">
        <f>_xlfn.IFNA(_xlfn.IFNA(INDEX(l_act!$C$3:$C$65537,MATCH(IFERROR(RIGHT($C216,LEN($C216)-FIND("_",$C216)),""),l_act!$A$3:$A$65537,0)),INDEX(background_technosphere!$G$2:$G$65536,MATCH($C216,background_technosphere!$A$2:$A$65536,0))),"")</f>
        <v/>
      </c>
      <c r="G216" s="56" t="str">
        <f>_xlfn.IFNA(_xlfn.IFNA(INDEX(l_goods!$B$3:$B$65537,MATCH($C216,l_goods!$A$3:$A$65537,0)),INDEX(background_technosphere!$F$2:$F$65536,MATCH($C216,background_technosphere!$A$2:$A$65536,0))),"")</f>
        <v/>
      </c>
      <c r="H216" s="57" t="str">
        <f>_xlfn.IFNA(_xlfn.IFNA(INDEX(l_fp!$B$3:$B$65537,MATCH($D216,l_fp!$A$3:$A$65537,0)),INDEX(background_biosphere!$B$2:$B$65536,MATCH($D216,background_biosphere!$A$2:$A$65536,0))),"")</f>
        <v>Tin</v>
      </c>
      <c r="I216" s="58"/>
      <c r="J216" s="58"/>
      <c r="K216" s="54">
        <v>5.3886000000000004E-10</v>
      </c>
      <c r="L216" s="59" t="str">
        <f>IF(_xlfn.IFNA(_xlfn.IFNA(INDEX(l_fp!$D$3:$D$65537,MATCH($D216,l_fp!$A$3:$A$65537,0)),INDEX(background_biosphere!$C$2:$C$65536,MATCH($D216,background_biosphere!$A$2:$A$65536,0))),"")=0,"",_xlfn.IFNA(_xlfn.IFNA(INDEX(l_fp!$D$3:$D$65537,MATCH($D216,l_fp!$A$3:$A$65537,0)),INDEX(background_biosphere!$C$2:$C$65536,MATCH($D216,background_biosphere!$A$2:$A$65536,0))),""))</f>
        <v>air</v>
      </c>
      <c r="M216" s="59" t="str">
        <f>IF(_xlfn.IFNA(_xlfn.IFNA(INDEX(l_fp!$E$3:$E$65537,MATCH($D216,l_fp!$A$3:$A$65537,0)),INDEX(background_biosphere!$D$2:$D$65536,MATCH($D216,background_biosphere!$A$2:$A$65536,0))),"")=0,"",_xlfn.IFNA(_xlfn.IFNA(INDEX(l_fp!$E$3:$E$65537,MATCH($D216,l_fp!$A$3:$A$65537,0)),INDEX(background_biosphere!$D$2:$D$65536,MATCH($D216,background_biosphere!$A$2:$A$65536,0))),""))</f>
        <v>unspecified</v>
      </c>
      <c r="N216" s="60" t="str">
        <f>_xlfn.IFNA(_xlfn.IFNA(_xlfn.IFNA(_xlfn.IFNA(INDEX(l_goods!$D$3:$D$65537,MATCH(C216,l_goods!$A$3:$A$65537,0)),INDEX(background_technosphere!$H$2:$H$65536,MATCH(C216,background_technosphere!$A$2:$A$65536,0))),INDEX(l_fp!$F$3:$F$65537,MATCH($D216,l_fp!$A$3:$A$65537,0))),INDEX(background_biosphere!$E$2:$E$65536,MATCH($D216,background_biosphere!$A$2:$A$65536,0))),"")</f>
        <v>kg</v>
      </c>
      <c r="O216" s="61"/>
      <c r="P216" s="61"/>
      <c r="Q216" s="61"/>
    </row>
    <row r="217" spans="1:17" x14ac:dyDescent="0.25">
      <c r="A217" s="163" t="str">
        <f>_xlfn.IFNA(_xlfn.IFNA(INDEX(l_act!$B$3:$B$65537,MATCH($B217,l_act!$A$3:$A$65537,0)),INDEX(background_technosphere!$E$2:$E$65536,MATCH($B217,background_technosphere!$B$2:$B$65536,0))),"")</f>
        <v>sludge_eol_cardboard</v>
      </c>
      <c r="B217" s="164" t="s">
        <v>5833</v>
      </c>
      <c r="C217" s="53"/>
      <c r="D217" s="54" t="s">
        <v>2052</v>
      </c>
      <c r="E217" s="55" t="str">
        <f>_xlfn.IFNA(_xlfn.IFNA(INDEX(l_act!$B$3:$B$65537,MATCH(IFERROR(RIGHT($C217,LEN($C217)-FIND("_",$C217)),""),l_act!$A$3:$A$65537,0)),INDEX(background_technosphere!$E$2:$E$65536,MATCH($C217,background_technosphere!$A$2:$A$65536,0))),"")</f>
        <v/>
      </c>
      <c r="F217" s="55" t="str">
        <f>_xlfn.IFNA(_xlfn.IFNA(INDEX(l_act!$C$3:$C$65537,MATCH(IFERROR(RIGHT($C217,LEN($C217)-FIND("_",$C217)),""),l_act!$A$3:$A$65537,0)),INDEX(background_technosphere!$G$2:$G$65536,MATCH($C217,background_technosphere!$A$2:$A$65536,0))),"")</f>
        <v/>
      </c>
      <c r="G217" s="56" t="str">
        <f>_xlfn.IFNA(_xlfn.IFNA(INDEX(l_goods!$B$3:$B$65537,MATCH($C217,l_goods!$A$3:$A$65537,0)),INDEX(background_technosphere!$F$2:$F$65536,MATCH($C217,background_technosphere!$A$2:$A$65536,0))),"")</f>
        <v/>
      </c>
      <c r="H217" s="57" t="str">
        <f>_xlfn.IFNA(_xlfn.IFNA(INDEX(l_fp!$B$3:$B$65537,MATCH($D217,l_fp!$A$3:$A$65537,0)),INDEX(background_biosphere!$B$2:$B$65536,MATCH($D217,background_biosphere!$A$2:$A$65536,0))),"")</f>
        <v>Titanium</v>
      </c>
      <c r="I217" s="58"/>
      <c r="J217" s="58"/>
      <c r="K217" s="54">
        <v>1.16298E-7</v>
      </c>
      <c r="L217" s="59" t="str">
        <f>IF(_xlfn.IFNA(_xlfn.IFNA(INDEX(l_fp!$D$3:$D$65537,MATCH($D217,l_fp!$A$3:$A$65537,0)),INDEX(background_biosphere!$C$2:$C$65536,MATCH($D217,background_biosphere!$A$2:$A$65536,0))),"")=0,"",_xlfn.IFNA(_xlfn.IFNA(INDEX(l_fp!$D$3:$D$65537,MATCH($D217,l_fp!$A$3:$A$65537,0)),INDEX(background_biosphere!$C$2:$C$65536,MATCH($D217,background_biosphere!$A$2:$A$65536,0))),""))</f>
        <v>air</v>
      </c>
      <c r="M217" s="59" t="str">
        <f>IF(_xlfn.IFNA(_xlfn.IFNA(INDEX(l_fp!$E$3:$E$65537,MATCH($D217,l_fp!$A$3:$A$65537,0)),INDEX(background_biosphere!$D$2:$D$65536,MATCH($D217,background_biosphere!$A$2:$A$65536,0))),"")=0,"",_xlfn.IFNA(_xlfn.IFNA(INDEX(l_fp!$E$3:$E$65537,MATCH($D217,l_fp!$A$3:$A$65537,0)),INDEX(background_biosphere!$D$2:$D$65536,MATCH($D217,background_biosphere!$A$2:$A$65536,0))),""))</f>
        <v>unspecified</v>
      </c>
      <c r="N217" s="60" t="str">
        <f>_xlfn.IFNA(_xlfn.IFNA(_xlfn.IFNA(_xlfn.IFNA(INDEX(l_goods!$D$3:$D$65537,MATCH(C217,l_goods!$A$3:$A$65537,0)),INDEX(background_technosphere!$H$2:$H$65536,MATCH(C217,background_technosphere!$A$2:$A$65536,0))),INDEX(l_fp!$F$3:$F$65537,MATCH($D217,l_fp!$A$3:$A$65537,0))),INDEX(background_biosphere!$E$2:$E$65536,MATCH($D217,background_biosphere!$A$2:$A$65536,0))),"")</f>
        <v>kg</v>
      </c>
      <c r="O217" s="61"/>
      <c r="P217" s="61"/>
      <c r="Q217" s="61"/>
    </row>
    <row r="218" spans="1:17" x14ac:dyDescent="0.25">
      <c r="A218" s="163" t="str">
        <f>_xlfn.IFNA(_xlfn.IFNA(INDEX(l_act!$B$3:$B$65537,MATCH($B218,l_act!$A$3:$A$65537,0)),INDEX(background_technosphere!$E$2:$E$65536,MATCH($B218,background_technosphere!$B$2:$B$65536,0))),"")</f>
        <v>sludge_eol_cardboard</v>
      </c>
      <c r="B218" s="164" t="s">
        <v>5833</v>
      </c>
      <c r="C218" s="53"/>
      <c r="D218" s="54" t="s">
        <v>2058</v>
      </c>
      <c r="E218" s="55" t="str">
        <f>_xlfn.IFNA(_xlfn.IFNA(INDEX(l_act!$B$3:$B$65537,MATCH(IFERROR(RIGHT($C218,LEN($C218)-FIND("_",$C218)),""),l_act!$A$3:$A$65537,0)),INDEX(background_technosphere!$E$2:$E$65536,MATCH($C218,background_technosphere!$A$2:$A$65536,0))),"")</f>
        <v/>
      </c>
      <c r="F218" s="55" t="str">
        <f>_xlfn.IFNA(_xlfn.IFNA(INDEX(l_act!$C$3:$C$65537,MATCH(IFERROR(RIGHT($C218,LEN($C218)-FIND("_",$C218)),""),l_act!$A$3:$A$65537,0)),INDEX(background_technosphere!$G$2:$G$65536,MATCH($C218,background_technosphere!$A$2:$A$65536,0))),"")</f>
        <v/>
      </c>
      <c r="G218" s="56" t="str">
        <f>_xlfn.IFNA(_xlfn.IFNA(INDEX(l_goods!$B$3:$B$65537,MATCH($C218,l_goods!$A$3:$A$65537,0)),INDEX(background_technosphere!$F$2:$F$65536,MATCH($C218,background_technosphere!$A$2:$A$65536,0))),"")</f>
        <v/>
      </c>
      <c r="H218" s="57" t="str">
        <f>_xlfn.IFNA(_xlfn.IFNA(INDEX(l_fp!$B$3:$B$65537,MATCH($D218,l_fp!$A$3:$A$65537,0)),INDEX(background_biosphere!$B$2:$B$65536,MATCH($D218,background_biosphere!$A$2:$A$65536,0))),"")</f>
        <v>Toluene</v>
      </c>
      <c r="I218" s="58"/>
      <c r="J218" s="58"/>
      <c r="K218" s="54">
        <v>1.316117E-6</v>
      </c>
      <c r="L218" s="59" t="str">
        <f>IF(_xlfn.IFNA(_xlfn.IFNA(INDEX(l_fp!$D$3:$D$65537,MATCH($D218,l_fp!$A$3:$A$65537,0)),INDEX(background_biosphere!$C$2:$C$65536,MATCH($D218,background_biosphere!$A$2:$A$65536,0))),"")=0,"",_xlfn.IFNA(_xlfn.IFNA(INDEX(l_fp!$D$3:$D$65537,MATCH($D218,l_fp!$A$3:$A$65537,0)),INDEX(background_biosphere!$C$2:$C$65536,MATCH($D218,background_biosphere!$A$2:$A$65536,0))),""))</f>
        <v>air</v>
      </c>
      <c r="M218" s="59" t="str">
        <f>IF(_xlfn.IFNA(_xlfn.IFNA(INDEX(l_fp!$E$3:$E$65537,MATCH($D218,l_fp!$A$3:$A$65537,0)),INDEX(background_biosphere!$D$2:$D$65536,MATCH($D218,background_biosphere!$A$2:$A$65536,0))),"")=0,"",_xlfn.IFNA(_xlfn.IFNA(INDEX(l_fp!$E$3:$E$65537,MATCH($D218,l_fp!$A$3:$A$65537,0)),INDEX(background_biosphere!$D$2:$D$65536,MATCH($D218,background_biosphere!$A$2:$A$65536,0))),""))</f>
        <v>unspecified</v>
      </c>
      <c r="N218" s="60" t="str">
        <f>_xlfn.IFNA(_xlfn.IFNA(_xlfn.IFNA(_xlfn.IFNA(INDEX(l_goods!$D$3:$D$65537,MATCH(C218,l_goods!$A$3:$A$65537,0)),INDEX(background_technosphere!$H$2:$H$65536,MATCH(C218,background_technosphere!$A$2:$A$65536,0))),INDEX(l_fp!$F$3:$F$65537,MATCH($D218,l_fp!$A$3:$A$65537,0))),INDEX(background_biosphere!$E$2:$E$65536,MATCH($D218,background_biosphere!$A$2:$A$65536,0))),"")</f>
        <v>kg</v>
      </c>
      <c r="O218" s="61"/>
      <c r="P218" s="61"/>
      <c r="Q218" s="61"/>
    </row>
    <row r="219" spans="1:17" x14ac:dyDescent="0.25">
      <c r="A219" s="163" t="str">
        <f>_xlfn.IFNA(_xlfn.IFNA(INDEX(l_act!$B$3:$B$65537,MATCH($B219,l_act!$A$3:$A$65537,0)),INDEX(background_technosphere!$E$2:$E$65536,MATCH($B219,background_technosphere!$B$2:$B$65536,0))),"")</f>
        <v>sludge_eol_cardboard</v>
      </c>
      <c r="B219" s="164" t="s">
        <v>5833</v>
      </c>
      <c r="C219" s="53"/>
      <c r="D219" s="54" t="s">
        <v>2096</v>
      </c>
      <c r="E219" s="55" t="str">
        <f>_xlfn.IFNA(_xlfn.IFNA(INDEX(l_act!$B$3:$B$65537,MATCH(IFERROR(RIGHT($C219,LEN($C219)-FIND("_",$C219)),""),l_act!$A$3:$A$65537,0)),INDEX(background_technosphere!$E$2:$E$65536,MATCH($C219,background_technosphere!$A$2:$A$65536,0))),"")</f>
        <v/>
      </c>
      <c r="F219" s="55" t="str">
        <f>_xlfn.IFNA(_xlfn.IFNA(INDEX(l_act!$C$3:$C$65537,MATCH(IFERROR(RIGHT($C219,LEN($C219)-FIND("_",$C219)),""),l_act!$A$3:$A$65537,0)),INDEX(background_technosphere!$G$2:$G$65536,MATCH($C219,background_technosphere!$A$2:$A$65536,0))),"")</f>
        <v/>
      </c>
      <c r="G219" s="56" t="str">
        <f>_xlfn.IFNA(_xlfn.IFNA(INDEX(l_goods!$B$3:$B$65537,MATCH($C219,l_goods!$A$3:$A$65537,0)),INDEX(background_technosphere!$F$2:$F$65536,MATCH($C219,background_technosphere!$A$2:$A$65536,0))),"")</f>
        <v/>
      </c>
      <c r="H219" s="57" t="str">
        <f>_xlfn.IFNA(_xlfn.IFNA(INDEX(l_fp!$B$3:$B$65537,MATCH($D219,l_fp!$A$3:$A$65537,0)),INDEX(background_biosphere!$B$2:$B$65536,MATCH($D219,background_biosphere!$A$2:$A$65536,0))),"")</f>
        <v>Uranium</v>
      </c>
      <c r="I219" s="58"/>
      <c r="J219" s="58"/>
      <c r="K219" s="54">
        <v>1.50179E-9</v>
      </c>
      <c r="L219" s="59" t="str">
        <f>IF(_xlfn.IFNA(_xlfn.IFNA(INDEX(l_fp!$D$3:$D$65537,MATCH($D219,l_fp!$A$3:$A$65537,0)),INDEX(background_biosphere!$C$2:$C$65536,MATCH($D219,background_biosphere!$A$2:$A$65536,0))),"")=0,"",_xlfn.IFNA(_xlfn.IFNA(INDEX(l_fp!$D$3:$D$65537,MATCH($D219,l_fp!$A$3:$A$65537,0)),INDEX(background_biosphere!$C$2:$C$65536,MATCH($D219,background_biosphere!$A$2:$A$65536,0))),""))</f>
        <v>air</v>
      </c>
      <c r="M219" s="59" t="str">
        <f>IF(_xlfn.IFNA(_xlfn.IFNA(INDEX(l_fp!$E$3:$E$65537,MATCH($D219,l_fp!$A$3:$A$65537,0)),INDEX(background_biosphere!$D$2:$D$65536,MATCH($D219,background_biosphere!$A$2:$A$65536,0))),"")=0,"",_xlfn.IFNA(_xlfn.IFNA(INDEX(l_fp!$E$3:$E$65537,MATCH($D219,l_fp!$A$3:$A$65537,0)),INDEX(background_biosphere!$D$2:$D$65536,MATCH($D219,background_biosphere!$A$2:$A$65536,0))),""))</f>
        <v>unspecified</v>
      </c>
      <c r="N219" s="60" t="str">
        <f>_xlfn.IFNA(_xlfn.IFNA(_xlfn.IFNA(_xlfn.IFNA(INDEX(l_goods!$D$3:$D$65537,MATCH(C219,l_goods!$A$3:$A$65537,0)),INDEX(background_technosphere!$H$2:$H$65536,MATCH(C219,background_technosphere!$A$2:$A$65536,0))),INDEX(l_fp!$F$3:$F$65537,MATCH($D219,l_fp!$A$3:$A$65537,0))),INDEX(background_biosphere!$E$2:$E$65536,MATCH($D219,background_biosphere!$A$2:$A$65536,0))),"")</f>
        <v>kg</v>
      </c>
      <c r="O219" s="61"/>
      <c r="P219" s="61"/>
      <c r="Q219" s="61"/>
    </row>
    <row r="220" spans="1:17" x14ac:dyDescent="0.25">
      <c r="A220" s="163" t="str">
        <f>_xlfn.IFNA(_xlfn.IFNA(INDEX(l_act!$B$3:$B$65537,MATCH($B220,l_act!$A$3:$A$65537,0)),INDEX(background_technosphere!$E$2:$E$65536,MATCH($B220,background_technosphere!$B$2:$B$65536,0))),"")</f>
        <v>sludge_eol_cardboard</v>
      </c>
      <c r="B220" s="164" t="s">
        <v>5833</v>
      </c>
      <c r="C220" s="53"/>
      <c r="D220" s="54" t="s">
        <v>2120</v>
      </c>
      <c r="E220" s="55" t="str">
        <f>_xlfn.IFNA(_xlfn.IFNA(INDEX(l_act!$B$3:$B$65537,MATCH(IFERROR(RIGHT($C220,LEN($C220)-FIND("_",$C220)),""),l_act!$A$3:$A$65537,0)),INDEX(background_technosphere!$E$2:$E$65536,MATCH($C220,background_technosphere!$A$2:$A$65536,0))),"")</f>
        <v/>
      </c>
      <c r="F220" s="55" t="str">
        <f>_xlfn.IFNA(_xlfn.IFNA(INDEX(l_act!$C$3:$C$65537,MATCH(IFERROR(RIGHT($C220,LEN($C220)-FIND("_",$C220)),""),l_act!$A$3:$A$65537,0)),INDEX(background_technosphere!$G$2:$G$65536,MATCH($C220,background_technosphere!$A$2:$A$65536,0))),"")</f>
        <v/>
      </c>
      <c r="G220" s="56" t="str">
        <f>_xlfn.IFNA(_xlfn.IFNA(INDEX(l_goods!$B$3:$B$65537,MATCH($C220,l_goods!$A$3:$A$65537,0)),INDEX(background_technosphere!$F$2:$F$65536,MATCH($C220,background_technosphere!$A$2:$A$65536,0))),"")</f>
        <v/>
      </c>
      <c r="H220" s="57" t="str">
        <f>_xlfn.IFNA(_xlfn.IFNA(INDEX(l_fp!$B$3:$B$65537,MATCH($D220,l_fp!$A$3:$A$65537,0)),INDEX(background_biosphere!$B$2:$B$65536,MATCH($D220,background_biosphere!$A$2:$A$65536,0))),"")</f>
        <v>Uranium-238</v>
      </c>
      <c r="I220" s="58"/>
      <c r="J220" s="58"/>
      <c r="K220" s="54">
        <v>4.5199419999999996E-6</v>
      </c>
      <c r="L220" s="59" t="str">
        <f>IF(_xlfn.IFNA(_xlfn.IFNA(INDEX(l_fp!$D$3:$D$65537,MATCH($D220,l_fp!$A$3:$A$65537,0)),INDEX(background_biosphere!$C$2:$C$65536,MATCH($D220,background_biosphere!$A$2:$A$65536,0))),"")=0,"",_xlfn.IFNA(_xlfn.IFNA(INDEX(l_fp!$D$3:$D$65537,MATCH($D220,l_fp!$A$3:$A$65537,0)),INDEX(background_biosphere!$C$2:$C$65536,MATCH($D220,background_biosphere!$A$2:$A$65536,0))),""))</f>
        <v>air</v>
      </c>
      <c r="M220" s="59" t="str">
        <f>IF(_xlfn.IFNA(_xlfn.IFNA(INDEX(l_fp!$E$3:$E$65537,MATCH($D220,l_fp!$A$3:$A$65537,0)),INDEX(background_biosphere!$D$2:$D$65536,MATCH($D220,background_biosphere!$A$2:$A$65536,0))),"")=0,"",_xlfn.IFNA(_xlfn.IFNA(INDEX(l_fp!$E$3:$E$65537,MATCH($D220,l_fp!$A$3:$A$65537,0)),INDEX(background_biosphere!$D$2:$D$65536,MATCH($D220,background_biosphere!$A$2:$A$65536,0))),""))</f>
        <v>unspecified</v>
      </c>
      <c r="N220" s="60" t="str">
        <f>_xlfn.IFNA(_xlfn.IFNA(_xlfn.IFNA(_xlfn.IFNA(INDEX(l_goods!$D$3:$D$65537,MATCH(C220,l_goods!$A$3:$A$65537,0)),INDEX(background_technosphere!$H$2:$H$65536,MATCH(C220,background_technosphere!$A$2:$A$65536,0))),INDEX(l_fp!$F$3:$F$65537,MATCH($D220,l_fp!$A$3:$A$65537,0))),INDEX(background_biosphere!$E$2:$E$65536,MATCH($D220,background_biosphere!$A$2:$A$65536,0))),"")</f>
        <v>kBq</v>
      </c>
      <c r="O220" s="61"/>
      <c r="P220" s="61"/>
      <c r="Q220" s="61"/>
    </row>
    <row r="221" spans="1:17" x14ac:dyDescent="0.25">
      <c r="A221" s="163" t="str">
        <f>_xlfn.IFNA(_xlfn.IFNA(INDEX(l_act!$B$3:$B$65537,MATCH($B221,l_act!$A$3:$A$65537,0)),INDEX(background_technosphere!$E$2:$E$65536,MATCH($B221,background_technosphere!$B$2:$B$65536,0))),"")</f>
        <v>sludge_eol_cardboard</v>
      </c>
      <c r="B221" s="164" t="s">
        <v>5833</v>
      </c>
      <c r="C221" s="53"/>
      <c r="D221" s="54" t="s">
        <v>2128</v>
      </c>
      <c r="E221" s="55" t="str">
        <f>_xlfn.IFNA(_xlfn.IFNA(INDEX(l_act!$B$3:$B$65537,MATCH(IFERROR(RIGHT($C221,LEN($C221)-FIND("_",$C221)),""),l_act!$A$3:$A$65537,0)),INDEX(background_technosphere!$E$2:$E$65536,MATCH($C221,background_technosphere!$A$2:$A$65536,0))),"")</f>
        <v/>
      </c>
      <c r="F221" s="55" t="str">
        <f>_xlfn.IFNA(_xlfn.IFNA(INDEX(l_act!$C$3:$C$65537,MATCH(IFERROR(RIGHT($C221,LEN($C221)-FIND("_",$C221)),""),l_act!$A$3:$A$65537,0)),INDEX(background_technosphere!$G$2:$G$65536,MATCH($C221,background_technosphere!$A$2:$A$65536,0))),"")</f>
        <v/>
      </c>
      <c r="G221" s="56" t="str">
        <f>_xlfn.IFNA(_xlfn.IFNA(INDEX(l_goods!$B$3:$B$65537,MATCH($C221,l_goods!$A$3:$A$65537,0)),INDEX(background_technosphere!$F$2:$F$65536,MATCH($C221,background_technosphere!$A$2:$A$65536,0))),"")</f>
        <v/>
      </c>
      <c r="H221" s="57" t="str">
        <f>_xlfn.IFNA(_xlfn.IFNA(INDEX(l_fp!$B$3:$B$65537,MATCH($D221,l_fp!$A$3:$A$65537,0)),INDEX(background_biosphere!$B$2:$B$65536,MATCH($D221,background_biosphere!$A$2:$A$65536,0))),"")</f>
        <v>Vanadium</v>
      </c>
      <c r="I221" s="58"/>
      <c r="J221" s="58"/>
      <c r="K221" s="54">
        <v>3.7975199999999998E-8</v>
      </c>
      <c r="L221" s="59" t="str">
        <f>IF(_xlfn.IFNA(_xlfn.IFNA(INDEX(l_fp!$D$3:$D$65537,MATCH($D221,l_fp!$A$3:$A$65537,0)),INDEX(background_biosphere!$C$2:$C$65536,MATCH($D221,background_biosphere!$A$2:$A$65536,0))),"")=0,"",_xlfn.IFNA(_xlfn.IFNA(INDEX(l_fp!$D$3:$D$65537,MATCH($D221,l_fp!$A$3:$A$65537,0)),INDEX(background_biosphere!$C$2:$C$65536,MATCH($D221,background_biosphere!$A$2:$A$65536,0))),""))</f>
        <v>air</v>
      </c>
      <c r="M221" s="59" t="str">
        <f>IF(_xlfn.IFNA(_xlfn.IFNA(INDEX(l_fp!$E$3:$E$65537,MATCH($D221,l_fp!$A$3:$A$65537,0)),INDEX(background_biosphere!$D$2:$D$65536,MATCH($D221,background_biosphere!$A$2:$A$65536,0))),"")=0,"",_xlfn.IFNA(_xlfn.IFNA(INDEX(l_fp!$E$3:$E$65537,MATCH($D221,l_fp!$A$3:$A$65537,0)),INDEX(background_biosphere!$D$2:$D$65536,MATCH($D221,background_biosphere!$A$2:$A$65536,0))),""))</f>
        <v>unspecified</v>
      </c>
      <c r="N221" s="60" t="str">
        <f>_xlfn.IFNA(_xlfn.IFNA(_xlfn.IFNA(_xlfn.IFNA(INDEX(l_goods!$D$3:$D$65537,MATCH(C221,l_goods!$A$3:$A$65537,0)),INDEX(background_technosphere!$H$2:$H$65536,MATCH(C221,background_technosphere!$A$2:$A$65536,0))),INDEX(l_fp!$F$3:$F$65537,MATCH($D221,l_fp!$A$3:$A$65537,0))),INDEX(background_biosphere!$E$2:$E$65536,MATCH($D221,background_biosphere!$A$2:$A$65536,0))),"")</f>
        <v>kg</v>
      </c>
      <c r="O221" s="61"/>
      <c r="P221" s="61"/>
      <c r="Q221" s="61"/>
    </row>
    <row r="222" spans="1:17" x14ac:dyDescent="0.25">
      <c r="A222" s="163" t="str">
        <f>_xlfn.IFNA(_xlfn.IFNA(INDEX(l_act!$B$3:$B$65537,MATCH($B222,l_act!$A$3:$A$65537,0)),INDEX(background_technosphere!$E$2:$E$65536,MATCH($B222,background_technosphere!$B$2:$B$65536,0))),"")</f>
        <v>sludge_eol_cardboard</v>
      </c>
      <c r="B222" s="164" t="s">
        <v>5833</v>
      </c>
      <c r="C222" s="53"/>
      <c r="D222" s="54" t="s">
        <v>2135</v>
      </c>
      <c r="E222" s="55" t="str">
        <f>_xlfn.IFNA(_xlfn.IFNA(INDEX(l_act!$B$3:$B$65537,MATCH(IFERROR(RIGHT($C222,LEN($C222)-FIND("_",$C222)),""),l_act!$A$3:$A$65537,0)),INDEX(background_technosphere!$E$2:$E$65536,MATCH($C222,background_technosphere!$A$2:$A$65536,0))),"")</f>
        <v/>
      </c>
      <c r="F222" s="55" t="str">
        <f>_xlfn.IFNA(_xlfn.IFNA(INDEX(l_act!$C$3:$C$65537,MATCH(IFERROR(RIGHT($C222,LEN($C222)-FIND("_",$C222)),""),l_act!$A$3:$A$65537,0)),INDEX(background_technosphere!$G$2:$G$65536,MATCH($C222,background_technosphere!$A$2:$A$65536,0))),"")</f>
        <v/>
      </c>
      <c r="G222" s="56" t="str">
        <f>_xlfn.IFNA(_xlfn.IFNA(INDEX(l_goods!$B$3:$B$65537,MATCH($C222,l_goods!$A$3:$A$65537,0)),INDEX(background_technosphere!$F$2:$F$65536,MATCH($C222,background_technosphere!$A$2:$A$65536,0))),"")</f>
        <v/>
      </c>
      <c r="H222" s="57" t="str">
        <f>_xlfn.IFNA(_xlfn.IFNA(INDEX(l_fp!$B$3:$B$65537,MATCH($D222,l_fp!$A$3:$A$65537,0)),INDEX(background_biosphere!$B$2:$B$65536,MATCH($D222,background_biosphere!$A$2:$A$65536,0))),"")</f>
        <v>Water</v>
      </c>
      <c r="I222" s="58"/>
      <c r="J222" s="58"/>
      <c r="K222" s="54">
        <v>1.380183123E-3</v>
      </c>
      <c r="L222" s="59" t="str">
        <f>IF(_xlfn.IFNA(_xlfn.IFNA(INDEX(l_fp!$D$3:$D$65537,MATCH($D222,l_fp!$A$3:$A$65537,0)),INDEX(background_biosphere!$C$2:$C$65536,MATCH($D222,background_biosphere!$A$2:$A$65536,0))),"")=0,"",_xlfn.IFNA(_xlfn.IFNA(INDEX(l_fp!$D$3:$D$65537,MATCH($D222,l_fp!$A$3:$A$65537,0)),INDEX(background_biosphere!$C$2:$C$65536,MATCH($D222,background_biosphere!$A$2:$A$65536,0))),""))</f>
        <v>air</v>
      </c>
      <c r="M222" s="59" t="str">
        <f>IF(_xlfn.IFNA(_xlfn.IFNA(INDEX(l_fp!$E$3:$E$65537,MATCH($D222,l_fp!$A$3:$A$65537,0)),INDEX(background_biosphere!$D$2:$D$65536,MATCH($D222,background_biosphere!$A$2:$A$65536,0))),"")=0,"",_xlfn.IFNA(_xlfn.IFNA(INDEX(l_fp!$E$3:$E$65537,MATCH($D222,l_fp!$A$3:$A$65537,0)),INDEX(background_biosphere!$D$2:$D$65536,MATCH($D222,background_biosphere!$A$2:$A$65536,0))),""))</f>
        <v>unspecified</v>
      </c>
      <c r="N222" s="60" t="str">
        <f>_xlfn.IFNA(_xlfn.IFNA(_xlfn.IFNA(_xlfn.IFNA(INDEX(l_goods!$D$3:$D$65537,MATCH(C222,l_goods!$A$3:$A$65537,0)),INDEX(background_technosphere!$H$2:$H$65536,MATCH(C222,background_technosphere!$A$2:$A$65536,0))),INDEX(l_fp!$F$3:$F$65537,MATCH($D222,l_fp!$A$3:$A$65537,0))),INDEX(background_biosphere!$E$2:$E$65536,MATCH($D222,background_biosphere!$A$2:$A$65536,0))),"")</f>
        <v>m3</v>
      </c>
      <c r="O222" s="61"/>
      <c r="P222" s="61"/>
      <c r="Q222" s="61"/>
    </row>
    <row r="223" spans="1:17" x14ac:dyDescent="0.25">
      <c r="A223" s="163" t="str">
        <f>_xlfn.IFNA(_xlfn.IFNA(INDEX(l_act!$B$3:$B$65537,MATCH($B223,l_act!$A$3:$A$65537,0)),INDEX(background_technosphere!$E$2:$E$65536,MATCH($B223,background_technosphere!$B$2:$B$65536,0))),"")</f>
        <v>sludge_eol_cardboard</v>
      </c>
      <c r="B223" s="164" t="s">
        <v>5833</v>
      </c>
      <c r="C223" s="53"/>
      <c r="D223" s="54" t="s">
        <v>2183</v>
      </c>
      <c r="E223" s="55" t="str">
        <f>_xlfn.IFNA(_xlfn.IFNA(INDEX(l_act!$B$3:$B$65537,MATCH(IFERROR(RIGHT($C223,LEN($C223)-FIND("_",$C223)),""),l_act!$A$3:$A$65537,0)),INDEX(background_technosphere!$E$2:$E$65536,MATCH($C223,background_technosphere!$A$2:$A$65536,0))),"")</f>
        <v/>
      </c>
      <c r="F223" s="55" t="str">
        <f>_xlfn.IFNA(_xlfn.IFNA(INDEX(l_act!$C$3:$C$65537,MATCH(IFERROR(RIGHT($C223,LEN($C223)-FIND("_",$C223)),""),l_act!$A$3:$A$65537,0)),INDEX(background_technosphere!$G$2:$G$65536,MATCH($C223,background_technosphere!$A$2:$A$65536,0))),"")</f>
        <v/>
      </c>
      <c r="G223" s="56" t="str">
        <f>_xlfn.IFNA(_xlfn.IFNA(INDEX(l_goods!$B$3:$B$65537,MATCH($C223,l_goods!$A$3:$A$65537,0)),INDEX(background_technosphere!$F$2:$F$65536,MATCH($C223,background_technosphere!$A$2:$A$65536,0))),"")</f>
        <v/>
      </c>
      <c r="H223" s="57" t="str">
        <f>_xlfn.IFNA(_xlfn.IFNA(INDEX(l_fp!$B$3:$B$65537,MATCH($D223,l_fp!$A$3:$A$65537,0)),INDEX(background_biosphere!$B$2:$B$65536,MATCH($D223,background_biosphere!$A$2:$A$65536,0))),"")</f>
        <v>Xylene</v>
      </c>
      <c r="I223" s="58"/>
      <c r="J223" s="58"/>
      <c r="K223" s="54">
        <v>7.28531E-7</v>
      </c>
      <c r="L223" s="59" t="str">
        <f>IF(_xlfn.IFNA(_xlfn.IFNA(INDEX(l_fp!$D$3:$D$65537,MATCH($D223,l_fp!$A$3:$A$65537,0)),INDEX(background_biosphere!$C$2:$C$65536,MATCH($D223,background_biosphere!$A$2:$A$65536,0))),"")=0,"",_xlfn.IFNA(_xlfn.IFNA(INDEX(l_fp!$D$3:$D$65537,MATCH($D223,l_fp!$A$3:$A$65537,0)),INDEX(background_biosphere!$C$2:$C$65536,MATCH($D223,background_biosphere!$A$2:$A$65536,0))),""))</f>
        <v>air</v>
      </c>
      <c r="M223" s="59" t="str">
        <f>IF(_xlfn.IFNA(_xlfn.IFNA(INDEX(l_fp!$E$3:$E$65537,MATCH($D223,l_fp!$A$3:$A$65537,0)),INDEX(background_biosphere!$D$2:$D$65536,MATCH($D223,background_biosphere!$A$2:$A$65536,0))),"")=0,"",_xlfn.IFNA(_xlfn.IFNA(INDEX(l_fp!$E$3:$E$65537,MATCH($D223,l_fp!$A$3:$A$65537,0)),INDEX(background_biosphere!$D$2:$D$65536,MATCH($D223,background_biosphere!$A$2:$A$65536,0))),""))</f>
        <v>unspecified</v>
      </c>
      <c r="N223" s="60" t="str">
        <f>_xlfn.IFNA(_xlfn.IFNA(_xlfn.IFNA(_xlfn.IFNA(INDEX(l_goods!$D$3:$D$65537,MATCH(C223,l_goods!$A$3:$A$65537,0)),INDEX(background_technosphere!$H$2:$H$65536,MATCH(C223,background_technosphere!$A$2:$A$65536,0))),INDEX(l_fp!$F$3:$F$65537,MATCH($D223,l_fp!$A$3:$A$65537,0))),INDEX(background_biosphere!$E$2:$E$65536,MATCH($D223,background_biosphere!$A$2:$A$65536,0))),"")</f>
        <v>kg</v>
      </c>
      <c r="O223" s="61"/>
      <c r="P223" s="61"/>
      <c r="Q223" s="61"/>
    </row>
    <row r="224" spans="1:17" x14ac:dyDescent="0.25">
      <c r="A224" s="163" t="str">
        <f>_xlfn.IFNA(_xlfn.IFNA(INDEX(l_act!$B$3:$B$65537,MATCH($B224,l_act!$A$3:$A$65537,0)),INDEX(background_technosphere!$E$2:$E$65536,MATCH($B224,background_technosphere!$B$2:$B$65536,0))),"")</f>
        <v>sludge_eol_cardboard</v>
      </c>
      <c r="B224" s="164" t="s">
        <v>5833</v>
      </c>
      <c r="C224" s="53"/>
      <c r="D224" s="54" t="s">
        <v>2191</v>
      </c>
      <c r="E224" s="55" t="str">
        <f>_xlfn.IFNA(_xlfn.IFNA(INDEX(l_act!$B$3:$B$65537,MATCH(IFERROR(RIGHT($C224,LEN($C224)-FIND("_",$C224)),""),l_act!$A$3:$A$65537,0)),INDEX(background_technosphere!$E$2:$E$65536,MATCH($C224,background_technosphere!$A$2:$A$65536,0))),"")</f>
        <v/>
      </c>
      <c r="F224" s="55" t="str">
        <f>_xlfn.IFNA(_xlfn.IFNA(INDEX(l_act!$C$3:$C$65537,MATCH(IFERROR(RIGHT($C224,LEN($C224)-FIND("_",$C224)),""),l_act!$A$3:$A$65537,0)),INDEX(background_technosphere!$G$2:$G$65536,MATCH($C224,background_technosphere!$A$2:$A$65536,0))),"")</f>
        <v/>
      </c>
      <c r="G224" s="56" t="str">
        <f>_xlfn.IFNA(_xlfn.IFNA(INDEX(l_goods!$B$3:$B$65537,MATCH($C224,l_goods!$A$3:$A$65537,0)),INDEX(background_technosphere!$F$2:$F$65536,MATCH($C224,background_technosphere!$A$2:$A$65536,0))),"")</f>
        <v/>
      </c>
      <c r="H224" s="57" t="str">
        <f>_xlfn.IFNA(_xlfn.IFNA(INDEX(l_fp!$B$3:$B$65537,MATCH($D224,l_fp!$A$3:$A$65537,0)),INDEX(background_biosphere!$B$2:$B$65536,MATCH($D224,background_biosphere!$A$2:$A$65536,0))),"")</f>
        <v>Zinc</v>
      </c>
      <c r="I224" s="58"/>
      <c r="J224" s="58"/>
      <c r="K224" s="54">
        <v>1.1023300000000001E-7</v>
      </c>
      <c r="L224" s="59" t="str">
        <f>IF(_xlfn.IFNA(_xlfn.IFNA(INDEX(l_fp!$D$3:$D$65537,MATCH($D224,l_fp!$A$3:$A$65537,0)),INDEX(background_biosphere!$C$2:$C$65536,MATCH($D224,background_biosphere!$A$2:$A$65536,0))),"")=0,"",_xlfn.IFNA(_xlfn.IFNA(INDEX(l_fp!$D$3:$D$65537,MATCH($D224,l_fp!$A$3:$A$65537,0)),INDEX(background_biosphere!$C$2:$C$65536,MATCH($D224,background_biosphere!$A$2:$A$65536,0))),""))</f>
        <v>air</v>
      </c>
      <c r="M224" s="59" t="str">
        <f>IF(_xlfn.IFNA(_xlfn.IFNA(INDEX(l_fp!$E$3:$E$65537,MATCH($D224,l_fp!$A$3:$A$65537,0)),INDEX(background_biosphere!$D$2:$D$65536,MATCH($D224,background_biosphere!$A$2:$A$65536,0))),"")=0,"",_xlfn.IFNA(_xlfn.IFNA(INDEX(l_fp!$E$3:$E$65537,MATCH($D224,l_fp!$A$3:$A$65537,0)),INDEX(background_biosphere!$D$2:$D$65536,MATCH($D224,background_biosphere!$A$2:$A$65536,0))),""))</f>
        <v>unspecified</v>
      </c>
      <c r="N224" s="60" t="str">
        <f>_xlfn.IFNA(_xlfn.IFNA(_xlfn.IFNA(_xlfn.IFNA(INDEX(l_goods!$D$3:$D$65537,MATCH(C224,l_goods!$A$3:$A$65537,0)),INDEX(background_technosphere!$H$2:$H$65536,MATCH(C224,background_technosphere!$A$2:$A$65536,0))),INDEX(l_fp!$F$3:$F$65537,MATCH($D224,l_fp!$A$3:$A$65537,0))),INDEX(background_biosphere!$E$2:$E$65536,MATCH($D224,background_biosphere!$A$2:$A$65536,0))),"")</f>
        <v>kg</v>
      </c>
      <c r="O224" s="61"/>
      <c r="P224" s="61"/>
      <c r="Q224" s="61"/>
    </row>
    <row r="225" spans="1:17" x14ac:dyDescent="0.25">
      <c r="A225" s="163" t="str">
        <f>_xlfn.IFNA(_xlfn.IFNA(INDEX(l_act!$B$3:$B$65537,MATCH($B225,l_act!$A$3:$A$65537,0)),INDEX(background_technosphere!$E$2:$E$65536,MATCH($B225,background_technosphere!$B$2:$B$65536,0))),"")</f>
        <v>sludge_eol_cardboard</v>
      </c>
      <c r="B225" s="164" t="s">
        <v>5833</v>
      </c>
      <c r="C225" s="53"/>
      <c r="D225" s="54" t="s">
        <v>2215</v>
      </c>
      <c r="E225" s="55" t="str">
        <f>_xlfn.IFNA(_xlfn.IFNA(INDEX(l_act!$B$3:$B$65537,MATCH(IFERROR(RIGHT($C225,LEN($C225)-FIND("_",$C225)),""),l_act!$A$3:$A$65537,0)),INDEX(background_technosphere!$E$2:$E$65536,MATCH($C225,background_technosphere!$A$2:$A$65536,0))),"")</f>
        <v/>
      </c>
      <c r="F225" s="55" t="str">
        <f>_xlfn.IFNA(_xlfn.IFNA(INDEX(l_act!$C$3:$C$65537,MATCH(IFERROR(RIGHT($C225,LEN($C225)-FIND("_",$C225)),""),l_act!$A$3:$A$65537,0)),INDEX(background_technosphere!$G$2:$G$65536,MATCH($C225,background_technosphere!$A$2:$A$65536,0))),"")</f>
        <v/>
      </c>
      <c r="G225" s="56" t="str">
        <f>_xlfn.IFNA(_xlfn.IFNA(INDEX(l_goods!$B$3:$B$65537,MATCH($C225,l_goods!$A$3:$A$65537,0)),INDEX(background_technosphere!$F$2:$F$65536,MATCH($C225,background_technosphere!$A$2:$A$65536,0))),"")</f>
        <v/>
      </c>
      <c r="H225" s="57" t="str">
        <f>_xlfn.IFNA(_xlfn.IFNA(INDEX(l_fp!$B$3:$B$65537,MATCH($D225,l_fp!$A$3:$A$65537,0)),INDEX(background_biosphere!$B$2:$B$65536,MATCH($D225,background_biosphere!$A$2:$A$65536,0))),"")</f>
        <v>m-Xylene</v>
      </c>
      <c r="I225" s="58"/>
      <c r="J225" s="58"/>
      <c r="K225" s="54">
        <v>3.7090600000000003E-8</v>
      </c>
      <c r="L225" s="59" t="str">
        <f>IF(_xlfn.IFNA(_xlfn.IFNA(INDEX(l_fp!$D$3:$D$65537,MATCH($D225,l_fp!$A$3:$A$65537,0)),INDEX(background_biosphere!$C$2:$C$65536,MATCH($D225,background_biosphere!$A$2:$A$65536,0))),"")=0,"",_xlfn.IFNA(_xlfn.IFNA(INDEX(l_fp!$D$3:$D$65537,MATCH($D225,l_fp!$A$3:$A$65537,0)),INDEX(background_biosphere!$C$2:$C$65536,MATCH($D225,background_biosphere!$A$2:$A$65536,0))),""))</f>
        <v>air</v>
      </c>
      <c r="M225" s="59" t="str">
        <f>IF(_xlfn.IFNA(_xlfn.IFNA(INDEX(l_fp!$E$3:$E$65537,MATCH($D225,l_fp!$A$3:$A$65537,0)),INDEX(background_biosphere!$D$2:$D$65536,MATCH($D225,background_biosphere!$A$2:$A$65536,0))),"")=0,"",_xlfn.IFNA(_xlfn.IFNA(INDEX(l_fp!$E$3:$E$65537,MATCH($D225,l_fp!$A$3:$A$65537,0)),INDEX(background_biosphere!$D$2:$D$65536,MATCH($D225,background_biosphere!$A$2:$A$65536,0))),""))</f>
        <v>unspecified</v>
      </c>
      <c r="N225" s="60" t="str">
        <f>_xlfn.IFNA(_xlfn.IFNA(_xlfn.IFNA(_xlfn.IFNA(INDEX(l_goods!$D$3:$D$65537,MATCH(C225,l_goods!$A$3:$A$65537,0)),INDEX(background_technosphere!$H$2:$H$65536,MATCH(C225,background_technosphere!$A$2:$A$65536,0))),INDEX(l_fp!$F$3:$F$65537,MATCH($D225,l_fp!$A$3:$A$65537,0))),INDEX(background_biosphere!$E$2:$E$65536,MATCH($D225,background_biosphere!$A$2:$A$65536,0))),"")</f>
        <v>kg</v>
      </c>
      <c r="O225" s="61"/>
      <c r="P225" s="61"/>
      <c r="Q225" s="61"/>
    </row>
    <row r="226" spans="1:17" x14ac:dyDescent="0.25">
      <c r="A226" s="163" t="str">
        <f>_xlfn.IFNA(_xlfn.IFNA(INDEX(l_act!$B$3:$B$65537,MATCH($B226,l_act!$A$3:$A$65537,0)),INDEX(background_technosphere!$E$2:$E$65536,MATCH($B226,background_technosphere!$B$2:$B$65536,0))),"")</f>
        <v>sludge_eol_cardboard</v>
      </c>
      <c r="B226" s="164" t="s">
        <v>5833</v>
      </c>
      <c r="C226" s="53"/>
      <c r="D226" s="54" t="s">
        <v>2987</v>
      </c>
      <c r="E226" s="55" t="str">
        <f>_xlfn.IFNA(_xlfn.IFNA(INDEX(l_act!$B$3:$B$65537,MATCH(IFERROR(RIGHT($C226,LEN($C226)-FIND("_",$C226)),""),l_act!$A$3:$A$65537,0)),INDEX(background_technosphere!$E$2:$E$65536,MATCH($C226,background_technosphere!$A$2:$A$65536,0))),"")</f>
        <v/>
      </c>
      <c r="F226" s="55" t="str">
        <f>_xlfn.IFNA(_xlfn.IFNA(INDEX(l_act!$C$3:$C$65537,MATCH(IFERROR(RIGHT($C226,LEN($C226)-FIND("_",$C226)),""),l_act!$A$3:$A$65537,0)),INDEX(background_technosphere!$G$2:$G$65536,MATCH($C226,background_technosphere!$A$2:$A$65536,0))),"")</f>
        <v/>
      </c>
      <c r="G226" s="56" t="str">
        <f>_xlfn.IFNA(_xlfn.IFNA(INDEX(l_goods!$B$3:$B$65537,MATCH($C226,l_goods!$A$3:$A$65537,0)),INDEX(background_technosphere!$F$2:$F$65536,MATCH($C226,background_technosphere!$A$2:$A$65536,0))),"")</f>
        <v/>
      </c>
      <c r="H226" s="57" t="str">
        <f>_xlfn.IFNA(_xlfn.IFNA(INDEX(l_fp!$B$3:$B$65537,MATCH($D226,l_fp!$A$3:$A$65537,0)),INDEX(background_biosphere!$B$2:$B$65536,MATCH($D226,background_biosphere!$A$2:$A$65536,0))),"")</f>
        <v>Water, river</v>
      </c>
      <c r="I226" s="58"/>
      <c r="J226" s="58"/>
      <c r="K226" s="54">
        <v>3.65535724E-3</v>
      </c>
      <c r="L226" s="59" t="str">
        <f>IF(_xlfn.IFNA(_xlfn.IFNA(INDEX(l_fp!$D$3:$D$65537,MATCH($D226,l_fp!$A$3:$A$65537,0)),INDEX(background_biosphere!$C$2:$C$65536,MATCH($D226,background_biosphere!$A$2:$A$65536,0))),"")=0,"",_xlfn.IFNA(_xlfn.IFNA(INDEX(l_fp!$D$3:$D$65537,MATCH($D226,l_fp!$A$3:$A$65537,0)),INDEX(background_biosphere!$C$2:$C$65536,MATCH($D226,background_biosphere!$A$2:$A$65536,0))),""))</f>
        <v>natural resource</v>
      </c>
      <c r="M226" s="59" t="str">
        <f>IF(_xlfn.IFNA(_xlfn.IFNA(INDEX(l_fp!$E$3:$E$65537,MATCH($D226,l_fp!$A$3:$A$65537,0)),INDEX(background_biosphere!$D$2:$D$65536,MATCH($D226,background_biosphere!$A$2:$A$65536,0))),"")=0,"",_xlfn.IFNA(_xlfn.IFNA(INDEX(l_fp!$E$3:$E$65537,MATCH($D226,l_fp!$A$3:$A$65537,0)),INDEX(background_biosphere!$D$2:$D$65536,MATCH($D226,background_biosphere!$A$2:$A$65536,0))),""))</f>
        <v>in water</v>
      </c>
      <c r="N226" s="60" t="str">
        <f>_xlfn.IFNA(_xlfn.IFNA(_xlfn.IFNA(_xlfn.IFNA(INDEX(l_goods!$D$3:$D$65537,MATCH(C226,l_goods!$A$3:$A$65537,0)),INDEX(background_technosphere!$H$2:$H$65536,MATCH(C226,background_technosphere!$A$2:$A$65536,0))),INDEX(l_fp!$F$3:$F$65537,MATCH($D226,l_fp!$A$3:$A$65537,0))),INDEX(background_biosphere!$E$2:$E$65536,MATCH($D226,background_biosphere!$A$2:$A$65536,0))),"")</f>
        <v>m3</v>
      </c>
      <c r="O226" s="61"/>
      <c r="P226" s="61"/>
      <c r="Q226" s="61"/>
    </row>
    <row r="227" spans="1:17" x14ac:dyDescent="0.25">
      <c r="A227" s="163" t="str">
        <f>_xlfn.IFNA(_xlfn.IFNA(INDEX(l_act!$B$3:$B$65537,MATCH($B227,l_act!$A$3:$A$65537,0)),INDEX(background_technosphere!$E$2:$E$65536,MATCH($B227,background_technosphere!$B$2:$B$65536,0))),"")</f>
        <v>sludge_eol_cardboard</v>
      </c>
      <c r="B227" s="164" t="s">
        <v>5833</v>
      </c>
      <c r="C227" s="53"/>
      <c r="D227" s="54" t="s">
        <v>2998</v>
      </c>
      <c r="E227" s="55" t="str">
        <f>_xlfn.IFNA(_xlfn.IFNA(INDEX(l_act!$B$3:$B$65537,MATCH(IFERROR(RIGHT($C227,LEN($C227)-FIND("_",$C227)),""),l_act!$A$3:$A$65537,0)),INDEX(background_technosphere!$E$2:$E$65536,MATCH($C227,background_technosphere!$A$2:$A$65536,0))),"")</f>
        <v/>
      </c>
      <c r="F227" s="55" t="str">
        <f>_xlfn.IFNA(_xlfn.IFNA(INDEX(l_act!$C$3:$C$65537,MATCH(IFERROR(RIGHT($C227,LEN($C227)-FIND("_",$C227)),""),l_act!$A$3:$A$65537,0)),INDEX(background_technosphere!$G$2:$G$65536,MATCH($C227,background_technosphere!$A$2:$A$65536,0))),"")</f>
        <v/>
      </c>
      <c r="G227" s="56" t="str">
        <f>_xlfn.IFNA(_xlfn.IFNA(INDEX(l_goods!$B$3:$B$65537,MATCH($C227,l_goods!$A$3:$A$65537,0)),INDEX(background_technosphere!$F$2:$F$65536,MATCH($C227,background_technosphere!$A$2:$A$65536,0))),"")</f>
        <v/>
      </c>
      <c r="H227" s="57" t="str">
        <f>_xlfn.IFNA(_xlfn.IFNA(INDEX(l_fp!$B$3:$B$65537,MATCH($D227,l_fp!$A$3:$A$65537,0)),INDEX(background_biosphere!$B$2:$B$65536,MATCH($D227,background_biosphere!$A$2:$A$65536,0))),"")</f>
        <v>Water, well, in ground</v>
      </c>
      <c r="I227" s="58"/>
      <c r="J227" s="58"/>
      <c r="K227" s="54">
        <v>2.9810498869999999E-3</v>
      </c>
      <c r="L227" s="59" t="str">
        <f>IF(_xlfn.IFNA(_xlfn.IFNA(INDEX(l_fp!$D$3:$D$65537,MATCH($D227,l_fp!$A$3:$A$65537,0)),INDEX(background_biosphere!$C$2:$C$65536,MATCH($D227,background_biosphere!$A$2:$A$65536,0))),"")=0,"",_xlfn.IFNA(_xlfn.IFNA(INDEX(l_fp!$D$3:$D$65537,MATCH($D227,l_fp!$A$3:$A$65537,0)),INDEX(background_biosphere!$C$2:$C$65536,MATCH($D227,background_biosphere!$A$2:$A$65536,0))),""))</f>
        <v>natural resource</v>
      </c>
      <c r="M227" s="59" t="str">
        <f>IF(_xlfn.IFNA(_xlfn.IFNA(INDEX(l_fp!$E$3:$E$65537,MATCH($D227,l_fp!$A$3:$A$65537,0)),INDEX(background_biosphere!$D$2:$D$65536,MATCH($D227,background_biosphere!$A$2:$A$65536,0))),"")=0,"",_xlfn.IFNA(_xlfn.IFNA(INDEX(l_fp!$E$3:$E$65537,MATCH($D227,l_fp!$A$3:$A$65537,0)),INDEX(background_biosphere!$D$2:$D$65536,MATCH($D227,background_biosphere!$A$2:$A$65536,0))),""))</f>
        <v>in water</v>
      </c>
      <c r="N227" s="60" t="str">
        <f>_xlfn.IFNA(_xlfn.IFNA(_xlfn.IFNA(_xlfn.IFNA(INDEX(l_goods!$D$3:$D$65537,MATCH(C227,l_goods!$A$3:$A$65537,0)),INDEX(background_technosphere!$H$2:$H$65536,MATCH(C227,background_technosphere!$A$2:$A$65536,0))),INDEX(l_fp!$F$3:$F$65537,MATCH($D227,l_fp!$A$3:$A$65537,0))),INDEX(background_biosphere!$E$2:$E$65536,MATCH($D227,background_biosphere!$A$2:$A$65536,0))),"")</f>
        <v>m3</v>
      </c>
      <c r="O227" s="61"/>
      <c r="P227" s="61"/>
      <c r="Q227" s="61"/>
    </row>
    <row r="228" spans="1:17" x14ac:dyDescent="0.25">
      <c r="A228" s="163" t="str">
        <f>_xlfn.IFNA(_xlfn.IFNA(INDEX(l_act!$B$3:$B$65537,MATCH($B228,l_act!$A$3:$A$65537,0)),INDEX(background_technosphere!$E$2:$E$65536,MATCH($B228,background_technosphere!$B$2:$B$65536,0))),"")</f>
        <v>sludge_eol_cardboard</v>
      </c>
      <c r="B228" s="164" t="s">
        <v>5833</v>
      </c>
      <c r="C228" s="53"/>
      <c r="D228" s="54" t="s">
        <v>4156</v>
      </c>
      <c r="E228" s="55" t="str">
        <f>_xlfn.IFNA(_xlfn.IFNA(INDEX(l_act!$B$3:$B$65537,MATCH(IFERROR(RIGHT($C228,LEN($C228)-FIND("_",$C228)),""),l_act!$A$3:$A$65537,0)),INDEX(background_technosphere!$E$2:$E$65536,MATCH($C228,background_technosphere!$A$2:$A$65536,0))),"")</f>
        <v/>
      </c>
      <c r="F228" s="55" t="str">
        <f>_xlfn.IFNA(_xlfn.IFNA(INDEX(l_act!$C$3:$C$65537,MATCH(IFERROR(RIGHT($C228,LEN($C228)-FIND("_",$C228)),""),l_act!$A$3:$A$65537,0)),INDEX(background_technosphere!$G$2:$G$65536,MATCH($C228,background_technosphere!$A$2:$A$65536,0))),"")</f>
        <v/>
      </c>
      <c r="G228" s="56" t="str">
        <f>_xlfn.IFNA(_xlfn.IFNA(INDEX(l_goods!$B$3:$B$65537,MATCH($C228,l_goods!$A$3:$A$65537,0)),INDEX(background_technosphere!$F$2:$F$65536,MATCH($C228,background_technosphere!$A$2:$A$65536,0))),"")</f>
        <v/>
      </c>
      <c r="H228" s="57" t="str">
        <f>_xlfn.IFNA(_xlfn.IFNA(INDEX(l_fp!$B$3:$B$65537,MATCH($D228,l_fp!$A$3:$A$65537,0)),INDEX(background_biosphere!$B$2:$B$65536,MATCH($D228,background_biosphere!$A$2:$A$65536,0))),"")</f>
        <v>AOX, Adsorbable Organic Halogen as Cl</v>
      </c>
      <c r="I228" s="58"/>
      <c r="J228" s="58"/>
      <c r="K228" s="54">
        <v>8.2454399999999995E-7</v>
      </c>
      <c r="L228" s="59" t="str">
        <f>IF(_xlfn.IFNA(_xlfn.IFNA(INDEX(l_fp!$D$3:$D$65537,MATCH($D228,l_fp!$A$3:$A$65537,0)),INDEX(background_biosphere!$C$2:$C$65536,MATCH($D228,background_biosphere!$A$2:$A$65536,0))),"")=0,"",_xlfn.IFNA(_xlfn.IFNA(INDEX(l_fp!$D$3:$D$65537,MATCH($D228,l_fp!$A$3:$A$65537,0)),INDEX(background_biosphere!$C$2:$C$65536,MATCH($D228,background_biosphere!$A$2:$A$65536,0))),""))</f>
        <v>water</v>
      </c>
      <c r="M228" s="59" t="str">
        <f>IF(_xlfn.IFNA(_xlfn.IFNA(INDEX(l_fp!$E$3:$E$65537,MATCH($D228,l_fp!$A$3:$A$65537,0)),INDEX(background_biosphere!$D$2:$D$65536,MATCH($D228,background_biosphere!$A$2:$A$65536,0))),"")=0,"",_xlfn.IFNA(_xlfn.IFNA(INDEX(l_fp!$E$3:$E$65537,MATCH($D228,l_fp!$A$3:$A$65537,0)),INDEX(background_biosphere!$D$2:$D$65536,MATCH($D228,background_biosphere!$A$2:$A$65536,0))),""))</f>
        <v>unspecified</v>
      </c>
      <c r="N228" s="60" t="str">
        <f>_xlfn.IFNA(_xlfn.IFNA(_xlfn.IFNA(_xlfn.IFNA(INDEX(l_goods!$D$3:$D$65537,MATCH(C228,l_goods!$A$3:$A$65537,0)),INDEX(background_technosphere!$H$2:$H$65536,MATCH(C228,background_technosphere!$A$2:$A$65536,0))),INDEX(l_fp!$F$3:$F$65537,MATCH($D228,l_fp!$A$3:$A$65537,0))),INDEX(background_biosphere!$E$2:$E$65536,MATCH($D228,background_biosphere!$A$2:$A$65536,0))),"")</f>
        <v>kg</v>
      </c>
      <c r="O228" s="61"/>
      <c r="P228" s="61"/>
      <c r="Q228" s="61"/>
    </row>
    <row r="229" spans="1:17" x14ac:dyDescent="0.25">
      <c r="A229" s="163" t="str">
        <f>_xlfn.IFNA(_xlfn.IFNA(INDEX(l_act!$B$3:$B$65537,MATCH($B229,l_act!$A$3:$A$65537,0)),INDEX(background_technosphere!$E$2:$E$65536,MATCH($B229,background_technosphere!$B$2:$B$65536,0))),"")</f>
        <v>sludge_eol_cardboard</v>
      </c>
      <c r="B229" s="164" t="s">
        <v>5833</v>
      </c>
      <c r="C229" s="53"/>
      <c r="D229" s="54" t="s">
        <v>4236</v>
      </c>
      <c r="E229" s="55" t="str">
        <f>_xlfn.IFNA(_xlfn.IFNA(INDEX(l_act!$B$3:$B$65537,MATCH(IFERROR(RIGHT($C229,LEN($C229)-FIND("_",$C229)),""),l_act!$A$3:$A$65537,0)),INDEX(background_technosphere!$E$2:$E$65536,MATCH($C229,background_technosphere!$A$2:$A$65536,0))),"")</f>
        <v/>
      </c>
      <c r="F229" s="55" t="str">
        <f>_xlfn.IFNA(_xlfn.IFNA(INDEX(l_act!$C$3:$C$65537,MATCH(IFERROR(RIGHT($C229,LEN($C229)-FIND("_",$C229)),""),l_act!$A$3:$A$65537,0)),INDEX(background_technosphere!$G$2:$G$65536,MATCH($C229,background_technosphere!$A$2:$A$65536,0))),"")</f>
        <v/>
      </c>
      <c r="G229" s="56" t="str">
        <f>_xlfn.IFNA(_xlfn.IFNA(INDEX(l_goods!$B$3:$B$65537,MATCH($C229,l_goods!$A$3:$A$65537,0)),INDEX(background_technosphere!$F$2:$F$65536,MATCH($C229,background_technosphere!$A$2:$A$65536,0))),"")</f>
        <v/>
      </c>
      <c r="H229" s="57" t="str">
        <f>_xlfn.IFNA(_xlfn.IFNA(INDEX(l_fp!$B$3:$B$65537,MATCH($D229,l_fp!$A$3:$A$65537,0)),INDEX(background_biosphere!$B$2:$B$65536,MATCH($D229,background_biosphere!$A$2:$A$65536,0))),"")</f>
        <v>Ammonium, ion</v>
      </c>
      <c r="I229" s="58"/>
      <c r="J229" s="58"/>
      <c r="K229" s="54">
        <v>1.5999999999999999E-5</v>
      </c>
      <c r="L229" s="59" t="str">
        <f>IF(_xlfn.IFNA(_xlfn.IFNA(INDEX(l_fp!$D$3:$D$65537,MATCH($D229,l_fp!$A$3:$A$65537,0)),INDEX(background_biosphere!$C$2:$C$65536,MATCH($D229,background_biosphere!$A$2:$A$65536,0))),"")=0,"",_xlfn.IFNA(_xlfn.IFNA(INDEX(l_fp!$D$3:$D$65537,MATCH($D229,l_fp!$A$3:$A$65537,0)),INDEX(background_biosphere!$C$2:$C$65536,MATCH($D229,background_biosphere!$A$2:$A$65536,0))),""))</f>
        <v>water</v>
      </c>
      <c r="M229" s="59" t="str">
        <f>IF(_xlfn.IFNA(_xlfn.IFNA(INDEX(l_fp!$E$3:$E$65537,MATCH($D229,l_fp!$A$3:$A$65537,0)),INDEX(background_biosphere!$D$2:$D$65536,MATCH($D229,background_biosphere!$A$2:$A$65536,0))),"")=0,"",_xlfn.IFNA(_xlfn.IFNA(INDEX(l_fp!$E$3:$E$65537,MATCH($D229,l_fp!$A$3:$A$65537,0)),INDEX(background_biosphere!$D$2:$D$65536,MATCH($D229,background_biosphere!$A$2:$A$65536,0))),""))</f>
        <v>unspecified</v>
      </c>
      <c r="N229" s="60" t="str">
        <f>_xlfn.IFNA(_xlfn.IFNA(_xlfn.IFNA(_xlfn.IFNA(INDEX(l_goods!$D$3:$D$65537,MATCH(C229,l_goods!$A$3:$A$65537,0)),INDEX(background_technosphere!$H$2:$H$65536,MATCH(C229,background_technosphere!$A$2:$A$65536,0))),INDEX(l_fp!$F$3:$F$65537,MATCH($D229,l_fp!$A$3:$A$65537,0))),INDEX(background_biosphere!$E$2:$E$65536,MATCH($D229,background_biosphere!$A$2:$A$65536,0))),"")</f>
        <v>kg</v>
      </c>
      <c r="O229" s="61"/>
      <c r="P229" s="61"/>
      <c r="Q229" s="61"/>
    </row>
    <row r="230" spans="1:17" x14ac:dyDescent="0.25">
      <c r="A230" s="163" t="str">
        <f>_xlfn.IFNA(_xlfn.IFNA(INDEX(l_act!$B$3:$B$65537,MATCH($B230,l_act!$A$3:$A$65537,0)),INDEX(background_technosphere!$E$2:$E$65536,MATCH($B230,background_technosphere!$B$2:$B$65536,0))),"")</f>
        <v>sludge_eol_cardboard</v>
      </c>
      <c r="B230" s="164" t="s">
        <v>5833</v>
      </c>
      <c r="C230" s="53"/>
      <c r="D230" s="54" t="s">
        <v>4273</v>
      </c>
      <c r="E230" s="55" t="str">
        <f>_xlfn.IFNA(_xlfn.IFNA(INDEX(l_act!$B$3:$B$65537,MATCH(IFERROR(RIGHT($C230,LEN($C230)-FIND("_",$C230)),""),l_act!$A$3:$A$65537,0)),INDEX(background_technosphere!$E$2:$E$65536,MATCH($C230,background_technosphere!$A$2:$A$65536,0))),"")</f>
        <v/>
      </c>
      <c r="F230" s="55" t="str">
        <f>_xlfn.IFNA(_xlfn.IFNA(INDEX(l_act!$C$3:$C$65537,MATCH(IFERROR(RIGHT($C230,LEN($C230)-FIND("_",$C230)),""),l_act!$A$3:$A$65537,0)),INDEX(background_technosphere!$G$2:$G$65536,MATCH($C230,background_technosphere!$A$2:$A$65536,0))),"")</f>
        <v/>
      </c>
      <c r="G230" s="56" t="str">
        <f>_xlfn.IFNA(_xlfn.IFNA(INDEX(l_goods!$B$3:$B$65537,MATCH($C230,l_goods!$A$3:$A$65537,0)),INDEX(background_technosphere!$F$2:$F$65536,MATCH($C230,background_technosphere!$A$2:$A$65536,0))),"")</f>
        <v/>
      </c>
      <c r="H230" s="57" t="str">
        <f>_xlfn.IFNA(_xlfn.IFNA(INDEX(l_fp!$B$3:$B$65537,MATCH($D230,l_fp!$A$3:$A$65537,0)),INDEX(background_biosphere!$B$2:$B$65536,MATCH($D230,background_biosphere!$A$2:$A$65536,0))),"")</f>
        <v>Arsenic, ion</v>
      </c>
      <c r="I230" s="58"/>
      <c r="J230" s="58"/>
      <c r="K230" s="54">
        <v>5.02973E-8</v>
      </c>
      <c r="L230" s="59" t="str">
        <f>IF(_xlfn.IFNA(_xlfn.IFNA(INDEX(l_fp!$D$3:$D$65537,MATCH($D230,l_fp!$A$3:$A$65537,0)),INDEX(background_biosphere!$C$2:$C$65536,MATCH($D230,background_biosphere!$A$2:$A$65536,0))),"")=0,"",_xlfn.IFNA(_xlfn.IFNA(INDEX(l_fp!$D$3:$D$65537,MATCH($D230,l_fp!$A$3:$A$65537,0)),INDEX(background_biosphere!$C$2:$C$65536,MATCH($D230,background_biosphere!$A$2:$A$65536,0))),""))</f>
        <v>water</v>
      </c>
      <c r="M230" s="59" t="str">
        <f>IF(_xlfn.IFNA(_xlfn.IFNA(INDEX(l_fp!$E$3:$E$65537,MATCH($D230,l_fp!$A$3:$A$65537,0)),INDEX(background_biosphere!$D$2:$D$65536,MATCH($D230,background_biosphere!$A$2:$A$65536,0))),"")=0,"",_xlfn.IFNA(_xlfn.IFNA(INDEX(l_fp!$E$3:$E$65537,MATCH($D230,l_fp!$A$3:$A$65537,0)),INDEX(background_biosphere!$D$2:$D$65536,MATCH($D230,background_biosphere!$A$2:$A$65536,0))),""))</f>
        <v>unspecified</v>
      </c>
      <c r="N230" s="60" t="str">
        <f>_xlfn.IFNA(_xlfn.IFNA(_xlfn.IFNA(_xlfn.IFNA(INDEX(l_goods!$D$3:$D$65537,MATCH(C230,l_goods!$A$3:$A$65537,0)),INDEX(background_technosphere!$H$2:$H$65536,MATCH(C230,background_technosphere!$A$2:$A$65536,0))),INDEX(l_fp!$F$3:$F$65537,MATCH($D230,l_fp!$A$3:$A$65537,0))),INDEX(background_biosphere!$E$2:$E$65536,MATCH($D230,background_biosphere!$A$2:$A$65536,0))),"")</f>
        <v>kg</v>
      </c>
      <c r="O230" s="61"/>
      <c r="P230" s="61"/>
      <c r="Q230" s="61"/>
    </row>
    <row r="231" spans="1:17" x14ac:dyDescent="0.25">
      <c r="A231" s="163" t="str">
        <f>_xlfn.IFNA(_xlfn.IFNA(INDEX(l_act!$B$3:$B$65537,MATCH($B231,l_act!$A$3:$A$65537,0)),INDEX(background_technosphere!$E$2:$E$65536,MATCH($B231,background_technosphere!$B$2:$B$65536,0))),"")</f>
        <v>sludge_eol_cardboard</v>
      </c>
      <c r="B231" s="164" t="s">
        <v>5833</v>
      </c>
      <c r="C231" s="53"/>
      <c r="D231" s="54" t="s">
        <v>4281</v>
      </c>
      <c r="E231" s="55" t="str">
        <f>_xlfn.IFNA(_xlfn.IFNA(INDEX(l_act!$B$3:$B$65537,MATCH(IFERROR(RIGHT($C231,LEN($C231)-FIND("_",$C231)),""),l_act!$A$3:$A$65537,0)),INDEX(background_technosphere!$E$2:$E$65536,MATCH($C231,background_technosphere!$A$2:$A$65536,0))),"")</f>
        <v/>
      </c>
      <c r="F231" s="55" t="str">
        <f>_xlfn.IFNA(_xlfn.IFNA(INDEX(l_act!$C$3:$C$65537,MATCH(IFERROR(RIGHT($C231,LEN($C231)-FIND("_",$C231)),""),l_act!$A$3:$A$65537,0)),INDEX(background_technosphere!$G$2:$G$65536,MATCH($C231,background_technosphere!$A$2:$A$65536,0))),"")</f>
        <v/>
      </c>
      <c r="G231" s="56" t="str">
        <f>_xlfn.IFNA(_xlfn.IFNA(INDEX(l_goods!$B$3:$B$65537,MATCH($C231,l_goods!$A$3:$A$65537,0)),INDEX(background_technosphere!$F$2:$F$65536,MATCH($C231,background_technosphere!$A$2:$A$65536,0))),"")</f>
        <v/>
      </c>
      <c r="H231" s="57" t="str">
        <f>_xlfn.IFNA(_xlfn.IFNA(INDEX(l_fp!$B$3:$B$65537,MATCH($D231,l_fp!$A$3:$A$65537,0)),INDEX(background_biosphere!$B$2:$B$65536,MATCH($D231,background_biosphere!$A$2:$A$65536,0))),"")</f>
        <v>BOD5, Biological Oxygen Demand</v>
      </c>
      <c r="I231" s="58"/>
      <c r="J231" s="58"/>
      <c r="K231" s="54">
        <v>6.1379904000000003E-5</v>
      </c>
      <c r="L231" s="59" t="str">
        <f>IF(_xlfn.IFNA(_xlfn.IFNA(INDEX(l_fp!$D$3:$D$65537,MATCH($D231,l_fp!$A$3:$A$65537,0)),INDEX(background_biosphere!$C$2:$C$65536,MATCH($D231,background_biosphere!$A$2:$A$65536,0))),"")=0,"",_xlfn.IFNA(_xlfn.IFNA(INDEX(l_fp!$D$3:$D$65537,MATCH($D231,l_fp!$A$3:$A$65537,0)),INDEX(background_biosphere!$C$2:$C$65536,MATCH($D231,background_biosphere!$A$2:$A$65536,0))),""))</f>
        <v>water</v>
      </c>
      <c r="M231" s="59" t="str">
        <f>IF(_xlfn.IFNA(_xlfn.IFNA(INDEX(l_fp!$E$3:$E$65537,MATCH($D231,l_fp!$A$3:$A$65537,0)),INDEX(background_biosphere!$D$2:$D$65536,MATCH($D231,background_biosphere!$A$2:$A$65536,0))),"")=0,"",_xlfn.IFNA(_xlfn.IFNA(INDEX(l_fp!$E$3:$E$65537,MATCH($D231,l_fp!$A$3:$A$65537,0)),INDEX(background_biosphere!$D$2:$D$65536,MATCH($D231,background_biosphere!$A$2:$A$65536,0))),""))</f>
        <v>unspecified</v>
      </c>
      <c r="N231" s="60" t="str">
        <f>_xlfn.IFNA(_xlfn.IFNA(_xlfn.IFNA(_xlfn.IFNA(INDEX(l_goods!$D$3:$D$65537,MATCH(C231,l_goods!$A$3:$A$65537,0)),INDEX(background_technosphere!$H$2:$H$65536,MATCH(C231,background_technosphere!$A$2:$A$65536,0))),INDEX(l_fp!$F$3:$F$65537,MATCH($D231,l_fp!$A$3:$A$65537,0))),INDEX(background_biosphere!$E$2:$E$65536,MATCH($D231,background_biosphere!$A$2:$A$65536,0))),"")</f>
        <v>kg</v>
      </c>
      <c r="O231" s="61"/>
      <c r="P231" s="61"/>
      <c r="Q231" s="61"/>
    </row>
    <row r="232" spans="1:17" x14ac:dyDescent="0.25">
      <c r="A232" s="163" t="str">
        <f>_xlfn.IFNA(_xlfn.IFNA(INDEX(l_act!$B$3:$B$65537,MATCH($B232,l_act!$A$3:$A$65537,0)),INDEX(background_technosphere!$E$2:$E$65536,MATCH($B232,background_technosphere!$B$2:$B$65536,0))),"")</f>
        <v>sludge_eol_cardboard</v>
      </c>
      <c r="B232" s="164" t="s">
        <v>5833</v>
      </c>
      <c r="C232" s="53"/>
      <c r="D232" s="54" t="s">
        <v>4412</v>
      </c>
      <c r="E232" s="55" t="str">
        <f>_xlfn.IFNA(_xlfn.IFNA(INDEX(l_act!$B$3:$B$65537,MATCH(IFERROR(RIGHT($C232,LEN($C232)-FIND("_",$C232)),""),l_act!$A$3:$A$65537,0)),INDEX(background_technosphere!$E$2:$E$65536,MATCH($C232,background_technosphere!$A$2:$A$65536,0))),"")</f>
        <v/>
      </c>
      <c r="F232" s="55" t="str">
        <f>_xlfn.IFNA(_xlfn.IFNA(INDEX(l_act!$C$3:$C$65537,MATCH(IFERROR(RIGHT($C232,LEN($C232)-FIND("_",$C232)),""),l_act!$A$3:$A$65537,0)),INDEX(background_technosphere!$G$2:$G$65536,MATCH($C232,background_technosphere!$A$2:$A$65536,0))),"")</f>
        <v/>
      </c>
      <c r="G232" s="56" t="str">
        <f>_xlfn.IFNA(_xlfn.IFNA(INDEX(l_goods!$B$3:$B$65537,MATCH($C232,l_goods!$A$3:$A$65537,0)),INDEX(background_technosphere!$F$2:$F$65536,MATCH($C232,background_technosphere!$A$2:$A$65536,0))),"")</f>
        <v/>
      </c>
      <c r="H232" s="57" t="str">
        <f>_xlfn.IFNA(_xlfn.IFNA(INDEX(l_fp!$B$3:$B$65537,MATCH($D232,l_fp!$A$3:$A$65537,0)),INDEX(background_biosphere!$B$2:$B$65536,MATCH($D232,background_biosphere!$A$2:$A$65536,0))),"")</f>
        <v>COD, Chemical Oxygen Demand</v>
      </c>
      <c r="I232" s="58"/>
      <c r="J232" s="58"/>
      <c r="K232" s="54">
        <v>8.2309298499999995E-4</v>
      </c>
      <c r="L232" s="59" t="str">
        <f>IF(_xlfn.IFNA(_xlfn.IFNA(INDEX(l_fp!$D$3:$D$65537,MATCH($D232,l_fp!$A$3:$A$65537,0)),INDEX(background_biosphere!$C$2:$C$65536,MATCH($D232,background_biosphere!$A$2:$A$65536,0))),"")=0,"",_xlfn.IFNA(_xlfn.IFNA(INDEX(l_fp!$D$3:$D$65537,MATCH($D232,l_fp!$A$3:$A$65537,0)),INDEX(background_biosphere!$C$2:$C$65536,MATCH($D232,background_biosphere!$A$2:$A$65536,0))),""))</f>
        <v>water</v>
      </c>
      <c r="M232" s="59" t="str">
        <f>IF(_xlfn.IFNA(_xlfn.IFNA(INDEX(l_fp!$E$3:$E$65537,MATCH($D232,l_fp!$A$3:$A$65537,0)),INDEX(background_biosphere!$D$2:$D$65536,MATCH($D232,background_biosphere!$A$2:$A$65536,0))),"")=0,"",_xlfn.IFNA(_xlfn.IFNA(INDEX(l_fp!$E$3:$E$65537,MATCH($D232,l_fp!$A$3:$A$65537,0)),INDEX(background_biosphere!$D$2:$D$65536,MATCH($D232,background_biosphere!$A$2:$A$65536,0))),""))</f>
        <v>unspecified</v>
      </c>
      <c r="N232" s="60" t="str">
        <f>_xlfn.IFNA(_xlfn.IFNA(_xlfn.IFNA(_xlfn.IFNA(INDEX(l_goods!$D$3:$D$65537,MATCH(C232,l_goods!$A$3:$A$65537,0)),INDEX(background_technosphere!$H$2:$H$65536,MATCH(C232,background_technosphere!$A$2:$A$65536,0))),INDEX(l_fp!$F$3:$F$65537,MATCH($D232,l_fp!$A$3:$A$65537,0))),INDEX(background_biosphere!$E$2:$E$65536,MATCH($D232,background_biosphere!$A$2:$A$65536,0))),"")</f>
        <v>kg</v>
      </c>
      <c r="O232" s="61"/>
      <c r="P232" s="61"/>
      <c r="Q232" s="61"/>
    </row>
    <row r="233" spans="1:17" x14ac:dyDescent="0.25">
      <c r="A233" s="163" t="str">
        <f>_xlfn.IFNA(_xlfn.IFNA(INDEX(l_act!$B$3:$B$65537,MATCH($B233,l_act!$A$3:$A$65537,0)),INDEX(background_technosphere!$E$2:$E$65536,MATCH($B233,background_technosphere!$B$2:$B$65536,0))),"")</f>
        <v>sludge_eol_cardboard</v>
      </c>
      <c r="B233" s="164" t="s">
        <v>5833</v>
      </c>
      <c r="C233" s="53"/>
      <c r="D233" s="54" t="s">
        <v>4505</v>
      </c>
      <c r="E233" s="55" t="str">
        <f>_xlfn.IFNA(_xlfn.IFNA(INDEX(l_act!$B$3:$B$65537,MATCH(IFERROR(RIGHT($C233,LEN($C233)-FIND("_",$C233)),""),l_act!$A$3:$A$65537,0)),INDEX(background_technosphere!$E$2:$E$65536,MATCH($C233,background_technosphere!$A$2:$A$65536,0))),"")</f>
        <v/>
      </c>
      <c r="F233" s="55" t="str">
        <f>_xlfn.IFNA(_xlfn.IFNA(INDEX(l_act!$C$3:$C$65537,MATCH(IFERROR(RIGHT($C233,LEN($C233)-FIND("_",$C233)),""),l_act!$A$3:$A$65537,0)),INDEX(background_technosphere!$G$2:$G$65536,MATCH($C233,background_technosphere!$A$2:$A$65536,0))),"")</f>
        <v/>
      </c>
      <c r="G233" s="56" t="str">
        <f>_xlfn.IFNA(_xlfn.IFNA(INDEX(l_goods!$B$3:$B$65537,MATCH($C233,l_goods!$A$3:$A$65537,0)),INDEX(background_technosphere!$F$2:$F$65536,MATCH($C233,background_technosphere!$A$2:$A$65536,0))),"")</f>
        <v/>
      </c>
      <c r="H233" s="57" t="str">
        <f>_xlfn.IFNA(_xlfn.IFNA(INDEX(l_fp!$B$3:$B$65537,MATCH($D233,l_fp!$A$3:$A$65537,0)),INDEX(background_biosphere!$B$2:$B$65536,MATCH($D233,background_biosphere!$A$2:$A$65536,0))),"")</f>
        <v>Chlorides, unspecified</v>
      </c>
      <c r="I233" s="58"/>
      <c r="J233" s="58"/>
      <c r="K233" s="54">
        <v>7.6000000000000004E-4</v>
      </c>
      <c r="L233" s="59" t="str">
        <f>IF(_xlfn.IFNA(_xlfn.IFNA(INDEX(l_fp!$D$3:$D$65537,MATCH($D233,l_fp!$A$3:$A$65537,0)),INDEX(background_biosphere!$C$2:$C$65536,MATCH($D233,background_biosphere!$A$2:$A$65536,0))),"")=0,"",_xlfn.IFNA(_xlfn.IFNA(INDEX(l_fp!$D$3:$D$65537,MATCH($D233,l_fp!$A$3:$A$65537,0)),INDEX(background_biosphere!$C$2:$C$65536,MATCH($D233,background_biosphere!$A$2:$A$65536,0))),""))</f>
        <v>water</v>
      </c>
      <c r="M233" s="59" t="str">
        <f>IF(_xlfn.IFNA(_xlfn.IFNA(INDEX(l_fp!$E$3:$E$65537,MATCH($D233,l_fp!$A$3:$A$65537,0)),INDEX(background_biosphere!$D$2:$D$65536,MATCH($D233,background_biosphere!$A$2:$A$65536,0))),"")=0,"",_xlfn.IFNA(_xlfn.IFNA(INDEX(l_fp!$E$3:$E$65537,MATCH($D233,l_fp!$A$3:$A$65537,0)),INDEX(background_biosphere!$D$2:$D$65536,MATCH($D233,background_biosphere!$A$2:$A$65536,0))),""))</f>
        <v>unspecified</v>
      </c>
      <c r="N233" s="60" t="str">
        <f>_xlfn.IFNA(_xlfn.IFNA(_xlfn.IFNA(_xlfn.IFNA(INDEX(l_goods!$D$3:$D$65537,MATCH(C233,l_goods!$A$3:$A$65537,0)),INDEX(background_technosphere!$H$2:$H$65536,MATCH(C233,background_technosphere!$A$2:$A$65536,0))),INDEX(l_fp!$F$3:$F$65537,MATCH($D233,l_fp!$A$3:$A$65537,0))),INDEX(background_biosphere!$E$2:$E$65536,MATCH($D233,background_biosphere!$A$2:$A$65536,0))),"")</f>
        <v>kg</v>
      </c>
      <c r="O233" s="61"/>
      <c r="P233" s="61"/>
      <c r="Q233" s="61"/>
    </row>
    <row r="234" spans="1:17" x14ac:dyDescent="0.25">
      <c r="A234" s="163" t="str">
        <f>_xlfn.IFNA(_xlfn.IFNA(INDEX(l_act!$B$3:$B$65537,MATCH($B234,l_act!$A$3:$A$65537,0)),INDEX(background_technosphere!$E$2:$E$65536,MATCH($B234,background_technosphere!$B$2:$B$65536,0))),"")</f>
        <v>sludge_eol_cardboard</v>
      </c>
      <c r="B234" s="164" t="s">
        <v>5833</v>
      </c>
      <c r="C234" s="53"/>
      <c r="D234" s="54" t="s">
        <v>4553</v>
      </c>
      <c r="E234" s="55" t="str">
        <f>_xlfn.IFNA(_xlfn.IFNA(INDEX(l_act!$B$3:$B$65537,MATCH(IFERROR(RIGHT($C234,LEN($C234)-FIND("_",$C234)),""),l_act!$A$3:$A$65537,0)),INDEX(background_technosphere!$E$2:$E$65536,MATCH($C234,background_technosphere!$A$2:$A$65536,0))),"")</f>
        <v/>
      </c>
      <c r="F234" s="55" t="str">
        <f>_xlfn.IFNA(_xlfn.IFNA(INDEX(l_act!$C$3:$C$65537,MATCH(IFERROR(RIGHT($C234,LEN($C234)-FIND("_",$C234)),""),l_act!$A$3:$A$65537,0)),INDEX(background_technosphere!$G$2:$G$65536,MATCH($C234,background_technosphere!$A$2:$A$65536,0))),"")</f>
        <v/>
      </c>
      <c r="G234" s="56" t="str">
        <f>_xlfn.IFNA(_xlfn.IFNA(INDEX(l_goods!$B$3:$B$65537,MATCH($C234,l_goods!$A$3:$A$65537,0)),INDEX(background_technosphere!$F$2:$F$65536,MATCH($C234,background_technosphere!$A$2:$A$65536,0))),"")</f>
        <v/>
      </c>
      <c r="H234" s="57" t="str">
        <f>_xlfn.IFNA(_xlfn.IFNA(INDEX(l_fp!$B$3:$B$65537,MATCH($D234,l_fp!$A$3:$A$65537,0)),INDEX(background_biosphere!$B$2:$B$65536,MATCH($D234,background_biosphere!$A$2:$A$65536,0))),"")</f>
        <v>Chromium, ion</v>
      </c>
      <c r="I234" s="58"/>
      <c r="J234" s="58"/>
      <c r="K234" s="54">
        <v>9.3036199999999998E-8</v>
      </c>
      <c r="L234" s="59" t="str">
        <f>IF(_xlfn.IFNA(_xlfn.IFNA(INDEX(l_fp!$D$3:$D$65537,MATCH($D234,l_fp!$A$3:$A$65537,0)),INDEX(background_biosphere!$C$2:$C$65536,MATCH($D234,background_biosphere!$A$2:$A$65536,0))),"")=0,"",_xlfn.IFNA(_xlfn.IFNA(INDEX(l_fp!$D$3:$D$65537,MATCH($D234,l_fp!$A$3:$A$65537,0)),INDEX(background_biosphere!$C$2:$C$65536,MATCH($D234,background_biosphere!$A$2:$A$65536,0))),""))</f>
        <v>water</v>
      </c>
      <c r="M234" s="59" t="str">
        <f>IF(_xlfn.IFNA(_xlfn.IFNA(INDEX(l_fp!$E$3:$E$65537,MATCH($D234,l_fp!$A$3:$A$65537,0)),INDEX(background_biosphere!$D$2:$D$65536,MATCH($D234,background_biosphere!$A$2:$A$65536,0))),"")=0,"",_xlfn.IFNA(_xlfn.IFNA(INDEX(l_fp!$E$3:$E$65537,MATCH($D234,l_fp!$A$3:$A$65537,0)),INDEX(background_biosphere!$D$2:$D$65536,MATCH($D234,background_biosphere!$A$2:$A$65536,0))),""))</f>
        <v>unspecified</v>
      </c>
      <c r="N234" s="60" t="str">
        <f>_xlfn.IFNA(_xlfn.IFNA(_xlfn.IFNA(_xlfn.IFNA(INDEX(l_goods!$D$3:$D$65537,MATCH(C234,l_goods!$A$3:$A$65537,0)),INDEX(background_technosphere!$H$2:$H$65536,MATCH(C234,background_technosphere!$A$2:$A$65536,0))),INDEX(l_fp!$F$3:$F$65537,MATCH($D234,l_fp!$A$3:$A$65537,0))),INDEX(background_biosphere!$E$2:$E$65536,MATCH($D234,background_biosphere!$A$2:$A$65536,0))),"")</f>
        <v>kg</v>
      </c>
      <c r="O234" s="61"/>
      <c r="P234" s="61"/>
      <c r="Q234" s="61"/>
    </row>
    <row r="235" spans="1:17" x14ac:dyDescent="0.25">
      <c r="A235" s="163" t="str">
        <f>_xlfn.IFNA(_xlfn.IFNA(INDEX(l_act!$B$3:$B$65537,MATCH($B235,l_act!$A$3:$A$65537,0)),INDEX(background_technosphere!$E$2:$E$65536,MATCH($B235,background_technosphere!$B$2:$B$65536,0))),"")</f>
        <v>sludge_eol_cardboard</v>
      </c>
      <c r="B235" s="164" t="s">
        <v>5833</v>
      </c>
      <c r="C235" s="53"/>
      <c r="D235" s="54" t="s">
        <v>4585</v>
      </c>
      <c r="E235" s="55" t="str">
        <f>_xlfn.IFNA(_xlfn.IFNA(INDEX(l_act!$B$3:$B$65537,MATCH(IFERROR(RIGHT($C235,LEN($C235)-FIND("_",$C235)),""),l_act!$A$3:$A$65537,0)),INDEX(background_technosphere!$E$2:$E$65536,MATCH($C235,background_technosphere!$A$2:$A$65536,0))),"")</f>
        <v/>
      </c>
      <c r="F235" s="55" t="str">
        <f>_xlfn.IFNA(_xlfn.IFNA(INDEX(l_act!$C$3:$C$65537,MATCH(IFERROR(RIGHT($C235,LEN($C235)-FIND("_",$C235)),""),l_act!$A$3:$A$65537,0)),INDEX(background_technosphere!$G$2:$G$65536,MATCH($C235,background_technosphere!$A$2:$A$65536,0))),"")</f>
        <v/>
      </c>
      <c r="G235" s="56" t="str">
        <f>_xlfn.IFNA(_xlfn.IFNA(INDEX(l_goods!$B$3:$B$65537,MATCH($C235,l_goods!$A$3:$A$65537,0)),INDEX(background_technosphere!$F$2:$F$65536,MATCH($C235,background_technosphere!$A$2:$A$65536,0))),"")</f>
        <v/>
      </c>
      <c r="H235" s="57" t="str">
        <f>_xlfn.IFNA(_xlfn.IFNA(INDEX(l_fp!$B$3:$B$65537,MATCH($D235,l_fp!$A$3:$A$65537,0)),INDEX(background_biosphere!$B$2:$B$65536,MATCH($D235,background_biosphere!$A$2:$A$65536,0))),"")</f>
        <v>Copper, ion</v>
      </c>
      <c r="I235" s="58"/>
      <c r="J235" s="58"/>
      <c r="K235" s="54">
        <v>8.0831299999999994E-8</v>
      </c>
      <c r="L235" s="59" t="str">
        <f>IF(_xlfn.IFNA(_xlfn.IFNA(INDEX(l_fp!$D$3:$D$65537,MATCH($D235,l_fp!$A$3:$A$65537,0)),INDEX(background_biosphere!$C$2:$C$65536,MATCH($D235,background_biosphere!$A$2:$A$65536,0))),"")=0,"",_xlfn.IFNA(_xlfn.IFNA(INDEX(l_fp!$D$3:$D$65537,MATCH($D235,l_fp!$A$3:$A$65537,0)),INDEX(background_biosphere!$C$2:$C$65536,MATCH($D235,background_biosphere!$A$2:$A$65536,0))),""))</f>
        <v>water</v>
      </c>
      <c r="M235" s="59" t="str">
        <f>IF(_xlfn.IFNA(_xlfn.IFNA(INDEX(l_fp!$E$3:$E$65537,MATCH($D235,l_fp!$A$3:$A$65537,0)),INDEX(background_biosphere!$D$2:$D$65536,MATCH($D235,background_biosphere!$A$2:$A$65536,0))),"")=0,"",_xlfn.IFNA(_xlfn.IFNA(INDEX(l_fp!$E$3:$E$65537,MATCH($D235,l_fp!$A$3:$A$65537,0)),INDEX(background_biosphere!$D$2:$D$65536,MATCH($D235,background_biosphere!$A$2:$A$65536,0))),""))</f>
        <v>unspecified</v>
      </c>
      <c r="N235" s="60" t="str">
        <f>_xlfn.IFNA(_xlfn.IFNA(_xlfn.IFNA(_xlfn.IFNA(INDEX(l_goods!$D$3:$D$65537,MATCH(C235,l_goods!$A$3:$A$65537,0)),INDEX(background_technosphere!$H$2:$H$65536,MATCH(C235,background_technosphere!$A$2:$A$65536,0))),INDEX(l_fp!$F$3:$F$65537,MATCH($D235,l_fp!$A$3:$A$65537,0))),INDEX(background_biosphere!$E$2:$E$65536,MATCH($D235,background_biosphere!$A$2:$A$65536,0))),"")</f>
        <v>kg</v>
      </c>
      <c r="O235" s="61"/>
      <c r="P235" s="61"/>
      <c r="Q235" s="61"/>
    </row>
    <row r="236" spans="1:17" x14ac:dyDescent="0.25">
      <c r="A236" s="163" t="str">
        <f>_xlfn.IFNA(_xlfn.IFNA(INDEX(l_act!$B$3:$B$65537,MATCH($B236,l_act!$A$3:$A$65537,0)),INDEX(background_technosphere!$E$2:$E$65536,MATCH($B236,background_technosphere!$B$2:$B$65536,0))),"")</f>
        <v>sludge_eol_cardboard</v>
      </c>
      <c r="B236" s="164" t="s">
        <v>5833</v>
      </c>
      <c r="C236" s="53"/>
      <c r="D236" s="54" t="s">
        <v>4613</v>
      </c>
      <c r="E236" s="55" t="str">
        <f>_xlfn.IFNA(_xlfn.IFNA(INDEX(l_act!$B$3:$B$65537,MATCH(IFERROR(RIGHT($C236,LEN($C236)-FIND("_",$C236)),""),l_act!$A$3:$A$65537,0)),INDEX(background_technosphere!$E$2:$E$65536,MATCH($C236,background_technosphere!$A$2:$A$65536,0))),"")</f>
        <v/>
      </c>
      <c r="F236" s="55" t="str">
        <f>_xlfn.IFNA(_xlfn.IFNA(INDEX(l_act!$C$3:$C$65537,MATCH(IFERROR(RIGHT($C236,LEN($C236)-FIND("_",$C236)),""),l_act!$A$3:$A$65537,0)),INDEX(background_technosphere!$G$2:$G$65536,MATCH($C236,background_technosphere!$A$2:$A$65536,0))),"")</f>
        <v/>
      </c>
      <c r="G236" s="56" t="str">
        <f>_xlfn.IFNA(_xlfn.IFNA(INDEX(l_goods!$B$3:$B$65537,MATCH($C236,l_goods!$A$3:$A$65537,0)),INDEX(background_technosphere!$F$2:$F$65536,MATCH($C236,background_technosphere!$A$2:$A$65536,0))),"")</f>
        <v/>
      </c>
      <c r="H236" s="57" t="str">
        <f>_xlfn.IFNA(_xlfn.IFNA(INDEX(l_fp!$B$3:$B$65537,MATCH($D236,l_fp!$A$3:$A$65537,0)),INDEX(background_biosphere!$B$2:$B$65536,MATCH($D236,background_biosphere!$A$2:$A$65536,0))),"")</f>
        <v>DOC, Dissolved Organic Carbon</v>
      </c>
      <c r="I236" s="58"/>
      <c r="J236" s="58"/>
      <c r="K236" s="54">
        <v>3.2589227800000002E-4</v>
      </c>
      <c r="L236" s="59" t="str">
        <f>IF(_xlfn.IFNA(_xlfn.IFNA(INDEX(l_fp!$D$3:$D$65537,MATCH($D236,l_fp!$A$3:$A$65537,0)),INDEX(background_biosphere!$C$2:$C$65536,MATCH($D236,background_biosphere!$A$2:$A$65536,0))),"")=0,"",_xlfn.IFNA(_xlfn.IFNA(INDEX(l_fp!$D$3:$D$65537,MATCH($D236,l_fp!$A$3:$A$65537,0)),INDEX(background_biosphere!$C$2:$C$65536,MATCH($D236,background_biosphere!$A$2:$A$65536,0))),""))</f>
        <v>water</v>
      </c>
      <c r="M236" s="59" t="str">
        <f>IF(_xlfn.IFNA(_xlfn.IFNA(INDEX(l_fp!$E$3:$E$65537,MATCH($D236,l_fp!$A$3:$A$65537,0)),INDEX(background_biosphere!$D$2:$D$65536,MATCH($D236,background_biosphere!$A$2:$A$65536,0))),"")=0,"",_xlfn.IFNA(_xlfn.IFNA(INDEX(l_fp!$E$3:$E$65537,MATCH($D236,l_fp!$A$3:$A$65537,0)),INDEX(background_biosphere!$D$2:$D$65536,MATCH($D236,background_biosphere!$A$2:$A$65536,0))),""))</f>
        <v>unspecified</v>
      </c>
      <c r="N236" s="60" t="str">
        <f>_xlfn.IFNA(_xlfn.IFNA(_xlfn.IFNA(_xlfn.IFNA(INDEX(l_goods!$D$3:$D$65537,MATCH(C236,l_goods!$A$3:$A$65537,0)),INDEX(background_technosphere!$H$2:$H$65536,MATCH(C236,background_technosphere!$A$2:$A$65536,0))),INDEX(l_fp!$F$3:$F$65537,MATCH($D236,l_fp!$A$3:$A$65537,0))),INDEX(background_biosphere!$E$2:$E$65536,MATCH($D236,background_biosphere!$A$2:$A$65536,0))),"")</f>
        <v>kg</v>
      </c>
      <c r="O236" s="61"/>
      <c r="P236" s="61"/>
      <c r="Q236" s="61"/>
    </row>
    <row r="237" spans="1:17" x14ac:dyDescent="0.25">
      <c r="A237" s="163" t="str">
        <f>_xlfn.IFNA(_xlfn.IFNA(INDEX(l_act!$B$3:$B$65537,MATCH($B237,l_act!$A$3:$A$65537,0)),INDEX(background_technosphere!$E$2:$E$65536,MATCH($B237,background_technosphere!$B$2:$B$65536,0))),"")</f>
        <v>sludge_eol_cardboard</v>
      </c>
      <c r="B237" s="164" t="s">
        <v>5833</v>
      </c>
      <c r="C237" s="53"/>
      <c r="D237" s="54" t="s">
        <v>4975</v>
      </c>
      <c r="E237" s="55" t="str">
        <f>_xlfn.IFNA(_xlfn.IFNA(INDEX(l_act!$B$3:$B$65537,MATCH(IFERROR(RIGHT($C237,LEN($C237)-FIND("_",$C237)),""),l_act!$A$3:$A$65537,0)),INDEX(background_technosphere!$E$2:$E$65536,MATCH($C237,background_technosphere!$A$2:$A$65536,0))),"")</f>
        <v/>
      </c>
      <c r="F237" s="55" t="str">
        <f>_xlfn.IFNA(_xlfn.IFNA(INDEX(l_act!$C$3:$C$65537,MATCH(IFERROR(RIGHT($C237,LEN($C237)-FIND("_",$C237)),""),l_act!$A$3:$A$65537,0)),INDEX(background_technosphere!$G$2:$G$65536,MATCH($C237,background_technosphere!$A$2:$A$65536,0))),"")</f>
        <v/>
      </c>
      <c r="G237" s="56" t="str">
        <f>_xlfn.IFNA(_xlfn.IFNA(INDEX(l_goods!$B$3:$B$65537,MATCH($C237,l_goods!$A$3:$A$65537,0)),INDEX(background_technosphere!$F$2:$F$65536,MATCH($C237,background_technosphere!$A$2:$A$65536,0))),"")</f>
        <v/>
      </c>
      <c r="H237" s="57" t="str">
        <f>_xlfn.IFNA(_xlfn.IFNA(INDEX(l_fp!$B$3:$B$65537,MATCH($D237,l_fp!$A$3:$A$65537,0)),INDEX(background_biosphere!$B$2:$B$65536,MATCH($D237,background_biosphere!$A$2:$A$65536,0))),"")</f>
        <v>Lead</v>
      </c>
      <c r="I237" s="58"/>
      <c r="J237" s="58"/>
      <c r="K237" s="54">
        <v>3.6373399999999999E-8</v>
      </c>
      <c r="L237" s="59" t="str">
        <f>IF(_xlfn.IFNA(_xlfn.IFNA(INDEX(l_fp!$D$3:$D$65537,MATCH($D237,l_fp!$A$3:$A$65537,0)),INDEX(background_biosphere!$C$2:$C$65536,MATCH($D237,background_biosphere!$A$2:$A$65536,0))),"")=0,"",_xlfn.IFNA(_xlfn.IFNA(INDEX(l_fp!$D$3:$D$65537,MATCH($D237,l_fp!$A$3:$A$65537,0)),INDEX(background_biosphere!$C$2:$C$65536,MATCH($D237,background_biosphere!$A$2:$A$65536,0))),""))</f>
        <v>water</v>
      </c>
      <c r="M237" s="59" t="str">
        <f>IF(_xlfn.IFNA(_xlfn.IFNA(INDEX(l_fp!$E$3:$E$65537,MATCH($D237,l_fp!$A$3:$A$65537,0)),INDEX(background_biosphere!$D$2:$D$65536,MATCH($D237,background_biosphere!$A$2:$A$65536,0))),"")=0,"",_xlfn.IFNA(_xlfn.IFNA(INDEX(l_fp!$E$3:$E$65537,MATCH($D237,l_fp!$A$3:$A$65537,0)),INDEX(background_biosphere!$D$2:$D$65536,MATCH($D237,background_biosphere!$A$2:$A$65536,0))),""))</f>
        <v>unspecified</v>
      </c>
      <c r="N237" s="60" t="str">
        <f>_xlfn.IFNA(_xlfn.IFNA(_xlfn.IFNA(_xlfn.IFNA(INDEX(l_goods!$D$3:$D$65537,MATCH(C237,l_goods!$A$3:$A$65537,0)),INDEX(background_technosphere!$H$2:$H$65536,MATCH(C237,background_technosphere!$A$2:$A$65536,0))),INDEX(l_fp!$F$3:$F$65537,MATCH($D237,l_fp!$A$3:$A$65537,0))),INDEX(background_biosphere!$E$2:$E$65536,MATCH($D237,background_biosphere!$A$2:$A$65536,0))),"")</f>
        <v>kg</v>
      </c>
      <c r="O237" s="61"/>
      <c r="P237" s="61"/>
      <c r="Q237" s="61"/>
    </row>
    <row r="238" spans="1:17" x14ac:dyDescent="0.25">
      <c r="A238" s="163" t="str">
        <f>_xlfn.IFNA(_xlfn.IFNA(INDEX(l_act!$B$3:$B$65537,MATCH($B238,l_act!$A$3:$A$65537,0)),INDEX(background_technosphere!$E$2:$E$65536,MATCH($B238,background_technosphere!$B$2:$B$65536,0))),"")</f>
        <v>sludge_eol_cardboard</v>
      </c>
      <c r="B238" s="164" t="s">
        <v>5833</v>
      </c>
      <c r="C238" s="53"/>
      <c r="D238" s="54" t="s">
        <v>5019</v>
      </c>
      <c r="E238" s="55" t="str">
        <f>_xlfn.IFNA(_xlfn.IFNA(INDEX(l_act!$B$3:$B$65537,MATCH(IFERROR(RIGHT($C238,LEN($C238)-FIND("_",$C238)),""),l_act!$A$3:$A$65537,0)),INDEX(background_technosphere!$E$2:$E$65536,MATCH($C238,background_technosphere!$A$2:$A$65536,0))),"")</f>
        <v/>
      </c>
      <c r="F238" s="55" t="str">
        <f>_xlfn.IFNA(_xlfn.IFNA(INDEX(l_act!$C$3:$C$65537,MATCH(IFERROR(RIGHT($C238,LEN($C238)-FIND("_",$C238)),""),l_act!$A$3:$A$65537,0)),INDEX(background_technosphere!$G$2:$G$65536,MATCH($C238,background_technosphere!$A$2:$A$65536,0))),"")</f>
        <v/>
      </c>
      <c r="G238" s="56" t="str">
        <f>_xlfn.IFNA(_xlfn.IFNA(INDEX(l_goods!$B$3:$B$65537,MATCH($C238,l_goods!$A$3:$A$65537,0)),INDEX(background_technosphere!$F$2:$F$65536,MATCH($C238,background_technosphere!$A$2:$A$65536,0))),"")</f>
        <v/>
      </c>
      <c r="H238" s="57" t="str">
        <f>_xlfn.IFNA(_xlfn.IFNA(INDEX(l_fp!$B$3:$B$65537,MATCH($D238,l_fp!$A$3:$A$65537,0)),INDEX(background_biosphere!$B$2:$B$65536,MATCH($D238,background_biosphere!$A$2:$A$65536,0))),"")</f>
        <v>Mercury</v>
      </c>
      <c r="I238" s="58"/>
      <c r="J238" s="58"/>
      <c r="K238" s="54">
        <v>4.1021599999999998E-9</v>
      </c>
      <c r="L238" s="59" t="str">
        <f>IF(_xlfn.IFNA(_xlfn.IFNA(INDEX(l_fp!$D$3:$D$65537,MATCH($D238,l_fp!$A$3:$A$65537,0)),INDEX(background_biosphere!$C$2:$C$65536,MATCH($D238,background_biosphere!$A$2:$A$65536,0))),"")=0,"",_xlfn.IFNA(_xlfn.IFNA(INDEX(l_fp!$D$3:$D$65537,MATCH($D238,l_fp!$A$3:$A$65537,0)),INDEX(background_biosphere!$C$2:$C$65536,MATCH($D238,background_biosphere!$A$2:$A$65536,0))),""))</f>
        <v>water</v>
      </c>
      <c r="M238" s="59" t="str">
        <f>IF(_xlfn.IFNA(_xlfn.IFNA(INDEX(l_fp!$E$3:$E$65537,MATCH($D238,l_fp!$A$3:$A$65537,0)),INDEX(background_biosphere!$D$2:$D$65536,MATCH($D238,background_biosphere!$A$2:$A$65536,0))),"")=0,"",_xlfn.IFNA(_xlfn.IFNA(INDEX(l_fp!$E$3:$E$65537,MATCH($D238,l_fp!$A$3:$A$65537,0)),INDEX(background_biosphere!$D$2:$D$65536,MATCH($D238,background_biosphere!$A$2:$A$65536,0))),""))</f>
        <v>unspecified</v>
      </c>
      <c r="N238" s="60" t="str">
        <f>_xlfn.IFNA(_xlfn.IFNA(_xlfn.IFNA(_xlfn.IFNA(INDEX(l_goods!$D$3:$D$65537,MATCH(C238,l_goods!$A$3:$A$65537,0)),INDEX(background_technosphere!$H$2:$H$65536,MATCH(C238,background_technosphere!$A$2:$A$65536,0))),INDEX(l_fp!$F$3:$F$65537,MATCH($D238,l_fp!$A$3:$A$65537,0))),INDEX(background_biosphere!$E$2:$E$65536,MATCH($D238,background_biosphere!$A$2:$A$65536,0))),"")</f>
        <v>kg</v>
      </c>
      <c r="O238" s="61"/>
      <c r="P238" s="61"/>
      <c r="Q238" s="61"/>
    </row>
    <row r="239" spans="1:17" x14ac:dyDescent="0.25">
      <c r="A239" s="163" t="str">
        <f>_xlfn.IFNA(_xlfn.IFNA(INDEX(l_act!$B$3:$B$65537,MATCH($B239,l_act!$A$3:$A$65537,0)),INDEX(background_technosphere!$E$2:$E$65536,MATCH($B239,background_technosphere!$B$2:$B$65536,0))),"")</f>
        <v>sludge_eol_cardboard</v>
      </c>
      <c r="B239" s="164" t="s">
        <v>5833</v>
      </c>
      <c r="C239" s="53"/>
      <c r="D239" s="54" t="s">
        <v>5109</v>
      </c>
      <c r="E239" s="55" t="str">
        <f>_xlfn.IFNA(_xlfn.IFNA(INDEX(l_act!$B$3:$B$65537,MATCH(IFERROR(RIGHT($C239,LEN($C239)-FIND("_",$C239)),""),l_act!$A$3:$A$65537,0)),INDEX(background_technosphere!$E$2:$E$65536,MATCH($C239,background_technosphere!$A$2:$A$65536,0))),"")</f>
        <v/>
      </c>
      <c r="F239" s="55" t="str">
        <f>_xlfn.IFNA(_xlfn.IFNA(INDEX(l_act!$C$3:$C$65537,MATCH(IFERROR(RIGHT($C239,LEN($C239)-FIND("_",$C239)),""),l_act!$A$3:$A$65537,0)),INDEX(background_technosphere!$G$2:$G$65536,MATCH($C239,background_technosphere!$A$2:$A$65536,0))),"")</f>
        <v/>
      </c>
      <c r="G239" s="56" t="str">
        <f>_xlfn.IFNA(_xlfn.IFNA(INDEX(l_goods!$B$3:$B$65537,MATCH($C239,l_goods!$A$3:$A$65537,0)),INDEX(background_technosphere!$F$2:$F$65536,MATCH($C239,background_technosphere!$A$2:$A$65536,0))),"")</f>
        <v/>
      </c>
      <c r="H239" s="57" t="str">
        <f>_xlfn.IFNA(_xlfn.IFNA(INDEX(l_fp!$B$3:$B$65537,MATCH($D239,l_fp!$A$3:$A$65537,0)),INDEX(background_biosphere!$B$2:$B$65536,MATCH($D239,background_biosphere!$A$2:$A$65536,0))),"")</f>
        <v>Nickel, ion</v>
      </c>
      <c r="I239" s="58"/>
      <c r="J239" s="58"/>
      <c r="K239" s="54">
        <v>2.1276800000000002E-8</v>
      </c>
      <c r="L239" s="59" t="str">
        <f>IF(_xlfn.IFNA(_xlfn.IFNA(INDEX(l_fp!$D$3:$D$65537,MATCH($D239,l_fp!$A$3:$A$65537,0)),INDEX(background_biosphere!$C$2:$C$65536,MATCH($D239,background_biosphere!$A$2:$A$65536,0))),"")=0,"",_xlfn.IFNA(_xlfn.IFNA(INDEX(l_fp!$D$3:$D$65537,MATCH($D239,l_fp!$A$3:$A$65537,0)),INDEX(background_biosphere!$C$2:$C$65536,MATCH($D239,background_biosphere!$A$2:$A$65536,0))),""))</f>
        <v>water</v>
      </c>
      <c r="M239" s="59" t="str">
        <f>IF(_xlfn.IFNA(_xlfn.IFNA(INDEX(l_fp!$E$3:$E$65537,MATCH($D239,l_fp!$A$3:$A$65537,0)),INDEX(background_biosphere!$D$2:$D$65536,MATCH($D239,background_biosphere!$A$2:$A$65536,0))),"")=0,"",_xlfn.IFNA(_xlfn.IFNA(INDEX(l_fp!$E$3:$E$65537,MATCH($D239,l_fp!$A$3:$A$65537,0)),INDEX(background_biosphere!$D$2:$D$65536,MATCH($D239,background_biosphere!$A$2:$A$65536,0))),""))</f>
        <v>unspecified</v>
      </c>
      <c r="N239" s="60" t="str">
        <f>_xlfn.IFNA(_xlfn.IFNA(_xlfn.IFNA(_xlfn.IFNA(INDEX(l_goods!$D$3:$D$65537,MATCH(C239,l_goods!$A$3:$A$65537,0)),INDEX(background_technosphere!$H$2:$H$65536,MATCH(C239,background_technosphere!$A$2:$A$65536,0))),INDEX(l_fp!$F$3:$F$65537,MATCH($D239,l_fp!$A$3:$A$65537,0))),INDEX(background_biosphere!$E$2:$E$65536,MATCH($D239,background_biosphere!$A$2:$A$65536,0))),"")</f>
        <v>kg</v>
      </c>
      <c r="O239" s="61"/>
      <c r="P239" s="61"/>
      <c r="Q239" s="61"/>
    </row>
    <row r="240" spans="1:17" x14ac:dyDescent="0.25">
      <c r="A240" s="163" t="str">
        <f>_xlfn.IFNA(_xlfn.IFNA(INDEX(l_act!$B$3:$B$65537,MATCH($B240,l_act!$A$3:$A$65537,0)),INDEX(background_technosphere!$E$2:$E$65536,MATCH($B240,background_technosphere!$B$2:$B$65536,0))),"")</f>
        <v>sludge_eol_cardboard</v>
      </c>
      <c r="B240" s="164" t="s">
        <v>5833</v>
      </c>
      <c r="C240" s="53"/>
      <c r="D240" s="54" t="s">
        <v>5135</v>
      </c>
      <c r="E240" s="55" t="str">
        <f>_xlfn.IFNA(_xlfn.IFNA(INDEX(l_act!$B$3:$B$65537,MATCH(IFERROR(RIGHT($C240,LEN($C240)-FIND("_",$C240)),""),l_act!$A$3:$A$65537,0)),INDEX(background_technosphere!$E$2:$E$65536,MATCH($C240,background_technosphere!$A$2:$A$65536,0))),"")</f>
        <v/>
      </c>
      <c r="F240" s="55" t="str">
        <f>_xlfn.IFNA(_xlfn.IFNA(INDEX(l_act!$C$3:$C$65537,MATCH(IFERROR(RIGHT($C240,LEN($C240)-FIND("_",$C240)),""),l_act!$A$3:$A$65537,0)),INDEX(background_technosphere!$G$2:$G$65536,MATCH($C240,background_technosphere!$A$2:$A$65536,0))),"")</f>
        <v/>
      </c>
      <c r="G240" s="56" t="str">
        <f>_xlfn.IFNA(_xlfn.IFNA(INDEX(l_goods!$B$3:$B$65537,MATCH($C240,l_goods!$A$3:$A$65537,0)),INDEX(background_technosphere!$F$2:$F$65536,MATCH($C240,background_technosphere!$A$2:$A$65536,0))),"")</f>
        <v/>
      </c>
      <c r="H240" s="57" t="str">
        <f>_xlfn.IFNA(_xlfn.IFNA(INDEX(l_fp!$B$3:$B$65537,MATCH($D240,l_fp!$A$3:$A$65537,0)),INDEX(background_biosphere!$B$2:$B$65536,MATCH($D240,background_biosphere!$A$2:$A$65536,0))),"")</f>
        <v>Nitrogen</v>
      </c>
      <c r="I240" s="58"/>
      <c r="J240" s="58"/>
      <c r="K240" s="54">
        <v>5.5521113999999998E-5</v>
      </c>
      <c r="L240" s="59" t="str">
        <f>IF(_xlfn.IFNA(_xlfn.IFNA(INDEX(l_fp!$D$3:$D$65537,MATCH($D240,l_fp!$A$3:$A$65537,0)),INDEX(background_biosphere!$C$2:$C$65536,MATCH($D240,background_biosphere!$A$2:$A$65536,0))),"")=0,"",_xlfn.IFNA(_xlfn.IFNA(INDEX(l_fp!$D$3:$D$65537,MATCH($D240,l_fp!$A$3:$A$65537,0)),INDEX(background_biosphere!$C$2:$C$65536,MATCH($D240,background_biosphere!$A$2:$A$65536,0))),""))</f>
        <v>water</v>
      </c>
      <c r="M240" s="59" t="str">
        <f>IF(_xlfn.IFNA(_xlfn.IFNA(INDEX(l_fp!$E$3:$E$65537,MATCH($D240,l_fp!$A$3:$A$65537,0)),INDEX(background_biosphere!$D$2:$D$65536,MATCH($D240,background_biosphere!$A$2:$A$65536,0))),"")=0,"",_xlfn.IFNA(_xlfn.IFNA(INDEX(l_fp!$E$3:$E$65537,MATCH($D240,l_fp!$A$3:$A$65537,0)),INDEX(background_biosphere!$D$2:$D$65536,MATCH($D240,background_biosphere!$A$2:$A$65536,0))),""))</f>
        <v>unspecified</v>
      </c>
      <c r="N240" s="60" t="str">
        <f>_xlfn.IFNA(_xlfn.IFNA(_xlfn.IFNA(_xlfn.IFNA(INDEX(l_goods!$D$3:$D$65537,MATCH(C240,l_goods!$A$3:$A$65537,0)),INDEX(background_technosphere!$H$2:$H$65536,MATCH(C240,background_technosphere!$A$2:$A$65536,0))),INDEX(l_fp!$F$3:$F$65537,MATCH($D240,l_fp!$A$3:$A$65537,0))),INDEX(background_biosphere!$E$2:$E$65536,MATCH($D240,background_biosphere!$A$2:$A$65536,0))),"")</f>
        <v>kg</v>
      </c>
      <c r="O240" s="61"/>
      <c r="P240" s="61"/>
      <c r="Q240" s="61"/>
    </row>
    <row r="241" spans="1:19" x14ac:dyDescent="0.25">
      <c r="A241" s="163" t="str">
        <f>_xlfn.IFNA(_xlfn.IFNA(INDEX(l_act!$B$3:$B$65537,MATCH($B241,l_act!$A$3:$A$65537,0)),INDEX(background_technosphere!$E$2:$E$65536,MATCH($B241,background_technosphere!$B$2:$B$65536,0))),"")</f>
        <v>sludge_eol_cardboard</v>
      </c>
      <c r="B241" s="164" t="s">
        <v>5833</v>
      </c>
      <c r="C241" s="53"/>
      <c r="D241" s="54" t="s">
        <v>5193</v>
      </c>
      <c r="E241" s="55" t="str">
        <f>_xlfn.IFNA(_xlfn.IFNA(INDEX(l_act!$B$3:$B$65537,MATCH(IFERROR(RIGHT($C241,LEN($C241)-FIND("_",$C241)),""),l_act!$A$3:$A$65537,0)),INDEX(background_technosphere!$E$2:$E$65536,MATCH($C241,background_technosphere!$A$2:$A$65536,0))),"")</f>
        <v/>
      </c>
      <c r="F241" s="55" t="str">
        <f>_xlfn.IFNA(_xlfn.IFNA(INDEX(l_act!$C$3:$C$65537,MATCH(IFERROR(RIGHT($C241,LEN($C241)-FIND("_",$C241)),""),l_act!$A$3:$A$65537,0)),INDEX(background_technosphere!$G$2:$G$65536,MATCH($C241,background_technosphere!$A$2:$A$65536,0))),"")</f>
        <v/>
      </c>
      <c r="G241" s="56" t="str">
        <f>_xlfn.IFNA(_xlfn.IFNA(INDEX(l_goods!$B$3:$B$65537,MATCH($C241,l_goods!$A$3:$A$65537,0)),INDEX(background_technosphere!$F$2:$F$65536,MATCH($C241,background_technosphere!$A$2:$A$65536,0))),"")</f>
        <v/>
      </c>
      <c r="H241" s="57" t="str">
        <f>_xlfn.IFNA(_xlfn.IFNA(INDEX(l_fp!$B$3:$B$65537,MATCH($D241,l_fp!$A$3:$A$65537,0)),INDEX(background_biosphere!$B$2:$B$65536,MATCH($D241,background_biosphere!$A$2:$A$65536,0))),"")</f>
        <v>Phosphorus</v>
      </c>
      <c r="I241" s="58"/>
      <c r="J241" s="58"/>
      <c r="K241" s="54">
        <v>7.2162560000000003E-6</v>
      </c>
      <c r="L241" s="59" t="str">
        <f>IF(_xlfn.IFNA(_xlfn.IFNA(INDEX(l_fp!$D$3:$D$65537,MATCH($D241,l_fp!$A$3:$A$65537,0)),INDEX(background_biosphere!$C$2:$C$65536,MATCH($D241,background_biosphere!$A$2:$A$65536,0))),"")=0,"",_xlfn.IFNA(_xlfn.IFNA(INDEX(l_fp!$D$3:$D$65537,MATCH($D241,l_fp!$A$3:$A$65537,0)),INDEX(background_biosphere!$C$2:$C$65536,MATCH($D241,background_biosphere!$A$2:$A$65536,0))),""))</f>
        <v>water</v>
      </c>
      <c r="M241" s="59" t="str">
        <f>IF(_xlfn.IFNA(_xlfn.IFNA(INDEX(l_fp!$E$3:$E$65537,MATCH($D241,l_fp!$A$3:$A$65537,0)),INDEX(background_biosphere!$D$2:$D$65536,MATCH($D241,background_biosphere!$A$2:$A$65536,0))),"")=0,"",_xlfn.IFNA(_xlfn.IFNA(INDEX(l_fp!$E$3:$E$65537,MATCH($D241,l_fp!$A$3:$A$65537,0)),INDEX(background_biosphere!$D$2:$D$65536,MATCH($D241,background_biosphere!$A$2:$A$65536,0))),""))</f>
        <v>unspecified</v>
      </c>
      <c r="N241" s="60" t="str">
        <f>_xlfn.IFNA(_xlfn.IFNA(_xlfn.IFNA(_xlfn.IFNA(INDEX(l_goods!$D$3:$D$65537,MATCH(C241,l_goods!$A$3:$A$65537,0)),INDEX(background_technosphere!$H$2:$H$65536,MATCH(C241,background_technosphere!$A$2:$A$65536,0))),INDEX(l_fp!$F$3:$F$65537,MATCH($D241,l_fp!$A$3:$A$65537,0))),INDEX(background_biosphere!$E$2:$E$65536,MATCH($D241,background_biosphere!$A$2:$A$65536,0))),"")</f>
        <v>kg</v>
      </c>
      <c r="O241" s="61"/>
      <c r="P241" s="61"/>
      <c r="Q241" s="61"/>
    </row>
    <row r="242" spans="1:19" x14ac:dyDescent="0.25">
      <c r="A242" s="163" t="str">
        <f>_xlfn.IFNA(_xlfn.IFNA(INDEX(l_act!$B$3:$B$65537,MATCH($B242,l_act!$A$3:$A$65537,0)),INDEX(background_technosphere!$E$2:$E$65536,MATCH($B242,background_technosphere!$B$2:$B$65536,0))),"")</f>
        <v>sludge_eol_cardboard</v>
      </c>
      <c r="B242" s="164" t="s">
        <v>5833</v>
      </c>
      <c r="C242" s="53"/>
      <c r="D242" s="54" t="s">
        <v>5453</v>
      </c>
      <c r="E242" s="55" t="str">
        <f>_xlfn.IFNA(_xlfn.IFNA(INDEX(l_act!$B$3:$B$65537,MATCH(IFERROR(RIGHT($C242,LEN($C242)-FIND("_",$C242)),""),l_act!$A$3:$A$65537,0)),INDEX(background_technosphere!$E$2:$E$65536,MATCH($C242,background_technosphere!$A$2:$A$65536,0))),"")</f>
        <v/>
      </c>
      <c r="F242" s="55" t="str">
        <f>_xlfn.IFNA(_xlfn.IFNA(INDEX(l_act!$C$3:$C$65537,MATCH(IFERROR(RIGHT($C242,LEN($C242)-FIND("_",$C242)),""),l_act!$A$3:$A$65537,0)),INDEX(background_technosphere!$G$2:$G$65536,MATCH($C242,background_technosphere!$A$2:$A$65536,0))),"")</f>
        <v/>
      </c>
      <c r="G242" s="56" t="str">
        <f>_xlfn.IFNA(_xlfn.IFNA(INDEX(l_goods!$B$3:$B$65537,MATCH($C242,l_goods!$A$3:$A$65537,0)),INDEX(background_technosphere!$F$2:$F$65536,MATCH($C242,background_technosphere!$A$2:$A$65536,0))),"")</f>
        <v/>
      </c>
      <c r="H242" s="57" t="str">
        <f>_xlfn.IFNA(_xlfn.IFNA(INDEX(l_fp!$B$3:$B$65537,MATCH($D242,l_fp!$A$3:$A$65537,0)),INDEX(background_biosphere!$B$2:$B$65536,MATCH($D242,background_biosphere!$A$2:$A$65536,0))),"")</f>
        <v>Suspended solids, unspecified</v>
      </c>
      <c r="I242" s="58"/>
      <c r="J242" s="58"/>
      <c r="K242" s="54">
        <v>2.3014197500000001E-4</v>
      </c>
      <c r="L242" s="59" t="str">
        <f>IF(_xlfn.IFNA(_xlfn.IFNA(INDEX(l_fp!$D$3:$D$65537,MATCH($D242,l_fp!$A$3:$A$65537,0)),INDEX(background_biosphere!$C$2:$C$65536,MATCH($D242,background_biosphere!$A$2:$A$65536,0))),"")=0,"",_xlfn.IFNA(_xlfn.IFNA(INDEX(l_fp!$D$3:$D$65537,MATCH($D242,l_fp!$A$3:$A$65537,0)),INDEX(background_biosphere!$C$2:$C$65536,MATCH($D242,background_biosphere!$A$2:$A$65536,0))),""))</f>
        <v>water</v>
      </c>
      <c r="M242" s="59" t="str">
        <f>IF(_xlfn.IFNA(_xlfn.IFNA(INDEX(l_fp!$E$3:$E$65537,MATCH($D242,l_fp!$A$3:$A$65537,0)),INDEX(background_biosphere!$D$2:$D$65536,MATCH($D242,background_biosphere!$A$2:$A$65536,0))),"")=0,"",_xlfn.IFNA(_xlfn.IFNA(INDEX(l_fp!$E$3:$E$65537,MATCH($D242,l_fp!$A$3:$A$65537,0)),INDEX(background_biosphere!$D$2:$D$65536,MATCH($D242,background_biosphere!$A$2:$A$65536,0))),""))</f>
        <v>unspecified</v>
      </c>
      <c r="N242" s="60" t="str">
        <f>_xlfn.IFNA(_xlfn.IFNA(_xlfn.IFNA(_xlfn.IFNA(INDEX(l_goods!$D$3:$D$65537,MATCH(C242,l_goods!$A$3:$A$65537,0)),INDEX(background_technosphere!$H$2:$H$65536,MATCH(C242,background_technosphere!$A$2:$A$65536,0))),INDEX(l_fp!$F$3:$F$65537,MATCH($D242,l_fp!$A$3:$A$65537,0))),INDEX(background_biosphere!$E$2:$E$65536,MATCH($D242,background_biosphere!$A$2:$A$65536,0))),"")</f>
        <v>kg</v>
      </c>
      <c r="O242" s="61"/>
      <c r="P242" s="61"/>
      <c r="Q242" s="61"/>
    </row>
    <row r="243" spans="1:19" x14ac:dyDescent="0.25">
      <c r="A243" s="163" t="str">
        <f>_xlfn.IFNA(_xlfn.IFNA(INDEX(l_act!$B$3:$B$65537,MATCH($B243,l_act!$A$3:$A$65537,0)),INDEX(background_technosphere!$E$2:$E$65536,MATCH($B243,background_technosphere!$B$2:$B$65536,0))),"")</f>
        <v>sludge_eol_cardboard</v>
      </c>
      <c r="B243" s="164" t="s">
        <v>5833</v>
      </c>
      <c r="C243" s="53"/>
      <c r="D243" s="54" t="s">
        <v>5459</v>
      </c>
      <c r="E243" s="55" t="str">
        <f>_xlfn.IFNA(_xlfn.IFNA(INDEX(l_act!$B$3:$B$65537,MATCH(IFERROR(RIGHT($C243,LEN($C243)-FIND("_",$C243)),""),l_act!$A$3:$A$65537,0)),INDEX(background_technosphere!$E$2:$E$65536,MATCH($C243,background_technosphere!$A$2:$A$65536,0))),"")</f>
        <v/>
      </c>
      <c r="F243" s="55" t="str">
        <f>_xlfn.IFNA(_xlfn.IFNA(INDEX(l_act!$C$3:$C$65537,MATCH(IFERROR(RIGHT($C243,LEN($C243)-FIND("_",$C243)),""),l_act!$A$3:$A$65537,0)),INDEX(background_technosphere!$G$2:$G$65536,MATCH($C243,background_technosphere!$A$2:$A$65536,0))),"")</f>
        <v/>
      </c>
      <c r="G243" s="56" t="str">
        <f>_xlfn.IFNA(_xlfn.IFNA(INDEX(l_goods!$B$3:$B$65537,MATCH($C243,l_goods!$A$3:$A$65537,0)),INDEX(background_technosphere!$F$2:$F$65536,MATCH($C243,background_technosphere!$A$2:$A$65536,0))),"")</f>
        <v/>
      </c>
      <c r="H243" s="57" t="str">
        <f>_xlfn.IFNA(_xlfn.IFNA(INDEX(l_fp!$B$3:$B$65537,MATCH($D243,l_fp!$A$3:$A$65537,0)),INDEX(background_biosphere!$B$2:$B$65536,MATCH($D243,background_biosphere!$A$2:$A$65536,0))),"")</f>
        <v>TOC, Total Organic Carbon</v>
      </c>
      <c r="I243" s="58"/>
      <c r="J243" s="58"/>
      <c r="K243" s="54">
        <v>3.2589227800000002E-4</v>
      </c>
      <c r="L243" s="59" t="str">
        <f>IF(_xlfn.IFNA(_xlfn.IFNA(INDEX(l_fp!$D$3:$D$65537,MATCH($D243,l_fp!$A$3:$A$65537,0)),INDEX(background_biosphere!$C$2:$C$65536,MATCH($D243,background_biosphere!$A$2:$A$65536,0))),"")=0,"",_xlfn.IFNA(_xlfn.IFNA(INDEX(l_fp!$D$3:$D$65537,MATCH($D243,l_fp!$A$3:$A$65537,0)),INDEX(background_biosphere!$C$2:$C$65536,MATCH($D243,background_biosphere!$A$2:$A$65536,0))),""))</f>
        <v>water</v>
      </c>
      <c r="M243" s="59" t="str">
        <f>IF(_xlfn.IFNA(_xlfn.IFNA(INDEX(l_fp!$E$3:$E$65537,MATCH($D243,l_fp!$A$3:$A$65537,0)),INDEX(background_biosphere!$D$2:$D$65536,MATCH($D243,background_biosphere!$A$2:$A$65536,0))),"")=0,"",_xlfn.IFNA(_xlfn.IFNA(INDEX(l_fp!$E$3:$E$65537,MATCH($D243,l_fp!$A$3:$A$65537,0)),INDEX(background_biosphere!$D$2:$D$65536,MATCH($D243,background_biosphere!$A$2:$A$65536,0))),""))</f>
        <v>unspecified</v>
      </c>
      <c r="N243" s="60" t="str">
        <f>_xlfn.IFNA(_xlfn.IFNA(_xlfn.IFNA(_xlfn.IFNA(INDEX(l_goods!$D$3:$D$65537,MATCH(C243,l_goods!$A$3:$A$65537,0)),INDEX(background_technosphere!$H$2:$H$65536,MATCH(C243,background_technosphere!$A$2:$A$65536,0))),INDEX(l_fp!$F$3:$F$65537,MATCH($D243,l_fp!$A$3:$A$65537,0))),INDEX(background_biosphere!$E$2:$E$65536,MATCH($D243,background_biosphere!$A$2:$A$65536,0))),"")</f>
        <v>kg</v>
      </c>
      <c r="O243" s="61"/>
      <c r="P243" s="61"/>
      <c r="Q243" s="61"/>
    </row>
    <row r="244" spans="1:19" x14ac:dyDescent="0.25">
      <c r="A244" s="163" t="str">
        <f>_xlfn.IFNA(_xlfn.IFNA(INDEX(l_act!$B$3:$B$65537,MATCH($B244,l_act!$A$3:$A$65537,0)),INDEX(background_technosphere!$E$2:$E$65536,MATCH($B244,background_technosphere!$B$2:$B$65536,0))),"")</f>
        <v>sludge_eol_cardboard</v>
      </c>
      <c r="B244" s="164" t="s">
        <v>5833</v>
      </c>
      <c r="C244" s="53"/>
      <c r="D244" s="54" t="s">
        <v>5612</v>
      </c>
      <c r="E244" s="55" t="str">
        <f>_xlfn.IFNA(_xlfn.IFNA(INDEX(l_act!$B$3:$B$65537,MATCH(IFERROR(RIGHT($C244,LEN($C244)-FIND("_",$C244)),""),l_act!$A$3:$A$65537,0)),INDEX(background_technosphere!$E$2:$E$65536,MATCH($C244,background_technosphere!$A$2:$A$65536,0))),"")</f>
        <v/>
      </c>
      <c r="F244" s="55" t="str">
        <f>_xlfn.IFNA(_xlfn.IFNA(INDEX(l_act!$C$3:$C$65537,MATCH(IFERROR(RIGHT($C244,LEN($C244)-FIND("_",$C244)),""),l_act!$A$3:$A$65537,0)),INDEX(background_technosphere!$G$2:$G$65536,MATCH($C244,background_technosphere!$A$2:$A$65536,0))),"")</f>
        <v/>
      </c>
      <c r="G244" s="56" t="str">
        <f>_xlfn.IFNA(_xlfn.IFNA(INDEX(l_goods!$B$3:$B$65537,MATCH($C244,l_goods!$A$3:$A$65537,0)),INDEX(background_technosphere!$F$2:$F$65536,MATCH($C244,background_technosphere!$A$2:$A$65536,0))),"")</f>
        <v/>
      </c>
      <c r="H244" s="57" t="str">
        <f>_xlfn.IFNA(_xlfn.IFNA(INDEX(l_fp!$B$3:$B$65537,MATCH($D244,l_fp!$A$3:$A$65537,0)),INDEX(background_biosphere!$B$2:$B$65536,MATCH($D244,background_biosphere!$A$2:$A$65536,0))),"")</f>
        <v>Water</v>
      </c>
      <c r="I244" s="58"/>
      <c r="J244" s="58"/>
      <c r="K244" s="54">
        <v>5.3872088329999998E-3</v>
      </c>
      <c r="L244" s="59" t="str">
        <f>IF(_xlfn.IFNA(_xlfn.IFNA(INDEX(l_fp!$D$3:$D$65537,MATCH($D244,l_fp!$A$3:$A$65537,0)),INDEX(background_biosphere!$C$2:$C$65536,MATCH($D244,background_biosphere!$A$2:$A$65536,0))),"")=0,"",_xlfn.IFNA(_xlfn.IFNA(INDEX(l_fp!$D$3:$D$65537,MATCH($D244,l_fp!$A$3:$A$65537,0)),INDEX(background_biosphere!$C$2:$C$65536,MATCH($D244,background_biosphere!$A$2:$A$65536,0))),""))</f>
        <v>water</v>
      </c>
      <c r="M244" s="59" t="str">
        <f>IF(_xlfn.IFNA(_xlfn.IFNA(INDEX(l_fp!$E$3:$E$65537,MATCH($D244,l_fp!$A$3:$A$65537,0)),INDEX(background_biosphere!$D$2:$D$65536,MATCH($D244,background_biosphere!$A$2:$A$65536,0))),"")=0,"",_xlfn.IFNA(_xlfn.IFNA(INDEX(l_fp!$E$3:$E$65537,MATCH($D244,l_fp!$A$3:$A$65537,0)),INDEX(background_biosphere!$D$2:$D$65536,MATCH($D244,background_biosphere!$A$2:$A$65536,0))),""))</f>
        <v>surface water</v>
      </c>
      <c r="N244" s="60" t="str">
        <f>_xlfn.IFNA(_xlfn.IFNA(_xlfn.IFNA(_xlfn.IFNA(INDEX(l_goods!$D$3:$D$65537,MATCH(C244,l_goods!$A$3:$A$65537,0)),INDEX(background_technosphere!$H$2:$H$65536,MATCH(C244,background_technosphere!$A$2:$A$65536,0))),INDEX(l_fp!$F$3:$F$65537,MATCH($D244,l_fp!$A$3:$A$65537,0))),INDEX(background_biosphere!$E$2:$E$65536,MATCH($D244,background_biosphere!$A$2:$A$65536,0))),"")</f>
        <v>m3</v>
      </c>
      <c r="O244" s="61"/>
      <c r="P244" s="61"/>
      <c r="Q244" s="61"/>
    </row>
    <row r="245" spans="1:19" x14ac:dyDescent="0.25">
      <c r="A245" s="163" t="str">
        <f>_xlfn.IFNA(_xlfn.IFNA(INDEX(l_act!$B$3:$B$65537,MATCH($B245,l_act!$A$3:$A$65537,0)),INDEX(background_technosphere!$E$2:$E$65536,MATCH($B245,background_technosphere!$B$2:$B$65536,0))),"")</f>
        <v>sludge_eol_cardboard</v>
      </c>
      <c r="B245" s="164" t="s">
        <v>5833</v>
      </c>
      <c r="C245" s="53"/>
      <c r="D245" s="54" t="s">
        <v>5630</v>
      </c>
      <c r="E245" s="55" t="str">
        <f>_xlfn.IFNA(_xlfn.IFNA(INDEX(l_act!$B$3:$B$65537,MATCH(IFERROR(RIGHT($C245,LEN($C245)-FIND("_",$C245)),""),l_act!$A$3:$A$65537,0)),INDEX(background_technosphere!$E$2:$E$65536,MATCH($C245,background_technosphere!$A$2:$A$65536,0))),"")</f>
        <v/>
      </c>
      <c r="F245" s="55" t="str">
        <f>_xlfn.IFNA(_xlfn.IFNA(INDEX(l_act!$C$3:$C$65537,MATCH(IFERROR(RIGHT($C245,LEN($C245)-FIND("_",$C245)),""),l_act!$A$3:$A$65537,0)),INDEX(background_technosphere!$G$2:$G$65536,MATCH($C245,background_technosphere!$A$2:$A$65536,0))),"")</f>
        <v/>
      </c>
      <c r="G245" s="56" t="str">
        <f>_xlfn.IFNA(_xlfn.IFNA(INDEX(l_goods!$B$3:$B$65537,MATCH($C245,l_goods!$A$3:$A$65537,0)),INDEX(background_technosphere!$F$2:$F$65536,MATCH($C245,background_technosphere!$A$2:$A$65536,0))),"")</f>
        <v/>
      </c>
      <c r="H245" s="57" t="str">
        <f>_xlfn.IFNA(_xlfn.IFNA(INDEX(l_fp!$B$3:$B$65537,MATCH($D245,l_fp!$A$3:$A$65537,0)),INDEX(background_biosphere!$B$2:$B$65536,MATCH($D245,background_biosphere!$A$2:$A$65536,0))),"")</f>
        <v>Zinc, ion</v>
      </c>
      <c r="I245" s="58"/>
      <c r="J245" s="58"/>
      <c r="K245" s="54">
        <v>2.5209599999999998E-7</v>
      </c>
      <c r="L245" s="59" t="str">
        <f>IF(_xlfn.IFNA(_xlfn.IFNA(INDEX(l_fp!$D$3:$D$65537,MATCH($D245,l_fp!$A$3:$A$65537,0)),INDEX(background_biosphere!$C$2:$C$65536,MATCH($D245,background_biosphere!$A$2:$A$65536,0))),"")=0,"",_xlfn.IFNA(_xlfn.IFNA(INDEX(l_fp!$D$3:$D$65537,MATCH($D245,l_fp!$A$3:$A$65537,0)),INDEX(background_biosphere!$C$2:$C$65536,MATCH($D245,background_biosphere!$A$2:$A$65536,0))),""))</f>
        <v>water</v>
      </c>
      <c r="M245" s="59" t="str">
        <f>IF(_xlfn.IFNA(_xlfn.IFNA(INDEX(l_fp!$E$3:$E$65537,MATCH($D245,l_fp!$A$3:$A$65537,0)),INDEX(background_biosphere!$D$2:$D$65536,MATCH($D245,background_biosphere!$A$2:$A$65536,0))),"")=0,"",_xlfn.IFNA(_xlfn.IFNA(INDEX(l_fp!$E$3:$E$65537,MATCH($D245,l_fp!$A$3:$A$65537,0)),INDEX(background_biosphere!$D$2:$D$65536,MATCH($D245,background_biosphere!$A$2:$A$65536,0))),""))</f>
        <v>unspecified</v>
      </c>
      <c r="N245" s="60" t="str">
        <f>_xlfn.IFNA(_xlfn.IFNA(_xlfn.IFNA(_xlfn.IFNA(INDEX(l_goods!$D$3:$D$65537,MATCH(C245,l_goods!$A$3:$A$65537,0)),INDEX(background_technosphere!$H$2:$H$65536,MATCH(C245,background_technosphere!$A$2:$A$65536,0))),INDEX(l_fp!$F$3:$F$65537,MATCH($D245,l_fp!$A$3:$A$65537,0))),INDEX(background_biosphere!$E$2:$E$65536,MATCH($D245,background_biosphere!$A$2:$A$65536,0))),"")</f>
        <v>kg</v>
      </c>
      <c r="O245" s="61"/>
      <c r="P245" s="61"/>
      <c r="Q245" s="61"/>
    </row>
    <row r="246" spans="1:19" x14ac:dyDescent="0.25">
      <c r="A246" s="176" t="str">
        <f>_xlfn.IFNA(_xlfn.IFNA(INDEX(l_act!$B$3:$B$65537,MATCH($B246,l_act!$A$3:$A$65537,0)),INDEX(background_technosphere!$E$2:$E$65536,MATCH($B246,background_technosphere!$B$2:$B$65536,0))),"")</f>
        <v>recyc_pmixte_QC_1</v>
      </c>
      <c r="B246" s="177" t="s">
        <v>5993</v>
      </c>
      <c r="C246" s="53" t="s">
        <v>5713</v>
      </c>
      <c r="D246" s="54"/>
      <c r="E246" s="55" t="str">
        <f>_xlfn.IFNA(_xlfn.IFNA(INDEX(l_act!$B$3:$B$65537,MATCH(IFERROR(RIGHT($C246,LEN($C246)-FIND("_",$C246)),""),l_act!$A$3:$A$65537,0)),INDEX(background_technosphere!$E$2:$E$65536,MATCH($C246,background_technosphere!$A$2:$A$65536,0))),"")</f>
        <v>market for kaolin</v>
      </c>
      <c r="F246" s="55" t="str">
        <f>_xlfn.IFNA(_xlfn.IFNA(INDEX(l_act!$C$3:$C$65537,MATCH(IFERROR(RIGHT($C246,LEN($C246)-FIND("_",$C246)),""),l_act!$A$3:$A$65537,0)),INDEX(background_technosphere!$G$2:$G$65536,MATCH($C246,background_technosphere!$A$2:$A$65536,0))),"")</f>
        <v>GLO</v>
      </c>
      <c r="G246" s="56" t="str">
        <f>_xlfn.IFNA(_xlfn.IFNA(INDEX(l_goods!$B$3:$B$65537,MATCH($C246,l_goods!$A$3:$A$65537,0)),INDEX(background_technosphere!$F$2:$F$65536,MATCH($C246,background_technosphere!$A$2:$A$65536,0))),"")</f>
        <v>kaolin</v>
      </c>
      <c r="H246" s="57" t="str">
        <f>_xlfn.IFNA(_xlfn.IFNA(INDEX(l_fp!$B$3:$B$65537,MATCH($D246,l_fp!$A$3:$A$65537,0)),INDEX(background_biosphere!$B$2:$B$65536,MATCH($D246,background_biosphere!$A$2:$A$65536,0))),"")</f>
        <v/>
      </c>
      <c r="I246" s="58">
        <v>4.62E-3</v>
      </c>
      <c r="J246" s="58"/>
      <c r="K246" s="54"/>
      <c r="L246" s="59" t="str">
        <f>IF(_xlfn.IFNA(_xlfn.IFNA(INDEX(l_fp!$D$3:$D$65537,MATCH($D246,l_fp!$A$3:$A$65537,0)),INDEX(background_biosphere!$C$2:$C$65536,MATCH($D246,background_biosphere!$A$2:$A$65536,0))),"")=0,"",_xlfn.IFNA(_xlfn.IFNA(INDEX(l_fp!$D$3:$D$65537,MATCH($D246,l_fp!$A$3:$A$65537,0)),INDEX(background_biosphere!$C$2:$C$65536,MATCH($D246,background_biosphere!$A$2:$A$65536,0))),""))</f>
        <v/>
      </c>
      <c r="M246" s="59" t="str">
        <f>IF(_xlfn.IFNA(_xlfn.IFNA(INDEX(l_fp!$E$3:$E$65537,MATCH($D246,l_fp!$A$3:$A$65537,0)),INDEX(background_biosphere!$D$2:$D$65536,MATCH($D246,background_biosphere!$A$2:$A$65536,0))),"")=0,"",_xlfn.IFNA(_xlfn.IFNA(INDEX(l_fp!$E$3:$E$65537,MATCH($D246,l_fp!$A$3:$A$65537,0)),INDEX(background_biosphere!$D$2:$D$65536,MATCH($D246,background_biosphere!$A$2:$A$65536,0))),""))</f>
        <v/>
      </c>
      <c r="N246" s="60" t="str">
        <f>_xlfn.IFNA(_xlfn.IFNA(_xlfn.IFNA(_xlfn.IFNA(INDEX(l_goods!$D$3:$D$65537,MATCH(C246,l_goods!$A$3:$A$65537,0)),INDEX(background_technosphere!$H$2:$H$65536,MATCH(C246,background_technosphere!$A$2:$A$65536,0))),INDEX(l_fp!$F$3:$F$65537,MATCH($D246,l_fp!$A$3:$A$65537,0))),INDEX(background_biosphere!$E$2:$E$65536,MATCH($D246,background_biosphere!$A$2:$A$65536,0))),"")</f>
        <v>kg</v>
      </c>
      <c r="O246" s="61"/>
      <c r="P246" s="61" t="s">
        <v>5777</v>
      </c>
      <c r="Q246" s="61"/>
    </row>
    <row r="247" spans="1:19" x14ac:dyDescent="0.25">
      <c r="A247" s="176" t="str">
        <f>_xlfn.IFNA(_xlfn.IFNA(INDEX(l_act!$B$3:$B$65537,MATCH($B247,l_act!$A$3:$A$65537,0)),INDEX(background_technosphere!$E$2:$E$65536,MATCH($B247,background_technosphere!$B$2:$B$65536,0))),"")</f>
        <v>recyc_pmixte_QC_1</v>
      </c>
      <c r="B247" s="177" t="s">
        <v>5993</v>
      </c>
      <c r="C247" s="53" t="s">
        <v>5714</v>
      </c>
      <c r="D247" s="54"/>
      <c r="E247" s="55" t="str">
        <f>_xlfn.IFNA(_xlfn.IFNA(INDEX(l_act!$B$3:$B$65537,MATCH(IFERROR(RIGHT($C247,LEN($C247)-FIND("_",$C247)),""),l_act!$A$3:$A$65537,0)),INDEX(background_technosphere!$E$2:$E$65536,MATCH($C247,background_technosphere!$A$2:$A$65536,0))),"")</f>
        <v>market for lime</v>
      </c>
      <c r="F247" s="55" t="str">
        <f>_xlfn.IFNA(_xlfn.IFNA(INDEX(l_act!$C$3:$C$65537,MATCH(IFERROR(RIGHT($C247,LEN($C247)-FIND("_",$C247)),""),l_act!$A$3:$A$65537,0)),INDEX(background_technosphere!$G$2:$G$65536,MATCH($C247,background_technosphere!$A$2:$A$65536,0))),"")</f>
        <v>RoW</v>
      </c>
      <c r="G247" s="56" t="str">
        <f>_xlfn.IFNA(_xlfn.IFNA(INDEX(l_goods!$B$3:$B$65537,MATCH($C247,l_goods!$A$3:$A$65537,0)),INDEX(background_technosphere!$F$2:$F$65536,MATCH($C247,background_technosphere!$A$2:$A$65536,0))),"")</f>
        <v>lime</v>
      </c>
      <c r="H247" s="57" t="str">
        <f>_xlfn.IFNA(_xlfn.IFNA(INDEX(l_fp!$B$3:$B$65537,MATCH($D247,l_fp!$A$3:$A$65537,0)),INDEX(background_biosphere!$B$2:$B$65536,MATCH($D247,background_biosphere!$A$2:$A$65536,0))),"")</f>
        <v/>
      </c>
      <c r="I247" s="58">
        <v>0.108</v>
      </c>
      <c r="J247" s="58"/>
      <c r="K247" s="54"/>
      <c r="L247" s="59" t="str">
        <f>IF(_xlfn.IFNA(_xlfn.IFNA(INDEX(l_fp!$D$3:$D$65537,MATCH($D247,l_fp!$A$3:$A$65537,0)),INDEX(background_biosphere!$C$2:$C$65536,MATCH($D247,background_biosphere!$A$2:$A$65536,0))),"")=0,"",_xlfn.IFNA(_xlfn.IFNA(INDEX(l_fp!$D$3:$D$65537,MATCH($D247,l_fp!$A$3:$A$65537,0)),INDEX(background_biosphere!$C$2:$C$65536,MATCH($D247,background_biosphere!$A$2:$A$65536,0))),""))</f>
        <v/>
      </c>
      <c r="M247" s="59" t="str">
        <f>IF(_xlfn.IFNA(_xlfn.IFNA(INDEX(l_fp!$E$3:$E$65537,MATCH($D247,l_fp!$A$3:$A$65537,0)),INDEX(background_biosphere!$D$2:$D$65536,MATCH($D247,background_biosphere!$A$2:$A$65536,0))),"")=0,"",_xlfn.IFNA(_xlfn.IFNA(INDEX(l_fp!$E$3:$E$65537,MATCH($D247,l_fp!$A$3:$A$65537,0)),INDEX(background_biosphere!$D$2:$D$65536,MATCH($D247,background_biosphere!$A$2:$A$65536,0))),""))</f>
        <v/>
      </c>
      <c r="N247" s="60" t="str">
        <f>_xlfn.IFNA(_xlfn.IFNA(_xlfn.IFNA(_xlfn.IFNA(INDEX(l_goods!$D$3:$D$65537,MATCH(C247,l_goods!$A$3:$A$65537,0)),INDEX(background_technosphere!$H$2:$H$65536,MATCH(C247,background_technosphere!$A$2:$A$65536,0))),INDEX(l_fp!$F$3:$F$65537,MATCH($D247,l_fp!$A$3:$A$65537,0))),INDEX(background_biosphere!$E$2:$E$65536,MATCH($D247,background_biosphere!$A$2:$A$65536,0))),"")</f>
        <v>kg</v>
      </c>
      <c r="O247" s="61"/>
      <c r="P247" s="61" t="s">
        <v>5777</v>
      </c>
      <c r="Q247" s="61"/>
      <c r="S247">
        <f>SUM(I246:I262)</f>
        <v>0.27804999999999996</v>
      </c>
    </row>
    <row r="248" spans="1:19" x14ac:dyDescent="0.25">
      <c r="A248" s="176" t="str">
        <f>_xlfn.IFNA(_xlfn.IFNA(INDEX(l_act!$B$3:$B$65537,MATCH($B248,l_act!$A$3:$A$65537,0)),INDEX(background_technosphere!$E$2:$E$65536,MATCH($B248,background_technosphere!$B$2:$B$65536,0))),"")</f>
        <v>recyc_pmixte_QC_1</v>
      </c>
      <c r="B248" s="177" t="s">
        <v>5993</v>
      </c>
      <c r="C248" s="53" t="s">
        <v>5715</v>
      </c>
      <c r="D248" s="54"/>
      <c r="E248" s="55" t="str">
        <f>_xlfn.IFNA(_xlfn.IFNA(INDEX(l_act!$B$3:$B$65537,MATCH(IFERROR(RIGHT($C248,LEN($C248)-FIND("_",$C248)),""),l_act!$A$3:$A$65537,0)),INDEX(background_technosphere!$E$2:$E$65536,MATCH($C248,background_technosphere!$A$2:$A$65536,0))),"")</f>
        <v>market for sodium chloride, powder</v>
      </c>
      <c r="F248" s="55" t="str">
        <f>_xlfn.IFNA(_xlfn.IFNA(INDEX(l_act!$C$3:$C$65537,MATCH(IFERROR(RIGHT($C248,LEN($C248)-FIND("_",$C248)),""),l_act!$A$3:$A$65537,0)),INDEX(background_technosphere!$G$2:$G$65536,MATCH($C248,background_technosphere!$A$2:$A$65536,0))),"")</f>
        <v>GLO</v>
      </c>
      <c r="G248" s="56" t="str">
        <f>_xlfn.IFNA(_xlfn.IFNA(INDEX(l_goods!$B$3:$B$65537,MATCH($C248,l_goods!$A$3:$A$65537,0)),INDEX(background_technosphere!$F$2:$F$65536,MATCH($C248,background_technosphere!$A$2:$A$65536,0))),"")</f>
        <v>sodium chloride, powder</v>
      </c>
      <c r="H248" s="57" t="str">
        <f>_xlfn.IFNA(_xlfn.IFNA(INDEX(l_fp!$B$3:$B$65537,MATCH($D248,l_fp!$A$3:$A$65537,0)),INDEX(background_biosphere!$B$2:$B$65536,MATCH($D248,background_biosphere!$A$2:$A$65536,0))),"")</f>
        <v/>
      </c>
      <c r="I248" s="58">
        <v>1.6000000000000001E-4</v>
      </c>
      <c r="J248" s="58"/>
      <c r="K248" s="54"/>
      <c r="L248" s="59" t="str">
        <f>IF(_xlfn.IFNA(_xlfn.IFNA(INDEX(l_fp!$D$3:$D$65537,MATCH($D248,l_fp!$A$3:$A$65537,0)),INDEX(background_biosphere!$C$2:$C$65536,MATCH($D248,background_biosphere!$A$2:$A$65536,0))),"")=0,"",_xlfn.IFNA(_xlfn.IFNA(INDEX(l_fp!$D$3:$D$65537,MATCH($D248,l_fp!$A$3:$A$65537,0)),INDEX(background_biosphere!$C$2:$C$65536,MATCH($D248,background_biosphere!$A$2:$A$65536,0))),""))</f>
        <v/>
      </c>
      <c r="M248" s="59" t="str">
        <f>IF(_xlfn.IFNA(_xlfn.IFNA(INDEX(l_fp!$E$3:$E$65537,MATCH($D248,l_fp!$A$3:$A$65537,0)),INDEX(background_biosphere!$D$2:$D$65536,MATCH($D248,background_biosphere!$A$2:$A$65536,0))),"")=0,"",_xlfn.IFNA(_xlfn.IFNA(INDEX(l_fp!$E$3:$E$65537,MATCH($D248,l_fp!$A$3:$A$65537,0)),INDEX(background_biosphere!$D$2:$D$65536,MATCH($D248,background_biosphere!$A$2:$A$65536,0))),""))</f>
        <v/>
      </c>
      <c r="N248" s="60" t="str">
        <f>_xlfn.IFNA(_xlfn.IFNA(_xlfn.IFNA(_xlfn.IFNA(INDEX(l_goods!$D$3:$D$65537,MATCH(C248,l_goods!$A$3:$A$65537,0)),INDEX(background_technosphere!$H$2:$H$65536,MATCH(C248,background_technosphere!$A$2:$A$65536,0))),INDEX(l_fp!$F$3:$F$65537,MATCH($D248,l_fp!$A$3:$A$65537,0))),INDEX(background_biosphere!$E$2:$E$65536,MATCH($D248,background_biosphere!$A$2:$A$65536,0))),"")</f>
        <v>kg</v>
      </c>
      <c r="O248" s="61"/>
      <c r="P248" s="61" t="s">
        <v>5777</v>
      </c>
      <c r="Q248" s="61"/>
      <c r="S248">
        <f>-J252/0.909</f>
        <v>1.1001100110011002</v>
      </c>
    </row>
    <row r="249" spans="1:19" x14ac:dyDescent="0.25">
      <c r="A249" s="176" t="str">
        <f>_xlfn.IFNA(_xlfn.IFNA(INDEX(l_act!$B$3:$B$65537,MATCH($B249,l_act!$A$3:$A$65537,0)),INDEX(background_technosphere!$E$2:$E$65536,MATCH($B249,background_technosphere!$B$2:$B$65536,0))),"")</f>
        <v>recyc_pmixte_QC_1</v>
      </c>
      <c r="B249" s="177" t="s">
        <v>5993</v>
      </c>
      <c r="C249" s="53" t="s">
        <v>5716</v>
      </c>
      <c r="D249" s="54"/>
      <c r="E249" s="55" t="str">
        <f>_xlfn.IFNA(_xlfn.IFNA(INDEX(l_act!$B$3:$B$65537,MATCH(IFERROR(RIGHT($C249,LEN($C249)-FIND("_",$C249)),""),l_act!$A$3:$A$65537,0)),INDEX(background_technosphere!$E$2:$E$65536,MATCH($C249,background_technosphere!$A$2:$A$65536,0))),"")</f>
        <v>market for potato starch</v>
      </c>
      <c r="F249" s="55" t="str">
        <f>_xlfn.IFNA(_xlfn.IFNA(INDEX(l_act!$C$3:$C$65537,MATCH(IFERROR(RIGHT($C249,LEN($C249)-FIND("_",$C249)),""),l_act!$A$3:$A$65537,0)),INDEX(background_technosphere!$G$2:$G$65536,MATCH($C249,background_technosphere!$A$2:$A$65536,0))),"")</f>
        <v>GLO</v>
      </c>
      <c r="G249" s="56" t="str">
        <f>_xlfn.IFNA(_xlfn.IFNA(INDEX(l_goods!$B$3:$B$65537,MATCH($C249,l_goods!$A$3:$A$65537,0)),INDEX(background_technosphere!$F$2:$F$65536,MATCH($C249,background_technosphere!$A$2:$A$65536,0))),"")</f>
        <v>potato starch</v>
      </c>
      <c r="H249" s="57" t="str">
        <f>_xlfn.IFNA(_xlfn.IFNA(INDEX(l_fp!$B$3:$B$65537,MATCH($D249,l_fp!$A$3:$A$65537,0)),INDEX(background_biosphere!$B$2:$B$65536,MATCH($D249,background_biosphere!$A$2:$A$65536,0))),"")</f>
        <v/>
      </c>
      <c r="I249" s="58">
        <v>4.1399999999999999E-2</v>
      </c>
      <c r="J249" s="58"/>
      <c r="K249" s="54"/>
      <c r="L249" s="59" t="str">
        <f>IF(_xlfn.IFNA(_xlfn.IFNA(INDEX(l_fp!$D$3:$D$65537,MATCH($D249,l_fp!$A$3:$A$65537,0)),INDEX(background_biosphere!$C$2:$C$65536,MATCH($D249,background_biosphere!$A$2:$A$65536,0))),"")=0,"",_xlfn.IFNA(_xlfn.IFNA(INDEX(l_fp!$D$3:$D$65537,MATCH($D249,l_fp!$A$3:$A$65537,0)),INDEX(background_biosphere!$C$2:$C$65536,MATCH($D249,background_biosphere!$A$2:$A$65536,0))),""))</f>
        <v/>
      </c>
      <c r="M249" s="59" t="str">
        <f>IF(_xlfn.IFNA(_xlfn.IFNA(INDEX(l_fp!$E$3:$E$65537,MATCH($D249,l_fp!$A$3:$A$65537,0)),INDEX(background_biosphere!$D$2:$D$65536,MATCH($D249,background_biosphere!$A$2:$A$65536,0))),"")=0,"",_xlfn.IFNA(_xlfn.IFNA(INDEX(l_fp!$E$3:$E$65537,MATCH($D249,l_fp!$A$3:$A$65537,0)),INDEX(background_biosphere!$D$2:$D$65536,MATCH($D249,background_biosphere!$A$2:$A$65536,0))),""))</f>
        <v/>
      </c>
      <c r="N249" s="60" t="str">
        <f>_xlfn.IFNA(_xlfn.IFNA(_xlfn.IFNA(_xlfn.IFNA(INDEX(l_goods!$D$3:$D$65537,MATCH(C249,l_goods!$A$3:$A$65537,0)),INDEX(background_technosphere!$H$2:$H$65536,MATCH(C249,background_technosphere!$A$2:$A$65536,0))),INDEX(l_fp!$F$3:$F$65537,MATCH($D249,l_fp!$A$3:$A$65537,0))),INDEX(background_biosphere!$E$2:$E$65536,MATCH($D249,background_biosphere!$A$2:$A$65536,0))),"")</f>
        <v>kg</v>
      </c>
      <c r="O249" s="61"/>
      <c r="P249" s="61" t="s">
        <v>5777</v>
      </c>
      <c r="Q249" s="61"/>
    </row>
    <row r="250" spans="1:19" x14ac:dyDescent="0.25">
      <c r="A250" s="176" t="str">
        <f>_xlfn.IFNA(_xlfn.IFNA(INDEX(l_act!$B$3:$B$65537,MATCH($B250,l_act!$A$3:$A$65537,0)),INDEX(background_technosphere!$E$2:$E$65536,MATCH($B250,background_technosphere!$B$2:$B$65536,0))),"")</f>
        <v>recyc_pmixte_QC_1</v>
      </c>
      <c r="B250" s="177" t="s">
        <v>5993</v>
      </c>
      <c r="C250" s="53" t="s">
        <v>5717</v>
      </c>
      <c r="D250" s="54"/>
      <c r="E250" s="55" t="str">
        <f>_xlfn.IFNA(_xlfn.IFNA(INDEX(l_act!$B$3:$B$65537,MATCH(IFERROR(RIGHT($C250,LEN($C250)-FIND("_",$C250)),""),l_act!$A$3:$A$65537,0)),INDEX(background_technosphere!$E$2:$E$65536,MATCH($C250,background_technosphere!$A$2:$A$65536,0))),"")</f>
        <v>market for sulfate pulp, bleached</v>
      </c>
      <c r="F250" s="55" t="str">
        <f>_xlfn.IFNA(_xlfn.IFNA(INDEX(l_act!$C$3:$C$65537,MATCH(IFERROR(RIGHT($C250,LEN($C250)-FIND("_",$C250)),""),l_act!$A$3:$A$65537,0)),INDEX(background_technosphere!$G$2:$G$65536,MATCH($C250,background_technosphere!$A$2:$A$65536,0))),"")</f>
        <v>RoW</v>
      </c>
      <c r="G250" s="56" t="str">
        <f>_xlfn.IFNA(_xlfn.IFNA(INDEX(l_goods!$B$3:$B$65537,MATCH($C250,l_goods!$A$3:$A$65537,0)),INDEX(background_technosphere!$F$2:$F$65536,MATCH($C250,background_technosphere!$A$2:$A$65536,0))),"")</f>
        <v>sulfate pulp, bleached</v>
      </c>
      <c r="H250" s="57" t="str">
        <f>_xlfn.IFNA(_xlfn.IFNA(INDEX(l_fp!$B$3:$B$65537,MATCH($D250,l_fp!$A$3:$A$65537,0)),INDEX(background_biosphere!$B$2:$B$65536,MATCH($D250,background_biosphere!$A$2:$A$65536,0))),"")</f>
        <v/>
      </c>
      <c r="I250" s="58">
        <v>2.5174999999999999E-2</v>
      </c>
      <c r="J250" s="58"/>
      <c r="K250" s="54"/>
      <c r="L250" s="59" t="str">
        <f>IF(_xlfn.IFNA(_xlfn.IFNA(INDEX(l_fp!$D$3:$D$65537,MATCH($D250,l_fp!$A$3:$A$65537,0)),INDEX(background_biosphere!$C$2:$C$65536,MATCH($D250,background_biosphere!$A$2:$A$65536,0))),"")=0,"",_xlfn.IFNA(_xlfn.IFNA(INDEX(l_fp!$D$3:$D$65537,MATCH($D250,l_fp!$A$3:$A$65537,0)),INDEX(background_biosphere!$C$2:$C$65536,MATCH($D250,background_biosphere!$A$2:$A$65536,0))),""))</f>
        <v/>
      </c>
      <c r="M250" s="59" t="str">
        <f>IF(_xlfn.IFNA(_xlfn.IFNA(INDEX(l_fp!$E$3:$E$65537,MATCH($D250,l_fp!$A$3:$A$65537,0)),INDEX(background_biosphere!$D$2:$D$65536,MATCH($D250,background_biosphere!$A$2:$A$65536,0))),"")=0,"",_xlfn.IFNA(_xlfn.IFNA(INDEX(l_fp!$E$3:$E$65537,MATCH($D250,l_fp!$A$3:$A$65537,0)),INDEX(background_biosphere!$D$2:$D$65536,MATCH($D250,background_biosphere!$A$2:$A$65536,0))),""))</f>
        <v/>
      </c>
      <c r="N250" s="60" t="str">
        <f>_xlfn.IFNA(_xlfn.IFNA(_xlfn.IFNA(_xlfn.IFNA(INDEX(l_goods!$D$3:$D$65537,MATCH(C250,l_goods!$A$3:$A$65537,0)),INDEX(background_technosphere!$H$2:$H$65536,MATCH(C250,background_technosphere!$A$2:$A$65536,0))),INDEX(l_fp!$F$3:$F$65537,MATCH($D250,l_fp!$A$3:$A$65537,0))),INDEX(background_biosphere!$E$2:$E$65536,MATCH($D250,background_biosphere!$A$2:$A$65536,0))),"")</f>
        <v>kg</v>
      </c>
      <c r="O250" s="61"/>
      <c r="P250" s="61" t="s">
        <v>5777</v>
      </c>
      <c r="Q250" s="61"/>
      <c r="S250">
        <f>S247/(S247+S248)</f>
        <v>0.20175451165356589</v>
      </c>
    </row>
    <row r="251" spans="1:19" x14ac:dyDescent="0.25">
      <c r="A251" s="176" t="str">
        <f>_xlfn.IFNA(_xlfn.IFNA(INDEX(l_act!$B$3:$B$65537,MATCH($B251,l_act!$A$3:$A$65537,0)),INDEX(background_technosphere!$E$2:$E$65536,MATCH($B251,background_technosphere!$B$2:$B$65536,0))),"")</f>
        <v>recyc_pmixte_QC_1</v>
      </c>
      <c r="B251" s="177" t="s">
        <v>5993</v>
      </c>
      <c r="C251" s="53" t="s">
        <v>5718</v>
      </c>
      <c r="D251" s="54"/>
      <c r="E251" s="55" t="str">
        <f>_xlfn.IFNA(_xlfn.IFNA(INDEX(l_act!$B$3:$B$65537,MATCH(IFERROR(RIGHT($C251,LEN($C251)-FIND("_",$C251)),""),l_act!$A$3:$A$65537,0)),INDEX(background_technosphere!$E$2:$E$65536,MATCH($C251,background_technosphere!$A$2:$A$65536,0))),"")</f>
        <v>market for sulfate pulp, unbleached</v>
      </c>
      <c r="F251" s="55" t="str">
        <f>_xlfn.IFNA(_xlfn.IFNA(INDEX(l_act!$C$3:$C$65537,MATCH(IFERROR(RIGHT($C251,LEN($C251)-FIND("_",$C251)),""),l_act!$A$3:$A$65537,0)),INDEX(background_technosphere!$G$2:$G$65536,MATCH($C251,background_technosphere!$A$2:$A$65536,0))),"")</f>
        <v>RoW</v>
      </c>
      <c r="G251" s="56" t="str">
        <f>_xlfn.IFNA(_xlfn.IFNA(INDEX(l_goods!$B$3:$B$65537,MATCH($C251,l_goods!$A$3:$A$65537,0)),INDEX(background_technosphere!$F$2:$F$65536,MATCH($C251,background_technosphere!$A$2:$A$65536,0))),"")</f>
        <v>sulfate pulp, unbleached</v>
      </c>
      <c r="H251" s="57" t="str">
        <f>_xlfn.IFNA(_xlfn.IFNA(INDEX(l_fp!$B$3:$B$65537,MATCH($D251,l_fp!$A$3:$A$65537,0)),INDEX(background_biosphere!$B$2:$B$65536,MATCH($D251,background_biosphere!$A$2:$A$65536,0))),"")</f>
        <v/>
      </c>
      <c r="I251" s="58">
        <v>1.325E-3</v>
      </c>
      <c r="J251" s="58"/>
      <c r="K251" s="54"/>
      <c r="L251" s="59" t="str">
        <f>IF(_xlfn.IFNA(_xlfn.IFNA(INDEX(l_fp!$D$3:$D$65537,MATCH($D251,l_fp!$A$3:$A$65537,0)),INDEX(background_biosphere!$C$2:$C$65536,MATCH($D251,background_biosphere!$A$2:$A$65536,0))),"")=0,"",_xlfn.IFNA(_xlfn.IFNA(INDEX(l_fp!$D$3:$D$65537,MATCH($D251,l_fp!$A$3:$A$65537,0)),INDEX(background_biosphere!$C$2:$C$65536,MATCH($D251,background_biosphere!$A$2:$A$65536,0))),""))</f>
        <v/>
      </c>
      <c r="M251" s="59" t="str">
        <f>IF(_xlfn.IFNA(_xlfn.IFNA(INDEX(l_fp!$E$3:$E$65537,MATCH($D251,l_fp!$A$3:$A$65537,0)),INDEX(background_biosphere!$D$2:$D$65536,MATCH($D251,background_biosphere!$A$2:$A$65536,0))),"")=0,"",_xlfn.IFNA(_xlfn.IFNA(INDEX(l_fp!$E$3:$E$65537,MATCH($D251,l_fp!$A$3:$A$65537,0)),INDEX(background_biosphere!$D$2:$D$65536,MATCH($D251,background_biosphere!$A$2:$A$65536,0))),""))</f>
        <v/>
      </c>
      <c r="N251" s="60" t="str">
        <f>_xlfn.IFNA(_xlfn.IFNA(_xlfn.IFNA(_xlfn.IFNA(INDEX(l_goods!$D$3:$D$65537,MATCH(C251,l_goods!$A$3:$A$65537,0)),INDEX(background_technosphere!$H$2:$H$65536,MATCH(C251,background_technosphere!$A$2:$A$65536,0))),INDEX(l_fp!$F$3:$F$65537,MATCH($D251,l_fp!$A$3:$A$65537,0))),INDEX(background_biosphere!$E$2:$E$65536,MATCH($D251,background_biosphere!$A$2:$A$65536,0))),"")</f>
        <v>kg</v>
      </c>
      <c r="O251" s="61"/>
      <c r="P251" s="61" t="s">
        <v>5777</v>
      </c>
      <c r="Q251" s="61"/>
    </row>
    <row r="252" spans="1:19" x14ac:dyDescent="0.25">
      <c r="A252" s="176" t="str">
        <f>_xlfn.IFNA(_xlfn.IFNA(INDEX(l_act!$B$3:$B$65537,MATCH($B252,l_act!$A$3:$A$65537,0)),INDEX(background_technosphere!$E$2:$E$65536,MATCH($B252,background_technosphere!$B$2:$B$65536,0))),"")</f>
        <v>recyc_pmixte_QC_1</v>
      </c>
      <c r="B252" s="177" t="s">
        <v>5993</v>
      </c>
      <c r="C252" s="53" t="s">
        <v>5719</v>
      </c>
      <c r="D252" s="54"/>
      <c r="E252" s="55" t="str">
        <f>_xlfn.IFNA(_xlfn.IFNA(INDEX(l_act!$B$3:$B$65537,MATCH(IFERROR(RIGHT($C252,LEN($C252)-FIND("_",$C252)),""),l_act!$A$3:$A$65537,0)),INDEX(background_technosphere!$E$2:$E$65536,MATCH($C252,background_technosphere!$A$2:$A$65536,0))),"")</f>
        <v>graphic paper production, 100% recycled</v>
      </c>
      <c r="F252" s="55" t="str">
        <f>_xlfn.IFNA(_xlfn.IFNA(INDEX(l_act!$C$3:$C$65537,MATCH(IFERROR(RIGHT($C252,LEN($C252)-FIND("_",$C252)),""),l_act!$A$3:$A$65537,0)),INDEX(background_technosphere!$G$2:$G$65536,MATCH($C252,background_technosphere!$A$2:$A$65536,0))),"")</f>
        <v>RoW</v>
      </c>
      <c r="G252" s="56" t="str">
        <f>_xlfn.IFNA(_xlfn.IFNA(INDEX(l_goods!$B$3:$B$65537,MATCH($C252,l_goods!$A$3:$A$65537,0)),INDEX(background_technosphere!$F$2:$F$65536,MATCH($C252,background_technosphere!$A$2:$A$65536,0))),"")</f>
        <v>graphic paper, 100% recycled</v>
      </c>
      <c r="H252" s="57" t="str">
        <f>_xlfn.IFNA(_xlfn.IFNA(INDEX(l_fp!$B$3:$B$65537,MATCH($D252,l_fp!$A$3:$A$65537,0)),INDEX(background_biosphere!$B$2:$B$65536,MATCH($D252,background_biosphere!$A$2:$A$65536,0))),"")</f>
        <v/>
      </c>
      <c r="I252" s="58"/>
      <c r="J252" s="58">
        <v>-1</v>
      </c>
      <c r="K252" s="54"/>
      <c r="L252" s="59" t="str">
        <f>IF(_xlfn.IFNA(_xlfn.IFNA(INDEX(l_fp!$D$3:$D$65537,MATCH($D252,l_fp!$A$3:$A$65537,0)),INDEX(background_biosphere!$C$2:$C$65536,MATCH($D252,background_biosphere!$A$2:$A$65536,0))),"")=0,"",_xlfn.IFNA(_xlfn.IFNA(INDEX(l_fp!$D$3:$D$65537,MATCH($D252,l_fp!$A$3:$A$65537,0)),INDEX(background_biosphere!$C$2:$C$65536,MATCH($D252,background_biosphere!$A$2:$A$65536,0))),""))</f>
        <v/>
      </c>
      <c r="M252" s="59" t="str">
        <f>IF(_xlfn.IFNA(_xlfn.IFNA(INDEX(l_fp!$E$3:$E$65537,MATCH($D252,l_fp!$A$3:$A$65537,0)),INDEX(background_biosphere!$D$2:$D$65536,MATCH($D252,background_biosphere!$A$2:$A$65536,0))),"")=0,"",_xlfn.IFNA(_xlfn.IFNA(INDEX(l_fp!$E$3:$E$65537,MATCH($D252,l_fp!$A$3:$A$65537,0)),INDEX(background_biosphere!$D$2:$D$65536,MATCH($D252,background_biosphere!$A$2:$A$65536,0))),""))</f>
        <v/>
      </c>
      <c r="N252" s="60" t="str">
        <f>_xlfn.IFNA(_xlfn.IFNA(_xlfn.IFNA(_xlfn.IFNA(INDEX(l_goods!$D$3:$D$65537,MATCH(C252,l_goods!$A$3:$A$65537,0)),INDEX(background_technosphere!$H$2:$H$65536,MATCH(C252,background_technosphere!$A$2:$A$65536,0))),INDEX(l_fp!$F$3:$F$65537,MATCH($D252,l_fp!$A$3:$A$65537,0))),INDEX(background_biosphere!$E$2:$E$65536,MATCH($D252,background_biosphere!$A$2:$A$65536,0))),"")</f>
        <v>kg</v>
      </c>
      <c r="O252" s="61"/>
      <c r="P252" s="61" t="s">
        <v>5777</v>
      </c>
      <c r="Q252" s="61"/>
    </row>
    <row r="253" spans="1:19" x14ac:dyDescent="0.25">
      <c r="A253" s="176" t="str">
        <f>_xlfn.IFNA(_xlfn.IFNA(INDEX(l_act!$B$3:$B$65537,MATCH($B253,l_act!$A$3:$A$65537,0)),INDEX(background_technosphere!$E$2:$E$65536,MATCH($B253,background_technosphere!$B$2:$B$65536,0))),"")</f>
        <v>recyc_pmixte_QC_1</v>
      </c>
      <c r="B253" s="177" t="s">
        <v>5993</v>
      </c>
      <c r="C253" s="53" t="s">
        <v>5720</v>
      </c>
      <c r="D253" s="54"/>
      <c r="E253" s="55" t="str">
        <f>_xlfn.IFNA(_xlfn.IFNA(INDEX(l_act!$B$3:$B$65537,MATCH(IFERROR(RIGHT($C253,LEN($C253)-FIND("_",$C253)),""),l_act!$A$3:$A$65537,0)),INDEX(background_technosphere!$E$2:$E$65536,MATCH($C253,background_technosphere!$A$2:$A$65536,0))),"")</f>
        <v>market for chemical, organic</v>
      </c>
      <c r="F253" s="55" t="str">
        <f>_xlfn.IFNA(_xlfn.IFNA(INDEX(l_act!$C$3:$C$65537,MATCH(IFERROR(RIGHT($C253,LEN($C253)-FIND("_",$C253)),""),l_act!$A$3:$A$65537,0)),INDEX(background_technosphere!$G$2:$G$65536,MATCH($C253,background_technosphere!$A$2:$A$65536,0))),"")</f>
        <v>GLO</v>
      </c>
      <c r="G253" s="56" t="str">
        <f>_xlfn.IFNA(_xlfn.IFNA(INDEX(l_goods!$B$3:$B$65537,MATCH($C253,l_goods!$A$3:$A$65537,0)),INDEX(background_technosphere!$F$2:$F$65536,MATCH($C253,background_technosphere!$A$2:$A$65536,0))),"")</f>
        <v>chemical, organic</v>
      </c>
      <c r="H253" s="57" t="str">
        <f>_xlfn.IFNA(_xlfn.IFNA(INDEX(l_fp!$B$3:$B$65537,MATCH($D253,l_fp!$A$3:$A$65537,0)),INDEX(background_biosphere!$B$2:$B$65536,MATCH($D253,background_biosphere!$A$2:$A$65536,0))),"")</f>
        <v/>
      </c>
      <c r="I253" s="58">
        <v>5.1599999999999997E-3</v>
      </c>
      <c r="J253" s="58"/>
      <c r="K253" s="54"/>
      <c r="L253" s="59" t="str">
        <f>IF(_xlfn.IFNA(_xlfn.IFNA(INDEX(l_fp!$D$3:$D$65537,MATCH($D253,l_fp!$A$3:$A$65537,0)),INDEX(background_biosphere!$C$2:$C$65536,MATCH($D253,background_biosphere!$A$2:$A$65536,0))),"")=0,"",_xlfn.IFNA(_xlfn.IFNA(INDEX(l_fp!$D$3:$D$65537,MATCH($D253,l_fp!$A$3:$A$65537,0)),INDEX(background_biosphere!$C$2:$C$65536,MATCH($D253,background_biosphere!$A$2:$A$65536,0))),""))</f>
        <v/>
      </c>
      <c r="M253" s="59" t="str">
        <f>IF(_xlfn.IFNA(_xlfn.IFNA(INDEX(l_fp!$E$3:$E$65537,MATCH($D253,l_fp!$A$3:$A$65537,0)),INDEX(background_biosphere!$D$2:$D$65536,MATCH($D253,background_biosphere!$A$2:$A$65536,0))),"")=0,"",_xlfn.IFNA(_xlfn.IFNA(INDEX(l_fp!$E$3:$E$65537,MATCH($D253,l_fp!$A$3:$A$65537,0)),INDEX(background_biosphere!$D$2:$D$65536,MATCH($D253,background_biosphere!$A$2:$A$65536,0))),""))</f>
        <v/>
      </c>
      <c r="N253" s="60" t="str">
        <f>_xlfn.IFNA(_xlfn.IFNA(_xlfn.IFNA(_xlfn.IFNA(INDEX(l_goods!$D$3:$D$65537,MATCH(C253,l_goods!$A$3:$A$65537,0)),INDEX(background_technosphere!$H$2:$H$65536,MATCH(C253,background_technosphere!$A$2:$A$65536,0))),INDEX(l_fp!$F$3:$F$65537,MATCH($D253,l_fp!$A$3:$A$65537,0))),INDEX(background_biosphere!$E$2:$E$65536,MATCH($D253,background_biosphere!$A$2:$A$65536,0))),"")</f>
        <v>kg</v>
      </c>
      <c r="O253" s="61"/>
      <c r="P253" s="61" t="s">
        <v>5777</v>
      </c>
      <c r="Q253" s="61"/>
    </row>
    <row r="254" spans="1:19" x14ac:dyDescent="0.25">
      <c r="A254" s="176" t="str">
        <f>_xlfn.IFNA(_xlfn.IFNA(INDEX(l_act!$B$3:$B$65537,MATCH($B254,l_act!$A$3:$A$65537,0)),INDEX(background_technosphere!$E$2:$E$65536,MATCH($B254,background_technosphere!$B$2:$B$65536,0))),"")</f>
        <v>recyc_pmixte_QC_1</v>
      </c>
      <c r="B254" s="177" t="s">
        <v>5993</v>
      </c>
      <c r="C254" s="53" t="s">
        <v>5721</v>
      </c>
      <c r="D254" s="54"/>
      <c r="E254" s="55" t="str">
        <f>_xlfn.IFNA(_xlfn.IFNA(INDEX(l_act!$B$3:$B$65537,MATCH(IFERROR(RIGHT($C254,LEN($C254)-FIND("_",$C254)),""),l_act!$A$3:$A$65537,0)),INDEX(background_technosphere!$E$2:$E$65536,MATCH($C254,background_technosphere!$A$2:$A$65536,0))),"")</f>
        <v>market for chemicals, inorganic</v>
      </c>
      <c r="F254" s="55" t="str">
        <f>_xlfn.IFNA(_xlfn.IFNA(INDEX(l_act!$C$3:$C$65537,MATCH(IFERROR(RIGHT($C254,LEN($C254)-FIND("_",$C254)),""),l_act!$A$3:$A$65537,0)),INDEX(background_technosphere!$G$2:$G$65536,MATCH($C254,background_technosphere!$A$2:$A$65536,0))),"")</f>
        <v>GLO</v>
      </c>
      <c r="G254" s="56" t="str">
        <f>_xlfn.IFNA(_xlfn.IFNA(INDEX(l_goods!$B$3:$B$65537,MATCH($C254,l_goods!$A$3:$A$65537,0)),INDEX(background_technosphere!$F$2:$F$65536,MATCH($C254,background_technosphere!$A$2:$A$65536,0))),"")</f>
        <v>chemical, inorganic</v>
      </c>
      <c r="H254" s="57" t="str">
        <f>_xlfn.IFNA(_xlfn.IFNA(INDEX(l_fp!$B$3:$B$65537,MATCH($D254,l_fp!$A$3:$A$65537,0)),INDEX(background_biosphere!$B$2:$B$65536,MATCH($D254,background_biosphere!$A$2:$A$65536,0))),"")</f>
        <v/>
      </c>
      <c r="I254" s="58">
        <v>4.1000000000000003E-3</v>
      </c>
      <c r="J254" s="58"/>
      <c r="K254" s="54"/>
      <c r="L254" s="59" t="str">
        <f>IF(_xlfn.IFNA(_xlfn.IFNA(INDEX(l_fp!$D$3:$D$65537,MATCH($D254,l_fp!$A$3:$A$65537,0)),INDEX(background_biosphere!$C$2:$C$65536,MATCH($D254,background_biosphere!$A$2:$A$65536,0))),"")=0,"",_xlfn.IFNA(_xlfn.IFNA(INDEX(l_fp!$D$3:$D$65537,MATCH($D254,l_fp!$A$3:$A$65537,0)),INDEX(background_biosphere!$C$2:$C$65536,MATCH($D254,background_biosphere!$A$2:$A$65536,0))),""))</f>
        <v/>
      </c>
      <c r="M254" s="59" t="str">
        <f>IF(_xlfn.IFNA(_xlfn.IFNA(INDEX(l_fp!$E$3:$E$65537,MATCH($D254,l_fp!$A$3:$A$65537,0)),INDEX(background_biosphere!$D$2:$D$65536,MATCH($D254,background_biosphere!$A$2:$A$65536,0))),"")=0,"",_xlfn.IFNA(_xlfn.IFNA(INDEX(l_fp!$E$3:$E$65537,MATCH($D254,l_fp!$A$3:$A$65537,0)),INDEX(background_biosphere!$D$2:$D$65536,MATCH($D254,background_biosphere!$A$2:$A$65536,0))),""))</f>
        <v/>
      </c>
      <c r="N254" s="60" t="str">
        <f>_xlfn.IFNA(_xlfn.IFNA(_xlfn.IFNA(_xlfn.IFNA(INDEX(l_goods!$D$3:$D$65537,MATCH(C254,l_goods!$A$3:$A$65537,0)),INDEX(background_technosphere!$H$2:$H$65536,MATCH(C254,background_technosphere!$A$2:$A$65536,0))),INDEX(l_fp!$F$3:$F$65537,MATCH($D254,l_fp!$A$3:$A$65537,0))),INDEX(background_biosphere!$E$2:$E$65536,MATCH($D254,background_biosphere!$A$2:$A$65536,0))),"")</f>
        <v>kg</v>
      </c>
      <c r="O254" s="61"/>
      <c r="P254" s="61" t="s">
        <v>5777</v>
      </c>
      <c r="Q254" s="61"/>
    </row>
    <row r="255" spans="1:19" x14ac:dyDescent="0.25">
      <c r="A255" s="176" t="str">
        <f>_xlfn.IFNA(_xlfn.IFNA(INDEX(l_act!$B$3:$B$65537,MATCH($B255,l_act!$A$3:$A$65537,0)),INDEX(background_technosphere!$E$2:$E$65536,MATCH($B255,background_technosphere!$B$2:$B$65536,0))),"")</f>
        <v>recyc_pmixte_QC_1</v>
      </c>
      <c r="B255" s="177" t="s">
        <v>5993</v>
      </c>
      <c r="C255" s="53" t="s">
        <v>5722</v>
      </c>
      <c r="D255" s="54"/>
      <c r="E255" s="55" t="str">
        <f>_xlfn.IFNA(_xlfn.IFNA(INDEX(l_act!$B$3:$B$65537,MATCH(IFERROR(RIGHT($C255,LEN($C255)-FIND("_",$C255)),""),l_act!$A$3:$A$65537,0)),INDEX(background_technosphere!$E$2:$E$65536,MATCH($C255,background_technosphere!$A$2:$A$65536,0))),"")</f>
        <v>market for hydrogen peroxide, without water, in 50% solution state</v>
      </c>
      <c r="F255" s="55" t="str">
        <f>_xlfn.IFNA(_xlfn.IFNA(INDEX(l_act!$C$3:$C$65537,MATCH(IFERROR(RIGHT($C255,LEN($C255)-FIND("_",$C255)),""),l_act!$A$3:$A$65537,0)),INDEX(background_technosphere!$G$2:$G$65536,MATCH($C255,background_technosphere!$A$2:$A$65536,0))),"")</f>
        <v>RoW</v>
      </c>
      <c r="G255" s="56" t="str">
        <f>_xlfn.IFNA(_xlfn.IFNA(INDEX(l_goods!$B$3:$B$65537,MATCH($C255,l_goods!$A$3:$A$65537,0)),INDEX(background_technosphere!$F$2:$F$65536,MATCH($C255,background_technosphere!$A$2:$A$65536,0))),"")</f>
        <v>hydrogen peroxide, without water, in 50% solution state</v>
      </c>
      <c r="H255" s="57" t="str">
        <f>_xlfn.IFNA(_xlfn.IFNA(INDEX(l_fp!$B$3:$B$65537,MATCH($D255,l_fp!$A$3:$A$65537,0)),INDEX(background_biosphere!$B$2:$B$65536,MATCH($D255,background_biosphere!$A$2:$A$65536,0))),"")</f>
        <v/>
      </c>
      <c r="I255" s="58">
        <v>5.3299999999999997E-3</v>
      </c>
      <c r="J255" s="58"/>
      <c r="K255" s="54"/>
      <c r="L255" s="59" t="str">
        <f>IF(_xlfn.IFNA(_xlfn.IFNA(INDEX(l_fp!$D$3:$D$65537,MATCH($D255,l_fp!$A$3:$A$65537,0)),INDEX(background_biosphere!$C$2:$C$65536,MATCH($D255,background_biosphere!$A$2:$A$65536,0))),"")=0,"",_xlfn.IFNA(_xlfn.IFNA(INDEX(l_fp!$D$3:$D$65537,MATCH($D255,l_fp!$A$3:$A$65537,0)),INDEX(background_biosphere!$C$2:$C$65536,MATCH($D255,background_biosphere!$A$2:$A$65536,0))),""))</f>
        <v/>
      </c>
      <c r="M255" s="59" t="str">
        <f>IF(_xlfn.IFNA(_xlfn.IFNA(INDEX(l_fp!$E$3:$E$65537,MATCH($D255,l_fp!$A$3:$A$65537,0)),INDEX(background_biosphere!$D$2:$D$65536,MATCH($D255,background_biosphere!$A$2:$A$65536,0))),"")=0,"",_xlfn.IFNA(_xlfn.IFNA(INDEX(l_fp!$E$3:$E$65537,MATCH($D255,l_fp!$A$3:$A$65537,0)),INDEX(background_biosphere!$D$2:$D$65536,MATCH($D255,background_biosphere!$A$2:$A$65536,0))),""))</f>
        <v/>
      </c>
      <c r="N255" s="60" t="str">
        <f>_xlfn.IFNA(_xlfn.IFNA(_xlfn.IFNA(_xlfn.IFNA(INDEX(l_goods!$D$3:$D$65537,MATCH(C255,l_goods!$A$3:$A$65537,0)),INDEX(background_technosphere!$H$2:$H$65536,MATCH(C255,background_technosphere!$A$2:$A$65536,0))),INDEX(l_fp!$F$3:$F$65537,MATCH($D255,l_fp!$A$3:$A$65537,0))),INDEX(background_biosphere!$E$2:$E$65536,MATCH($D255,background_biosphere!$A$2:$A$65536,0))),"")</f>
        <v>kg</v>
      </c>
      <c r="O255" s="61"/>
      <c r="P255" s="61" t="s">
        <v>5777</v>
      </c>
      <c r="Q255" s="61"/>
    </row>
    <row r="256" spans="1:19" x14ac:dyDescent="0.25">
      <c r="A256" s="176" t="str">
        <f>_xlfn.IFNA(_xlfn.IFNA(INDEX(l_act!$B$3:$B$65537,MATCH($B256,l_act!$A$3:$A$65537,0)),INDEX(background_technosphere!$E$2:$E$65536,MATCH($B256,background_technosphere!$B$2:$B$65536,0))),"")</f>
        <v>recyc_pmixte_QC_1</v>
      </c>
      <c r="B256" s="177" t="s">
        <v>5993</v>
      </c>
      <c r="C256" s="53" t="s">
        <v>5723</v>
      </c>
      <c r="D256" s="54"/>
      <c r="E256" s="55" t="str">
        <f>_xlfn.IFNA(_xlfn.IFNA(INDEX(l_act!$B$3:$B$65537,MATCH(IFERROR(RIGHT($C256,LEN($C256)-FIND("_",$C256)),""),l_act!$A$3:$A$65537,0)),INDEX(background_technosphere!$E$2:$E$65536,MATCH($C256,background_technosphere!$A$2:$A$65536,0))),"")</f>
        <v>market for hydrogen sulfide</v>
      </c>
      <c r="F256" s="55" t="str">
        <f>_xlfn.IFNA(_xlfn.IFNA(INDEX(l_act!$C$3:$C$65537,MATCH(IFERROR(RIGHT($C256,LEN($C256)-FIND("_",$C256)),""),l_act!$A$3:$A$65537,0)),INDEX(background_technosphere!$G$2:$G$65536,MATCH($C256,background_technosphere!$A$2:$A$65536,0))),"")</f>
        <v>RoW</v>
      </c>
      <c r="G256" s="56" t="str">
        <f>_xlfn.IFNA(_xlfn.IFNA(INDEX(l_goods!$B$3:$B$65537,MATCH($C256,l_goods!$A$3:$A$65537,0)),INDEX(background_technosphere!$F$2:$F$65536,MATCH($C256,background_technosphere!$A$2:$A$65536,0))),"")</f>
        <v>hydrogen sulfide</v>
      </c>
      <c r="H256" s="57" t="str">
        <f>_xlfn.IFNA(_xlfn.IFNA(INDEX(l_fp!$B$3:$B$65537,MATCH($D256,l_fp!$A$3:$A$65537,0)),INDEX(background_biosphere!$B$2:$B$65536,MATCH($D256,background_biosphere!$A$2:$A$65536,0))),"")</f>
        <v/>
      </c>
      <c r="I256" s="58">
        <v>5.3299999999999997E-3</v>
      </c>
      <c r="J256" s="58"/>
      <c r="K256" s="54"/>
      <c r="L256" s="59" t="str">
        <f>IF(_xlfn.IFNA(_xlfn.IFNA(INDEX(l_fp!$D$3:$D$65537,MATCH($D256,l_fp!$A$3:$A$65537,0)),INDEX(background_biosphere!$C$2:$C$65536,MATCH($D256,background_biosphere!$A$2:$A$65536,0))),"")=0,"",_xlfn.IFNA(_xlfn.IFNA(INDEX(l_fp!$D$3:$D$65537,MATCH($D256,l_fp!$A$3:$A$65537,0)),INDEX(background_biosphere!$C$2:$C$65536,MATCH($D256,background_biosphere!$A$2:$A$65536,0))),""))</f>
        <v/>
      </c>
      <c r="M256" s="59" t="str">
        <f>IF(_xlfn.IFNA(_xlfn.IFNA(INDEX(l_fp!$E$3:$E$65537,MATCH($D256,l_fp!$A$3:$A$65537,0)),INDEX(background_biosphere!$D$2:$D$65536,MATCH($D256,background_biosphere!$A$2:$A$65536,0))),"")=0,"",_xlfn.IFNA(_xlfn.IFNA(INDEX(l_fp!$E$3:$E$65537,MATCH($D256,l_fp!$A$3:$A$65537,0)),INDEX(background_biosphere!$D$2:$D$65536,MATCH($D256,background_biosphere!$A$2:$A$65536,0))),""))</f>
        <v/>
      </c>
      <c r="N256" s="60" t="str">
        <f>_xlfn.IFNA(_xlfn.IFNA(_xlfn.IFNA(_xlfn.IFNA(INDEX(l_goods!$D$3:$D$65537,MATCH(C256,l_goods!$A$3:$A$65537,0)),INDEX(background_technosphere!$H$2:$H$65536,MATCH(C256,background_technosphere!$A$2:$A$65536,0))),INDEX(l_fp!$F$3:$F$65537,MATCH($D256,l_fp!$A$3:$A$65537,0))),INDEX(background_biosphere!$E$2:$E$65536,MATCH($D256,background_biosphere!$A$2:$A$65536,0))),"")</f>
        <v>kg</v>
      </c>
      <c r="O256" s="61"/>
      <c r="P256" s="61" t="s">
        <v>5777</v>
      </c>
      <c r="Q256" s="61"/>
    </row>
    <row r="257" spans="1:17" x14ac:dyDescent="0.25">
      <c r="A257" s="176" t="str">
        <f>_xlfn.IFNA(_xlfn.IFNA(INDEX(l_act!$B$3:$B$65537,MATCH($B257,l_act!$A$3:$A$65537,0)),INDEX(background_technosphere!$E$2:$E$65536,MATCH($B257,background_technosphere!$B$2:$B$65536,0))),"")</f>
        <v>recyc_pmixte_QC_1</v>
      </c>
      <c r="B257" s="177" t="s">
        <v>5993</v>
      </c>
      <c r="C257" s="53" t="s">
        <v>5724</v>
      </c>
      <c r="D257" s="54"/>
      <c r="E257" s="55" t="str">
        <f>_xlfn.IFNA(_xlfn.IFNA(INDEX(l_act!$B$3:$B$65537,MATCH(IFERROR(RIGHT($C257,LEN($C257)-FIND("_",$C257)),""),l_act!$A$3:$A$65537,0)),INDEX(background_technosphere!$E$2:$E$65536,MATCH($C257,background_technosphere!$A$2:$A$65536,0))),"")</f>
        <v>market for optical brighteners, for paper production</v>
      </c>
      <c r="F257" s="55" t="str">
        <f>_xlfn.IFNA(_xlfn.IFNA(INDEX(l_act!$C$3:$C$65537,MATCH(IFERROR(RIGHT($C257,LEN($C257)-FIND("_",$C257)),""),l_act!$A$3:$A$65537,0)),INDEX(background_technosphere!$G$2:$G$65536,MATCH($C257,background_technosphere!$A$2:$A$65536,0))),"")</f>
        <v>RoW</v>
      </c>
      <c r="G257" s="56" t="str">
        <f>_xlfn.IFNA(_xlfn.IFNA(INDEX(l_goods!$B$3:$B$65537,MATCH($C257,l_goods!$A$3:$A$65537,0)),INDEX(background_technosphere!$F$2:$F$65536,MATCH($C257,background_technosphere!$A$2:$A$65536,0))),"")</f>
        <v>optical brighteners, for paper production</v>
      </c>
      <c r="H257" s="57" t="str">
        <f>_xlfn.IFNA(_xlfn.IFNA(INDEX(l_fp!$B$3:$B$65537,MATCH($D257,l_fp!$A$3:$A$65537,0)),INDEX(background_biosphere!$B$2:$B$65536,MATCH($D257,background_biosphere!$A$2:$A$65536,0))),"")</f>
        <v/>
      </c>
      <c r="I257" s="58">
        <v>1.56E-3</v>
      </c>
      <c r="J257" s="58"/>
      <c r="K257" s="54"/>
      <c r="L257" s="59" t="str">
        <f>IF(_xlfn.IFNA(_xlfn.IFNA(INDEX(l_fp!$D$3:$D$65537,MATCH($D257,l_fp!$A$3:$A$65537,0)),INDEX(background_biosphere!$C$2:$C$65536,MATCH($D257,background_biosphere!$A$2:$A$65536,0))),"")=0,"",_xlfn.IFNA(_xlfn.IFNA(INDEX(l_fp!$D$3:$D$65537,MATCH($D257,l_fp!$A$3:$A$65537,0)),INDEX(background_biosphere!$C$2:$C$65536,MATCH($D257,background_biosphere!$A$2:$A$65536,0))),""))</f>
        <v/>
      </c>
      <c r="M257" s="59" t="str">
        <f>IF(_xlfn.IFNA(_xlfn.IFNA(INDEX(l_fp!$E$3:$E$65537,MATCH($D257,l_fp!$A$3:$A$65537,0)),INDEX(background_biosphere!$D$2:$D$65536,MATCH($D257,background_biosphere!$A$2:$A$65536,0))),"")=0,"",_xlfn.IFNA(_xlfn.IFNA(INDEX(l_fp!$E$3:$E$65537,MATCH($D257,l_fp!$A$3:$A$65537,0)),INDEX(background_biosphere!$D$2:$D$65536,MATCH($D257,background_biosphere!$A$2:$A$65536,0))),""))</f>
        <v/>
      </c>
      <c r="N257" s="60" t="str">
        <f>_xlfn.IFNA(_xlfn.IFNA(_xlfn.IFNA(_xlfn.IFNA(INDEX(l_goods!$D$3:$D$65537,MATCH(C257,l_goods!$A$3:$A$65537,0)),INDEX(background_technosphere!$H$2:$H$65536,MATCH(C257,background_technosphere!$A$2:$A$65536,0))),INDEX(l_fp!$F$3:$F$65537,MATCH($D257,l_fp!$A$3:$A$65537,0))),INDEX(background_biosphere!$E$2:$E$65536,MATCH($D257,background_biosphere!$A$2:$A$65536,0))),"")</f>
        <v>kg</v>
      </c>
      <c r="O257" s="61"/>
      <c r="P257" s="61" t="s">
        <v>5777</v>
      </c>
      <c r="Q257" s="61"/>
    </row>
    <row r="258" spans="1:17" x14ac:dyDescent="0.25">
      <c r="A258" s="176" t="str">
        <f>_xlfn.IFNA(_xlfn.IFNA(INDEX(l_act!$B$3:$B$65537,MATCH($B258,l_act!$A$3:$A$65537,0)),INDEX(background_technosphere!$E$2:$E$65536,MATCH($B258,background_technosphere!$B$2:$B$65536,0))),"")</f>
        <v>recyc_pmixte_QC_1</v>
      </c>
      <c r="B258" s="177" t="s">
        <v>5993</v>
      </c>
      <c r="C258" s="53" t="s">
        <v>5725</v>
      </c>
      <c r="D258" s="54"/>
      <c r="E258" s="55" t="str">
        <f>_xlfn.IFNA(_xlfn.IFNA(INDEX(l_act!$B$3:$B$65537,MATCH(IFERROR(RIGHT($C258,LEN($C258)-FIND("_",$C258)),""),l_act!$A$3:$A$65537,0)),INDEX(background_technosphere!$E$2:$E$65536,MATCH($C258,background_technosphere!$A$2:$A$65536,0))),"")</f>
        <v>market for sodium dithionite, anhydrous</v>
      </c>
      <c r="F258" s="55" t="str">
        <f>_xlfn.IFNA(_xlfn.IFNA(INDEX(l_act!$C$3:$C$65537,MATCH(IFERROR(RIGHT($C258,LEN($C258)-FIND("_",$C258)),""),l_act!$A$3:$A$65537,0)),INDEX(background_technosphere!$G$2:$G$65536,MATCH($C258,background_technosphere!$A$2:$A$65536,0))),"")</f>
        <v>RoW</v>
      </c>
      <c r="G258" s="56" t="str">
        <f>_xlfn.IFNA(_xlfn.IFNA(INDEX(l_goods!$B$3:$B$65537,MATCH($C258,l_goods!$A$3:$A$65537,0)),INDEX(background_technosphere!$F$2:$F$65536,MATCH($C258,background_technosphere!$A$2:$A$65536,0))),"")</f>
        <v>sodium dithionite, anhydrous</v>
      </c>
      <c r="H258" s="57" t="str">
        <f>_xlfn.IFNA(_xlfn.IFNA(INDEX(l_fp!$B$3:$B$65537,MATCH($D258,l_fp!$A$3:$A$65537,0)),INDEX(background_biosphere!$B$2:$B$65536,MATCH($D258,background_biosphere!$A$2:$A$65536,0))),"")</f>
        <v/>
      </c>
      <c r="I258" s="58">
        <v>5.0000000000000001E-4</v>
      </c>
      <c r="J258" s="58"/>
      <c r="K258" s="54"/>
      <c r="L258" s="59" t="str">
        <f>IF(_xlfn.IFNA(_xlfn.IFNA(INDEX(l_fp!$D$3:$D$65537,MATCH($D258,l_fp!$A$3:$A$65537,0)),INDEX(background_biosphere!$C$2:$C$65536,MATCH($D258,background_biosphere!$A$2:$A$65536,0))),"")=0,"",_xlfn.IFNA(_xlfn.IFNA(INDEX(l_fp!$D$3:$D$65537,MATCH($D258,l_fp!$A$3:$A$65537,0)),INDEX(background_biosphere!$C$2:$C$65536,MATCH($D258,background_biosphere!$A$2:$A$65536,0))),""))</f>
        <v/>
      </c>
      <c r="M258" s="59" t="str">
        <f>IF(_xlfn.IFNA(_xlfn.IFNA(INDEX(l_fp!$E$3:$E$65537,MATCH($D258,l_fp!$A$3:$A$65537,0)),INDEX(background_biosphere!$D$2:$D$65536,MATCH($D258,background_biosphere!$A$2:$A$65536,0))),"")=0,"",_xlfn.IFNA(_xlfn.IFNA(INDEX(l_fp!$E$3:$E$65537,MATCH($D258,l_fp!$A$3:$A$65537,0)),INDEX(background_biosphere!$D$2:$D$65536,MATCH($D258,background_biosphere!$A$2:$A$65536,0))),""))</f>
        <v/>
      </c>
      <c r="N258" s="60" t="str">
        <f>_xlfn.IFNA(_xlfn.IFNA(_xlfn.IFNA(_xlfn.IFNA(INDEX(l_goods!$D$3:$D$65537,MATCH(C258,l_goods!$A$3:$A$65537,0)),INDEX(background_technosphere!$H$2:$H$65536,MATCH(C258,background_technosphere!$A$2:$A$65536,0))),INDEX(l_fp!$F$3:$F$65537,MATCH($D258,l_fp!$A$3:$A$65537,0))),INDEX(background_biosphere!$E$2:$E$65536,MATCH($D258,background_biosphere!$A$2:$A$65536,0))),"")</f>
        <v>kg</v>
      </c>
      <c r="O258" s="61"/>
      <c r="P258" s="61" t="s">
        <v>5777</v>
      </c>
      <c r="Q258" s="61"/>
    </row>
    <row r="259" spans="1:17" x14ac:dyDescent="0.25">
      <c r="A259" s="176" t="str">
        <f>_xlfn.IFNA(_xlfn.IFNA(INDEX(l_act!$B$3:$B$65537,MATCH($B259,l_act!$A$3:$A$65537,0)),INDEX(background_technosphere!$E$2:$E$65536,MATCH($B259,background_technosphere!$B$2:$B$65536,0))),"")</f>
        <v>recyc_pmixte_QC_1</v>
      </c>
      <c r="B259" s="177" t="s">
        <v>5993</v>
      </c>
      <c r="C259" s="53" t="s">
        <v>5726</v>
      </c>
      <c r="D259" s="54"/>
      <c r="E259" s="55" t="str">
        <f>_xlfn.IFNA(_xlfn.IFNA(INDEX(l_act!$B$3:$B$65537,MATCH(IFERROR(RIGHT($C259,LEN($C259)-FIND("_",$C259)),""),l_act!$A$3:$A$65537,0)),INDEX(background_technosphere!$E$2:$E$65536,MATCH($C259,background_technosphere!$A$2:$A$65536,0))),"")</f>
        <v>market for sodium hydroxide, without water, in 50% solution state</v>
      </c>
      <c r="F259" s="55" t="str">
        <f>_xlfn.IFNA(_xlfn.IFNA(INDEX(l_act!$C$3:$C$65537,MATCH(IFERROR(RIGHT($C259,LEN($C259)-FIND("_",$C259)),""),l_act!$A$3:$A$65537,0)),INDEX(background_technosphere!$G$2:$G$65536,MATCH($C259,background_technosphere!$A$2:$A$65536,0))),"")</f>
        <v>GLO</v>
      </c>
      <c r="G259" s="56" t="str">
        <f>_xlfn.IFNA(_xlfn.IFNA(INDEX(l_goods!$B$3:$B$65537,MATCH($C259,l_goods!$A$3:$A$65537,0)),INDEX(background_technosphere!$F$2:$F$65536,MATCH($C259,background_technosphere!$A$2:$A$65536,0))),"")</f>
        <v>sodium hydroxide, without water, in 50% solution state</v>
      </c>
      <c r="H259" s="57" t="str">
        <f>_xlfn.IFNA(_xlfn.IFNA(INDEX(l_fp!$B$3:$B$65537,MATCH($D259,l_fp!$A$3:$A$65537,0)),INDEX(background_biosphere!$B$2:$B$65536,MATCH($D259,background_biosphere!$A$2:$A$65536,0))),"")</f>
        <v/>
      </c>
      <c r="I259" s="58">
        <v>2.6099999999999999E-3</v>
      </c>
      <c r="J259" s="58"/>
      <c r="K259" s="54"/>
      <c r="L259" s="59" t="str">
        <f>IF(_xlfn.IFNA(_xlfn.IFNA(INDEX(l_fp!$D$3:$D$65537,MATCH($D259,l_fp!$A$3:$A$65537,0)),INDEX(background_biosphere!$C$2:$C$65536,MATCH($D259,background_biosphere!$A$2:$A$65536,0))),"")=0,"",_xlfn.IFNA(_xlfn.IFNA(INDEX(l_fp!$D$3:$D$65537,MATCH($D259,l_fp!$A$3:$A$65537,0)),INDEX(background_biosphere!$C$2:$C$65536,MATCH($D259,background_biosphere!$A$2:$A$65536,0))),""))</f>
        <v/>
      </c>
      <c r="M259" s="59" t="str">
        <f>IF(_xlfn.IFNA(_xlfn.IFNA(INDEX(l_fp!$E$3:$E$65537,MATCH($D259,l_fp!$A$3:$A$65537,0)),INDEX(background_biosphere!$D$2:$D$65536,MATCH($D259,background_biosphere!$A$2:$A$65536,0))),"")=0,"",_xlfn.IFNA(_xlfn.IFNA(INDEX(l_fp!$E$3:$E$65537,MATCH($D259,l_fp!$A$3:$A$65537,0)),INDEX(background_biosphere!$D$2:$D$65536,MATCH($D259,background_biosphere!$A$2:$A$65536,0))),""))</f>
        <v/>
      </c>
      <c r="N259" s="60" t="str">
        <f>_xlfn.IFNA(_xlfn.IFNA(_xlfn.IFNA(_xlfn.IFNA(INDEX(l_goods!$D$3:$D$65537,MATCH(C259,l_goods!$A$3:$A$65537,0)),INDEX(background_technosphere!$H$2:$H$65536,MATCH(C259,background_technosphere!$A$2:$A$65536,0))),INDEX(l_fp!$F$3:$F$65537,MATCH($D259,l_fp!$A$3:$A$65537,0))),INDEX(background_biosphere!$E$2:$E$65536,MATCH($D259,background_biosphere!$A$2:$A$65536,0))),"")</f>
        <v>kg</v>
      </c>
      <c r="O259" s="61"/>
      <c r="P259" s="61" t="s">
        <v>5777</v>
      </c>
      <c r="Q259" s="61"/>
    </row>
    <row r="260" spans="1:17" x14ac:dyDescent="0.25">
      <c r="A260" s="176" t="str">
        <f>_xlfn.IFNA(_xlfn.IFNA(INDEX(l_act!$B$3:$B$65537,MATCH($B260,l_act!$A$3:$A$65537,0)),INDEX(background_technosphere!$E$2:$E$65536,MATCH($B260,background_technosphere!$B$2:$B$65536,0))),"")</f>
        <v>recyc_pmixte_QC_1</v>
      </c>
      <c r="B260" s="177" t="s">
        <v>5993</v>
      </c>
      <c r="C260" s="53" t="s">
        <v>5727</v>
      </c>
      <c r="D260" s="54"/>
      <c r="E260" s="55" t="str">
        <f>_xlfn.IFNA(_xlfn.IFNA(INDEX(l_act!$B$3:$B$65537,MATCH(IFERROR(RIGHT($C260,LEN($C260)-FIND("_",$C260)),""),l_act!$A$3:$A$65537,0)),INDEX(background_technosphere!$E$2:$E$65536,MATCH($C260,background_technosphere!$A$2:$A$65536,0))),"")</f>
        <v>market for sodium silicate, spray powder, 80%</v>
      </c>
      <c r="F260" s="55" t="str">
        <f>_xlfn.IFNA(_xlfn.IFNA(INDEX(l_act!$C$3:$C$65537,MATCH(IFERROR(RIGHT($C260,LEN($C260)-FIND("_",$C260)),""),l_act!$A$3:$A$65537,0)),INDEX(background_technosphere!$G$2:$G$65536,MATCH($C260,background_technosphere!$A$2:$A$65536,0))),"")</f>
        <v>RoW</v>
      </c>
      <c r="G260" s="56" t="str">
        <f>_xlfn.IFNA(_xlfn.IFNA(INDEX(l_goods!$B$3:$B$65537,MATCH($C260,l_goods!$A$3:$A$65537,0)),INDEX(background_technosphere!$F$2:$F$65536,MATCH($C260,background_technosphere!$A$2:$A$65536,0))),"")</f>
        <v>sodium silicate, spray powder, 80%</v>
      </c>
      <c r="H260" s="57" t="str">
        <f>_xlfn.IFNA(_xlfn.IFNA(INDEX(l_fp!$B$3:$B$65537,MATCH($D260,l_fp!$A$3:$A$65537,0)),INDEX(background_biosphere!$B$2:$B$65536,MATCH($D260,background_biosphere!$A$2:$A$65536,0))),"")</f>
        <v/>
      </c>
      <c r="I260" s="58">
        <v>2.47E-3</v>
      </c>
      <c r="J260" s="58"/>
      <c r="K260" s="54"/>
      <c r="L260" s="59" t="str">
        <f>IF(_xlfn.IFNA(_xlfn.IFNA(INDEX(l_fp!$D$3:$D$65537,MATCH($D260,l_fp!$A$3:$A$65537,0)),INDEX(background_biosphere!$C$2:$C$65536,MATCH($D260,background_biosphere!$A$2:$A$65536,0))),"")=0,"",_xlfn.IFNA(_xlfn.IFNA(INDEX(l_fp!$D$3:$D$65537,MATCH($D260,l_fp!$A$3:$A$65537,0)),INDEX(background_biosphere!$C$2:$C$65536,MATCH($D260,background_biosphere!$A$2:$A$65536,0))),""))</f>
        <v/>
      </c>
      <c r="M260" s="59" t="str">
        <f>IF(_xlfn.IFNA(_xlfn.IFNA(INDEX(l_fp!$E$3:$E$65537,MATCH($D260,l_fp!$A$3:$A$65537,0)),INDEX(background_biosphere!$D$2:$D$65536,MATCH($D260,background_biosphere!$A$2:$A$65536,0))),"")=0,"",_xlfn.IFNA(_xlfn.IFNA(INDEX(l_fp!$E$3:$E$65537,MATCH($D260,l_fp!$A$3:$A$65537,0)),INDEX(background_biosphere!$D$2:$D$65536,MATCH($D260,background_biosphere!$A$2:$A$65536,0))),""))</f>
        <v/>
      </c>
      <c r="N260" s="60" t="str">
        <f>_xlfn.IFNA(_xlfn.IFNA(_xlfn.IFNA(_xlfn.IFNA(INDEX(l_goods!$D$3:$D$65537,MATCH(C260,l_goods!$A$3:$A$65537,0)),INDEX(background_technosphere!$H$2:$H$65536,MATCH(C260,background_technosphere!$A$2:$A$65536,0))),INDEX(l_fp!$F$3:$F$65537,MATCH($D260,l_fp!$A$3:$A$65537,0))),INDEX(background_biosphere!$E$2:$E$65536,MATCH($D260,background_biosphere!$A$2:$A$65536,0))),"")</f>
        <v>kg</v>
      </c>
      <c r="O260" s="61"/>
      <c r="P260" s="61" t="s">
        <v>5777</v>
      </c>
      <c r="Q260" s="61"/>
    </row>
    <row r="261" spans="1:17" x14ac:dyDescent="0.25">
      <c r="A261" s="176" t="str">
        <f>_xlfn.IFNA(_xlfn.IFNA(INDEX(l_act!$B$3:$B$65537,MATCH($B261,l_act!$A$3:$A$65537,0)),INDEX(background_technosphere!$E$2:$E$65536,MATCH($B261,background_technosphere!$B$2:$B$65536,0))),"")</f>
        <v>recyc_pmixte_QC_1</v>
      </c>
      <c r="B261" s="177" t="s">
        <v>5993</v>
      </c>
      <c r="C261" s="53" t="s">
        <v>5728</v>
      </c>
      <c r="D261" s="54"/>
      <c r="E261" s="55" t="str">
        <f>_xlfn.IFNA(_xlfn.IFNA(INDEX(l_act!$B$3:$B$65537,MATCH(IFERROR(RIGHT($C261,LEN($C261)-FIND("_",$C261)),""),l_act!$A$3:$A$65537,0)),INDEX(background_technosphere!$E$2:$E$65536,MATCH($C261,background_technosphere!$A$2:$A$65536,0))),"")</f>
        <v>market for latex</v>
      </c>
      <c r="F261" s="55" t="str">
        <f>_xlfn.IFNA(_xlfn.IFNA(INDEX(l_act!$C$3:$C$65537,MATCH(IFERROR(RIGHT($C261,LEN($C261)-FIND("_",$C261)),""),l_act!$A$3:$A$65537,0)),INDEX(background_technosphere!$G$2:$G$65536,MATCH($C261,background_technosphere!$A$2:$A$65536,0))),"")</f>
        <v>RoW</v>
      </c>
      <c r="G261" s="56" t="str">
        <f>_xlfn.IFNA(_xlfn.IFNA(INDEX(l_goods!$B$3:$B$65537,MATCH($C261,l_goods!$A$3:$A$65537,0)),INDEX(background_technosphere!$F$2:$F$65536,MATCH($C261,background_technosphere!$A$2:$A$65536,0))),"")</f>
        <v>latex</v>
      </c>
      <c r="H261" s="57" t="str">
        <f>_xlfn.IFNA(_xlfn.IFNA(INDEX(l_fp!$B$3:$B$65537,MATCH($D261,l_fp!$A$3:$A$65537,0)),INDEX(background_biosphere!$B$2:$B$65536,MATCH($D261,background_biosphere!$A$2:$A$65536,0))),"")</f>
        <v/>
      </c>
      <c r="I261" s="58">
        <v>3.7100000000000002E-3</v>
      </c>
      <c r="J261" s="58"/>
      <c r="K261" s="54"/>
      <c r="L261" s="59" t="str">
        <f>IF(_xlfn.IFNA(_xlfn.IFNA(INDEX(l_fp!$D$3:$D$65537,MATCH($D261,l_fp!$A$3:$A$65537,0)),INDEX(background_biosphere!$C$2:$C$65536,MATCH($D261,background_biosphere!$A$2:$A$65536,0))),"")=0,"",_xlfn.IFNA(_xlfn.IFNA(INDEX(l_fp!$D$3:$D$65537,MATCH($D261,l_fp!$A$3:$A$65537,0)),INDEX(background_biosphere!$C$2:$C$65536,MATCH($D261,background_biosphere!$A$2:$A$65536,0))),""))</f>
        <v/>
      </c>
      <c r="M261" s="59" t="str">
        <f>IF(_xlfn.IFNA(_xlfn.IFNA(INDEX(l_fp!$E$3:$E$65537,MATCH($D261,l_fp!$A$3:$A$65537,0)),INDEX(background_biosphere!$D$2:$D$65536,MATCH($D261,background_biosphere!$A$2:$A$65536,0))),"")=0,"",_xlfn.IFNA(_xlfn.IFNA(INDEX(l_fp!$E$3:$E$65537,MATCH($D261,l_fp!$A$3:$A$65537,0)),INDEX(background_biosphere!$D$2:$D$65536,MATCH($D261,background_biosphere!$A$2:$A$65536,0))),""))</f>
        <v/>
      </c>
      <c r="N261" s="60" t="str">
        <f>_xlfn.IFNA(_xlfn.IFNA(_xlfn.IFNA(_xlfn.IFNA(INDEX(l_goods!$D$3:$D$65537,MATCH(C261,l_goods!$A$3:$A$65537,0)),INDEX(background_technosphere!$H$2:$H$65536,MATCH(C261,background_technosphere!$A$2:$A$65536,0))),INDEX(l_fp!$F$3:$F$65537,MATCH($D261,l_fp!$A$3:$A$65537,0))),INDEX(background_biosphere!$E$2:$E$65536,MATCH($D261,background_biosphere!$A$2:$A$65536,0))),"")</f>
        <v>kg</v>
      </c>
      <c r="O261" s="61"/>
      <c r="P261" s="61" t="s">
        <v>5777</v>
      </c>
      <c r="Q261" s="61"/>
    </row>
    <row r="262" spans="1:17" x14ac:dyDescent="0.25">
      <c r="A262" s="176" t="str">
        <f>_xlfn.IFNA(_xlfn.IFNA(INDEX(l_act!$B$3:$B$65537,MATCH($B262,l_act!$A$3:$A$65537,0)),INDEX(background_technosphere!$E$2:$E$65536,MATCH($B262,background_technosphere!$B$2:$B$65536,0))),"")</f>
        <v>recyc_pmixte_QC_1</v>
      </c>
      <c r="B262" s="177" t="s">
        <v>5993</v>
      </c>
      <c r="C262" s="53" t="s">
        <v>5729</v>
      </c>
      <c r="D262" s="54"/>
      <c r="E262" s="55" t="str">
        <f>_xlfn.IFNA(_xlfn.IFNA(INDEX(l_act!$B$3:$B$65537,MATCH(IFERROR(RIGHT($C262,LEN($C262)-FIND("_",$C262)),""),l_act!$A$3:$A$65537,0)),INDEX(background_technosphere!$E$2:$E$65536,MATCH($C262,background_technosphere!$A$2:$A$65536,0))),"")</f>
        <v>market for quicklime, milled, loose</v>
      </c>
      <c r="F262" s="55" t="str">
        <f>_xlfn.IFNA(_xlfn.IFNA(INDEX(l_act!$C$3:$C$65537,MATCH(IFERROR(RIGHT($C262,LEN($C262)-FIND("_",$C262)),""),l_act!$A$3:$A$65537,0)),INDEX(background_technosphere!$G$2:$G$65536,MATCH($C262,background_technosphere!$A$2:$A$65536,0))),"")</f>
        <v>RoW</v>
      </c>
      <c r="G262" s="56" t="str">
        <f>_xlfn.IFNA(_xlfn.IFNA(INDEX(l_goods!$B$3:$B$65537,MATCH($C262,l_goods!$A$3:$A$65537,0)),INDEX(background_technosphere!$F$2:$F$65536,MATCH($C262,background_technosphere!$A$2:$A$65536,0))),"")</f>
        <v>quicklime, milled, loose</v>
      </c>
      <c r="H262" s="57" t="str">
        <f>_xlfn.IFNA(_xlfn.IFNA(INDEX(l_fp!$B$3:$B$65537,MATCH($D262,l_fp!$A$3:$A$65537,0)),INDEX(background_biosphere!$B$2:$B$65536,MATCH($D262,background_biosphere!$A$2:$A$65536,0))),"")</f>
        <v/>
      </c>
      <c r="I262" s="58">
        <v>6.6600000000000006E-2</v>
      </c>
      <c r="J262" s="58"/>
      <c r="K262" s="54"/>
      <c r="L262" s="59" t="str">
        <f>IF(_xlfn.IFNA(_xlfn.IFNA(INDEX(l_fp!$D$3:$D$65537,MATCH($D262,l_fp!$A$3:$A$65537,0)),INDEX(background_biosphere!$C$2:$C$65536,MATCH($D262,background_biosphere!$A$2:$A$65536,0))),"")=0,"",_xlfn.IFNA(_xlfn.IFNA(INDEX(l_fp!$D$3:$D$65537,MATCH($D262,l_fp!$A$3:$A$65537,0)),INDEX(background_biosphere!$C$2:$C$65536,MATCH($D262,background_biosphere!$A$2:$A$65536,0))),""))</f>
        <v/>
      </c>
      <c r="M262" s="59" t="str">
        <f>IF(_xlfn.IFNA(_xlfn.IFNA(INDEX(l_fp!$E$3:$E$65537,MATCH($D262,l_fp!$A$3:$A$65537,0)),INDEX(background_biosphere!$D$2:$D$65536,MATCH($D262,background_biosphere!$A$2:$A$65536,0))),"")=0,"",_xlfn.IFNA(_xlfn.IFNA(INDEX(l_fp!$E$3:$E$65537,MATCH($D262,l_fp!$A$3:$A$65537,0)),INDEX(background_biosphere!$D$2:$D$65536,MATCH($D262,background_biosphere!$A$2:$A$65536,0))),""))</f>
        <v/>
      </c>
      <c r="N262" s="60" t="str">
        <f>_xlfn.IFNA(_xlfn.IFNA(_xlfn.IFNA(_xlfn.IFNA(INDEX(l_goods!$D$3:$D$65537,MATCH(C262,l_goods!$A$3:$A$65537,0)),INDEX(background_technosphere!$H$2:$H$65536,MATCH(C262,background_technosphere!$A$2:$A$65536,0))),INDEX(l_fp!$F$3:$F$65537,MATCH($D262,l_fp!$A$3:$A$65537,0))),INDEX(background_biosphere!$E$2:$E$65536,MATCH($D262,background_biosphere!$A$2:$A$65536,0))),"")</f>
        <v>kg</v>
      </c>
      <c r="O262" s="61"/>
      <c r="P262" s="61" t="s">
        <v>5777</v>
      </c>
      <c r="Q262" s="61"/>
    </row>
    <row r="263" spans="1:17" s="128" customFormat="1" x14ac:dyDescent="0.25">
      <c r="A263" s="176" t="str">
        <f>_xlfn.IFNA(_xlfn.IFNA(INDEX(l_act!$B$3:$B$65537,MATCH($B263,l_act!$A$3:$A$65537,0)),INDEX(background_technosphere!$E$2:$E$65536,MATCH($B263,background_technosphere!$B$2:$B$65536,0))),"")</f>
        <v>recyc_pmixte_QC_1</v>
      </c>
      <c r="B263" s="177" t="s">
        <v>5993</v>
      </c>
      <c r="C263" s="119" t="s">
        <v>5995</v>
      </c>
      <c r="D263" s="120"/>
      <c r="E263" s="121" t="str">
        <f>_xlfn.IFNA(_xlfn.IFNA(INDEX(l_act!$B$3:$B$65537,MATCH(IFERROR(RIGHT($C263,LEN($C263)-FIND("_",$C263)),""),l_act!$A$3:$A$65537,0)),INDEX(background_technosphere!$E$2:$E$65536,MATCH($C263,background_technosphere!$A$2:$A$65536,0))),"")</f>
        <v>market for electricity, medium voltage</v>
      </c>
      <c r="F263" s="154" t="str">
        <f>_xlfn.IFNA(_xlfn.IFNA(INDEX(l_act!$C$3:$C$65537,MATCH(IFERROR(RIGHT($C263,LEN($C263)-FIND("_",$C263)),""),l_act!$A$3:$A$65537,0)),INDEX(background_technosphere!$G$2:$G$65536,MATCH($C263,background_technosphere!$A$2:$A$65536,0))),"")</f>
        <v>CA-QC</v>
      </c>
      <c r="G263" s="122" t="str">
        <f>_xlfn.IFNA(_xlfn.IFNA(INDEX(l_goods!$B$3:$B$65537,MATCH($C263,l_goods!$A$3:$A$65537,0)),INDEX(background_technosphere!$F$2:$F$65536,MATCH($C263,background_technosphere!$A$2:$A$65536,0))),"")</f>
        <v>electricity, medium voltage</v>
      </c>
      <c r="H263" s="123" t="str">
        <f>_xlfn.IFNA(_xlfn.IFNA(INDEX(l_fp!$B$3:$B$65537,MATCH($D263,l_fp!$A$3:$A$65537,0)),INDEX(background_biosphere!$B$2:$B$65536,MATCH($D263,background_biosphere!$A$2:$A$65536,0))),"")</f>
        <v/>
      </c>
      <c r="I263" s="124">
        <v>2.4038771754292202E-3</v>
      </c>
      <c r="J263" s="124"/>
      <c r="K263" s="120"/>
      <c r="L263" s="125" t="str">
        <f>IF(_xlfn.IFNA(_xlfn.IFNA(INDEX(l_fp!$D$3:$D$65537,MATCH($D263,l_fp!$A$3:$A$65537,0)),INDEX(background_biosphere!$C$2:$C$65536,MATCH($D263,background_biosphere!$A$2:$A$65536,0))),"")=0,"",_xlfn.IFNA(_xlfn.IFNA(INDEX(l_fp!$D$3:$D$65537,MATCH($D263,l_fp!$A$3:$A$65537,0)),INDEX(background_biosphere!$C$2:$C$65536,MATCH($D263,background_biosphere!$A$2:$A$65536,0))),""))</f>
        <v/>
      </c>
      <c r="M263" s="125" t="str">
        <f>IF(_xlfn.IFNA(_xlfn.IFNA(INDEX(l_fp!$E$3:$E$65537,MATCH($D263,l_fp!$A$3:$A$65537,0)),INDEX(background_biosphere!$D$2:$D$65536,MATCH($D263,background_biosphere!$A$2:$A$65536,0))),"")=0,"",_xlfn.IFNA(_xlfn.IFNA(INDEX(l_fp!$E$3:$E$65537,MATCH($D263,l_fp!$A$3:$A$65537,0)),INDEX(background_biosphere!$D$2:$D$65536,MATCH($D263,background_biosphere!$A$2:$A$65536,0))),""))</f>
        <v/>
      </c>
      <c r="N263" s="126" t="str">
        <f>_xlfn.IFNA(_xlfn.IFNA(_xlfn.IFNA(_xlfn.IFNA(INDEX(l_goods!$D$3:$D$65537,MATCH(C263,l_goods!$A$3:$A$65537,0)),INDEX(background_technosphere!$H$2:$H$65536,MATCH(C263,background_technosphere!$A$2:$A$65536,0))),INDEX(l_fp!$F$3:$F$65537,MATCH($D263,l_fp!$A$3:$A$65537,0))),INDEX(background_biosphere!$E$2:$E$65536,MATCH($D263,background_biosphere!$A$2:$A$65536,0))),"")</f>
        <v>kWh</v>
      </c>
      <c r="O263" s="127" t="s">
        <v>5997</v>
      </c>
      <c r="P263" s="127" t="s">
        <v>5777</v>
      </c>
      <c r="Q263" s="127"/>
    </row>
    <row r="264" spans="1:17" s="128" customFormat="1" x14ac:dyDescent="0.25">
      <c r="A264" s="176" t="str">
        <f>_xlfn.IFNA(_xlfn.IFNA(INDEX(l_act!$B$3:$B$65537,MATCH($B264,l_act!$A$3:$A$65537,0)),INDEX(background_technosphere!$E$2:$E$65536,MATCH($B264,background_technosphere!$B$2:$B$65536,0))),"")</f>
        <v>recyc_pmixte_QC_1</v>
      </c>
      <c r="B264" s="177" t="s">
        <v>5993</v>
      </c>
      <c r="C264" s="119" t="s">
        <v>5995</v>
      </c>
      <c r="D264" s="120"/>
      <c r="E264" s="121" t="str">
        <f>_xlfn.IFNA(_xlfn.IFNA(INDEX(l_act!$B$3:$B$65537,MATCH(IFERROR(RIGHT($C264,LEN($C264)-FIND("_",$C264)),""),l_act!$A$3:$A$65537,0)),INDEX(background_technosphere!$E$2:$E$65536,MATCH($C264,background_technosphere!$A$2:$A$65536,0))),"")</f>
        <v>market for electricity, medium voltage</v>
      </c>
      <c r="F264" s="154" t="str">
        <f>_xlfn.IFNA(_xlfn.IFNA(INDEX(l_act!$C$3:$C$65537,MATCH(IFERROR(RIGHT($C264,LEN($C264)-FIND("_",$C264)),""),l_act!$A$3:$A$65537,0)),INDEX(background_technosphere!$G$2:$G$65536,MATCH($C264,background_technosphere!$A$2:$A$65536,0))),"")</f>
        <v>CA-QC</v>
      </c>
      <c r="G264" s="122" t="str">
        <f>_xlfn.IFNA(_xlfn.IFNA(INDEX(l_goods!$B$3:$B$65537,MATCH($C264,l_goods!$A$3:$A$65537,0)),INDEX(background_technosphere!$F$2:$F$65536,MATCH($C264,background_technosphere!$A$2:$A$65536,0))),"")</f>
        <v>electricity, medium voltage</v>
      </c>
      <c r="H264" s="123" t="str">
        <f>_xlfn.IFNA(_xlfn.IFNA(INDEX(l_fp!$B$3:$B$65537,MATCH($D264,l_fp!$A$3:$A$65537,0)),INDEX(background_biosphere!$B$2:$B$65536,MATCH($D264,background_biosphere!$A$2:$A$65536,0))),"")</f>
        <v/>
      </c>
      <c r="I264" s="124">
        <v>1.32111784183487E-2</v>
      </c>
      <c r="J264" s="124"/>
      <c r="K264" s="120"/>
      <c r="L264" s="125" t="str">
        <f>IF(_xlfn.IFNA(_xlfn.IFNA(INDEX(l_fp!$D$3:$D$65537,MATCH($D264,l_fp!$A$3:$A$65537,0)),INDEX(background_biosphere!$C$2:$C$65536,MATCH($D264,background_biosphere!$A$2:$A$65536,0))),"")=0,"",_xlfn.IFNA(_xlfn.IFNA(INDEX(l_fp!$D$3:$D$65537,MATCH($D264,l_fp!$A$3:$A$65537,0)),INDEX(background_biosphere!$C$2:$C$65536,MATCH($D264,background_biosphere!$A$2:$A$65536,0))),""))</f>
        <v/>
      </c>
      <c r="M264" s="125" t="str">
        <f>IF(_xlfn.IFNA(_xlfn.IFNA(INDEX(l_fp!$E$3:$E$65537,MATCH($D264,l_fp!$A$3:$A$65537,0)),INDEX(background_biosphere!$D$2:$D$65536,MATCH($D264,background_biosphere!$A$2:$A$65536,0))),"")=0,"",_xlfn.IFNA(_xlfn.IFNA(INDEX(l_fp!$E$3:$E$65537,MATCH($D264,l_fp!$A$3:$A$65537,0)),INDEX(background_biosphere!$D$2:$D$65536,MATCH($D264,background_biosphere!$A$2:$A$65536,0))),""))</f>
        <v/>
      </c>
      <c r="N264" s="126" t="str">
        <f>_xlfn.IFNA(_xlfn.IFNA(_xlfn.IFNA(_xlfn.IFNA(INDEX(l_goods!$D$3:$D$65537,MATCH(C264,l_goods!$A$3:$A$65537,0)),INDEX(background_technosphere!$H$2:$H$65536,MATCH(C264,background_technosphere!$A$2:$A$65536,0))),INDEX(l_fp!$F$3:$F$65537,MATCH($D264,l_fp!$A$3:$A$65537,0))),INDEX(background_biosphere!$E$2:$E$65536,MATCH($D264,background_biosphere!$A$2:$A$65536,0))),"")</f>
        <v>kWh</v>
      </c>
      <c r="O264" s="127" t="s">
        <v>5997</v>
      </c>
      <c r="P264" s="127" t="s">
        <v>5777</v>
      </c>
      <c r="Q264" s="127"/>
    </row>
    <row r="265" spans="1:17" s="128" customFormat="1" x14ac:dyDescent="0.25">
      <c r="A265" s="176" t="str">
        <f>_xlfn.IFNA(_xlfn.IFNA(INDEX(l_act!$B$3:$B$65537,MATCH($B265,l_act!$A$3:$A$65537,0)),INDEX(background_technosphere!$E$2:$E$65536,MATCH($B265,background_technosphere!$B$2:$B$65536,0))),"")</f>
        <v>recyc_pmixte_QC_1</v>
      </c>
      <c r="B265" s="177" t="s">
        <v>5993</v>
      </c>
      <c r="C265" s="119" t="s">
        <v>5995</v>
      </c>
      <c r="D265" s="120"/>
      <c r="E265" s="121" t="str">
        <f>_xlfn.IFNA(_xlfn.IFNA(INDEX(l_act!$B$3:$B$65537,MATCH(IFERROR(RIGHT($C265,LEN($C265)-FIND("_",$C265)),""),l_act!$A$3:$A$65537,0)),INDEX(background_technosphere!$E$2:$E$65536,MATCH($C265,background_technosphere!$A$2:$A$65536,0))),"")</f>
        <v>market for electricity, medium voltage</v>
      </c>
      <c r="F265" s="154" t="str">
        <f>_xlfn.IFNA(_xlfn.IFNA(INDEX(l_act!$C$3:$C$65537,MATCH(IFERROR(RIGHT($C265,LEN($C265)-FIND("_",$C265)),""),l_act!$A$3:$A$65537,0)),INDEX(background_technosphere!$G$2:$G$65536,MATCH($C265,background_technosphere!$A$2:$A$65536,0))),"")</f>
        <v>CA-QC</v>
      </c>
      <c r="G265" s="122" t="str">
        <f>_xlfn.IFNA(_xlfn.IFNA(INDEX(l_goods!$B$3:$B$65537,MATCH($C265,l_goods!$A$3:$A$65537,0)),INDEX(background_technosphere!$F$2:$F$65536,MATCH($C265,background_technosphere!$A$2:$A$65536,0))),"")</f>
        <v>electricity, medium voltage</v>
      </c>
      <c r="H265" s="123" t="str">
        <f>_xlfn.IFNA(_xlfn.IFNA(INDEX(l_fp!$B$3:$B$65537,MATCH($D265,l_fp!$A$3:$A$65537,0)),INDEX(background_biosphere!$B$2:$B$65536,MATCH($D265,background_biosphere!$A$2:$A$65536,0))),"")</f>
        <v/>
      </c>
      <c r="I265" s="124">
        <v>4.0766110277330098E-2</v>
      </c>
      <c r="J265" s="124"/>
      <c r="K265" s="120"/>
      <c r="L265" s="125" t="str">
        <f>IF(_xlfn.IFNA(_xlfn.IFNA(INDEX(l_fp!$D$3:$D$65537,MATCH($D265,l_fp!$A$3:$A$65537,0)),INDEX(background_biosphere!$C$2:$C$65536,MATCH($D265,background_biosphere!$A$2:$A$65536,0))),"")=0,"",_xlfn.IFNA(_xlfn.IFNA(INDEX(l_fp!$D$3:$D$65537,MATCH($D265,l_fp!$A$3:$A$65537,0)),INDEX(background_biosphere!$C$2:$C$65536,MATCH($D265,background_biosphere!$A$2:$A$65536,0))),""))</f>
        <v/>
      </c>
      <c r="M265" s="125" t="str">
        <f>IF(_xlfn.IFNA(_xlfn.IFNA(INDEX(l_fp!$E$3:$E$65537,MATCH($D265,l_fp!$A$3:$A$65537,0)),INDEX(background_biosphere!$D$2:$D$65536,MATCH($D265,background_biosphere!$A$2:$A$65536,0))),"")=0,"",_xlfn.IFNA(_xlfn.IFNA(INDEX(l_fp!$E$3:$E$65537,MATCH($D265,l_fp!$A$3:$A$65537,0)),INDEX(background_biosphere!$D$2:$D$65536,MATCH($D265,background_biosphere!$A$2:$A$65536,0))),""))</f>
        <v/>
      </c>
      <c r="N265" s="126" t="str">
        <f>_xlfn.IFNA(_xlfn.IFNA(_xlfn.IFNA(_xlfn.IFNA(INDEX(l_goods!$D$3:$D$65537,MATCH(C265,l_goods!$A$3:$A$65537,0)),INDEX(background_technosphere!$H$2:$H$65536,MATCH(C265,background_technosphere!$A$2:$A$65536,0))),INDEX(l_fp!$F$3:$F$65537,MATCH($D265,l_fp!$A$3:$A$65537,0))),INDEX(background_biosphere!$E$2:$E$65536,MATCH($D265,background_biosphere!$A$2:$A$65536,0))),"")</f>
        <v>kWh</v>
      </c>
      <c r="O265" s="127" t="s">
        <v>5997</v>
      </c>
      <c r="P265" s="127" t="s">
        <v>5777</v>
      </c>
      <c r="Q265" s="127"/>
    </row>
    <row r="266" spans="1:17" s="128" customFormat="1" x14ac:dyDescent="0.25">
      <c r="A266" s="176" t="str">
        <f>_xlfn.IFNA(_xlfn.IFNA(INDEX(l_act!$B$3:$B$65537,MATCH($B266,l_act!$A$3:$A$65537,0)),INDEX(background_technosphere!$E$2:$E$65536,MATCH($B266,background_technosphere!$B$2:$B$65536,0))),"")</f>
        <v>recyc_pmixte_QC_1</v>
      </c>
      <c r="B266" s="177" t="s">
        <v>5993</v>
      </c>
      <c r="C266" s="119" t="s">
        <v>5995</v>
      </c>
      <c r="D266" s="120"/>
      <c r="E266" s="121" t="str">
        <f>_xlfn.IFNA(_xlfn.IFNA(INDEX(l_act!$B$3:$B$65537,MATCH(IFERROR(RIGHT($C266,LEN($C266)-FIND("_",$C266)),""),l_act!$A$3:$A$65537,0)),INDEX(background_technosphere!$E$2:$E$65536,MATCH($C266,background_technosphere!$A$2:$A$65536,0))),"")</f>
        <v>market for electricity, medium voltage</v>
      </c>
      <c r="F266" s="154" t="str">
        <f>_xlfn.IFNA(_xlfn.IFNA(INDEX(l_act!$C$3:$C$65537,MATCH(IFERROR(RIGHT($C266,LEN($C266)-FIND("_",$C266)),""),l_act!$A$3:$A$65537,0)),INDEX(background_technosphere!$G$2:$G$65536,MATCH($C266,background_technosphere!$A$2:$A$65536,0))),"")</f>
        <v>CA-QC</v>
      </c>
      <c r="G266" s="122" t="str">
        <f>_xlfn.IFNA(_xlfn.IFNA(INDEX(l_goods!$B$3:$B$65537,MATCH($C266,l_goods!$A$3:$A$65537,0)),INDEX(background_technosphere!$F$2:$F$65536,MATCH($C266,background_technosphere!$A$2:$A$65536,0))),"")</f>
        <v>electricity, medium voltage</v>
      </c>
      <c r="H266" s="123" t="str">
        <f>_xlfn.IFNA(_xlfn.IFNA(INDEX(l_fp!$B$3:$B$65537,MATCH($D266,l_fp!$A$3:$A$65537,0)),INDEX(background_biosphere!$B$2:$B$65536,MATCH($D266,background_biosphere!$A$2:$A$65536,0))),"")</f>
        <v/>
      </c>
      <c r="I266" s="124">
        <v>0.59106595289872099</v>
      </c>
      <c r="J266" s="124"/>
      <c r="K266" s="120"/>
      <c r="L266" s="125" t="str">
        <f>IF(_xlfn.IFNA(_xlfn.IFNA(INDEX(l_fp!$D$3:$D$65537,MATCH($D266,l_fp!$A$3:$A$65537,0)),INDEX(background_biosphere!$C$2:$C$65536,MATCH($D266,background_biosphere!$A$2:$A$65536,0))),"")=0,"",_xlfn.IFNA(_xlfn.IFNA(INDEX(l_fp!$D$3:$D$65537,MATCH($D266,l_fp!$A$3:$A$65537,0)),INDEX(background_biosphere!$C$2:$C$65536,MATCH($D266,background_biosphere!$A$2:$A$65536,0))),""))</f>
        <v/>
      </c>
      <c r="M266" s="125" t="str">
        <f>IF(_xlfn.IFNA(_xlfn.IFNA(INDEX(l_fp!$E$3:$E$65537,MATCH($D266,l_fp!$A$3:$A$65537,0)),INDEX(background_biosphere!$D$2:$D$65536,MATCH($D266,background_biosphere!$A$2:$A$65536,0))),"")=0,"",_xlfn.IFNA(_xlfn.IFNA(INDEX(l_fp!$E$3:$E$65537,MATCH($D266,l_fp!$A$3:$A$65537,0)),INDEX(background_biosphere!$D$2:$D$65536,MATCH($D266,background_biosphere!$A$2:$A$65536,0))),""))</f>
        <v/>
      </c>
      <c r="N266" s="126" t="str">
        <f>_xlfn.IFNA(_xlfn.IFNA(_xlfn.IFNA(_xlfn.IFNA(INDEX(l_goods!$D$3:$D$65537,MATCH(C266,l_goods!$A$3:$A$65537,0)),INDEX(background_technosphere!$H$2:$H$65536,MATCH(C266,background_technosphere!$A$2:$A$65536,0))),INDEX(l_fp!$F$3:$F$65537,MATCH($D266,l_fp!$A$3:$A$65537,0))),INDEX(background_biosphere!$E$2:$E$65536,MATCH($D266,background_biosphere!$A$2:$A$65536,0))),"")</f>
        <v>kWh</v>
      </c>
      <c r="O266" s="127" t="s">
        <v>5997</v>
      </c>
      <c r="P266" s="127" t="s">
        <v>5777</v>
      </c>
      <c r="Q266" s="127"/>
    </row>
    <row r="267" spans="1:17" s="128" customFormat="1" x14ac:dyDescent="0.25">
      <c r="A267" s="176" t="str">
        <f>_xlfn.IFNA(_xlfn.IFNA(INDEX(l_act!$B$3:$B$65537,MATCH($B267,l_act!$A$3:$A$65537,0)),INDEX(background_technosphere!$E$2:$E$65536,MATCH($B267,background_technosphere!$B$2:$B$65536,0))),"")</f>
        <v>recyc_pmixte_QC_1</v>
      </c>
      <c r="B267" s="177" t="s">
        <v>5993</v>
      </c>
      <c r="C267" s="119" t="s">
        <v>5995</v>
      </c>
      <c r="D267" s="120"/>
      <c r="E267" s="121" t="str">
        <f>_xlfn.IFNA(_xlfn.IFNA(INDEX(l_act!$B$3:$B$65537,MATCH(IFERROR(RIGHT($C267,LEN($C267)-FIND("_",$C267)),""),l_act!$A$3:$A$65537,0)),INDEX(background_technosphere!$E$2:$E$65536,MATCH($C267,background_technosphere!$A$2:$A$65536,0))),"")</f>
        <v>market for electricity, medium voltage</v>
      </c>
      <c r="F267" s="154" t="str">
        <f>_xlfn.IFNA(_xlfn.IFNA(INDEX(l_act!$C$3:$C$65537,MATCH(IFERROR(RIGHT($C267,LEN($C267)-FIND("_",$C267)),""),l_act!$A$3:$A$65537,0)),INDEX(background_technosphere!$G$2:$G$65536,MATCH($C267,background_technosphere!$A$2:$A$65536,0))),"")</f>
        <v>CA-QC</v>
      </c>
      <c r="G267" s="122" t="str">
        <f>_xlfn.IFNA(_xlfn.IFNA(INDEX(l_goods!$B$3:$B$65537,MATCH($C267,l_goods!$A$3:$A$65537,0)),INDEX(background_technosphere!$F$2:$F$65536,MATCH($C267,background_technosphere!$A$2:$A$65536,0))),"")</f>
        <v>electricity, medium voltage</v>
      </c>
      <c r="H267" s="123" t="str">
        <f>_xlfn.IFNA(_xlfn.IFNA(INDEX(l_fp!$B$3:$B$65537,MATCH($D267,l_fp!$A$3:$A$65537,0)),INDEX(background_biosphere!$B$2:$B$65536,MATCH($D267,background_biosphere!$A$2:$A$65536,0))),"")</f>
        <v/>
      </c>
      <c r="I267" s="124">
        <v>8.4592739358893193E-2</v>
      </c>
      <c r="J267" s="124"/>
      <c r="K267" s="120"/>
      <c r="L267" s="125" t="str">
        <f>IF(_xlfn.IFNA(_xlfn.IFNA(INDEX(l_fp!$D$3:$D$65537,MATCH($D267,l_fp!$A$3:$A$65537,0)),INDEX(background_biosphere!$C$2:$C$65536,MATCH($D267,background_biosphere!$A$2:$A$65536,0))),"")=0,"",_xlfn.IFNA(_xlfn.IFNA(INDEX(l_fp!$D$3:$D$65537,MATCH($D267,l_fp!$A$3:$A$65537,0)),INDEX(background_biosphere!$C$2:$C$65536,MATCH($D267,background_biosphere!$A$2:$A$65536,0))),""))</f>
        <v/>
      </c>
      <c r="M267" s="125" t="str">
        <f>IF(_xlfn.IFNA(_xlfn.IFNA(INDEX(l_fp!$E$3:$E$65537,MATCH($D267,l_fp!$A$3:$A$65537,0)),INDEX(background_biosphere!$D$2:$D$65536,MATCH($D267,background_biosphere!$A$2:$A$65536,0))),"")=0,"",_xlfn.IFNA(_xlfn.IFNA(INDEX(l_fp!$E$3:$E$65537,MATCH($D267,l_fp!$A$3:$A$65537,0)),INDEX(background_biosphere!$D$2:$D$65536,MATCH($D267,background_biosphere!$A$2:$A$65536,0))),""))</f>
        <v/>
      </c>
      <c r="N267" s="126" t="str">
        <f>_xlfn.IFNA(_xlfn.IFNA(_xlfn.IFNA(_xlfn.IFNA(INDEX(l_goods!$D$3:$D$65537,MATCH(C267,l_goods!$A$3:$A$65537,0)),INDEX(background_technosphere!$H$2:$H$65536,MATCH(C267,background_technosphere!$A$2:$A$65536,0))),INDEX(l_fp!$F$3:$F$65537,MATCH($D267,l_fp!$A$3:$A$65537,0))),INDEX(background_biosphere!$E$2:$E$65536,MATCH($D267,background_biosphere!$A$2:$A$65536,0))),"")</f>
        <v>kWh</v>
      </c>
      <c r="O267" s="127" t="s">
        <v>5997</v>
      </c>
      <c r="P267" s="127" t="s">
        <v>5777</v>
      </c>
      <c r="Q267" s="127"/>
    </row>
    <row r="268" spans="1:17" s="128" customFormat="1" x14ac:dyDescent="0.25">
      <c r="A268" s="176" t="str">
        <f>_xlfn.IFNA(_xlfn.IFNA(INDEX(l_act!$B$3:$B$65537,MATCH($B268,l_act!$A$3:$A$65537,0)),INDEX(background_technosphere!$E$2:$E$65536,MATCH($B268,background_technosphere!$B$2:$B$65536,0))),"")</f>
        <v>recyc_pmixte_QC_1</v>
      </c>
      <c r="B268" s="177" t="s">
        <v>5993</v>
      </c>
      <c r="C268" s="119" t="s">
        <v>5995</v>
      </c>
      <c r="D268" s="120"/>
      <c r="E268" s="121" t="str">
        <f>_xlfn.IFNA(_xlfn.IFNA(INDEX(l_act!$B$3:$B$65537,MATCH(IFERROR(RIGHT($C268,LEN($C268)-FIND("_",$C268)),""),l_act!$A$3:$A$65537,0)),INDEX(background_technosphere!$E$2:$E$65536,MATCH($C268,background_technosphere!$A$2:$A$65536,0))),"")</f>
        <v>market for electricity, medium voltage</v>
      </c>
      <c r="F268" s="154" t="str">
        <f>_xlfn.IFNA(_xlfn.IFNA(INDEX(l_act!$C$3:$C$65537,MATCH(IFERROR(RIGHT($C268,LEN($C268)-FIND("_",$C268)),""),l_act!$A$3:$A$65537,0)),INDEX(background_technosphere!$G$2:$G$65536,MATCH($C268,background_technosphere!$A$2:$A$65536,0))),"")</f>
        <v>CA-QC</v>
      </c>
      <c r="G268" s="122" t="str">
        <f>_xlfn.IFNA(_xlfn.IFNA(INDEX(l_goods!$B$3:$B$65537,MATCH($C268,l_goods!$A$3:$A$65537,0)),INDEX(background_technosphere!$F$2:$F$65536,MATCH($C268,background_technosphere!$A$2:$A$65536,0))),"")</f>
        <v>electricity, medium voltage</v>
      </c>
      <c r="H268" s="123" t="str">
        <f>_xlfn.IFNA(_xlfn.IFNA(INDEX(l_fp!$B$3:$B$65537,MATCH($D268,l_fp!$A$3:$A$65537,0)),INDEX(background_biosphere!$B$2:$B$65536,MATCH($D268,background_biosphere!$A$2:$A$65536,0))),"")</f>
        <v/>
      </c>
      <c r="I268" s="124">
        <v>0.27716014187127802</v>
      </c>
      <c r="J268" s="124"/>
      <c r="K268" s="120"/>
      <c r="L268" s="125" t="str">
        <f>IF(_xlfn.IFNA(_xlfn.IFNA(INDEX(l_fp!$D$3:$D$65537,MATCH($D268,l_fp!$A$3:$A$65537,0)),INDEX(background_biosphere!$C$2:$C$65536,MATCH($D268,background_biosphere!$A$2:$A$65536,0))),"")=0,"",_xlfn.IFNA(_xlfn.IFNA(INDEX(l_fp!$D$3:$D$65537,MATCH($D268,l_fp!$A$3:$A$65537,0)),INDEX(background_biosphere!$C$2:$C$65536,MATCH($D268,background_biosphere!$A$2:$A$65536,0))),""))</f>
        <v/>
      </c>
      <c r="M268" s="125" t="str">
        <f>IF(_xlfn.IFNA(_xlfn.IFNA(INDEX(l_fp!$E$3:$E$65537,MATCH($D268,l_fp!$A$3:$A$65537,0)),INDEX(background_biosphere!$D$2:$D$65536,MATCH($D268,background_biosphere!$A$2:$A$65536,0))),"")=0,"",_xlfn.IFNA(_xlfn.IFNA(INDEX(l_fp!$E$3:$E$65537,MATCH($D268,l_fp!$A$3:$A$65537,0)),INDEX(background_biosphere!$D$2:$D$65536,MATCH($D268,background_biosphere!$A$2:$A$65536,0))),""))</f>
        <v/>
      </c>
      <c r="N268" s="126" t="str">
        <f>_xlfn.IFNA(_xlfn.IFNA(_xlfn.IFNA(_xlfn.IFNA(INDEX(l_goods!$D$3:$D$65537,MATCH(C268,l_goods!$A$3:$A$65537,0)),INDEX(background_technosphere!$H$2:$H$65536,MATCH(C268,background_technosphere!$A$2:$A$65536,0))),INDEX(l_fp!$F$3:$F$65537,MATCH($D268,l_fp!$A$3:$A$65537,0))),INDEX(background_biosphere!$E$2:$E$65536,MATCH($D268,background_biosphere!$A$2:$A$65536,0))),"")</f>
        <v>kWh</v>
      </c>
      <c r="O268" s="127" t="s">
        <v>5997</v>
      </c>
      <c r="P268" s="127" t="s">
        <v>5777</v>
      </c>
      <c r="Q268" s="127"/>
    </row>
    <row r="269" spans="1:17" x14ac:dyDescent="0.25">
      <c r="A269" s="176" t="str">
        <f>_xlfn.IFNA(_xlfn.IFNA(INDEX(l_act!$B$3:$B$65537,MATCH($B269,l_act!$A$3:$A$65537,0)),INDEX(background_technosphere!$E$2:$E$65536,MATCH($B269,background_technosphere!$B$2:$B$65536,0))),"")</f>
        <v>recyc_pmixte_QC_1</v>
      </c>
      <c r="B269" s="177" t="s">
        <v>5993</v>
      </c>
      <c r="C269" s="53" t="s">
        <v>5736</v>
      </c>
      <c r="D269" s="54"/>
      <c r="E269" s="55" t="str">
        <f>_xlfn.IFNA(_xlfn.IFNA(INDEX(l_act!$B$3:$B$65537,MATCH(IFERROR(RIGHT($C269,LEN($C269)-FIND("_",$C269)),""),l_act!$A$3:$A$65537,0)),INDEX(background_technosphere!$E$2:$E$65536,MATCH($C269,background_technosphere!$A$2:$A$65536,0))),"")</f>
        <v>market for diesel, burned in diesel-electric generating set, 10MW</v>
      </c>
      <c r="F269" s="55" t="str">
        <f>_xlfn.IFNA(_xlfn.IFNA(INDEX(l_act!$C$3:$C$65537,MATCH(IFERROR(RIGHT($C269,LEN($C269)-FIND("_",$C269)),""),l_act!$A$3:$A$65537,0)),INDEX(background_technosphere!$G$2:$G$65536,MATCH($C269,background_technosphere!$A$2:$A$65536,0))),"")</f>
        <v>GLO</v>
      </c>
      <c r="G269" s="56" t="str">
        <f>_xlfn.IFNA(_xlfn.IFNA(INDEX(l_goods!$B$3:$B$65537,MATCH($C269,l_goods!$A$3:$A$65537,0)),INDEX(background_technosphere!$F$2:$F$65536,MATCH($C269,background_technosphere!$A$2:$A$65536,0))),"")</f>
        <v>diesel, burned in diesel-electric generating set, 10MW</v>
      </c>
      <c r="H269" s="57" t="str">
        <f>_xlfn.IFNA(_xlfn.IFNA(INDEX(l_fp!$B$3:$B$65537,MATCH($D269,l_fp!$A$3:$A$65537,0)),INDEX(background_biosphere!$B$2:$B$65536,MATCH($D269,background_biosphere!$A$2:$A$65536,0))),"")</f>
        <v/>
      </c>
      <c r="I269" s="58">
        <v>5.2700000000000002E-4</v>
      </c>
      <c r="J269" s="58"/>
      <c r="K269" s="54"/>
      <c r="L269" s="59" t="str">
        <f>IF(_xlfn.IFNA(_xlfn.IFNA(INDEX(l_fp!$D$3:$D$65537,MATCH($D269,l_fp!$A$3:$A$65537,0)),INDEX(background_biosphere!$C$2:$C$65536,MATCH($D269,background_biosphere!$A$2:$A$65536,0))),"")=0,"",_xlfn.IFNA(_xlfn.IFNA(INDEX(l_fp!$D$3:$D$65537,MATCH($D269,l_fp!$A$3:$A$65537,0)),INDEX(background_biosphere!$C$2:$C$65536,MATCH($D269,background_biosphere!$A$2:$A$65536,0))),""))</f>
        <v/>
      </c>
      <c r="M269" s="59" t="str">
        <f>IF(_xlfn.IFNA(_xlfn.IFNA(INDEX(l_fp!$E$3:$E$65537,MATCH($D269,l_fp!$A$3:$A$65537,0)),INDEX(background_biosphere!$D$2:$D$65536,MATCH($D269,background_biosphere!$A$2:$A$65536,0))),"")=0,"",_xlfn.IFNA(_xlfn.IFNA(INDEX(l_fp!$E$3:$E$65537,MATCH($D269,l_fp!$A$3:$A$65537,0)),INDEX(background_biosphere!$D$2:$D$65536,MATCH($D269,background_biosphere!$A$2:$A$65536,0))),""))</f>
        <v/>
      </c>
      <c r="N269" s="60" t="str">
        <f>_xlfn.IFNA(_xlfn.IFNA(_xlfn.IFNA(_xlfn.IFNA(INDEX(l_goods!$D$3:$D$65537,MATCH(C269,l_goods!$A$3:$A$65537,0)),INDEX(background_technosphere!$H$2:$H$65536,MATCH(C269,background_technosphere!$A$2:$A$65536,0))),INDEX(l_fp!$F$3:$F$65537,MATCH($D269,l_fp!$A$3:$A$65537,0))),INDEX(background_biosphere!$E$2:$E$65536,MATCH($D269,background_biosphere!$A$2:$A$65536,0))),"")</f>
        <v>MJ</v>
      </c>
      <c r="O269" s="61"/>
      <c r="P269" s="61" t="s">
        <v>5777</v>
      </c>
      <c r="Q269" s="61"/>
    </row>
    <row r="270" spans="1:17" s="128" customFormat="1" x14ac:dyDescent="0.25">
      <c r="A270" s="176" t="str">
        <f>_xlfn.IFNA(_xlfn.IFNA(INDEX(l_act!$B$3:$B$65537,MATCH($B270,l_act!$A$3:$A$65537,0)),INDEX(background_technosphere!$E$2:$E$65536,MATCH($B270,background_technosphere!$B$2:$B$65536,0))),"")</f>
        <v>recyc_pmixte_QC_1</v>
      </c>
      <c r="B270" s="177" t="s">
        <v>5993</v>
      </c>
      <c r="C270" s="119" t="s">
        <v>5996</v>
      </c>
      <c r="D270" s="120"/>
      <c r="E270" s="121" t="str">
        <f>_xlfn.IFNA(_xlfn.IFNA(INDEX(l_act!$B$3:$B$65537,MATCH(IFERROR(RIGHT($C270,LEN($C270)-FIND("_",$C270)),""),l_act!$A$3:$A$65537,0)),INDEX(background_technosphere!$E$2:$E$65536,MATCH($C270,background_technosphere!$A$2:$A$65536,0))),"")</f>
        <v>heat and power co-generation, wood chips, 6667 kW, state-of-the-art 2014</v>
      </c>
      <c r="F270" s="154" t="str">
        <f>_xlfn.IFNA(_xlfn.IFNA(INDEX(l_act!$C$3:$C$65537,MATCH(IFERROR(RIGHT($C270,LEN($C270)-FIND("_",$C270)),""),l_act!$A$3:$A$65537,0)),INDEX(background_technosphere!$G$2:$G$65536,MATCH($C270,background_technosphere!$A$2:$A$65536,0))),"")</f>
        <v>CA-QC</v>
      </c>
      <c r="G270" s="122" t="str">
        <f>_xlfn.IFNA(_xlfn.IFNA(INDEX(l_goods!$B$3:$B$65537,MATCH($C270,l_goods!$A$3:$A$65537,0)),INDEX(background_technosphere!$F$2:$F$65536,MATCH($C270,background_technosphere!$A$2:$A$65536,0))),"")</f>
        <v>heat, district or industrial, other than natural gas</v>
      </c>
      <c r="H270" s="123" t="str">
        <f>_xlfn.IFNA(_xlfn.IFNA(INDEX(l_fp!$B$3:$B$65537,MATCH($D270,l_fp!$A$3:$A$65537,0)),INDEX(background_biosphere!$B$2:$B$65536,MATCH($D270,background_biosphere!$A$2:$A$65536,0))),"")</f>
        <v/>
      </c>
      <c r="I270" s="124">
        <v>6.5579999999999998</v>
      </c>
      <c r="J270" s="124"/>
      <c r="K270" s="120"/>
      <c r="L270" s="125" t="str">
        <f>IF(_xlfn.IFNA(_xlfn.IFNA(INDEX(l_fp!$D$3:$D$65537,MATCH($D270,l_fp!$A$3:$A$65537,0)),INDEX(background_biosphere!$C$2:$C$65536,MATCH($D270,background_biosphere!$A$2:$A$65536,0))),"")=0,"",_xlfn.IFNA(_xlfn.IFNA(INDEX(l_fp!$D$3:$D$65537,MATCH($D270,l_fp!$A$3:$A$65537,0)),INDEX(background_biosphere!$C$2:$C$65536,MATCH($D270,background_biosphere!$A$2:$A$65536,0))),""))</f>
        <v/>
      </c>
      <c r="M270" s="125" t="str">
        <f>IF(_xlfn.IFNA(_xlfn.IFNA(INDEX(l_fp!$E$3:$E$65537,MATCH($D270,l_fp!$A$3:$A$65537,0)),INDEX(background_biosphere!$D$2:$D$65536,MATCH($D270,background_biosphere!$A$2:$A$65536,0))),"")=0,"",_xlfn.IFNA(_xlfn.IFNA(INDEX(l_fp!$E$3:$E$65537,MATCH($D270,l_fp!$A$3:$A$65537,0)),INDEX(background_biosphere!$D$2:$D$65536,MATCH($D270,background_biosphere!$A$2:$A$65536,0))),""))</f>
        <v/>
      </c>
      <c r="N270" s="126" t="str">
        <f>_xlfn.IFNA(_xlfn.IFNA(_xlfn.IFNA(_xlfn.IFNA(INDEX(l_goods!$D$3:$D$65537,MATCH(C270,l_goods!$A$3:$A$65537,0)),INDEX(background_technosphere!$H$2:$H$65536,MATCH(C270,background_technosphere!$A$2:$A$65536,0))),INDEX(l_fp!$F$3:$F$65537,MATCH($D270,l_fp!$A$3:$A$65537,0))),INDEX(background_biosphere!$E$2:$E$65536,MATCH($D270,background_biosphere!$A$2:$A$65536,0))),"")</f>
        <v>MJ</v>
      </c>
      <c r="O270" s="127" t="s">
        <v>5997</v>
      </c>
      <c r="P270" s="127" t="s">
        <v>5777</v>
      </c>
      <c r="Q270" s="127"/>
    </row>
    <row r="271" spans="1:17" x14ac:dyDescent="0.25">
      <c r="A271" s="176" t="str">
        <f>_xlfn.IFNA(_xlfn.IFNA(INDEX(l_act!$B$3:$B$65537,MATCH($B271,l_act!$A$3:$A$65537,0)),INDEX(background_technosphere!$E$2:$E$65536,MATCH($B271,background_technosphere!$B$2:$B$65536,0))),"")</f>
        <v>recyc_pmixte_QC_1</v>
      </c>
      <c r="B271" s="177" t="s">
        <v>5993</v>
      </c>
      <c r="C271" s="53" t="s">
        <v>5738</v>
      </c>
      <c r="D271" s="54"/>
      <c r="E271" s="55" t="str">
        <f>_xlfn.IFNA(_xlfn.IFNA(INDEX(l_act!$B$3:$B$65537,MATCH(IFERROR(RIGHT($C271,LEN($C271)-FIND("_",$C271)),""),l_act!$A$3:$A$65537,0)),INDEX(background_technosphere!$E$2:$E$65536,MATCH($C271,background_technosphere!$A$2:$A$65536,0))),"")</f>
        <v>market for heat, district or industrial, natural gas</v>
      </c>
      <c r="F271" s="55" t="str">
        <f>_xlfn.IFNA(_xlfn.IFNA(INDEX(l_act!$C$3:$C$65537,MATCH(IFERROR(RIGHT($C271,LEN($C271)-FIND("_",$C271)),""),l_act!$A$3:$A$65537,0)),INDEX(background_technosphere!$G$2:$G$65536,MATCH($C271,background_technosphere!$A$2:$A$65536,0))),"")</f>
        <v>CA-QC</v>
      </c>
      <c r="G271" s="56" t="str">
        <f>_xlfn.IFNA(_xlfn.IFNA(INDEX(l_goods!$B$3:$B$65537,MATCH($C271,l_goods!$A$3:$A$65537,0)),INDEX(background_technosphere!$F$2:$F$65536,MATCH($C271,background_technosphere!$A$2:$A$65536,0))),"")</f>
        <v>heat, district or industrial, natural gas</v>
      </c>
      <c r="H271" s="57" t="str">
        <f>_xlfn.IFNA(_xlfn.IFNA(INDEX(l_fp!$B$3:$B$65537,MATCH($D271,l_fp!$A$3:$A$65537,0)),INDEX(background_biosphere!$B$2:$B$65536,MATCH($D271,background_biosphere!$A$2:$A$65536,0))),"")</f>
        <v/>
      </c>
      <c r="I271" s="58">
        <v>2.3707278608468E-2</v>
      </c>
      <c r="J271" s="58"/>
      <c r="K271" s="54"/>
      <c r="L271" s="59" t="str">
        <f>IF(_xlfn.IFNA(_xlfn.IFNA(INDEX(l_fp!$D$3:$D$65537,MATCH($D271,l_fp!$A$3:$A$65537,0)),INDEX(background_biosphere!$C$2:$C$65536,MATCH($D271,background_biosphere!$A$2:$A$65536,0))),"")=0,"",_xlfn.IFNA(_xlfn.IFNA(INDEX(l_fp!$D$3:$D$65537,MATCH($D271,l_fp!$A$3:$A$65537,0)),INDEX(background_biosphere!$C$2:$C$65536,MATCH($D271,background_biosphere!$A$2:$A$65536,0))),""))</f>
        <v/>
      </c>
      <c r="M271" s="59" t="str">
        <f>IF(_xlfn.IFNA(_xlfn.IFNA(INDEX(l_fp!$E$3:$E$65537,MATCH($D271,l_fp!$A$3:$A$65537,0)),INDEX(background_biosphere!$D$2:$D$65536,MATCH($D271,background_biosphere!$A$2:$A$65536,0))),"")=0,"",_xlfn.IFNA(_xlfn.IFNA(INDEX(l_fp!$E$3:$E$65537,MATCH($D271,l_fp!$A$3:$A$65537,0)),INDEX(background_biosphere!$D$2:$D$65536,MATCH($D271,background_biosphere!$A$2:$A$65536,0))),""))</f>
        <v/>
      </c>
      <c r="N271" s="60" t="str">
        <f>_xlfn.IFNA(_xlfn.IFNA(_xlfn.IFNA(_xlfn.IFNA(INDEX(l_goods!$D$3:$D$65537,MATCH(C271,l_goods!$A$3:$A$65537,0)),INDEX(background_technosphere!$H$2:$H$65536,MATCH(C271,background_technosphere!$A$2:$A$65536,0))),INDEX(l_fp!$F$3:$F$65537,MATCH($D271,l_fp!$A$3:$A$65537,0))),INDEX(background_biosphere!$E$2:$E$65536,MATCH($D271,background_biosphere!$A$2:$A$65536,0))),"")</f>
        <v>MJ</v>
      </c>
      <c r="O271" s="61"/>
      <c r="P271" s="61" t="s">
        <v>5777</v>
      </c>
      <c r="Q271" s="61"/>
    </row>
    <row r="272" spans="1:17" s="128" customFormat="1" x14ac:dyDescent="0.25">
      <c r="A272" s="176" t="str">
        <f>_xlfn.IFNA(_xlfn.IFNA(INDEX(l_act!$B$3:$B$65537,MATCH($B272,l_act!$A$3:$A$65537,0)),INDEX(background_technosphere!$E$2:$E$65536,MATCH($B272,background_technosphere!$B$2:$B$65536,0))),"")</f>
        <v>recyc_pmixte_QC_1</v>
      </c>
      <c r="B272" s="177" t="s">
        <v>5993</v>
      </c>
      <c r="C272" s="119" t="s">
        <v>5738</v>
      </c>
      <c r="D272" s="120"/>
      <c r="E272" s="121" t="str">
        <f>_xlfn.IFNA(_xlfn.IFNA(INDEX(l_act!$B$3:$B$65537,MATCH(IFERROR(RIGHT($C272,LEN($C272)-FIND("_",$C272)),""),l_act!$A$3:$A$65537,0)),INDEX(background_technosphere!$E$2:$E$65536,MATCH($C272,background_technosphere!$A$2:$A$65536,0))),"")</f>
        <v>market for heat, district or industrial, natural gas</v>
      </c>
      <c r="F272" s="154" t="str">
        <f>_xlfn.IFNA(_xlfn.IFNA(INDEX(l_act!$C$3:$C$65537,MATCH(IFERROR(RIGHT($C272,LEN($C272)-FIND("_",$C272)),""),l_act!$A$3:$A$65537,0)),INDEX(background_technosphere!$G$2:$G$65536,MATCH($C272,background_technosphere!$A$2:$A$65536,0))),"")</f>
        <v>CA-QC</v>
      </c>
      <c r="G272" s="122" t="str">
        <f>_xlfn.IFNA(_xlfn.IFNA(INDEX(l_goods!$B$3:$B$65537,MATCH($C272,l_goods!$A$3:$A$65537,0)),INDEX(background_technosphere!$F$2:$F$65536,MATCH($C272,background_technosphere!$A$2:$A$65536,0))),"")</f>
        <v>heat, district or industrial, natural gas</v>
      </c>
      <c r="H272" s="123" t="str">
        <f>_xlfn.IFNA(_xlfn.IFNA(INDEX(l_fp!$B$3:$B$65537,MATCH($D272,l_fp!$A$3:$A$65537,0)),INDEX(background_biosphere!$B$2:$B$65536,MATCH($D272,background_biosphere!$A$2:$A$65536,0))),"")</f>
        <v/>
      </c>
      <c r="I272" s="124">
        <v>1.3402927213915301</v>
      </c>
      <c r="J272" s="124"/>
      <c r="K272" s="120"/>
      <c r="L272" s="125" t="str">
        <f>IF(_xlfn.IFNA(_xlfn.IFNA(INDEX(l_fp!$D$3:$D$65537,MATCH($D272,l_fp!$A$3:$A$65537,0)),INDEX(background_biosphere!$C$2:$C$65536,MATCH($D272,background_biosphere!$A$2:$A$65536,0))),"")=0,"",_xlfn.IFNA(_xlfn.IFNA(INDEX(l_fp!$D$3:$D$65537,MATCH($D272,l_fp!$A$3:$A$65537,0)),INDEX(background_biosphere!$C$2:$C$65536,MATCH($D272,background_biosphere!$A$2:$A$65536,0))),""))</f>
        <v/>
      </c>
      <c r="M272" s="125" t="str">
        <f>IF(_xlfn.IFNA(_xlfn.IFNA(INDEX(l_fp!$E$3:$E$65537,MATCH($D272,l_fp!$A$3:$A$65537,0)),INDEX(background_biosphere!$D$2:$D$65536,MATCH($D272,background_biosphere!$A$2:$A$65536,0))),"")=0,"",_xlfn.IFNA(_xlfn.IFNA(INDEX(l_fp!$E$3:$E$65537,MATCH($D272,l_fp!$A$3:$A$65537,0)),INDEX(background_biosphere!$D$2:$D$65536,MATCH($D272,background_biosphere!$A$2:$A$65536,0))),""))</f>
        <v/>
      </c>
      <c r="N272" s="126" t="str">
        <f>_xlfn.IFNA(_xlfn.IFNA(_xlfn.IFNA(_xlfn.IFNA(INDEX(l_goods!$D$3:$D$65537,MATCH(C272,l_goods!$A$3:$A$65537,0)),INDEX(background_technosphere!$H$2:$H$65536,MATCH(C272,background_technosphere!$A$2:$A$65536,0))),INDEX(l_fp!$F$3:$F$65537,MATCH($D272,l_fp!$A$3:$A$65537,0))),INDEX(background_biosphere!$E$2:$E$65536,MATCH($D272,background_biosphere!$A$2:$A$65536,0))),"")</f>
        <v>MJ</v>
      </c>
      <c r="O272" s="127" t="s">
        <v>5997</v>
      </c>
      <c r="P272" s="127" t="s">
        <v>5777</v>
      </c>
      <c r="Q272" s="127"/>
    </row>
    <row r="273" spans="1:17" s="128" customFormat="1" x14ac:dyDescent="0.25">
      <c r="A273" s="176" t="str">
        <f>_xlfn.IFNA(_xlfn.IFNA(INDEX(l_act!$B$3:$B$65537,MATCH($B273,l_act!$A$3:$A$65537,0)),INDEX(background_technosphere!$E$2:$E$65536,MATCH($B273,background_technosphere!$B$2:$B$65536,0))),"")</f>
        <v>recyc_pmixte_QC_1</v>
      </c>
      <c r="B273" s="177" t="s">
        <v>5993</v>
      </c>
      <c r="C273" s="119" t="s">
        <v>5998</v>
      </c>
      <c r="D273" s="120"/>
      <c r="E273" s="121" t="str">
        <f>_xlfn.IFNA(_xlfn.IFNA(INDEX(l_act!$B$3:$B$65537,MATCH(IFERROR(RIGHT($C273,LEN($C273)-FIND("_",$C273)),""),l_act!$A$3:$A$65537,0)),INDEX(background_technosphere!$E$2:$E$65536,MATCH($C273,background_technosphere!$A$2:$A$65536,0))),"")</f>
        <v>heat production, light fuel oil, at industrial furnace 1MW</v>
      </c>
      <c r="F273" s="154" t="str">
        <f>_xlfn.IFNA(_xlfn.IFNA(INDEX(l_act!$C$3:$C$65537,MATCH(IFERROR(RIGHT($C273,LEN($C273)-FIND("_",$C273)),""),l_act!$A$3:$A$65537,0)),INDEX(background_technosphere!$G$2:$G$65536,MATCH($C273,background_technosphere!$A$2:$A$65536,0))),"")</f>
        <v>CA-QC</v>
      </c>
      <c r="G273" s="122" t="str">
        <f>_xlfn.IFNA(_xlfn.IFNA(INDEX(l_goods!$B$3:$B$65537,MATCH($C273,l_goods!$A$3:$A$65537,0)),INDEX(background_technosphere!$F$2:$F$65536,MATCH($C273,background_technosphere!$A$2:$A$65536,0))),"")</f>
        <v>heat, district or industrial, other than natural gas</v>
      </c>
      <c r="H273" s="123" t="str">
        <f>_xlfn.IFNA(_xlfn.IFNA(INDEX(l_fp!$B$3:$B$65537,MATCH($D273,l_fp!$A$3:$A$65537,0)),INDEX(background_biosphere!$B$2:$B$65536,MATCH($D273,background_biosphere!$A$2:$A$65536,0))),"")</f>
        <v/>
      </c>
      <c r="I273" s="124">
        <v>9.3399999999999997E-2</v>
      </c>
      <c r="J273" s="124"/>
      <c r="K273" s="120"/>
      <c r="L273" s="125" t="str">
        <f>IF(_xlfn.IFNA(_xlfn.IFNA(INDEX(l_fp!$D$3:$D$65537,MATCH($D273,l_fp!$A$3:$A$65537,0)),INDEX(background_biosphere!$C$2:$C$65536,MATCH($D273,background_biosphere!$A$2:$A$65536,0))),"")=0,"",_xlfn.IFNA(_xlfn.IFNA(INDEX(l_fp!$D$3:$D$65537,MATCH($D273,l_fp!$A$3:$A$65537,0)),INDEX(background_biosphere!$C$2:$C$65536,MATCH($D273,background_biosphere!$A$2:$A$65536,0))),""))</f>
        <v/>
      </c>
      <c r="M273" s="125" t="str">
        <f>IF(_xlfn.IFNA(_xlfn.IFNA(INDEX(l_fp!$E$3:$E$65537,MATCH($D273,l_fp!$A$3:$A$65537,0)),INDEX(background_biosphere!$D$2:$D$65536,MATCH($D273,background_biosphere!$A$2:$A$65536,0))),"")=0,"",_xlfn.IFNA(_xlfn.IFNA(INDEX(l_fp!$E$3:$E$65537,MATCH($D273,l_fp!$A$3:$A$65537,0)),INDEX(background_biosphere!$D$2:$D$65536,MATCH($D273,background_biosphere!$A$2:$A$65536,0))),""))</f>
        <v/>
      </c>
      <c r="N273" s="126" t="str">
        <f>_xlfn.IFNA(_xlfn.IFNA(_xlfn.IFNA(_xlfn.IFNA(INDEX(l_goods!$D$3:$D$65537,MATCH(C273,l_goods!$A$3:$A$65537,0)),INDEX(background_technosphere!$H$2:$H$65536,MATCH(C273,background_technosphere!$A$2:$A$65536,0))),INDEX(l_fp!$F$3:$F$65537,MATCH($D273,l_fp!$A$3:$A$65537,0))),INDEX(background_biosphere!$E$2:$E$65536,MATCH($D273,background_biosphere!$A$2:$A$65536,0))),"")</f>
        <v>MJ</v>
      </c>
      <c r="O273" s="127" t="s">
        <v>5997</v>
      </c>
      <c r="P273" s="127" t="s">
        <v>5777</v>
      </c>
      <c r="Q273" s="127"/>
    </row>
    <row r="274" spans="1:17" x14ac:dyDescent="0.25">
      <c r="A274" s="176" t="str">
        <f>_xlfn.IFNA(_xlfn.IFNA(INDEX(l_act!$B$3:$B$65537,MATCH($B274,l_act!$A$3:$A$65537,0)),INDEX(background_technosphere!$E$2:$E$65536,MATCH($B274,background_technosphere!$B$2:$B$65536,0))),"")</f>
        <v>recyc_pmixte_QC_1</v>
      </c>
      <c r="B274" s="177" t="s">
        <v>5993</v>
      </c>
      <c r="C274" s="53" t="s">
        <v>5741</v>
      </c>
      <c r="D274" s="54"/>
      <c r="E274" s="55" t="str">
        <f>_xlfn.IFNA(_xlfn.IFNA(INDEX(l_act!$B$3:$B$65537,MATCH(IFERROR(RIGHT($C274,LEN($C274)-FIND("_",$C274)),""),l_act!$A$3:$A$65537,0)),INDEX(background_technosphere!$E$2:$E$65536,MATCH($C274,background_technosphere!$A$2:$A$65536,0))),"")</f>
        <v>market for wastewater, unpolluted</v>
      </c>
      <c r="F274" s="55" t="str">
        <f>_xlfn.IFNA(_xlfn.IFNA(INDEX(l_act!$C$3:$C$65537,MATCH(IFERROR(RIGHT($C274,LEN($C274)-FIND("_",$C274)),""),l_act!$A$3:$A$65537,0)),INDEX(background_technosphere!$G$2:$G$65536,MATCH($C274,background_technosphere!$A$2:$A$65536,0))),"")</f>
        <v>RoW</v>
      </c>
      <c r="G274" s="56" t="str">
        <f>_xlfn.IFNA(_xlfn.IFNA(INDEX(l_goods!$B$3:$B$65537,MATCH($C274,l_goods!$A$3:$A$65537,0)),INDEX(background_technosphere!$F$2:$F$65536,MATCH($C274,background_technosphere!$A$2:$A$65536,0))),"")</f>
        <v>wastewater, unpolluted</v>
      </c>
      <c r="H274" s="57" t="str">
        <f>_xlfn.IFNA(_xlfn.IFNA(INDEX(l_fp!$B$3:$B$65537,MATCH($D274,l_fp!$A$3:$A$65537,0)),INDEX(background_biosphere!$B$2:$B$65536,MATCH($D274,background_biosphere!$A$2:$A$65536,0))),"")</f>
        <v/>
      </c>
      <c r="I274" s="58">
        <v>-1.06E-2</v>
      </c>
      <c r="J274" s="58"/>
      <c r="K274" s="54"/>
      <c r="L274" s="59" t="str">
        <f>IF(_xlfn.IFNA(_xlfn.IFNA(INDEX(l_fp!$D$3:$D$65537,MATCH($D274,l_fp!$A$3:$A$65537,0)),INDEX(background_biosphere!$C$2:$C$65536,MATCH($D274,background_biosphere!$A$2:$A$65536,0))),"")=0,"",_xlfn.IFNA(_xlfn.IFNA(INDEX(l_fp!$D$3:$D$65537,MATCH($D274,l_fp!$A$3:$A$65537,0)),INDEX(background_biosphere!$C$2:$C$65536,MATCH($D274,background_biosphere!$A$2:$A$65536,0))),""))</f>
        <v/>
      </c>
      <c r="M274" s="59" t="str">
        <f>IF(_xlfn.IFNA(_xlfn.IFNA(INDEX(l_fp!$E$3:$E$65537,MATCH($D274,l_fp!$A$3:$A$65537,0)),INDEX(background_biosphere!$D$2:$D$65536,MATCH($D274,background_biosphere!$A$2:$A$65536,0))),"")=0,"",_xlfn.IFNA(_xlfn.IFNA(INDEX(l_fp!$E$3:$E$65537,MATCH($D274,l_fp!$A$3:$A$65537,0)),INDEX(background_biosphere!$D$2:$D$65536,MATCH($D274,background_biosphere!$A$2:$A$65536,0))),""))</f>
        <v/>
      </c>
      <c r="N274" s="60" t="str">
        <f>_xlfn.IFNA(_xlfn.IFNA(_xlfn.IFNA(_xlfn.IFNA(INDEX(l_goods!$D$3:$D$65537,MATCH(C274,l_goods!$A$3:$A$65537,0)),INDEX(background_technosphere!$H$2:$H$65536,MATCH(C274,background_technosphere!$A$2:$A$65536,0))),INDEX(l_fp!$F$3:$F$65537,MATCH($D274,l_fp!$A$3:$A$65537,0))),INDEX(background_biosphere!$E$2:$E$65536,MATCH($D274,background_biosphere!$A$2:$A$65536,0))),"")</f>
        <v>m3</v>
      </c>
      <c r="O274" s="61"/>
      <c r="P274" s="61" t="s">
        <v>5777</v>
      </c>
      <c r="Q274" s="61"/>
    </row>
    <row r="275" spans="1:17" s="128" customFormat="1" x14ac:dyDescent="0.25">
      <c r="A275" s="176" t="str">
        <f>_xlfn.IFNA(_xlfn.IFNA(INDEX(l_act!$B$3:$B$65537,MATCH($B275,l_act!$A$3:$A$65537,0)),INDEX(background_technosphere!$E$2:$E$65536,MATCH($B275,background_technosphere!$B$2:$B$65536,0))),"")</f>
        <v>recyc_pmixte_QC_1</v>
      </c>
      <c r="B275" s="177" t="s">
        <v>5993</v>
      </c>
      <c r="C275" s="119" t="s">
        <v>5742</v>
      </c>
      <c r="D275" s="120"/>
      <c r="E275" s="121" t="str">
        <f>_xlfn.IFNA(_xlfn.IFNA(INDEX(l_act!$B$3:$B$65537,MATCH(IFERROR(RIGHT($C275,LEN($C275)-FIND("_",$C275)),""),l_act!$A$3:$A$65537,0)),INDEX(background_technosphere!$E$2:$E$65536,MATCH($C275,background_technosphere!$A$2:$A$65536,0))),"")</f>
        <v>market for waste paper, unsorted</v>
      </c>
      <c r="F275" s="121" t="str">
        <f>_xlfn.IFNA(_xlfn.IFNA(INDEX(l_act!$C$3:$C$65537,MATCH(IFERROR(RIGHT($C275,LEN($C275)-FIND("_",$C275)),""),l_act!$A$3:$A$65537,0)),INDEX(background_technosphere!$G$2:$G$65536,MATCH($C275,background_technosphere!$A$2:$A$65536,0))),"")</f>
        <v>RoW</v>
      </c>
      <c r="G275" s="122" t="str">
        <f>_xlfn.IFNA(_xlfn.IFNA(INDEX(l_goods!$B$3:$B$65537,MATCH($C275,l_goods!$A$3:$A$65537,0)),INDEX(background_technosphere!$F$2:$F$65536,MATCH($C275,background_technosphere!$A$2:$A$65536,0))),"")</f>
        <v>waste paper, unsorted</v>
      </c>
      <c r="H275" s="123" t="str">
        <f>_xlfn.IFNA(_xlfn.IFNA(INDEX(l_fp!$B$3:$B$65537,MATCH($D275,l_fp!$A$3:$A$65537,0)),INDEX(background_biosphere!$B$2:$B$65536,MATCH($D275,background_biosphere!$A$2:$A$65536,0))),"")</f>
        <v/>
      </c>
      <c r="I275" s="152">
        <f>1/0.909*(1+SUM([1]Sheet1!$C$6:$C$12))</f>
        <v>1.2920447129821566</v>
      </c>
      <c r="J275" s="124"/>
      <c r="K275" s="120"/>
      <c r="L275" s="125" t="str">
        <f>IF(_xlfn.IFNA(_xlfn.IFNA(INDEX(l_fp!$D$3:$D$65537,MATCH($D275,l_fp!$A$3:$A$65537,0)),INDEX(background_biosphere!$C$2:$C$65536,MATCH($D275,background_biosphere!$A$2:$A$65536,0))),"")=0,"",_xlfn.IFNA(_xlfn.IFNA(INDEX(l_fp!$D$3:$D$65537,MATCH($D275,l_fp!$A$3:$A$65537,0)),INDEX(background_biosphere!$C$2:$C$65536,MATCH($D275,background_biosphere!$A$2:$A$65536,0))),""))</f>
        <v/>
      </c>
      <c r="M275" s="125" t="str">
        <f>IF(_xlfn.IFNA(_xlfn.IFNA(INDEX(l_fp!$E$3:$E$65537,MATCH($D275,l_fp!$A$3:$A$65537,0)),INDEX(background_biosphere!$D$2:$D$65536,MATCH($D275,background_biosphere!$A$2:$A$65536,0))),"")=0,"",_xlfn.IFNA(_xlfn.IFNA(INDEX(l_fp!$E$3:$E$65537,MATCH($D275,l_fp!$A$3:$A$65537,0)),INDEX(background_biosphere!$D$2:$D$65536,MATCH($D275,background_biosphere!$A$2:$A$65536,0))),""))</f>
        <v/>
      </c>
      <c r="N275" s="126" t="str">
        <f>_xlfn.IFNA(_xlfn.IFNA(_xlfn.IFNA(_xlfn.IFNA(INDEX(l_goods!$D$3:$D$65537,MATCH(C275,l_goods!$A$3:$A$65537,0)),INDEX(background_technosphere!$H$2:$H$65536,MATCH(C275,background_technosphere!$A$2:$A$65536,0))),INDEX(l_fp!$F$3:$F$65537,MATCH($D275,l_fp!$A$3:$A$65537,0))),INDEX(background_biosphere!$E$2:$E$65536,MATCH($D275,background_biosphere!$A$2:$A$65536,0))),"")</f>
        <v>kg</v>
      </c>
      <c r="O275" s="127" t="s">
        <v>6001</v>
      </c>
      <c r="P275" s="127" t="s">
        <v>6000</v>
      </c>
      <c r="Q275" s="127"/>
    </row>
    <row r="276" spans="1:17" s="128" customFormat="1" x14ac:dyDescent="0.25">
      <c r="A276" s="176" t="str">
        <f>_xlfn.IFNA(_xlfn.IFNA(INDEX(l_act!$B$3:$B$65537,MATCH($B276,l_act!$A$3:$A$65537,0)),INDEX(background_technosphere!$E$2:$E$65536,MATCH($B276,background_technosphere!$B$2:$B$65536,0))),"")</f>
        <v>recyc_pmixte_QC_1</v>
      </c>
      <c r="B276" s="177" t="s">
        <v>5993</v>
      </c>
      <c r="C276" s="119" t="s">
        <v>5746</v>
      </c>
      <c r="D276" s="120"/>
      <c r="E276" s="121" t="str">
        <f>_xlfn.IFNA(_xlfn.IFNA(INDEX(l_act!$B$3:$B$65537,MATCH(IFERROR(RIGHT($C276,LEN($C276)-FIND("_",$C276)),""),l_act!$A$3:$A$65537,0)),INDEX(background_technosphere!$E$2:$E$65536,MATCH($C276,background_technosphere!$A$2:$A$65536,0))),"")</f>
        <v>market for municipal solid waste</v>
      </c>
      <c r="F276" s="154" t="str">
        <f>_xlfn.IFNA(_xlfn.IFNA(INDEX(l_act!$C$3:$C$65537,MATCH(IFERROR(RIGHT($C276,LEN($C276)-FIND("_",$C276)),""),l_act!$A$3:$A$65537,0)),INDEX(background_technosphere!$G$2:$G$65536,MATCH($C276,background_technosphere!$A$2:$A$65536,0))),"")</f>
        <v>CA-QC</v>
      </c>
      <c r="G276" s="122" t="str">
        <f>_xlfn.IFNA(_xlfn.IFNA(INDEX(l_goods!$B$3:$B$65537,MATCH($C276,l_goods!$A$3:$A$65537,0)),INDEX(background_technosphere!$F$2:$F$65536,MATCH($C276,background_technosphere!$A$2:$A$65536,0))),"")</f>
        <v>municipal solid waste</v>
      </c>
      <c r="H276" s="123" t="str">
        <f>_xlfn.IFNA(_xlfn.IFNA(INDEX(l_fp!$B$3:$B$65537,MATCH($D276,l_fp!$A$3:$A$65537,0)),INDEX(background_biosphere!$B$2:$B$65536,MATCH($D276,background_biosphere!$A$2:$A$65536,0))),"")</f>
        <v/>
      </c>
      <c r="I276" s="124">
        <v>-1.37686162029003E-2</v>
      </c>
      <c r="J276" s="124"/>
      <c r="K276" s="120"/>
      <c r="L276" s="125" t="str">
        <f>IF(_xlfn.IFNA(_xlfn.IFNA(INDEX(l_fp!$D$3:$D$65537,MATCH($D276,l_fp!$A$3:$A$65537,0)),INDEX(background_biosphere!$C$2:$C$65536,MATCH($D276,background_biosphere!$A$2:$A$65536,0))),"")=0,"",_xlfn.IFNA(_xlfn.IFNA(INDEX(l_fp!$D$3:$D$65537,MATCH($D276,l_fp!$A$3:$A$65537,0)),INDEX(background_biosphere!$C$2:$C$65536,MATCH($D276,background_biosphere!$A$2:$A$65536,0))),""))</f>
        <v/>
      </c>
      <c r="M276" s="125" t="str">
        <f>IF(_xlfn.IFNA(_xlfn.IFNA(INDEX(l_fp!$E$3:$E$65537,MATCH($D276,l_fp!$A$3:$A$65537,0)),INDEX(background_biosphere!$D$2:$D$65536,MATCH($D276,background_biosphere!$A$2:$A$65536,0))),"")=0,"",_xlfn.IFNA(_xlfn.IFNA(INDEX(l_fp!$E$3:$E$65537,MATCH($D276,l_fp!$A$3:$A$65537,0)),INDEX(background_biosphere!$D$2:$D$65536,MATCH($D276,background_biosphere!$A$2:$A$65536,0))),""))</f>
        <v/>
      </c>
      <c r="N276" s="126" t="str">
        <f>_xlfn.IFNA(_xlfn.IFNA(_xlfn.IFNA(_xlfn.IFNA(INDEX(l_goods!$D$3:$D$65537,MATCH(C276,l_goods!$A$3:$A$65537,0)),INDEX(background_technosphere!$H$2:$H$65536,MATCH(C276,background_technosphere!$A$2:$A$65536,0))),INDEX(l_fp!$F$3:$F$65537,MATCH($D276,l_fp!$A$3:$A$65537,0))),INDEX(background_biosphere!$E$2:$E$65536,MATCH($D276,background_biosphere!$A$2:$A$65536,0))),"")</f>
        <v>kg</v>
      </c>
      <c r="O276" s="127"/>
      <c r="P276" s="127" t="s">
        <v>5777</v>
      </c>
      <c r="Q276" s="127"/>
    </row>
    <row r="277" spans="1:17" s="128" customFormat="1" x14ac:dyDescent="0.25">
      <c r="A277" s="176" t="str">
        <f>_xlfn.IFNA(_xlfn.IFNA(INDEX(l_act!$B$3:$B$65537,MATCH($B277,l_act!$A$3:$A$65537,0)),INDEX(background_technosphere!$E$2:$E$65536,MATCH($B277,background_technosphere!$B$2:$B$65536,0))),"")</f>
        <v>recyc_pmixte_QC_1</v>
      </c>
      <c r="B277" s="177" t="s">
        <v>5993</v>
      </c>
      <c r="C277" s="119" t="s">
        <v>5746</v>
      </c>
      <c r="D277" s="120"/>
      <c r="E277" s="121" t="str">
        <f>_xlfn.IFNA(_xlfn.IFNA(INDEX(l_act!$B$3:$B$65537,MATCH(IFERROR(RIGHT($C277,LEN($C277)-FIND("_",$C277)),""),l_act!$A$3:$A$65537,0)),INDEX(background_technosphere!$E$2:$E$65536,MATCH($C277,background_technosphere!$A$2:$A$65536,0))),"")</f>
        <v>market for municipal solid waste</v>
      </c>
      <c r="F277" s="154" t="str">
        <f>_xlfn.IFNA(_xlfn.IFNA(INDEX(l_act!$C$3:$C$65537,MATCH(IFERROR(RIGHT($C277,LEN($C277)-FIND("_",$C277)),""),l_act!$A$3:$A$65537,0)),INDEX(background_technosphere!$G$2:$G$65536,MATCH($C277,background_technosphere!$A$2:$A$65536,0))),"")</f>
        <v>CA-QC</v>
      </c>
      <c r="G277" s="122" t="str">
        <f>_xlfn.IFNA(_xlfn.IFNA(INDEX(l_goods!$B$3:$B$65537,MATCH($C277,l_goods!$A$3:$A$65537,0)),INDEX(background_technosphere!$F$2:$F$65536,MATCH($C277,background_technosphere!$A$2:$A$65536,0))),"")</f>
        <v>municipal solid waste</v>
      </c>
      <c r="H277" s="123" t="str">
        <f>_xlfn.IFNA(_xlfn.IFNA(INDEX(l_fp!$B$3:$B$65537,MATCH($D277,l_fp!$A$3:$A$65537,0)),INDEX(background_biosphere!$B$2:$B$65536,MATCH($D277,background_biosphere!$A$2:$A$65536,0))),"")</f>
        <v/>
      </c>
      <c r="I277" s="124">
        <v>-7.0102165629720702E-6</v>
      </c>
      <c r="J277" s="124"/>
      <c r="K277" s="120"/>
      <c r="L277" s="125" t="str">
        <f>IF(_xlfn.IFNA(_xlfn.IFNA(INDEX(l_fp!$D$3:$D$65537,MATCH($D277,l_fp!$A$3:$A$65537,0)),INDEX(background_biosphere!$C$2:$C$65536,MATCH($D277,background_biosphere!$A$2:$A$65536,0))),"")=0,"",_xlfn.IFNA(_xlfn.IFNA(INDEX(l_fp!$D$3:$D$65537,MATCH($D277,l_fp!$A$3:$A$65537,0)),INDEX(background_biosphere!$C$2:$C$65536,MATCH($D277,background_biosphere!$A$2:$A$65536,0))),""))</f>
        <v/>
      </c>
      <c r="M277" s="125" t="str">
        <f>IF(_xlfn.IFNA(_xlfn.IFNA(INDEX(l_fp!$E$3:$E$65537,MATCH($D277,l_fp!$A$3:$A$65537,0)),INDEX(background_biosphere!$D$2:$D$65536,MATCH($D277,background_biosphere!$A$2:$A$65536,0))),"")=0,"",_xlfn.IFNA(_xlfn.IFNA(INDEX(l_fp!$E$3:$E$65537,MATCH($D277,l_fp!$A$3:$A$65537,0)),INDEX(background_biosphere!$D$2:$D$65536,MATCH($D277,background_biosphere!$A$2:$A$65536,0))),""))</f>
        <v/>
      </c>
      <c r="N277" s="126" t="str">
        <f>_xlfn.IFNA(_xlfn.IFNA(_xlfn.IFNA(_xlfn.IFNA(INDEX(l_goods!$D$3:$D$65537,MATCH(C277,l_goods!$A$3:$A$65537,0)),INDEX(background_technosphere!$H$2:$H$65536,MATCH(C277,background_technosphere!$A$2:$A$65536,0))),INDEX(l_fp!$F$3:$F$65537,MATCH($D277,l_fp!$A$3:$A$65537,0))),INDEX(background_biosphere!$E$2:$E$65536,MATCH($D277,background_biosphere!$A$2:$A$65536,0))),"")</f>
        <v>kg</v>
      </c>
      <c r="O277" s="127"/>
      <c r="P277" s="127" t="s">
        <v>5777</v>
      </c>
      <c r="Q277" s="127"/>
    </row>
    <row r="278" spans="1:17" s="128" customFormat="1" x14ac:dyDescent="0.25">
      <c r="A278" s="176" t="str">
        <f>_xlfn.IFNA(_xlfn.IFNA(INDEX(l_act!$B$3:$B$65537,MATCH($B278,l_act!$A$3:$A$65537,0)),INDEX(background_technosphere!$E$2:$E$65536,MATCH($B278,background_technosphere!$B$2:$B$65536,0))),"")</f>
        <v>recyc_pmixte_QC_1</v>
      </c>
      <c r="B278" s="177" t="s">
        <v>5993</v>
      </c>
      <c r="C278" s="119" t="s">
        <v>5746</v>
      </c>
      <c r="D278" s="120"/>
      <c r="E278" s="121" t="str">
        <f>_xlfn.IFNA(_xlfn.IFNA(INDEX(l_act!$B$3:$B$65537,MATCH(IFERROR(RIGHT($C278,LEN($C278)-FIND("_",$C278)),""),l_act!$A$3:$A$65537,0)),INDEX(background_technosphere!$E$2:$E$65536,MATCH($C278,background_technosphere!$A$2:$A$65536,0))),"")</f>
        <v>market for municipal solid waste</v>
      </c>
      <c r="F278" s="154" t="str">
        <f>_xlfn.IFNA(_xlfn.IFNA(INDEX(l_act!$C$3:$C$65537,MATCH(IFERROR(RIGHT($C278,LEN($C278)-FIND("_",$C278)),""),l_act!$A$3:$A$65537,0)),INDEX(background_technosphere!$G$2:$G$65536,MATCH($C278,background_technosphere!$A$2:$A$65536,0))),"")</f>
        <v>CA-QC</v>
      </c>
      <c r="G278" s="122" t="str">
        <f>_xlfn.IFNA(_xlfn.IFNA(INDEX(l_goods!$B$3:$B$65537,MATCH($C278,l_goods!$A$3:$A$65537,0)),INDEX(background_technosphere!$F$2:$F$65536,MATCH($C278,background_technosphere!$A$2:$A$65536,0))),"")</f>
        <v>municipal solid waste</v>
      </c>
      <c r="H278" s="123" t="str">
        <f>_xlfn.IFNA(_xlfn.IFNA(INDEX(l_fp!$B$3:$B$65537,MATCH($D278,l_fp!$A$3:$A$65537,0)),INDEX(background_biosphere!$B$2:$B$65536,MATCH($D278,background_biosphere!$A$2:$A$65536,0))),"")</f>
        <v/>
      </c>
      <c r="I278" s="124">
        <v>-4.9054751258106903E-6</v>
      </c>
      <c r="J278" s="124"/>
      <c r="K278" s="120"/>
      <c r="L278" s="125" t="str">
        <f>IF(_xlfn.IFNA(_xlfn.IFNA(INDEX(l_fp!$D$3:$D$65537,MATCH($D278,l_fp!$A$3:$A$65537,0)),INDEX(background_biosphere!$C$2:$C$65536,MATCH($D278,background_biosphere!$A$2:$A$65536,0))),"")=0,"",_xlfn.IFNA(_xlfn.IFNA(INDEX(l_fp!$D$3:$D$65537,MATCH($D278,l_fp!$A$3:$A$65537,0)),INDEX(background_biosphere!$C$2:$C$65536,MATCH($D278,background_biosphere!$A$2:$A$65536,0))),""))</f>
        <v/>
      </c>
      <c r="M278" s="125" t="str">
        <f>IF(_xlfn.IFNA(_xlfn.IFNA(INDEX(l_fp!$E$3:$E$65537,MATCH($D278,l_fp!$A$3:$A$65537,0)),INDEX(background_biosphere!$D$2:$D$65536,MATCH($D278,background_biosphere!$A$2:$A$65536,0))),"")=0,"",_xlfn.IFNA(_xlfn.IFNA(INDEX(l_fp!$E$3:$E$65537,MATCH($D278,l_fp!$A$3:$A$65537,0)),INDEX(background_biosphere!$D$2:$D$65536,MATCH($D278,background_biosphere!$A$2:$A$65536,0))),""))</f>
        <v/>
      </c>
      <c r="N278" s="126" t="str">
        <f>_xlfn.IFNA(_xlfn.IFNA(_xlfn.IFNA(_xlfn.IFNA(INDEX(l_goods!$D$3:$D$65537,MATCH(C278,l_goods!$A$3:$A$65537,0)),INDEX(background_technosphere!$H$2:$H$65536,MATCH(C278,background_technosphere!$A$2:$A$65536,0))),INDEX(l_fp!$F$3:$F$65537,MATCH($D278,l_fp!$A$3:$A$65537,0))),INDEX(background_biosphere!$E$2:$E$65536,MATCH($D278,background_biosphere!$A$2:$A$65536,0))),"")</f>
        <v>kg</v>
      </c>
      <c r="O278" s="127"/>
      <c r="P278" s="127" t="s">
        <v>5777</v>
      </c>
      <c r="Q278" s="127"/>
    </row>
    <row r="279" spans="1:17" s="128" customFormat="1" x14ac:dyDescent="0.25">
      <c r="A279" s="176" t="str">
        <f>_xlfn.IFNA(_xlfn.IFNA(INDEX(l_act!$B$3:$B$65537,MATCH($B279,l_act!$A$3:$A$65537,0)),INDEX(background_technosphere!$E$2:$E$65536,MATCH($B279,background_technosphere!$B$2:$B$65536,0))),"")</f>
        <v>recyc_pmixte_QC_1</v>
      </c>
      <c r="B279" s="177" t="s">
        <v>5993</v>
      </c>
      <c r="C279" s="119" t="s">
        <v>5746</v>
      </c>
      <c r="D279" s="120"/>
      <c r="E279" s="121" t="str">
        <f>_xlfn.IFNA(_xlfn.IFNA(INDEX(l_act!$B$3:$B$65537,MATCH(IFERROR(RIGHT($C279,LEN($C279)-FIND("_",$C279)),""),l_act!$A$3:$A$65537,0)),INDEX(background_technosphere!$E$2:$E$65536,MATCH($C279,background_technosphere!$A$2:$A$65536,0))),"")</f>
        <v>market for municipal solid waste</v>
      </c>
      <c r="F279" s="154" t="str">
        <f>_xlfn.IFNA(_xlfn.IFNA(INDEX(l_act!$C$3:$C$65537,MATCH(IFERROR(RIGHT($C279,LEN($C279)-FIND("_",$C279)),""),l_act!$A$3:$A$65537,0)),INDEX(background_technosphere!$G$2:$G$65536,MATCH($C279,background_technosphere!$A$2:$A$65536,0))),"")</f>
        <v>CA-QC</v>
      </c>
      <c r="G279" s="122" t="str">
        <f>_xlfn.IFNA(_xlfn.IFNA(INDEX(l_goods!$B$3:$B$65537,MATCH($C279,l_goods!$A$3:$A$65537,0)),INDEX(background_technosphere!$F$2:$F$65536,MATCH($C279,background_technosphere!$A$2:$A$65536,0))),"")</f>
        <v>municipal solid waste</v>
      </c>
      <c r="H279" s="123" t="str">
        <f>_xlfn.IFNA(_xlfn.IFNA(INDEX(l_fp!$B$3:$B$65537,MATCH($D279,l_fp!$A$3:$A$65537,0)),INDEX(background_biosphere!$B$2:$B$65536,MATCH($D279,background_biosphere!$A$2:$A$65536,0))),"")</f>
        <v/>
      </c>
      <c r="I279" s="124">
        <v>-1.9468105410882399E-5</v>
      </c>
      <c r="J279" s="124"/>
      <c r="K279" s="120"/>
      <c r="L279" s="125" t="str">
        <f>IF(_xlfn.IFNA(_xlfn.IFNA(INDEX(l_fp!$D$3:$D$65537,MATCH($D279,l_fp!$A$3:$A$65537,0)),INDEX(background_biosphere!$C$2:$C$65536,MATCH($D279,background_biosphere!$A$2:$A$65536,0))),"")=0,"",_xlfn.IFNA(_xlfn.IFNA(INDEX(l_fp!$D$3:$D$65537,MATCH($D279,l_fp!$A$3:$A$65537,0)),INDEX(background_biosphere!$C$2:$C$65536,MATCH($D279,background_biosphere!$A$2:$A$65536,0))),""))</f>
        <v/>
      </c>
      <c r="M279" s="125" t="str">
        <f>IF(_xlfn.IFNA(_xlfn.IFNA(INDEX(l_fp!$E$3:$E$65537,MATCH($D279,l_fp!$A$3:$A$65537,0)),INDEX(background_biosphere!$D$2:$D$65536,MATCH($D279,background_biosphere!$A$2:$A$65536,0))),"")=0,"",_xlfn.IFNA(_xlfn.IFNA(INDEX(l_fp!$E$3:$E$65537,MATCH($D279,l_fp!$A$3:$A$65537,0)),INDEX(background_biosphere!$D$2:$D$65536,MATCH($D279,background_biosphere!$A$2:$A$65536,0))),""))</f>
        <v/>
      </c>
      <c r="N279" s="126" t="str">
        <f>_xlfn.IFNA(_xlfn.IFNA(_xlfn.IFNA(_xlfn.IFNA(INDEX(l_goods!$D$3:$D$65537,MATCH(C279,l_goods!$A$3:$A$65537,0)),INDEX(background_technosphere!$H$2:$H$65536,MATCH(C279,background_technosphere!$A$2:$A$65536,0))),INDEX(l_fp!$F$3:$F$65537,MATCH($D279,l_fp!$A$3:$A$65537,0))),INDEX(background_biosphere!$E$2:$E$65536,MATCH($D279,background_biosphere!$A$2:$A$65536,0))),"")</f>
        <v>kg</v>
      </c>
      <c r="O279" s="127"/>
      <c r="P279" s="127" t="s">
        <v>5777</v>
      </c>
      <c r="Q279" s="127"/>
    </row>
    <row r="280" spans="1:17" x14ac:dyDescent="0.25">
      <c r="A280" s="176" t="str">
        <f>_xlfn.IFNA(_xlfn.IFNA(INDEX(l_act!$B$3:$B$65537,MATCH($B280,l_act!$A$3:$A$65537,0)),INDEX(background_technosphere!$E$2:$E$65536,MATCH($B280,background_technosphere!$B$2:$B$65536,0))),"")</f>
        <v>recyc_pmixte_QC_1</v>
      </c>
      <c r="B280" s="177" t="s">
        <v>5993</v>
      </c>
      <c r="C280" s="53" t="s">
        <v>5747</v>
      </c>
      <c r="D280" s="54"/>
      <c r="E280" s="55" t="str">
        <f>_xlfn.IFNA(_xlfn.IFNA(INDEX(l_act!$B$3:$B$65537,MATCH(IFERROR(RIGHT($C280,LEN($C280)-FIND("_",$C280)),""),l_act!$A$3:$A$65537,0)),INDEX(background_technosphere!$E$2:$E$65536,MATCH($C280,background_technosphere!$A$2:$A$65536,0))),"")</f>
        <v>market for wood ash mixture, pure</v>
      </c>
      <c r="F280" s="55" t="str">
        <f>_xlfn.IFNA(_xlfn.IFNA(INDEX(l_act!$C$3:$C$65537,MATCH(IFERROR(RIGHT($C280,LEN($C280)-FIND("_",$C280)),""),l_act!$A$3:$A$65537,0)),INDEX(background_technosphere!$G$2:$G$65536,MATCH($C280,background_technosphere!$A$2:$A$65536,0))),"")</f>
        <v>RoW</v>
      </c>
      <c r="G280" s="56" t="str">
        <f>_xlfn.IFNA(_xlfn.IFNA(INDEX(l_goods!$B$3:$B$65537,MATCH($C280,l_goods!$A$3:$A$65537,0)),INDEX(background_technosphere!$F$2:$F$65536,MATCH($C280,background_technosphere!$A$2:$A$65536,0))),"")</f>
        <v>wood ash mixture, pure</v>
      </c>
      <c r="H280" s="57" t="str">
        <f>_xlfn.IFNA(_xlfn.IFNA(INDEX(l_fp!$B$3:$B$65537,MATCH($D280,l_fp!$A$3:$A$65537,0)),INDEX(background_biosphere!$B$2:$B$65536,MATCH($D280,background_biosphere!$A$2:$A$65536,0))),"")</f>
        <v/>
      </c>
      <c r="I280" s="58">
        <v>-6.8799999999999998E-3</v>
      </c>
      <c r="J280" s="58"/>
      <c r="K280" s="54"/>
      <c r="L280" s="59" t="str">
        <f>IF(_xlfn.IFNA(_xlfn.IFNA(INDEX(l_fp!$D$3:$D$65537,MATCH($D280,l_fp!$A$3:$A$65537,0)),INDEX(background_biosphere!$C$2:$C$65536,MATCH($D280,background_biosphere!$A$2:$A$65536,0))),"")=0,"",_xlfn.IFNA(_xlfn.IFNA(INDEX(l_fp!$D$3:$D$65537,MATCH($D280,l_fp!$A$3:$A$65537,0)),INDEX(background_biosphere!$C$2:$C$65536,MATCH($D280,background_biosphere!$A$2:$A$65536,0))),""))</f>
        <v/>
      </c>
      <c r="M280" s="59" t="str">
        <f>IF(_xlfn.IFNA(_xlfn.IFNA(INDEX(l_fp!$E$3:$E$65537,MATCH($D280,l_fp!$A$3:$A$65537,0)),INDEX(background_biosphere!$D$2:$D$65536,MATCH($D280,background_biosphere!$A$2:$A$65536,0))),"")=0,"",_xlfn.IFNA(_xlfn.IFNA(INDEX(l_fp!$E$3:$E$65537,MATCH($D280,l_fp!$A$3:$A$65537,0)),INDEX(background_biosphere!$D$2:$D$65536,MATCH($D280,background_biosphere!$A$2:$A$65536,0))),""))</f>
        <v/>
      </c>
      <c r="N280" s="60" t="str">
        <f>_xlfn.IFNA(_xlfn.IFNA(_xlfn.IFNA(_xlfn.IFNA(INDEX(l_goods!$D$3:$D$65537,MATCH(C280,l_goods!$A$3:$A$65537,0)),INDEX(background_technosphere!$H$2:$H$65536,MATCH(C280,background_technosphere!$A$2:$A$65536,0))),INDEX(l_fp!$F$3:$F$65537,MATCH($D280,l_fp!$A$3:$A$65537,0))),INDEX(background_biosphere!$E$2:$E$65536,MATCH($D280,background_biosphere!$A$2:$A$65536,0))),"")</f>
        <v>kg</v>
      </c>
      <c r="O280" s="61"/>
      <c r="P280" s="61" t="s">
        <v>5777</v>
      </c>
      <c r="Q280" s="61"/>
    </row>
    <row r="281" spans="1:17" x14ac:dyDescent="0.25">
      <c r="A281" s="176" t="str">
        <f>_xlfn.IFNA(_xlfn.IFNA(INDEX(l_act!$B$3:$B$65537,MATCH($B281,l_act!$A$3:$A$65537,0)),INDEX(background_technosphere!$E$2:$E$65536,MATCH($B281,background_technosphere!$B$2:$B$65536,0))),"")</f>
        <v>recyc_pmixte_QC_1</v>
      </c>
      <c r="B281" s="177" t="s">
        <v>5993</v>
      </c>
      <c r="C281" s="53" t="s">
        <v>5748</v>
      </c>
      <c r="D281" s="54"/>
      <c r="E281" s="55" t="str">
        <f>_xlfn.IFNA(_xlfn.IFNA(INDEX(l_act!$B$3:$B$65537,MATCH(IFERROR(RIGHT($C281,LEN($C281)-FIND("_",$C281)),""),l_act!$A$3:$A$65537,0)),INDEX(background_technosphere!$E$2:$E$65536,MATCH($C281,background_technosphere!$A$2:$A$65536,0))),"")</f>
        <v>market for hazardous waste, for incineration</v>
      </c>
      <c r="F281" s="55" t="str">
        <f>_xlfn.IFNA(_xlfn.IFNA(INDEX(l_act!$C$3:$C$65537,MATCH(IFERROR(RIGHT($C281,LEN($C281)-FIND("_",$C281)),""),l_act!$A$3:$A$65537,0)),INDEX(background_technosphere!$G$2:$G$65536,MATCH($C281,background_technosphere!$A$2:$A$65536,0))),"")</f>
        <v>RoW</v>
      </c>
      <c r="G281" s="56" t="str">
        <f>_xlfn.IFNA(_xlfn.IFNA(INDEX(l_goods!$B$3:$B$65537,MATCH($C281,l_goods!$A$3:$A$65537,0)),INDEX(background_technosphere!$F$2:$F$65536,MATCH($C281,background_technosphere!$A$2:$A$65536,0))),"")</f>
        <v>hazardous waste, for incineration</v>
      </c>
      <c r="H281" s="57" t="str">
        <f>_xlfn.IFNA(_xlfn.IFNA(INDEX(l_fp!$B$3:$B$65537,MATCH($D281,l_fp!$A$3:$A$65537,0)),INDEX(background_biosphere!$B$2:$B$65536,MATCH($D281,background_biosphere!$A$2:$A$65536,0))),"")</f>
        <v/>
      </c>
      <c r="I281" s="58">
        <v>-1.1E-4</v>
      </c>
      <c r="J281" s="58"/>
      <c r="K281" s="54"/>
      <c r="L281" s="59" t="str">
        <f>IF(_xlfn.IFNA(_xlfn.IFNA(INDEX(l_fp!$D$3:$D$65537,MATCH($D281,l_fp!$A$3:$A$65537,0)),INDEX(background_biosphere!$C$2:$C$65536,MATCH($D281,background_biosphere!$A$2:$A$65536,0))),"")=0,"",_xlfn.IFNA(_xlfn.IFNA(INDEX(l_fp!$D$3:$D$65537,MATCH($D281,l_fp!$A$3:$A$65537,0)),INDEX(background_biosphere!$C$2:$C$65536,MATCH($D281,background_biosphere!$A$2:$A$65536,0))),""))</f>
        <v/>
      </c>
      <c r="M281" s="59" t="str">
        <f>IF(_xlfn.IFNA(_xlfn.IFNA(INDEX(l_fp!$E$3:$E$65537,MATCH($D281,l_fp!$A$3:$A$65537,0)),INDEX(background_biosphere!$D$2:$D$65536,MATCH($D281,background_biosphere!$A$2:$A$65536,0))),"")=0,"",_xlfn.IFNA(_xlfn.IFNA(INDEX(l_fp!$E$3:$E$65537,MATCH($D281,l_fp!$A$3:$A$65537,0)),INDEX(background_biosphere!$D$2:$D$65536,MATCH($D281,background_biosphere!$A$2:$A$65536,0))),""))</f>
        <v/>
      </c>
      <c r="N281" s="60" t="str">
        <f>_xlfn.IFNA(_xlfn.IFNA(_xlfn.IFNA(_xlfn.IFNA(INDEX(l_goods!$D$3:$D$65537,MATCH(C281,l_goods!$A$3:$A$65537,0)),INDEX(background_technosphere!$H$2:$H$65536,MATCH(C281,background_technosphere!$A$2:$A$65536,0))),INDEX(l_fp!$F$3:$F$65537,MATCH($D281,l_fp!$A$3:$A$65537,0))),INDEX(background_biosphere!$E$2:$E$65536,MATCH($D281,background_biosphere!$A$2:$A$65536,0))),"")</f>
        <v>kg</v>
      </c>
      <c r="O281" s="61"/>
      <c r="P281" s="61" t="s">
        <v>5777</v>
      </c>
      <c r="Q281" s="61"/>
    </row>
    <row r="282" spans="1:17" x14ac:dyDescent="0.25">
      <c r="A282" s="176" t="str">
        <f>_xlfn.IFNA(_xlfn.IFNA(INDEX(l_act!$B$3:$B$65537,MATCH($B282,l_act!$A$3:$A$65537,0)),INDEX(background_technosphere!$E$2:$E$65536,MATCH($B282,background_technosphere!$B$2:$B$65536,0))),"")</f>
        <v>recyc_pmixte_QC_1</v>
      </c>
      <c r="B282" s="177" t="s">
        <v>5993</v>
      </c>
      <c r="C282" s="53"/>
      <c r="D282" s="54" t="s">
        <v>4156</v>
      </c>
      <c r="E282" s="55" t="str">
        <f>_xlfn.IFNA(_xlfn.IFNA(INDEX(l_act!$B$3:$B$65537,MATCH(IFERROR(RIGHT($C282,LEN($C282)-FIND("_",$C282)),""),l_act!$A$3:$A$65537,0)),INDEX(background_technosphere!$E$2:$E$65536,MATCH($C282,background_technosphere!$A$2:$A$65536,0))),"")</f>
        <v/>
      </c>
      <c r="F282" s="55" t="str">
        <f>_xlfn.IFNA(_xlfn.IFNA(INDEX(l_act!$C$3:$C$65537,MATCH(IFERROR(RIGHT($C282,LEN($C282)-FIND("_",$C282)),""),l_act!$A$3:$A$65537,0)),INDEX(background_technosphere!$G$2:$G$65536,MATCH($C282,background_technosphere!$A$2:$A$65536,0))),"")</f>
        <v/>
      </c>
      <c r="G282" s="56" t="str">
        <f>_xlfn.IFNA(_xlfn.IFNA(INDEX(l_goods!$B$3:$B$65537,MATCH($C282,l_goods!$A$3:$A$65537,0)),INDEX(background_technosphere!$F$2:$F$65536,MATCH($C282,background_technosphere!$A$2:$A$65536,0))),"")</f>
        <v/>
      </c>
      <c r="H282" s="57" t="str">
        <f>_xlfn.IFNA(_xlfn.IFNA(INDEX(l_fp!$B$3:$B$65537,MATCH($D282,l_fp!$A$3:$A$65537,0)),INDEX(background_biosphere!$B$2:$B$65536,MATCH($D282,background_biosphere!$A$2:$A$65536,0))),"")</f>
        <v>AOX, Adsorbable Organic Halogen as Cl</v>
      </c>
      <c r="I282" s="58"/>
      <c r="J282" s="58"/>
      <c r="K282" s="54">
        <v>1.79E-6</v>
      </c>
      <c r="L282" s="59" t="str">
        <f>IF(_xlfn.IFNA(_xlfn.IFNA(INDEX(l_fp!$D$3:$D$65537,MATCH($D282,l_fp!$A$3:$A$65537,0)),INDEX(background_biosphere!$C$2:$C$65536,MATCH($D282,background_biosphere!$A$2:$A$65536,0))),"")=0,"",_xlfn.IFNA(_xlfn.IFNA(INDEX(l_fp!$D$3:$D$65537,MATCH($D282,l_fp!$A$3:$A$65537,0)),INDEX(background_biosphere!$C$2:$C$65536,MATCH($D282,background_biosphere!$A$2:$A$65536,0))),""))</f>
        <v>water</v>
      </c>
      <c r="M282" s="59" t="str">
        <f>IF(_xlfn.IFNA(_xlfn.IFNA(INDEX(l_fp!$E$3:$E$65537,MATCH($D282,l_fp!$A$3:$A$65537,0)),INDEX(background_biosphere!$D$2:$D$65536,MATCH($D282,background_biosphere!$A$2:$A$65536,0))),"")=0,"",_xlfn.IFNA(_xlfn.IFNA(INDEX(l_fp!$E$3:$E$65537,MATCH($D282,l_fp!$A$3:$A$65537,0)),INDEX(background_biosphere!$D$2:$D$65536,MATCH($D282,background_biosphere!$A$2:$A$65536,0))),""))</f>
        <v>unspecified</v>
      </c>
      <c r="N282" s="60" t="str">
        <f>_xlfn.IFNA(_xlfn.IFNA(_xlfn.IFNA(_xlfn.IFNA(INDEX(l_goods!$D$3:$D$65537,MATCH(C282,l_goods!$A$3:$A$65537,0)),INDEX(background_technosphere!$H$2:$H$65536,MATCH(C282,background_technosphere!$A$2:$A$65536,0))),INDEX(l_fp!$F$3:$F$65537,MATCH($D282,l_fp!$A$3:$A$65537,0))),INDEX(background_biosphere!$E$2:$E$65536,MATCH($D282,background_biosphere!$A$2:$A$65536,0))),"")</f>
        <v>kg</v>
      </c>
      <c r="O282" s="61"/>
      <c r="P282" s="61" t="s">
        <v>5777</v>
      </c>
      <c r="Q282" s="61"/>
    </row>
    <row r="283" spans="1:17" x14ac:dyDescent="0.25">
      <c r="A283" s="176" t="str">
        <f>_xlfn.IFNA(_xlfn.IFNA(INDEX(l_act!$B$3:$B$65537,MATCH($B283,l_act!$A$3:$A$65537,0)),INDEX(background_technosphere!$E$2:$E$65536,MATCH($B283,background_technosphere!$B$2:$B$65536,0))),"")</f>
        <v>recyc_pmixte_QC_1</v>
      </c>
      <c r="B283" s="177" t="s">
        <v>5993</v>
      </c>
      <c r="C283" s="53"/>
      <c r="D283" s="54" t="s">
        <v>4281</v>
      </c>
      <c r="E283" s="55" t="str">
        <f>_xlfn.IFNA(_xlfn.IFNA(INDEX(l_act!$B$3:$B$65537,MATCH(IFERROR(RIGHT($C283,LEN($C283)-FIND("_",$C283)),""),l_act!$A$3:$A$65537,0)),INDEX(background_technosphere!$E$2:$E$65536,MATCH($C283,background_technosphere!$A$2:$A$65536,0))),"")</f>
        <v/>
      </c>
      <c r="F283" s="55" t="str">
        <f>_xlfn.IFNA(_xlfn.IFNA(INDEX(l_act!$C$3:$C$65537,MATCH(IFERROR(RIGHT($C283,LEN($C283)-FIND("_",$C283)),""),l_act!$A$3:$A$65537,0)),INDEX(background_technosphere!$G$2:$G$65536,MATCH($C283,background_technosphere!$A$2:$A$65536,0))),"")</f>
        <v/>
      </c>
      <c r="G283" s="56" t="str">
        <f>_xlfn.IFNA(_xlfn.IFNA(INDEX(l_goods!$B$3:$B$65537,MATCH($C283,l_goods!$A$3:$A$65537,0)),INDEX(background_technosphere!$F$2:$F$65536,MATCH($C283,background_technosphere!$A$2:$A$65536,0))),"")</f>
        <v/>
      </c>
      <c r="H283" s="57" t="str">
        <f>_xlfn.IFNA(_xlfn.IFNA(INDEX(l_fp!$B$3:$B$65537,MATCH($D283,l_fp!$A$3:$A$65537,0)),INDEX(background_biosphere!$B$2:$B$65536,MATCH($D283,background_biosphere!$A$2:$A$65536,0))),"")</f>
        <v>BOD5, Biological Oxygen Demand</v>
      </c>
      <c r="I283" s="58"/>
      <c r="J283" s="58"/>
      <c r="K283" s="54">
        <v>1.864E-3</v>
      </c>
      <c r="L283" s="59" t="str">
        <f>IF(_xlfn.IFNA(_xlfn.IFNA(INDEX(l_fp!$D$3:$D$65537,MATCH($D283,l_fp!$A$3:$A$65537,0)),INDEX(background_biosphere!$C$2:$C$65536,MATCH($D283,background_biosphere!$A$2:$A$65536,0))),"")=0,"",_xlfn.IFNA(_xlfn.IFNA(INDEX(l_fp!$D$3:$D$65537,MATCH($D283,l_fp!$A$3:$A$65537,0)),INDEX(background_biosphere!$C$2:$C$65536,MATCH($D283,background_biosphere!$A$2:$A$65536,0))),""))</f>
        <v>water</v>
      </c>
      <c r="M283" s="59" t="str">
        <f>IF(_xlfn.IFNA(_xlfn.IFNA(INDEX(l_fp!$E$3:$E$65537,MATCH($D283,l_fp!$A$3:$A$65537,0)),INDEX(background_biosphere!$D$2:$D$65536,MATCH($D283,background_biosphere!$A$2:$A$65536,0))),"")=0,"",_xlfn.IFNA(_xlfn.IFNA(INDEX(l_fp!$E$3:$E$65537,MATCH($D283,l_fp!$A$3:$A$65537,0)),INDEX(background_biosphere!$D$2:$D$65536,MATCH($D283,background_biosphere!$A$2:$A$65536,0))),""))</f>
        <v>unspecified</v>
      </c>
      <c r="N283" s="60" t="str">
        <f>_xlfn.IFNA(_xlfn.IFNA(_xlfn.IFNA(_xlfn.IFNA(INDEX(l_goods!$D$3:$D$65537,MATCH(C283,l_goods!$A$3:$A$65537,0)),INDEX(background_technosphere!$H$2:$H$65536,MATCH(C283,background_technosphere!$A$2:$A$65536,0))),INDEX(l_fp!$F$3:$F$65537,MATCH($D283,l_fp!$A$3:$A$65537,0))),INDEX(background_biosphere!$E$2:$E$65536,MATCH($D283,background_biosphere!$A$2:$A$65536,0))),"")</f>
        <v>kg</v>
      </c>
      <c r="O283" s="61"/>
      <c r="P283" s="61" t="s">
        <v>5777</v>
      </c>
      <c r="Q283" s="61"/>
    </row>
    <row r="284" spans="1:17" x14ac:dyDescent="0.25">
      <c r="A284" s="176" t="str">
        <f>_xlfn.IFNA(_xlfn.IFNA(INDEX(l_act!$B$3:$B$65537,MATCH($B284,l_act!$A$3:$A$65537,0)),INDEX(background_technosphere!$E$2:$E$65536,MATCH($B284,background_technosphere!$B$2:$B$65536,0))),"")</f>
        <v>recyc_pmixte_QC_1</v>
      </c>
      <c r="B284" s="177" t="s">
        <v>5993</v>
      </c>
      <c r="C284" s="53"/>
      <c r="D284" s="54" t="s">
        <v>4412</v>
      </c>
      <c r="E284" s="55" t="str">
        <f>_xlfn.IFNA(_xlfn.IFNA(INDEX(l_act!$B$3:$B$65537,MATCH(IFERROR(RIGHT($C284,LEN($C284)-FIND("_",$C284)),""),l_act!$A$3:$A$65537,0)),INDEX(background_technosphere!$E$2:$E$65536,MATCH($C284,background_technosphere!$A$2:$A$65536,0))),"")</f>
        <v/>
      </c>
      <c r="F284" s="55" t="str">
        <f>_xlfn.IFNA(_xlfn.IFNA(INDEX(l_act!$C$3:$C$65537,MATCH(IFERROR(RIGHT($C284,LEN($C284)-FIND("_",$C284)),""),l_act!$A$3:$A$65537,0)),INDEX(background_technosphere!$G$2:$G$65536,MATCH($C284,background_technosphere!$A$2:$A$65536,0))),"")</f>
        <v/>
      </c>
      <c r="G284" s="56" t="str">
        <f>_xlfn.IFNA(_xlfn.IFNA(INDEX(l_goods!$B$3:$B$65537,MATCH($C284,l_goods!$A$3:$A$65537,0)),INDEX(background_technosphere!$F$2:$F$65536,MATCH($C284,background_technosphere!$A$2:$A$65536,0))),"")</f>
        <v/>
      </c>
      <c r="H284" s="57" t="str">
        <f>_xlfn.IFNA(_xlfn.IFNA(INDEX(l_fp!$B$3:$B$65537,MATCH($D284,l_fp!$A$3:$A$65537,0)),INDEX(background_biosphere!$B$2:$B$65536,MATCH($D284,background_biosphere!$A$2:$A$65536,0))),"")</f>
        <v>COD, Chemical Oxygen Demand</v>
      </c>
      <c r="I284" s="58"/>
      <c r="J284" s="58"/>
      <c r="K284" s="54">
        <v>2.33E-3</v>
      </c>
      <c r="L284" s="59" t="str">
        <f>IF(_xlfn.IFNA(_xlfn.IFNA(INDEX(l_fp!$D$3:$D$65537,MATCH($D284,l_fp!$A$3:$A$65537,0)),INDEX(background_biosphere!$C$2:$C$65536,MATCH($D284,background_biosphere!$A$2:$A$65536,0))),"")=0,"",_xlfn.IFNA(_xlfn.IFNA(INDEX(l_fp!$D$3:$D$65537,MATCH($D284,l_fp!$A$3:$A$65537,0)),INDEX(background_biosphere!$C$2:$C$65536,MATCH($D284,background_biosphere!$A$2:$A$65536,0))),""))</f>
        <v>water</v>
      </c>
      <c r="M284" s="59" t="str">
        <f>IF(_xlfn.IFNA(_xlfn.IFNA(INDEX(l_fp!$E$3:$E$65537,MATCH($D284,l_fp!$A$3:$A$65537,0)),INDEX(background_biosphere!$D$2:$D$65536,MATCH($D284,background_biosphere!$A$2:$A$65536,0))),"")=0,"",_xlfn.IFNA(_xlfn.IFNA(INDEX(l_fp!$E$3:$E$65537,MATCH($D284,l_fp!$A$3:$A$65537,0)),INDEX(background_biosphere!$D$2:$D$65536,MATCH($D284,background_biosphere!$A$2:$A$65536,0))),""))</f>
        <v>unspecified</v>
      </c>
      <c r="N284" s="60" t="str">
        <f>_xlfn.IFNA(_xlfn.IFNA(_xlfn.IFNA(_xlfn.IFNA(INDEX(l_goods!$D$3:$D$65537,MATCH(C284,l_goods!$A$3:$A$65537,0)),INDEX(background_technosphere!$H$2:$H$65536,MATCH(C284,background_technosphere!$A$2:$A$65536,0))),INDEX(l_fp!$F$3:$F$65537,MATCH($D284,l_fp!$A$3:$A$65537,0))),INDEX(background_biosphere!$E$2:$E$65536,MATCH($D284,background_biosphere!$A$2:$A$65536,0))),"")</f>
        <v>kg</v>
      </c>
      <c r="O284" s="61"/>
      <c r="P284" s="61" t="s">
        <v>5777</v>
      </c>
      <c r="Q284" s="61"/>
    </row>
    <row r="285" spans="1:17" x14ac:dyDescent="0.25">
      <c r="A285" s="176" t="str">
        <f>_xlfn.IFNA(_xlfn.IFNA(INDEX(l_act!$B$3:$B$65537,MATCH($B285,l_act!$A$3:$A$65537,0)),INDEX(background_technosphere!$E$2:$E$65536,MATCH($B285,background_technosphere!$B$2:$B$65536,0))),"")</f>
        <v>recyc_pmixte_QC_1</v>
      </c>
      <c r="B285" s="177" t="s">
        <v>5993</v>
      </c>
      <c r="C285" s="53"/>
      <c r="D285" s="54" t="s">
        <v>4613</v>
      </c>
      <c r="E285" s="55" t="str">
        <f>_xlfn.IFNA(_xlfn.IFNA(INDEX(l_act!$B$3:$B$65537,MATCH(IFERROR(RIGHT($C285,LEN($C285)-FIND("_",$C285)),""),l_act!$A$3:$A$65537,0)),INDEX(background_technosphere!$E$2:$E$65536,MATCH($C285,background_technosphere!$A$2:$A$65536,0))),"")</f>
        <v/>
      </c>
      <c r="F285" s="55" t="str">
        <f>_xlfn.IFNA(_xlfn.IFNA(INDEX(l_act!$C$3:$C$65537,MATCH(IFERROR(RIGHT($C285,LEN($C285)-FIND("_",$C285)),""),l_act!$A$3:$A$65537,0)),INDEX(background_technosphere!$G$2:$G$65536,MATCH($C285,background_technosphere!$A$2:$A$65536,0))),"")</f>
        <v/>
      </c>
      <c r="G285" s="56" t="str">
        <f>_xlfn.IFNA(_xlfn.IFNA(INDEX(l_goods!$B$3:$B$65537,MATCH($C285,l_goods!$A$3:$A$65537,0)),INDEX(background_technosphere!$F$2:$F$65536,MATCH($C285,background_technosphere!$A$2:$A$65536,0))),"")</f>
        <v/>
      </c>
      <c r="H285" s="57" t="str">
        <f>_xlfn.IFNA(_xlfn.IFNA(INDEX(l_fp!$B$3:$B$65537,MATCH($D285,l_fp!$A$3:$A$65537,0)),INDEX(background_biosphere!$B$2:$B$65536,MATCH($D285,background_biosphere!$A$2:$A$65536,0))),"")</f>
        <v>DOC, Dissolved Organic Carbon</v>
      </c>
      <c r="I285" s="58"/>
      <c r="J285" s="58"/>
      <c r="K285" s="54">
        <v>7.7666666666666704E-4</v>
      </c>
      <c r="L285" s="59" t="str">
        <f>IF(_xlfn.IFNA(_xlfn.IFNA(INDEX(l_fp!$D$3:$D$65537,MATCH($D285,l_fp!$A$3:$A$65537,0)),INDEX(background_biosphere!$C$2:$C$65536,MATCH($D285,background_biosphere!$A$2:$A$65536,0))),"")=0,"",_xlfn.IFNA(_xlfn.IFNA(INDEX(l_fp!$D$3:$D$65537,MATCH($D285,l_fp!$A$3:$A$65537,0)),INDEX(background_biosphere!$C$2:$C$65536,MATCH($D285,background_biosphere!$A$2:$A$65536,0))),""))</f>
        <v>water</v>
      </c>
      <c r="M285" s="59" t="str">
        <f>IF(_xlfn.IFNA(_xlfn.IFNA(INDEX(l_fp!$E$3:$E$65537,MATCH($D285,l_fp!$A$3:$A$65537,0)),INDEX(background_biosphere!$D$2:$D$65536,MATCH($D285,background_biosphere!$A$2:$A$65536,0))),"")=0,"",_xlfn.IFNA(_xlfn.IFNA(INDEX(l_fp!$E$3:$E$65537,MATCH($D285,l_fp!$A$3:$A$65537,0)),INDEX(background_biosphere!$D$2:$D$65536,MATCH($D285,background_biosphere!$A$2:$A$65536,0))),""))</f>
        <v>unspecified</v>
      </c>
      <c r="N285" s="60" t="str">
        <f>_xlfn.IFNA(_xlfn.IFNA(_xlfn.IFNA(_xlfn.IFNA(INDEX(l_goods!$D$3:$D$65537,MATCH(C285,l_goods!$A$3:$A$65537,0)),INDEX(background_technosphere!$H$2:$H$65536,MATCH(C285,background_technosphere!$A$2:$A$65536,0))),INDEX(l_fp!$F$3:$F$65537,MATCH($D285,l_fp!$A$3:$A$65537,0))),INDEX(background_biosphere!$E$2:$E$65536,MATCH($D285,background_biosphere!$A$2:$A$65536,0))),"")</f>
        <v>kg</v>
      </c>
      <c r="O285" s="61"/>
      <c r="P285" s="61" t="s">
        <v>5777</v>
      </c>
      <c r="Q285" s="61"/>
    </row>
    <row r="286" spans="1:17" x14ac:dyDescent="0.25">
      <c r="A286" s="176" t="str">
        <f>_xlfn.IFNA(_xlfn.IFNA(INDEX(l_act!$B$3:$B$65537,MATCH($B286,l_act!$A$3:$A$65537,0)),INDEX(background_technosphere!$E$2:$E$65536,MATCH($B286,background_technosphere!$B$2:$B$65536,0))),"")</f>
        <v>recyc_pmixte_QC_1</v>
      </c>
      <c r="B286" s="177" t="s">
        <v>5993</v>
      </c>
      <c r="C286" s="53"/>
      <c r="D286" s="54" t="s">
        <v>5135</v>
      </c>
      <c r="E286" s="55" t="str">
        <f>_xlfn.IFNA(_xlfn.IFNA(INDEX(l_act!$B$3:$B$65537,MATCH(IFERROR(RIGHT($C286,LEN($C286)-FIND("_",$C286)),""),l_act!$A$3:$A$65537,0)),INDEX(background_technosphere!$E$2:$E$65536,MATCH($C286,background_technosphere!$A$2:$A$65536,0))),"")</f>
        <v/>
      </c>
      <c r="F286" s="55" t="str">
        <f>_xlfn.IFNA(_xlfn.IFNA(INDEX(l_act!$C$3:$C$65537,MATCH(IFERROR(RIGHT($C286,LEN($C286)-FIND("_",$C286)),""),l_act!$A$3:$A$65537,0)),INDEX(background_technosphere!$G$2:$G$65536,MATCH($C286,background_technosphere!$A$2:$A$65536,0))),"")</f>
        <v/>
      </c>
      <c r="G286" s="56" t="str">
        <f>_xlfn.IFNA(_xlfn.IFNA(INDEX(l_goods!$B$3:$B$65537,MATCH($C286,l_goods!$A$3:$A$65537,0)),INDEX(background_technosphere!$F$2:$F$65536,MATCH($C286,background_technosphere!$A$2:$A$65536,0))),"")</f>
        <v/>
      </c>
      <c r="H286" s="57" t="str">
        <f>_xlfn.IFNA(_xlfn.IFNA(INDEX(l_fp!$B$3:$B$65537,MATCH($D286,l_fp!$A$3:$A$65537,0)),INDEX(background_biosphere!$B$2:$B$65536,MATCH($D286,background_biosphere!$A$2:$A$65536,0))),"")</f>
        <v>Nitrogen</v>
      </c>
      <c r="I286" s="58"/>
      <c r="J286" s="58"/>
      <c r="K286" s="54">
        <v>1.09E-3</v>
      </c>
      <c r="L286" s="59" t="str">
        <f>IF(_xlfn.IFNA(_xlfn.IFNA(INDEX(l_fp!$D$3:$D$65537,MATCH($D286,l_fp!$A$3:$A$65537,0)),INDEX(background_biosphere!$C$2:$C$65536,MATCH($D286,background_biosphere!$A$2:$A$65536,0))),"")=0,"",_xlfn.IFNA(_xlfn.IFNA(INDEX(l_fp!$D$3:$D$65537,MATCH($D286,l_fp!$A$3:$A$65537,0)),INDEX(background_biosphere!$C$2:$C$65536,MATCH($D286,background_biosphere!$A$2:$A$65536,0))),""))</f>
        <v>water</v>
      </c>
      <c r="M286" s="59" t="str">
        <f>IF(_xlfn.IFNA(_xlfn.IFNA(INDEX(l_fp!$E$3:$E$65537,MATCH($D286,l_fp!$A$3:$A$65537,0)),INDEX(background_biosphere!$D$2:$D$65536,MATCH($D286,background_biosphere!$A$2:$A$65536,0))),"")=0,"",_xlfn.IFNA(_xlfn.IFNA(INDEX(l_fp!$E$3:$E$65537,MATCH($D286,l_fp!$A$3:$A$65537,0)),INDEX(background_biosphere!$D$2:$D$65536,MATCH($D286,background_biosphere!$A$2:$A$65536,0))),""))</f>
        <v>unspecified</v>
      </c>
      <c r="N286" s="60" t="str">
        <f>_xlfn.IFNA(_xlfn.IFNA(_xlfn.IFNA(_xlfn.IFNA(INDEX(l_goods!$D$3:$D$65537,MATCH(C286,l_goods!$A$3:$A$65537,0)),INDEX(background_technosphere!$H$2:$H$65536,MATCH(C286,background_technosphere!$A$2:$A$65536,0))),INDEX(l_fp!$F$3:$F$65537,MATCH($D286,l_fp!$A$3:$A$65537,0))),INDEX(background_biosphere!$E$2:$E$65536,MATCH($D286,background_biosphere!$A$2:$A$65536,0))),"")</f>
        <v>kg</v>
      </c>
      <c r="O286" s="61"/>
      <c r="P286" s="61" t="s">
        <v>5777</v>
      </c>
      <c r="Q286" s="61"/>
    </row>
    <row r="287" spans="1:17" x14ac:dyDescent="0.25">
      <c r="A287" s="176" t="str">
        <f>_xlfn.IFNA(_xlfn.IFNA(INDEX(l_act!$B$3:$B$65537,MATCH($B287,l_act!$A$3:$A$65537,0)),INDEX(background_technosphere!$E$2:$E$65536,MATCH($B287,background_technosphere!$B$2:$B$65536,0))),"")</f>
        <v>recyc_pmixte_QC_1</v>
      </c>
      <c r="B287" s="177" t="s">
        <v>5993</v>
      </c>
      <c r="C287" s="53"/>
      <c r="D287" s="54" t="s">
        <v>5193</v>
      </c>
      <c r="E287" s="55" t="str">
        <f>_xlfn.IFNA(_xlfn.IFNA(INDEX(l_act!$B$3:$B$65537,MATCH(IFERROR(RIGHT($C287,LEN($C287)-FIND("_",$C287)),""),l_act!$A$3:$A$65537,0)),INDEX(background_technosphere!$E$2:$E$65536,MATCH($C287,background_technosphere!$A$2:$A$65536,0))),"")</f>
        <v/>
      </c>
      <c r="F287" s="55" t="str">
        <f>_xlfn.IFNA(_xlfn.IFNA(INDEX(l_act!$C$3:$C$65537,MATCH(IFERROR(RIGHT($C287,LEN($C287)-FIND("_",$C287)),""),l_act!$A$3:$A$65537,0)),INDEX(background_technosphere!$G$2:$G$65536,MATCH($C287,background_technosphere!$A$2:$A$65536,0))),"")</f>
        <v/>
      </c>
      <c r="G287" s="56" t="str">
        <f>_xlfn.IFNA(_xlfn.IFNA(INDEX(l_goods!$B$3:$B$65537,MATCH($C287,l_goods!$A$3:$A$65537,0)),INDEX(background_technosphere!$F$2:$F$65536,MATCH($C287,background_technosphere!$A$2:$A$65536,0))),"")</f>
        <v/>
      </c>
      <c r="H287" s="57" t="str">
        <f>_xlfn.IFNA(_xlfn.IFNA(INDEX(l_fp!$B$3:$B$65537,MATCH($D287,l_fp!$A$3:$A$65537,0)),INDEX(background_biosphere!$B$2:$B$65536,MATCH($D287,background_biosphere!$A$2:$A$65536,0))),"")</f>
        <v>Phosphorus</v>
      </c>
      <c r="I287" s="58"/>
      <c r="J287" s="58"/>
      <c r="K287" s="54">
        <v>1.98E-5</v>
      </c>
      <c r="L287" s="59" t="str">
        <f>IF(_xlfn.IFNA(_xlfn.IFNA(INDEX(l_fp!$D$3:$D$65537,MATCH($D287,l_fp!$A$3:$A$65537,0)),INDEX(background_biosphere!$C$2:$C$65536,MATCH($D287,background_biosphere!$A$2:$A$65536,0))),"")=0,"",_xlfn.IFNA(_xlfn.IFNA(INDEX(l_fp!$D$3:$D$65537,MATCH($D287,l_fp!$A$3:$A$65537,0)),INDEX(background_biosphere!$C$2:$C$65536,MATCH($D287,background_biosphere!$A$2:$A$65536,0))),""))</f>
        <v>water</v>
      </c>
      <c r="M287" s="59" t="str">
        <f>IF(_xlfn.IFNA(_xlfn.IFNA(INDEX(l_fp!$E$3:$E$65537,MATCH($D287,l_fp!$A$3:$A$65537,0)),INDEX(background_biosphere!$D$2:$D$65536,MATCH($D287,background_biosphere!$A$2:$A$65536,0))),"")=0,"",_xlfn.IFNA(_xlfn.IFNA(INDEX(l_fp!$E$3:$E$65537,MATCH($D287,l_fp!$A$3:$A$65537,0)),INDEX(background_biosphere!$D$2:$D$65536,MATCH($D287,background_biosphere!$A$2:$A$65536,0))),""))</f>
        <v>unspecified</v>
      </c>
      <c r="N287" s="60" t="str">
        <f>_xlfn.IFNA(_xlfn.IFNA(_xlfn.IFNA(_xlfn.IFNA(INDEX(l_goods!$D$3:$D$65537,MATCH(C287,l_goods!$A$3:$A$65537,0)),INDEX(background_technosphere!$H$2:$H$65536,MATCH(C287,background_technosphere!$A$2:$A$65536,0))),INDEX(l_fp!$F$3:$F$65537,MATCH($D287,l_fp!$A$3:$A$65537,0))),INDEX(background_biosphere!$E$2:$E$65536,MATCH($D287,background_biosphere!$A$2:$A$65536,0))),"")</f>
        <v>kg</v>
      </c>
      <c r="O287" s="61"/>
      <c r="P287" s="61" t="s">
        <v>5777</v>
      </c>
      <c r="Q287" s="61"/>
    </row>
    <row r="288" spans="1:17" x14ac:dyDescent="0.25">
      <c r="A288" s="176" t="str">
        <f>_xlfn.IFNA(_xlfn.IFNA(INDEX(l_act!$B$3:$B$65537,MATCH($B288,l_act!$A$3:$A$65537,0)),INDEX(background_technosphere!$E$2:$E$65536,MATCH($B288,background_technosphere!$B$2:$B$65536,0))),"")</f>
        <v>recyc_pmixte_QC_1</v>
      </c>
      <c r="B288" s="177" t="s">
        <v>5993</v>
      </c>
      <c r="C288" s="53"/>
      <c r="D288" s="54" t="s">
        <v>5459</v>
      </c>
      <c r="E288" s="55" t="str">
        <f>_xlfn.IFNA(_xlfn.IFNA(INDEX(l_act!$B$3:$B$65537,MATCH(IFERROR(RIGHT($C288,LEN($C288)-FIND("_",$C288)),""),l_act!$A$3:$A$65537,0)),INDEX(background_technosphere!$E$2:$E$65536,MATCH($C288,background_technosphere!$A$2:$A$65536,0))),"")</f>
        <v/>
      </c>
      <c r="F288" s="55" t="str">
        <f>_xlfn.IFNA(_xlfn.IFNA(INDEX(l_act!$C$3:$C$65537,MATCH(IFERROR(RIGHT($C288,LEN($C288)-FIND("_",$C288)),""),l_act!$A$3:$A$65537,0)),INDEX(background_technosphere!$G$2:$G$65536,MATCH($C288,background_technosphere!$A$2:$A$65536,0))),"")</f>
        <v/>
      </c>
      <c r="G288" s="56" t="str">
        <f>_xlfn.IFNA(_xlfn.IFNA(INDEX(l_goods!$B$3:$B$65537,MATCH($C288,l_goods!$A$3:$A$65537,0)),INDEX(background_technosphere!$F$2:$F$65536,MATCH($C288,background_technosphere!$A$2:$A$65536,0))),"")</f>
        <v/>
      </c>
      <c r="H288" s="57" t="str">
        <f>_xlfn.IFNA(_xlfn.IFNA(INDEX(l_fp!$B$3:$B$65537,MATCH($D288,l_fp!$A$3:$A$65537,0)),INDEX(background_biosphere!$B$2:$B$65536,MATCH($D288,background_biosphere!$A$2:$A$65536,0))),"")</f>
        <v>TOC, Total Organic Carbon</v>
      </c>
      <c r="I288" s="58"/>
      <c r="J288" s="58"/>
      <c r="K288" s="54">
        <v>9.3199999999999999E-4</v>
      </c>
      <c r="L288" s="59" t="str">
        <f>IF(_xlfn.IFNA(_xlfn.IFNA(INDEX(l_fp!$D$3:$D$65537,MATCH($D288,l_fp!$A$3:$A$65537,0)),INDEX(background_biosphere!$C$2:$C$65536,MATCH($D288,background_biosphere!$A$2:$A$65536,0))),"")=0,"",_xlfn.IFNA(_xlfn.IFNA(INDEX(l_fp!$D$3:$D$65537,MATCH($D288,l_fp!$A$3:$A$65537,0)),INDEX(background_biosphere!$C$2:$C$65536,MATCH($D288,background_biosphere!$A$2:$A$65536,0))),""))</f>
        <v>water</v>
      </c>
      <c r="M288" s="59" t="str">
        <f>IF(_xlfn.IFNA(_xlfn.IFNA(INDEX(l_fp!$E$3:$E$65537,MATCH($D288,l_fp!$A$3:$A$65537,0)),INDEX(background_biosphere!$D$2:$D$65536,MATCH($D288,background_biosphere!$A$2:$A$65536,0))),"")=0,"",_xlfn.IFNA(_xlfn.IFNA(INDEX(l_fp!$E$3:$E$65537,MATCH($D288,l_fp!$A$3:$A$65537,0)),INDEX(background_biosphere!$D$2:$D$65536,MATCH($D288,background_biosphere!$A$2:$A$65536,0))),""))</f>
        <v>unspecified</v>
      </c>
      <c r="N288" s="60" t="str">
        <f>_xlfn.IFNA(_xlfn.IFNA(_xlfn.IFNA(_xlfn.IFNA(INDEX(l_goods!$D$3:$D$65537,MATCH(C288,l_goods!$A$3:$A$65537,0)),INDEX(background_technosphere!$H$2:$H$65536,MATCH(C288,background_technosphere!$A$2:$A$65536,0))),INDEX(l_fp!$F$3:$F$65537,MATCH($D288,l_fp!$A$3:$A$65537,0))),INDEX(background_biosphere!$E$2:$E$65536,MATCH($D288,background_biosphere!$A$2:$A$65536,0))),"")</f>
        <v>kg</v>
      </c>
      <c r="O288" s="61"/>
      <c r="P288" s="61" t="s">
        <v>5777</v>
      </c>
      <c r="Q288" s="61"/>
    </row>
    <row r="289" spans="1:93" s="151" customFormat="1" x14ac:dyDescent="0.25">
      <c r="A289" s="176" t="str">
        <f>_xlfn.IFNA(_xlfn.IFNA(INDEX(l_act!$B$3:$B$65537,MATCH($B289,l_act!$A$3:$A$65537,0)),INDEX(background_technosphere!$E$2:$E$65536,MATCH($B289,background_technosphere!$B$2:$B$65536,0))),"")</f>
        <v>recyc_pmixte_QC_1</v>
      </c>
      <c r="B289" s="177" t="s">
        <v>5993</v>
      </c>
      <c r="C289" s="142" t="s">
        <v>5889</v>
      </c>
      <c r="D289" s="143"/>
      <c r="E289" s="144" t="str">
        <f>_xlfn.IFNA(_xlfn.IFNA(INDEX(l_act!$B$3:$B$65537,MATCH(IFERROR(RIGHT($C289,LEN($C289)-FIND("_",$C289)),""),l_act!$A$3:$A$65537,0)),INDEX(background_technosphere!$E$2:$E$65536,MATCH($C289,background_technosphere!$A$2:$A$65536,0))),"")</f>
        <v>market for tap water</v>
      </c>
      <c r="F289" s="144" t="str">
        <f>_xlfn.IFNA(_xlfn.IFNA(INDEX(l_act!$C$3:$C$65537,MATCH(IFERROR(RIGHT($C289,LEN($C289)-FIND("_",$C289)),""),l_act!$A$3:$A$65537,0)),INDEX(background_technosphere!$G$2:$G$65536,MATCH($C289,background_technosphere!$A$2:$A$65536,0))),"")</f>
        <v>CA-QC</v>
      </c>
      <c r="G289" s="145" t="str">
        <f>_xlfn.IFNA(_xlfn.IFNA(INDEX(l_goods!$B$3:$B$65537,MATCH($C289,l_goods!$A$3:$A$65537,0)),INDEX(background_technosphere!$F$2:$F$65536,MATCH($C289,background_technosphere!$A$2:$A$65536,0))),"")</f>
        <v>tap water</v>
      </c>
      <c r="H289" s="146"/>
      <c r="I289" s="147">
        <f>mass_balance!H22</f>
        <v>10.702</v>
      </c>
      <c r="J289" s="147"/>
      <c r="K289" s="143"/>
      <c r="L289" s="148"/>
      <c r="M289" s="148"/>
      <c r="N289" s="149" t="str">
        <f>_xlfn.IFNA(_xlfn.IFNA(_xlfn.IFNA(_xlfn.IFNA(INDEX(l_goods!$D$3:$D$65537,MATCH(C289,l_goods!$A$3:$A$65537,0)),INDEX(background_technosphere!$H$2:$H$65536,MATCH(C289,background_technosphere!$A$2:$A$65536,0))),INDEX(l_fp!$F$3:$F$65537,MATCH($D289,l_fp!$A$3:$A$65537,0))),INDEX(background_biosphere!$E$2:$E$65536,MATCH($D289,background_biosphere!$A$2:$A$65536,0))),"")</f>
        <v>kg</v>
      </c>
      <c r="O289" s="150"/>
      <c r="P289" s="150"/>
      <c r="Q289" s="150"/>
    </row>
    <row r="290" spans="1:93" s="151" customFormat="1" x14ac:dyDescent="0.25">
      <c r="A290" s="176" t="str">
        <f>_xlfn.IFNA(_xlfn.IFNA(INDEX(l_act!$B$3:$B$65537,MATCH($B290,l_act!$A$3:$A$65537,0)),INDEX(background_technosphere!$E$2:$E$65536,MATCH($B290,background_technosphere!$B$2:$B$65536,0))),"")</f>
        <v>recyc_pmixte_QC_1</v>
      </c>
      <c r="B290" s="177" t="s">
        <v>5993</v>
      </c>
      <c r="C290" s="142" t="s">
        <v>6004</v>
      </c>
      <c r="D290" s="143"/>
      <c r="E290" s="144" t="str">
        <f>_xlfn.IFNA(_xlfn.IFNA(INDEX(l_act!$B$3:$B$65537,MATCH(IFERROR(RIGHT($C290,LEN($C290)-FIND("_",$C290)),""),l_act!$A$3:$A$65537,0)),INDEX(background_technosphere!$E$2:$E$65536,MATCH($C290,background_technosphere!$A$2:$A$65536,0))),"")</f>
        <v>treatment of waste polyethylene terephthalate, sanitary landfill</v>
      </c>
      <c r="F290" s="144" t="str">
        <f>_xlfn.IFNA(_xlfn.IFNA(INDEX(l_act!$C$3:$C$65537,MATCH(IFERROR(RIGHT($C290,LEN($C290)-FIND("_",$C290)),""),l_act!$A$3:$A$65537,0)),INDEX(background_technosphere!$G$2:$G$65536,MATCH($C290,background_technosphere!$A$2:$A$65536,0))),"")</f>
        <v>RoW</v>
      </c>
      <c r="G290" s="145" t="str">
        <f>_xlfn.IFNA(_xlfn.IFNA(INDEX(l_goods!$B$3:$B$65537,MATCH($C290,l_goods!$A$3:$A$65537,0)),INDEX(background_technosphere!$F$2:$F$65536,MATCH($C290,background_technosphere!$A$2:$A$65536,0))),"")</f>
        <v>waste polyethylene terephthalate</v>
      </c>
      <c r="H290" s="146" t="str">
        <f>_xlfn.IFNA(_xlfn.IFNA(INDEX(l_fp!$B$3:$B$65537,MATCH($D290,l_fp!$A$3:$A$65537,0)),INDEX(background_biosphere!$B$2:$B$65536,MATCH($D290,background_biosphere!$A$2:$A$65536,0))),"")</f>
        <v/>
      </c>
      <c r="I290" s="147">
        <f>-1/0.909*[1]Sheet1!$C$6</f>
        <v>-3.3525316833184236E-2</v>
      </c>
      <c r="J290" s="147"/>
      <c r="K290" s="143"/>
      <c r="L290" s="148" t="str">
        <f>IF(_xlfn.IFNA(_xlfn.IFNA(INDEX(l_fp!$D$3:$D$65537,MATCH($D290,l_fp!$A$3:$A$65537,0)),INDEX(background_biosphere!$C$2:$C$65536,MATCH($D290,background_biosphere!$A$2:$A$65536,0))),"")=0,"",_xlfn.IFNA(_xlfn.IFNA(INDEX(l_fp!$D$3:$D$65537,MATCH($D290,l_fp!$A$3:$A$65537,0)),INDEX(background_biosphere!$C$2:$C$65536,MATCH($D290,background_biosphere!$A$2:$A$65536,0))),""))</f>
        <v/>
      </c>
      <c r="M290" s="148" t="str">
        <f>IF(_xlfn.IFNA(_xlfn.IFNA(INDEX(l_fp!$E$3:$E$65537,MATCH($D290,l_fp!$A$3:$A$65537,0)),INDEX(background_biosphere!$D$2:$D$65536,MATCH($D290,background_biosphere!$A$2:$A$65536,0))),"")=0,"",_xlfn.IFNA(_xlfn.IFNA(INDEX(l_fp!$E$3:$E$65537,MATCH($D290,l_fp!$A$3:$A$65537,0)),INDEX(background_biosphere!$D$2:$D$65536,MATCH($D290,background_biosphere!$A$2:$A$65536,0))),""))</f>
        <v/>
      </c>
      <c r="N290" s="149" t="str">
        <f>_xlfn.IFNA(_xlfn.IFNA(_xlfn.IFNA(_xlfn.IFNA(INDEX(l_goods!$D$3:$D$65537,MATCH(C290,l_goods!$A$3:$A$65537,0)),INDEX(background_technosphere!$H$2:$H$65536,MATCH(C290,background_technosphere!$A$2:$A$65536,0))),INDEX(l_fp!$F$3:$F$65537,MATCH($D290,l_fp!$A$3:$A$65537,0))),INDEX(background_biosphere!$E$2:$E$65536,MATCH($D290,background_biosphere!$A$2:$A$65536,0))),"")</f>
        <v>kg</v>
      </c>
      <c r="O290" s="150" t="s">
        <v>5999</v>
      </c>
      <c r="P290" s="150" t="s">
        <v>5969</v>
      </c>
      <c r="Q290" s="150"/>
    </row>
    <row r="291" spans="1:93" s="151" customFormat="1" x14ac:dyDescent="0.25">
      <c r="A291" s="176" t="str">
        <f>_xlfn.IFNA(_xlfn.IFNA(INDEX(l_act!$B$3:$B$65537,MATCH($B291,l_act!$A$3:$A$65537,0)),INDEX(background_technosphere!$E$2:$E$65536,MATCH($B291,background_technosphere!$B$2:$B$65536,0))),"")</f>
        <v>recyc_pmixte_QC_1</v>
      </c>
      <c r="B291" s="177" t="s">
        <v>5993</v>
      </c>
      <c r="C291" s="142" t="s">
        <v>6006</v>
      </c>
      <c r="D291" s="143"/>
      <c r="E291" s="144" t="str">
        <f>_xlfn.IFNA(_xlfn.IFNA(INDEX(l_act!$B$3:$B$65537,MATCH(IFERROR(RIGHT($C291,LEN($C291)-FIND("_",$C291)),""),l_act!$A$3:$A$65537,0)),INDEX(background_technosphere!$E$2:$E$65536,MATCH($C291,background_technosphere!$A$2:$A$65536,0))),"")</f>
        <v>treatment of waste polyethylene, sanitary landfill</v>
      </c>
      <c r="F291" s="144" t="str">
        <f>_xlfn.IFNA(_xlfn.IFNA(INDEX(l_act!$C$3:$C$65537,MATCH(IFERROR(RIGHT($C291,LEN($C291)-FIND("_",$C291)),""),l_act!$A$3:$A$65537,0)),INDEX(background_technosphere!$G$2:$G$65536,MATCH($C291,background_technosphere!$A$2:$A$65536,0))),"")</f>
        <v>RoW</v>
      </c>
      <c r="G291" s="145" t="str">
        <f>_xlfn.IFNA(_xlfn.IFNA(INDEX(l_goods!$B$3:$B$65537,MATCH($C291,l_goods!$A$3:$A$65537,0)),INDEX(background_technosphere!$F$2:$F$65536,MATCH($C291,background_technosphere!$A$2:$A$65536,0))),"")</f>
        <v>waste polyethylene</v>
      </c>
      <c r="H291" s="146" t="str">
        <f>_xlfn.IFNA(_xlfn.IFNA(INDEX(l_fp!$B$3:$B$65537,MATCH($D291,l_fp!$A$3:$A$65537,0)),INDEX(background_biosphere!$B$2:$B$65536,MATCH($D291,background_biosphere!$A$2:$A$65536,0))),"")</f>
        <v/>
      </c>
      <c r="I291" s="147">
        <f>-1/0.909*([1]Sheet1!$C$7+[1]Sheet1!$C$8)</f>
        <v>-5.4435068165482256E-2</v>
      </c>
      <c r="J291" s="147"/>
      <c r="K291" s="143"/>
      <c r="L291" s="148" t="str">
        <f>IF(_xlfn.IFNA(_xlfn.IFNA(INDEX(l_fp!$D$3:$D$65537,MATCH($D291,l_fp!$A$3:$A$65537,0)),INDEX(background_biosphere!$C$2:$C$65536,MATCH($D291,background_biosphere!$A$2:$A$65536,0))),"")=0,"",_xlfn.IFNA(_xlfn.IFNA(INDEX(l_fp!$D$3:$D$65537,MATCH($D291,l_fp!$A$3:$A$65537,0)),INDEX(background_biosphere!$C$2:$C$65536,MATCH($D291,background_biosphere!$A$2:$A$65536,0))),""))</f>
        <v/>
      </c>
      <c r="M291" s="148" t="str">
        <f>IF(_xlfn.IFNA(_xlfn.IFNA(INDEX(l_fp!$E$3:$E$65537,MATCH($D291,l_fp!$A$3:$A$65537,0)),INDEX(background_biosphere!$D$2:$D$65536,MATCH($D291,background_biosphere!$A$2:$A$65536,0))),"")=0,"",_xlfn.IFNA(_xlfn.IFNA(INDEX(l_fp!$E$3:$E$65537,MATCH($D291,l_fp!$A$3:$A$65537,0)),INDEX(background_biosphere!$D$2:$D$65536,MATCH($D291,background_biosphere!$A$2:$A$65536,0))),""))</f>
        <v/>
      </c>
      <c r="N291" s="149" t="str">
        <f>_xlfn.IFNA(_xlfn.IFNA(_xlfn.IFNA(_xlfn.IFNA(INDEX(l_goods!$D$3:$D$65537,MATCH(C291,l_goods!$A$3:$A$65537,0)),INDEX(background_technosphere!$H$2:$H$65536,MATCH(C291,background_technosphere!$A$2:$A$65536,0))),INDEX(l_fp!$F$3:$F$65537,MATCH($D291,l_fp!$A$3:$A$65537,0))),INDEX(background_biosphere!$E$2:$E$65536,MATCH($D291,background_biosphere!$A$2:$A$65536,0))),"")</f>
        <v>kg</v>
      </c>
      <c r="O291" s="150" t="s">
        <v>5999</v>
      </c>
      <c r="P291" s="150" t="s">
        <v>5969</v>
      </c>
      <c r="Q291" s="150"/>
    </row>
    <row r="292" spans="1:93" s="151" customFormat="1" x14ac:dyDescent="0.25">
      <c r="A292" s="176" t="str">
        <f>_xlfn.IFNA(_xlfn.IFNA(INDEX(l_act!$B$3:$B$65537,MATCH($B292,l_act!$A$3:$A$65537,0)),INDEX(background_technosphere!$E$2:$E$65536,MATCH($B292,background_technosphere!$B$2:$B$65536,0))),"")</f>
        <v>recyc_pmixte_QC_1</v>
      </c>
      <c r="B292" s="177" t="s">
        <v>5993</v>
      </c>
      <c r="C292" s="142" t="s">
        <v>6006</v>
      </c>
      <c r="D292" s="143"/>
      <c r="E292" s="144" t="str">
        <f>_xlfn.IFNA(_xlfn.IFNA(INDEX(l_act!$B$3:$B$65537,MATCH(IFERROR(RIGHT($C292,LEN($C292)-FIND("_",$C292)),""),l_act!$A$3:$A$65537,0)),INDEX(background_technosphere!$E$2:$E$65536,MATCH($C292,background_technosphere!$A$2:$A$65536,0))),"")</f>
        <v>treatment of waste polyethylene, sanitary landfill</v>
      </c>
      <c r="F292" s="144" t="str">
        <f>_xlfn.IFNA(_xlfn.IFNA(INDEX(l_act!$C$3:$C$65537,MATCH(IFERROR(RIGHT($C292,LEN($C292)-FIND("_",$C292)),""),l_act!$A$3:$A$65537,0)),INDEX(background_technosphere!$G$2:$G$65536,MATCH($C292,background_technosphere!$A$2:$A$65536,0))),"")</f>
        <v>RoW</v>
      </c>
      <c r="G292" s="145" t="str">
        <f>_xlfn.IFNA(_xlfn.IFNA(INDEX(l_goods!$B$3:$B$65537,MATCH($C292,l_goods!$A$3:$A$65537,0)),INDEX(background_technosphere!$F$2:$F$65536,MATCH($C292,background_technosphere!$A$2:$A$65536,0))),"")</f>
        <v>waste polyethylene</v>
      </c>
      <c r="H292" s="146" t="str">
        <f>_xlfn.IFNA(_xlfn.IFNA(INDEX(l_fp!$B$3:$B$65537,MATCH($D292,l_fp!$A$3:$A$65537,0)),INDEX(background_biosphere!$B$2:$B$65536,MATCH($D292,background_biosphere!$A$2:$A$65536,0))),"")</f>
        <v/>
      </c>
      <c r="I292" s="147">
        <f>-1/0.909*([1]Sheet1!$C$9)</f>
        <v>-1.2863758206829539E-2</v>
      </c>
      <c r="J292" s="147"/>
      <c r="K292" s="143"/>
      <c r="L292" s="148" t="str">
        <f>IF(_xlfn.IFNA(_xlfn.IFNA(INDEX(l_fp!$D$3:$D$65537,MATCH($D292,l_fp!$A$3:$A$65537,0)),INDEX(background_biosphere!$C$2:$C$65536,MATCH($D292,background_biosphere!$A$2:$A$65536,0))),"")=0,"",_xlfn.IFNA(_xlfn.IFNA(INDEX(l_fp!$D$3:$D$65537,MATCH($D292,l_fp!$A$3:$A$65537,0)),INDEX(background_biosphere!$C$2:$C$65536,MATCH($D292,background_biosphere!$A$2:$A$65536,0))),""))</f>
        <v/>
      </c>
      <c r="M292" s="148" t="str">
        <f>IF(_xlfn.IFNA(_xlfn.IFNA(INDEX(l_fp!$E$3:$E$65537,MATCH($D292,l_fp!$A$3:$A$65537,0)),INDEX(background_biosphere!$D$2:$D$65536,MATCH($D292,background_biosphere!$A$2:$A$65536,0))),"")=0,"",_xlfn.IFNA(_xlfn.IFNA(INDEX(l_fp!$E$3:$E$65537,MATCH($D292,l_fp!$A$3:$A$65537,0)),INDEX(background_biosphere!$D$2:$D$65536,MATCH($D292,background_biosphere!$A$2:$A$65536,0))),""))</f>
        <v/>
      </c>
      <c r="N292" s="149" t="str">
        <f>_xlfn.IFNA(_xlfn.IFNA(_xlfn.IFNA(_xlfn.IFNA(INDEX(l_goods!$D$3:$D$65537,MATCH(C292,l_goods!$A$3:$A$65537,0)),INDEX(background_technosphere!$H$2:$H$65536,MATCH(C292,background_technosphere!$A$2:$A$65536,0))),INDEX(l_fp!$F$3:$F$65537,MATCH($D292,l_fp!$A$3:$A$65537,0))),INDEX(background_biosphere!$E$2:$E$65536,MATCH($D292,background_biosphere!$A$2:$A$65536,0))),"")</f>
        <v>kg</v>
      </c>
      <c r="O292" s="150" t="s">
        <v>5999</v>
      </c>
      <c r="P292" s="150" t="s">
        <v>5969</v>
      </c>
      <c r="Q292" s="150"/>
    </row>
    <row r="293" spans="1:93" s="151" customFormat="1" x14ac:dyDescent="0.25">
      <c r="A293" s="176" t="str">
        <f>_xlfn.IFNA(_xlfn.IFNA(INDEX(l_act!$B$3:$B$65537,MATCH($B293,l_act!$A$3:$A$65537,0)),INDEX(background_technosphere!$E$2:$E$65536,MATCH($B293,background_technosphere!$B$2:$B$65536,0))),"")</f>
        <v>recyc_pmixte_QC_1</v>
      </c>
      <c r="B293" s="177" t="s">
        <v>5993</v>
      </c>
      <c r="C293" s="142" t="s">
        <v>6008</v>
      </c>
      <c r="D293" s="143"/>
      <c r="E293" s="144" t="str">
        <f>_xlfn.IFNA(_xlfn.IFNA(INDEX(l_act!$B$3:$B$65537,MATCH(IFERROR(RIGHT($C293,LEN($C293)-FIND("_",$C293)),""),l_act!$A$3:$A$65537,0)),INDEX(background_technosphere!$E$2:$E$65536,MATCH($C293,background_technosphere!$A$2:$A$65536,0))),"")</f>
        <v>treatment of waste glass, sanitary landfill</v>
      </c>
      <c r="F293" s="144" t="str">
        <f>_xlfn.IFNA(_xlfn.IFNA(INDEX(l_act!$C$3:$C$65537,MATCH(IFERROR(RIGHT($C293,LEN($C293)-FIND("_",$C293)),""),l_act!$A$3:$A$65537,0)),INDEX(background_technosphere!$G$2:$G$65536,MATCH($C293,background_technosphere!$A$2:$A$65536,0))),"")</f>
        <v>GLO</v>
      </c>
      <c r="G293" s="145" t="str">
        <f>_xlfn.IFNA(_xlfn.IFNA(INDEX(l_goods!$B$3:$B$65537,MATCH($C293,l_goods!$A$3:$A$65537,0)),INDEX(background_technosphere!$F$2:$F$65536,MATCH($C293,background_technosphere!$A$2:$A$65536,0))),"")</f>
        <v>waste glass</v>
      </c>
      <c r="H293" s="146" t="str">
        <f>_xlfn.IFNA(_xlfn.IFNA(INDEX(l_fp!$B$3:$B$65537,MATCH($D293,l_fp!$A$3:$A$65537,0)),INDEX(background_biosphere!$B$2:$B$65536,MATCH($D293,background_biosphere!$A$2:$A$65536,0))),"")</f>
        <v/>
      </c>
      <c r="I293" s="147">
        <f>-1/0.909*[1]Sheet1!$C$10</f>
        <v>-4.3661151704989541E-2</v>
      </c>
      <c r="J293" s="147"/>
      <c r="K293" s="143"/>
      <c r="L293" s="148" t="str">
        <f>IF(_xlfn.IFNA(_xlfn.IFNA(INDEX(l_fp!$D$3:$D$65537,MATCH($D293,l_fp!$A$3:$A$65537,0)),INDEX(background_biosphere!$C$2:$C$65536,MATCH($D293,background_biosphere!$A$2:$A$65536,0))),"")=0,"",_xlfn.IFNA(_xlfn.IFNA(INDEX(l_fp!$D$3:$D$65537,MATCH($D293,l_fp!$A$3:$A$65537,0)),INDEX(background_biosphere!$C$2:$C$65536,MATCH($D293,background_biosphere!$A$2:$A$65536,0))),""))</f>
        <v/>
      </c>
      <c r="M293" s="148" t="str">
        <f>IF(_xlfn.IFNA(_xlfn.IFNA(INDEX(l_fp!$E$3:$E$65537,MATCH($D293,l_fp!$A$3:$A$65537,0)),INDEX(background_biosphere!$D$2:$D$65536,MATCH($D293,background_biosphere!$A$2:$A$65536,0))),"")=0,"",_xlfn.IFNA(_xlfn.IFNA(INDEX(l_fp!$E$3:$E$65537,MATCH($D293,l_fp!$A$3:$A$65537,0)),INDEX(background_biosphere!$D$2:$D$65536,MATCH($D293,background_biosphere!$A$2:$A$65536,0))),""))</f>
        <v/>
      </c>
      <c r="N293" s="149" t="str">
        <f>_xlfn.IFNA(_xlfn.IFNA(_xlfn.IFNA(_xlfn.IFNA(INDEX(l_goods!$D$3:$D$65537,MATCH(C293,l_goods!$A$3:$A$65537,0)),INDEX(background_technosphere!$H$2:$H$65536,MATCH(C293,background_technosphere!$A$2:$A$65536,0))),INDEX(l_fp!$F$3:$F$65537,MATCH($D293,l_fp!$A$3:$A$65537,0))),INDEX(background_biosphere!$E$2:$E$65536,MATCH($D293,background_biosphere!$A$2:$A$65536,0))),"")</f>
        <v>kg</v>
      </c>
      <c r="O293" s="150" t="s">
        <v>5999</v>
      </c>
      <c r="P293" s="150" t="s">
        <v>5969</v>
      </c>
      <c r="Q293" s="150"/>
    </row>
    <row r="294" spans="1:93" s="151" customFormat="1" x14ac:dyDescent="0.25">
      <c r="A294" s="176" t="str">
        <f>_xlfn.IFNA(_xlfn.IFNA(INDEX(l_act!$B$3:$B$65537,MATCH($B294,l_act!$A$3:$A$65537,0)),INDEX(background_technosphere!$E$2:$E$65536,MATCH($B294,background_technosphere!$B$2:$B$65536,0))),"")</f>
        <v>recyc_pmixte_QC_1</v>
      </c>
      <c r="B294" s="177" t="s">
        <v>5993</v>
      </c>
      <c r="C294" s="142" t="s">
        <v>5979</v>
      </c>
      <c r="D294" s="143"/>
      <c r="E294" s="144" t="str">
        <f>_xlfn.IFNA(_xlfn.IFNA(INDEX(l_act!$B$3:$B$65537,MATCH(IFERROR(RIGHT($C294,LEN($C294)-FIND("_",$C294)),""),l_act!$A$3:$A$65537,0)),INDEX(background_technosphere!$E$2:$E$65536,MATCH($C294,background_technosphere!$A$2:$A$65536,0))),"")</f>
        <v>treatment of scrap steel, inert material landfill</v>
      </c>
      <c r="F294" s="144" t="str">
        <f>_xlfn.IFNA(_xlfn.IFNA(INDEX(l_act!$C$3:$C$65537,MATCH(IFERROR(RIGHT($C294,LEN($C294)-FIND("_",$C294)),""),l_act!$A$3:$A$65537,0)),INDEX(background_technosphere!$G$2:$G$65536,MATCH($C294,background_technosphere!$A$2:$A$65536,0))),"")</f>
        <v>RoW</v>
      </c>
      <c r="G294" s="145" t="str">
        <f>_xlfn.IFNA(_xlfn.IFNA(INDEX(l_goods!$B$3:$B$65537,MATCH($C294,l_goods!$A$3:$A$65537,0)),INDEX(background_technosphere!$F$2:$F$65536,MATCH($C294,background_technosphere!$A$2:$A$65536,0))),"")</f>
        <v>scrap steel</v>
      </c>
      <c r="H294" s="146" t="str">
        <f>_xlfn.IFNA(_xlfn.IFNA(INDEX(l_fp!$B$3:$B$65537,MATCH($D294,l_fp!$A$3:$A$65537,0)),INDEX(background_biosphere!$B$2:$B$65536,MATCH($D294,background_biosphere!$A$2:$A$65536,0))),"")</f>
        <v/>
      </c>
      <c r="I294" s="147">
        <f>-1/0.909*[1]Sheet1!$C$11</f>
        <v>-3.78825536558144E-3</v>
      </c>
      <c r="J294" s="147"/>
      <c r="K294" s="143"/>
      <c r="L294" s="148" t="str">
        <f>IF(_xlfn.IFNA(_xlfn.IFNA(INDEX(l_fp!$D$3:$D$65537,MATCH($D294,l_fp!$A$3:$A$65537,0)),INDEX(background_biosphere!$C$2:$C$65536,MATCH($D294,background_biosphere!$A$2:$A$65536,0))),"")=0,"",_xlfn.IFNA(_xlfn.IFNA(INDEX(l_fp!$D$3:$D$65537,MATCH($D294,l_fp!$A$3:$A$65537,0)),INDEX(background_biosphere!$C$2:$C$65536,MATCH($D294,background_biosphere!$A$2:$A$65536,0))),""))</f>
        <v/>
      </c>
      <c r="M294" s="148" t="str">
        <f>IF(_xlfn.IFNA(_xlfn.IFNA(INDEX(l_fp!$E$3:$E$65537,MATCH($D294,l_fp!$A$3:$A$65537,0)),INDEX(background_biosphere!$D$2:$D$65536,MATCH($D294,background_biosphere!$A$2:$A$65536,0))),"")=0,"",_xlfn.IFNA(_xlfn.IFNA(INDEX(l_fp!$E$3:$E$65537,MATCH($D294,l_fp!$A$3:$A$65537,0)),INDEX(background_biosphere!$D$2:$D$65536,MATCH($D294,background_biosphere!$A$2:$A$65536,0))),""))</f>
        <v/>
      </c>
      <c r="N294" s="149" t="str">
        <f>_xlfn.IFNA(_xlfn.IFNA(_xlfn.IFNA(_xlfn.IFNA(INDEX(l_goods!$D$3:$D$65537,MATCH(C294,l_goods!$A$3:$A$65537,0)),INDEX(background_technosphere!$H$2:$H$65536,MATCH(C294,background_technosphere!$A$2:$A$65536,0))),INDEX(l_fp!$F$3:$F$65537,MATCH($D294,l_fp!$A$3:$A$65537,0))),INDEX(background_biosphere!$E$2:$E$65536,MATCH($D294,background_biosphere!$A$2:$A$65536,0))),"")</f>
        <v>kg</v>
      </c>
      <c r="O294" s="150" t="s">
        <v>5999</v>
      </c>
      <c r="P294" s="150" t="s">
        <v>5969</v>
      </c>
      <c r="Q294" s="150"/>
    </row>
    <row r="295" spans="1:93" s="151" customFormat="1" x14ac:dyDescent="0.25">
      <c r="A295" s="176" t="str">
        <f>_xlfn.IFNA(_xlfn.IFNA(INDEX(l_act!$B$3:$B$65537,MATCH($B295,l_act!$A$3:$A$65537,0)),INDEX(background_technosphere!$E$2:$E$65536,MATCH($B295,background_technosphere!$B$2:$B$65536,0))),"")</f>
        <v>recyc_pmixte_QC_1</v>
      </c>
      <c r="B295" s="177" t="s">
        <v>5993</v>
      </c>
      <c r="C295" s="142" t="s">
        <v>6002</v>
      </c>
      <c r="D295" s="165"/>
      <c r="E295" s="144" t="str">
        <f>_xlfn.IFNA(_xlfn.IFNA(INDEX(l_act!$B$3:$B$65537,MATCH(IFERROR(RIGHT($C295,LEN($C295)-FIND("_",$C295)),""),l_act!$A$3:$A$65537,0)),INDEX(background_technosphere!$E$2:$E$65536,MATCH($C295,background_technosphere!$A$2:$A$65536,0))),"")</f>
        <v>treatment of municipal solid waste, sanitary landfill</v>
      </c>
      <c r="F295" s="144" t="str">
        <f>_xlfn.IFNA(_xlfn.IFNA(INDEX(l_act!$C$3:$C$65537,MATCH(IFERROR(RIGHT($C295,LEN($C295)-FIND("_",$C295)),""),l_act!$A$3:$A$65537,0)),INDEX(background_technosphere!$G$2:$G$65536,MATCH($C295,background_technosphere!$A$2:$A$65536,0))),"")</f>
        <v>CA-QC</v>
      </c>
      <c r="G295" s="145" t="str">
        <f>_xlfn.IFNA(_xlfn.IFNA(INDEX(l_goods!$B$3:$B$65537,MATCH($C295,l_goods!$A$3:$A$65537,0)),INDEX(background_technosphere!$F$2:$F$65536,MATCH($C295,background_technosphere!$A$2:$A$65536,0))),"")</f>
        <v>municipal solid waste</v>
      </c>
      <c r="H295" s="146" t="str">
        <f>_xlfn.IFNA(_xlfn.IFNA(INDEX(l_fp!$B$3:$B$65537,MATCH($D295,l_fp!$A$3:$A$65537,0)),INDEX(background_biosphere!$B$2:$B$65536,MATCH($D295,background_biosphere!$A$2:$A$65536,0))),"")</f>
        <v/>
      </c>
      <c r="I295" s="147">
        <f>-1/0.909*[1]Sheet1!$C$12</f>
        <v>-4.3661151704989541E-2</v>
      </c>
      <c r="J295" s="147"/>
      <c r="K295" s="143"/>
      <c r="L295" s="148" t="str">
        <f>IF(_xlfn.IFNA(_xlfn.IFNA(INDEX(l_fp!$D$3:$D$65537,MATCH($D295,l_fp!$A$3:$A$65537,0)),INDEX(background_biosphere!$C$2:$C$65536,MATCH($D295,background_biosphere!$A$2:$A$65536,0))),"")=0,"",_xlfn.IFNA(_xlfn.IFNA(INDEX(l_fp!$D$3:$D$65537,MATCH($D295,l_fp!$A$3:$A$65537,0)),INDEX(background_biosphere!$C$2:$C$65536,MATCH($D295,background_biosphere!$A$2:$A$65536,0))),""))</f>
        <v/>
      </c>
      <c r="M295" s="148" t="str">
        <f>IF(_xlfn.IFNA(_xlfn.IFNA(INDEX(l_fp!$E$3:$E$65537,MATCH($D295,l_fp!$A$3:$A$65537,0)),INDEX(background_biosphere!$D$2:$D$65536,MATCH($D295,background_biosphere!$A$2:$A$65536,0))),"")=0,"",_xlfn.IFNA(_xlfn.IFNA(INDEX(l_fp!$E$3:$E$65537,MATCH($D295,l_fp!$A$3:$A$65537,0)),INDEX(background_biosphere!$D$2:$D$65536,MATCH($D295,background_biosphere!$A$2:$A$65536,0))),""))</f>
        <v/>
      </c>
      <c r="N295" s="149" t="str">
        <f>_xlfn.IFNA(_xlfn.IFNA(_xlfn.IFNA(_xlfn.IFNA(INDEX(l_goods!$D$3:$D$65537,MATCH(C295,l_goods!$A$3:$A$65537,0)),INDEX(background_technosphere!$H$2:$H$65536,MATCH(C295,background_technosphere!$A$2:$A$65536,0))),INDEX(l_fp!$F$3:$F$65537,MATCH($D295,l_fp!$A$3:$A$65537,0))),INDEX(background_biosphere!$E$2:$E$65536,MATCH($D295,background_biosphere!$A$2:$A$65536,0))),"")</f>
        <v>kg</v>
      </c>
      <c r="O295" s="150" t="s">
        <v>5999</v>
      </c>
      <c r="P295" s="150" t="s">
        <v>5969</v>
      </c>
      <c r="Q295" s="150"/>
    </row>
    <row r="296" spans="1:93" s="151" customFormat="1" x14ac:dyDescent="0.25">
      <c r="A296" s="176" t="str">
        <f>_xlfn.IFNA(_xlfn.IFNA(INDEX(l_act!$B$3:$B$65537,MATCH($B296,l_act!$A$3:$A$65537,0)),INDEX(background_technosphere!$E$2:$E$65536,MATCH($B296,background_technosphere!$B$2:$B$65536,0))),"")</f>
        <v>recyc_pmixte_QC_1</v>
      </c>
      <c r="B296" s="177" t="s">
        <v>5993</v>
      </c>
      <c r="C296" s="142" t="s">
        <v>6010</v>
      </c>
      <c r="D296" s="143"/>
      <c r="E296" s="144" t="str">
        <f>_xlfn.IFNA(_xlfn.IFNA(INDEX(l_act!$B$3:$B$65537,MATCH(IFERROR(RIGHT($C296,LEN($C296)-FIND("_",$C296)),""),l_act!$A$3:$A$65537,0)),INDEX(background_technosphere!$E$2:$E$65536,MATCH($C296,background_technosphere!$A$2:$A$65536,0))),"")</f>
        <v>treatment of waste graphical paper, sanitary landfill</v>
      </c>
      <c r="F296" s="144" t="str">
        <f>_xlfn.IFNA(_xlfn.IFNA(INDEX(l_act!$C$3:$C$65537,MATCH(IFERROR(RIGHT($C296,LEN($C296)-FIND("_",$C296)),""),l_act!$A$3:$A$65537,0)),INDEX(background_technosphere!$G$2:$G$65536,MATCH($C296,background_technosphere!$A$2:$A$65536,0))),"")</f>
        <v>RoW</v>
      </c>
      <c r="G296" s="145" t="str">
        <f>_xlfn.IFNA(_xlfn.IFNA(INDEX(l_goods!$B$3:$B$65537,MATCH($C296,l_goods!$A$3:$A$65537,0)),INDEX(background_technosphere!$F$2:$F$65536,MATCH($C296,background_technosphere!$A$2:$A$65536,0))),"")</f>
        <v>waste graphical paper</v>
      </c>
      <c r="H296" s="146" t="str">
        <f>_xlfn.IFNA(_xlfn.IFNA(INDEX(l_fp!$B$3:$B$65537,MATCH($D296,l_fp!$A$3:$A$65537,0)),INDEX(background_biosphere!$B$2:$B$65536,MATCH($D296,background_biosphere!$A$2:$A$65536,0))),"")</f>
        <v/>
      </c>
      <c r="I296" s="147">
        <f>-mass_balance!G25</f>
        <v>-0.30937001100110018</v>
      </c>
      <c r="J296" s="147"/>
      <c r="K296" s="143"/>
      <c r="L296" s="148"/>
      <c r="M296" s="148"/>
      <c r="N296" s="149" t="str">
        <f>_xlfn.IFNA(_xlfn.IFNA(_xlfn.IFNA(_xlfn.IFNA(INDEX(l_goods!$D$3:$D$65537,MATCH(C296,l_goods!$A$3:$A$65537,0)),INDEX(background_technosphere!$H$2:$H$65536,MATCH(C296,background_technosphere!$A$2:$A$65536,0))),INDEX(l_fp!$F$3:$F$65537,MATCH($D296,l_fp!$A$3:$A$65537,0))),INDEX(background_biosphere!$E$2:$E$65536,MATCH($D296,background_biosphere!$A$2:$A$65536,0))),"")</f>
        <v>kg</v>
      </c>
      <c r="O296" s="150" t="s">
        <v>6028</v>
      </c>
      <c r="P296" s="150" t="s">
        <v>5989</v>
      </c>
      <c r="Q296" s="150"/>
    </row>
    <row r="297" spans="1:93" x14ac:dyDescent="0.25">
      <c r="A297" s="176" t="str">
        <f>_xlfn.IFNA(_xlfn.IFNA(INDEX(l_act!$B$3:$B$65537,MATCH($B297,l_act!$A$3:$A$65537,0)),INDEX(background_technosphere!$E$2:$E$65536,MATCH($B297,background_technosphere!$B$2:$B$65536,0))),"")</f>
        <v>recyc_pmixte_QC_1</v>
      </c>
      <c r="B297" s="177" t="s">
        <v>5993</v>
      </c>
      <c r="C297" s="142" t="s">
        <v>6024</v>
      </c>
      <c r="D297" s="143"/>
      <c r="E297" s="144" t="str">
        <f>_xlfn.IFNA(_xlfn.IFNA(INDEX(l_act!$B$3:$B$65537,MATCH(IFERROR(RIGHT($C297,LEN($C297)-FIND("_",$C297)),""),l_act!$A$3:$A$65537,0)),INDEX(background_technosphere!$E$2:$E$65536,MATCH($C297,background_technosphere!$A$2:$A$65536,0))),"")</f>
        <v>treatment, sludge from pulp and paper production, landfarming</v>
      </c>
      <c r="F297" s="144" t="str">
        <f>_xlfn.IFNA(_xlfn.IFNA(INDEX(l_act!$C$3:$C$65537,MATCH(IFERROR(RIGHT($C297,LEN($C297)-FIND("_",$C297)),""),l_act!$A$3:$A$65537,0)),INDEX(background_technosphere!$G$2:$G$65536,MATCH($C297,background_technosphere!$A$2:$A$65536,0))),"")</f>
        <v>CA-QC</v>
      </c>
      <c r="G297" s="145" t="str">
        <f>_xlfn.IFNA(_xlfn.IFNA(INDEX(l_goods!$B$3:$B$65537,MATCH($C297,l_goods!$A$3:$A$65537,0)),INDEX(background_technosphere!$F$2:$F$65536,MATCH($C297,background_technosphere!$A$2:$A$65536,0))),"")</f>
        <v>sludge from pulp and paper production</v>
      </c>
      <c r="H297" s="146" t="str">
        <f>_xlfn.IFNA(_xlfn.IFNA(INDEX(l_fp!$B$3:$B$65537,MATCH($D297,l_fp!$A$3:$A$65537,0)),INDEX(background_biosphere!$B$2:$B$65536,MATCH($D297,background_biosphere!$A$2:$A$65536,0))),"")</f>
        <v/>
      </c>
      <c r="I297" s="147">
        <f>-0.15*0.31</f>
        <v>-4.65E-2</v>
      </c>
      <c r="J297" s="147"/>
      <c r="K297" s="143"/>
      <c r="L297" s="148"/>
      <c r="M297" s="148"/>
      <c r="N297" s="149" t="str">
        <f>_xlfn.IFNA(_xlfn.IFNA(_xlfn.IFNA(_xlfn.IFNA(INDEX(l_goods!$D$3:$D$65537,MATCH(C297,l_goods!$A$3:$A$65537,0)),INDEX(background_technosphere!$H$2:$H$65536,MATCH(C297,background_technosphere!$A$2:$A$65536,0))),INDEX(l_fp!$F$3:$F$65537,MATCH($D297,l_fp!$A$3:$A$65537,0))),INDEX(background_biosphere!$E$2:$E$65536,MATCH($D297,background_biosphere!$A$2:$A$65536,0))),"")</f>
        <v>kg</v>
      </c>
      <c r="O297" s="150" t="s">
        <v>6022</v>
      </c>
      <c r="P297" s="150" t="s">
        <v>6019</v>
      </c>
      <c r="Q297" s="150"/>
    </row>
    <row r="298" spans="1:93" s="151" customFormat="1" x14ac:dyDescent="0.25">
      <c r="A298" s="176" t="str">
        <f>_xlfn.IFNA(_xlfn.IFNA(INDEX(l_act!$B$3:$B$65537,MATCH($B298,l_act!$A$3:$A$65537,0)),INDEX(background_technosphere!$E$2:$E$65536,MATCH($B298,background_technosphere!$B$2:$B$65536,0))),"")</f>
        <v>recyc_pmixte_QC_1</v>
      </c>
      <c r="B298" s="177" t="s">
        <v>5993</v>
      </c>
      <c r="C298" s="142" t="s">
        <v>6042</v>
      </c>
      <c r="D298" s="143"/>
      <c r="E298" s="144" t="str">
        <f>_xlfn.IFNA(_xlfn.IFNA(INDEX(l_act!$B$3:$B$65537,MATCH(IFERROR(RIGHT($C298,LEN($C298)-FIND("_",$C298)),""),l_act!$A$3:$A$65537,0)),INDEX(background_technosphere!$E$2:$E$65536,MATCH($C298,background_technosphere!$A$2:$A$65536,0))),"")</f>
        <v>dewatering and incineration of dewatered sludge</v>
      </c>
      <c r="F298" s="144" t="str">
        <f>_xlfn.IFNA(_xlfn.IFNA(INDEX(l_act!$C$3:$C$65537,MATCH(IFERROR(RIGHT($C298,LEN($C298)-FIND("_",$C298)),""),l_act!$A$3:$A$65537,0)),INDEX(background_technosphere!$G$2:$G$65536,MATCH($C298,background_technosphere!$A$2:$A$65536,0))),"")</f>
        <v>CA-QC</v>
      </c>
      <c r="G298" s="145" t="str">
        <f>_xlfn.IFNA(_xlfn.IFNA(INDEX(l_goods!$B$3:$B$65537,MATCH($C298,l_goods!$A$3:$A$65537,0)),INDEX(background_technosphere!$F$2:$F$65536,MATCH($C298,background_technosphere!$A$2:$A$65536,0))),"")</f>
        <v>sludge from pulp and paper production</v>
      </c>
      <c r="H298" s="146" t="str">
        <f>_xlfn.IFNA(_xlfn.IFNA(INDEX(l_fp!$B$3:$B$65537,MATCH($D298,l_fp!$A$3:$A$65537,0)),INDEX(background_biosphere!$B$2:$B$65536,MATCH($D298,background_biosphere!$A$2:$A$65536,0))),"")</f>
        <v/>
      </c>
      <c r="I298" s="124">
        <f>-0.15*0.35</f>
        <v>-5.2499999999999998E-2</v>
      </c>
      <c r="J298" s="147"/>
      <c r="K298" s="143"/>
      <c r="L298" s="148" t="str">
        <f>IF(_xlfn.IFNA(_xlfn.IFNA(INDEX(l_fp!$D$3:$D$65537,MATCH($D298,l_fp!$A$3:$A$65537,0)),INDEX(background_biosphere!$C$2:$C$65536,MATCH($D298,background_biosphere!$A$2:$A$65536,0))),"")=0,"",_xlfn.IFNA(_xlfn.IFNA(INDEX(l_fp!$D$3:$D$65537,MATCH($D298,l_fp!$A$3:$A$65537,0)),INDEX(background_biosphere!$C$2:$C$65536,MATCH($D298,background_biosphere!$A$2:$A$65536,0))),""))</f>
        <v/>
      </c>
      <c r="M298" s="148" t="str">
        <f>IF(_xlfn.IFNA(_xlfn.IFNA(INDEX(l_fp!$E$3:$E$65537,MATCH($D298,l_fp!$A$3:$A$65537,0)),INDEX(background_biosphere!$D$2:$D$65536,MATCH($D298,background_biosphere!$A$2:$A$65536,0))),"")=0,"",_xlfn.IFNA(_xlfn.IFNA(INDEX(l_fp!$E$3:$E$65537,MATCH($D298,l_fp!$A$3:$A$65537,0)),INDEX(background_biosphere!$D$2:$D$65536,MATCH($D298,background_biosphere!$A$2:$A$65536,0))),""))</f>
        <v/>
      </c>
      <c r="N298" s="149" t="str">
        <f>_xlfn.IFNA(_xlfn.IFNA(_xlfn.IFNA(_xlfn.IFNA(INDEX(l_goods!$D$3:$D$65537,MATCH(C298,l_goods!$A$3:$A$65537,0)),INDEX(background_technosphere!$H$2:$H$65536,MATCH(C298,background_technosphere!$A$2:$A$65536,0))),INDEX(l_fp!$F$3:$F$65537,MATCH($D298,l_fp!$A$3:$A$65537,0))),INDEX(background_biosphere!$E$2:$E$65536,MATCH($D298,background_biosphere!$A$2:$A$65536,0))),"")</f>
        <v>kg</v>
      </c>
      <c r="O298" s="150" t="s">
        <v>6023</v>
      </c>
      <c r="P298" s="150" t="s">
        <v>6020</v>
      </c>
      <c r="Q298" s="150"/>
    </row>
    <row r="299" spans="1:93" s="151" customFormat="1" x14ac:dyDescent="0.25">
      <c r="A299" s="176" t="str">
        <f>_xlfn.IFNA(_xlfn.IFNA(INDEX(l_act!$B$3:$B$65537,MATCH($B299,l_act!$A$3:$A$65537,0)),INDEX(background_technosphere!$E$2:$E$65536,MATCH($B299,background_technosphere!$B$2:$B$65536,0))),"")</f>
        <v>recyc_pmixte_QC_1</v>
      </c>
      <c r="B299" s="177" t="s">
        <v>5993</v>
      </c>
      <c r="C299" s="142" t="s">
        <v>6024</v>
      </c>
      <c r="D299" s="143"/>
      <c r="E299" s="144" t="str">
        <f>_xlfn.IFNA(_xlfn.IFNA(INDEX(l_act!$B$3:$B$65537,MATCH(IFERROR(RIGHT($C299,LEN($C299)-FIND("_",$C299)),""),l_act!$A$3:$A$65537,0)),INDEX(background_technosphere!$E$2:$E$65536,MATCH($C299,background_technosphere!$A$2:$A$65536,0))),"")</f>
        <v>treatment, sludge from pulp and paper production, landfarming</v>
      </c>
      <c r="F299" s="144" t="str">
        <f>_xlfn.IFNA(_xlfn.IFNA(INDEX(l_act!$C$3:$C$65537,MATCH(IFERROR(RIGHT($C299,LEN($C299)-FIND("_",$C299)),""),l_act!$A$3:$A$65537,0)),INDEX(background_technosphere!$G$2:$G$65536,MATCH($C299,background_technosphere!$A$2:$A$65536,0))),"")</f>
        <v>CA-QC</v>
      </c>
      <c r="G299" s="145" t="str">
        <f>_xlfn.IFNA(_xlfn.IFNA(INDEX(l_goods!$B$3:$B$65537,MATCH($C299,l_goods!$A$3:$A$65537,0)),INDEX(background_technosphere!$F$2:$F$65536,MATCH($C299,background_technosphere!$A$2:$A$65536,0))),"")</f>
        <v>sludge from pulp and paper production</v>
      </c>
      <c r="H299" s="146" t="str">
        <f>_xlfn.IFNA(_xlfn.IFNA(INDEX(l_fp!$B$3:$B$65537,MATCH($D299,l_fp!$A$3:$A$65537,0)),INDEX(background_biosphere!$B$2:$B$65536,MATCH($D299,background_biosphere!$A$2:$A$65536,0))),"")</f>
        <v/>
      </c>
      <c r="I299" s="147">
        <f>-0.15*0.05</f>
        <v>-7.4999999999999997E-3</v>
      </c>
      <c r="J299" s="147"/>
      <c r="K299" s="143"/>
      <c r="L299" s="148" t="str">
        <f>IF(_xlfn.IFNA(_xlfn.IFNA(INDEX(l_fp!$D$3:$D$65537,MATCH($D299,l_fp!$A$3:$A$65537,0)),INDEX(background_biosphere!$C$2:$C$65536,MATCH($D299,background_biosphere!$A$2:$A$65536,0))),"")=0,"",_xlfn.IFNA(_xlfn.IFNA(INDEX(l_fp!$D$3:$D$65537,MATCH($D299,l_fp!$A$3:$A$65537,0)),INDEX(background_biosphere!$C$2:$C$65536,MATCH($D299,background_biosphere!$A$2:$A$65536,0))),""))</f>
        <v/>
      </c>
      <c r="M299" s="148" t="str">
        <f>IF(_xlfn.IFNA(_xlfn.IFNA(INDEX(l_fp!$E$3:$E$65537,MATCH($D299,l_fp!$A$3:$A$65537,0)),INDEX(background_biosphere!$D$2:$D$65536,MATCH($D299,background_biosphere!$A$2:$A$65536,0))),"")=0,"",_xlfn.IFNA(_xlfn.IFNA(INDEX(l_fp!$E$3:$E$65537,MATCH($D299,l_fp!$A$3:$A$65537,0)),INDEX(background_biosphere!$D$2:$D$65536,MATCH($D299,background_biosphere!$A$2:$A$65536,0))),""))</f>
        <v/>
      </c>
      <c r="N299" s="149" t="str">
        <f>_xlfn.IFNA(_xlfn.IFNA(_xlfn.IFNA(_xlfn.IFNA(INDEX(l_goods!$D$3:$D$65537,MATCH(C299,l_goods!$A$3:$A$65537,0)),INDEX(background_technosphere!$H$2:$H$65536,MATCH(C299,background_technosphere!$A$2:$A$65536,0))),INDEX(l_fp!$F$3:$F$65537,MATCH($D299,l_fp!$A$3:$A$65537,0))),INDEX(background_biosphere!$E$2:$E$65536,MATCH($D299,background_biosphere!$A$2:$A$65536,0))),"")</f>
        <v>kg</v>
      </c>
      <c r="O299" s="150" t="s">
        <v>6041</v>
      </c>
      <c r="P299" s="150" t="s">
        <v>6021</v>
      </c>
      <c r="Q299" s="150"/>
    </row>
    <row r="300" spans="1:93" s="151" customFormat="1" x14ac:dyDescent="0.25">
      <c r="A300" s="176" t="str">
        <f>_xlfn.IFNA(_xlfn.IFNA(INDEX(l_act!$B$3:$B$65537,MATCH($B300,l_act!$A$3:$A$65537,0)),INDEX(background_technosphere!$E$2:$E$65536,MATCH($B300,background_technosphere!$B$2:$B$65536,0))),"")</f>
        <v>recyc_pmixte_QC_1</v>
      </c>
      <c r="B300" s="177" t="s">
        <v>5993</v>
      </c>
      <c r="C300" s="142" t="s">
        <v>6043</v>
      </c>
      <c r="D300" s="143"/>
      <c r="E300" s="144" t="str">
        <f>_xlfn.IFNA(_xlfn.IFNA(INDEX(l_act!$B$3:$B$65537,MATCH(IFERROR(RIGHT($C300,LEN($C300)-FIND("_",$C300)),""),l_act!$A$3:$A$65537,0)),INDEX(background_technosphere!$E$2:$E$65536,MATCH($C300,background_technosphere!$A$2:$A$65536,0))),"")</f>
        <v>dewatering and landfilling of dewatered sludge</v>
      </c>
      <c r="F300" s="144" t="str">
        <f>_xlfn.IFNA(_xlfn.IFNA(INDEX(l_act!$C$3:$C$65537,MATCH(IFERROR(RIGHT($C300,LEN($C300)-FIND("_",$C300)),""),l_act!$A$3:$A$65537,0)),INDEX(background_technosphere!$G$2:$G$65536,MATCH($C300,background_technosphere!$A$2:$A$65536,0))),"")</f>
        <v>CA-QC</v>
      </c>
      <c r="G300" s="145" t="str">
        <f>_xlfn.IFNA(_xlfn.IFNA(INDEX(l_goods!$B$3:$B$65537,MATCH($C300,l_goods!$A$3:$A$65537,0)),INDEX(background_technosphere!$F$2:$F$65536,MATCH($C300,background_technosphere!$A$2:$A$65536,0))),"")</f>
        <v>sludge from pulp and paper production</v>
      </c>
      <c r="H300" s="146" t="str">
        <f>_xlfn.IFNA(_xlfn.IFNA(INDEX(l_fp!$B$3:$B$65537,MATCH($D300,l_fp!$A$3:$A$65537,0)),INDEX(background_biosphere!$B$2:$B$65536,MATCH($D300,background_biosphere!$A$2:$A$65536,0))),"")</f>
        <v/>
      </c>
      <c r="I300" s="124">
        <f>-0.15*0.29</f>
        <v>-4.3499999999999997E-2</v>
      </c>
      <c r="J300" s="147"/>
      <c r="K300" s="143"/>
      <c r="L300" s="148" t="str">
        <f>IF(_xlfn.IFNA(_xlfn.IFNA(INDEX(l_fp!$D$3:$D$65537,MATCH($D300,l_fp!$A$3:$A$65537,0)),INDEX(background_biosphere!$C$2:$C$65536,MATCH($D300,background_biosphere!$A$2:$A$65536,0))),"")=0,"",_xlfn.IFNA(_xlfn.IFNA(INDEX(l_fp!$D$3:$D$65537,MATCH($D300,l_fp!$A$3:$A$65537,0)),INDEX(background_biosphere!$C$2:$C$65536,MATCH($D300,background_biosphere!$A$2:$A$65536,0))),""))</f>
        <v/>
      </c>
      <c r="M300" s="148" t="str">
        <f>IF(_xlfn.IFNA(_xlfn.IFNA(INDEX(l_fp!$E$3:$E$65537,MATCH($D300,l_fp!$A$3:$A$65537,0)),INDEX(background_biosphere!$D$2:$D$65536,MATCH($D300,background_biosphere!$A$2:$A$65536,0))),"")=0,"",_xlfn.IFNA(_xlfn.IFNA(INDEX(l_fp!$E$3:$E$65537,MATCH($D300,l_fp!$A$3:$A$65537,0)),INDEX(background_biosphere!$D$2:$D$65536,MATCH($D300,background_biosphere!$A$2:$A$65536,0))),""))</f>
        <v/>
      </c>
      <c r="N300" s="149" t="str">
        <f>_xlfn.IFNA(_xlfn.IFNA(_xlfn.IFNA(_xlfn.IFNA(INDEX(l_goods!$D$3:$D$65537,MATCH(C300,l_goods!$A$3:$A$65537,0)),INDEX(background_technosphere!$H$2:$H$65536,MATCH(C300,background_technosphere!$A$2:$A$65536,0))),INDEX(l_fp!$F$3:$F$65537,MATCH($D300,l_fp!$A$3:$A$65537,0))),INDEX(background_biosphere!$E$2:$E$65536,MATCH($D300,background_biosphere!$A$2:$A$65536,0))),"")</f>
        <v>kg</v>
      </c>
      <c r="O300" s="150"/>
      <c r="P300" s="150"/>
      <c r="Q300" s="150"/>
    </row>
    <row r="301" spans="1:93" s="172" customFormat="1" x14ac:dyDescent="0.25">
      <c r="A301" s="170" t="str">
        <f>_xlfn.IFNA(_xlfn.IFNA(INDEX(l_act!$B$3:$B$65537,MATCH($B301,l_act!$A$3:$A$65537,0)),INDEX(background_technosphere!$E$2:$E$65536,MATCH($B301,background_technosphere!$B$2:$B$65536,0))),"")</f>
        <v>sludge_dewat_landfill</v>
      </c>
      <c r="B301" s="171" t="s">
        <v>6043</v>
      </c>
      <c r="C301" s="142" t="s">
        <v>5892</v>
      </c>
      <c r="D301" s="143"/>
      <c r="E301" s="121" t="str">
        <f>_xlfn.IFNA(_xlfn.IFNA(INDEX(l_act!$B$3:$B$65537,MATCH(IFERROR(RIGHT($C301,LEN($C301)-FIND("_",$C301)),""),l_act!$A$3:$A$65537,0)),INDEX(background_technosphere!$E$2:$E$65536,MATCH($C301,background_technosphere!$A$2:$A$65536,0))),"")</f>
        <v>market for sludge from pulp and paper production</v>
      </c>
      <c r="F301" s="144" t="str">
        <f>_xlfn.IFNA(_xlfn.IFNA(INDEX(l_act!$C$3:$C$65537,MATCH(IFERROR(RIGHT($C301,LEN($C301)-FIND("_",$C301)),""),l_act!$A$3:$A$65537,0)),INDEX(background_technosphere!$G$2:$G$65536,MATCH($C301,background_technosphere!$A$2:$A$65536,0))),"")</f>
        <v>RoW</v>
      </c>
      <c r="G301" s="145" t="str">
        <f>_xlfn.IFNA(_xlfn.IFNA(INDEX(l_goods!$B$3:$B$65537,MATCH($C301,l_goods!$A$3:$A$65537,0)),INDEX(background_technosphere!$F$2:$F$65536,MATCH($C301,background_technosphere!$A$2:$A$65536,0))),"")</f>
        <v>sludge from pulp and paper production</v>
      </c>
      <c r="H301" s="146" t="str">
        <f>_xlfn.IFNA(_xlfn.IFNA(INDEX(l_fp!$B$3:$B$65537,MATCH($D301,l_fp!$A$3:$A$65537,0)),INDEX(background_biosphere!$B$2:$B$65536,MATCH($D301,background_biosphere!$A$2:$A$65536,0))),"")</f>
        <v/>
      </c>
      <c r="I301" s="147"/>
      <c r="J301" s="124">
        <f>-0.15*0.29</f>
        <v>-4.3499999999999997E-2</v>
      </c>
      <c r="K301" s="143"/>
      <c r="L301" s="148" t="str">
        <f>IF(_xlfn.IFNA(_xlfn.IFNA(INDEX(l_fp!$D$3:$D$65537,MATCH($D301,l_fp!$A$3:$A$65537,0)),INDEX(background_biosphere!$C$2:$C$65536,MATCH($D301,background_biosphere!$A$2:$A$65536,0))),"")=0,"",_xlfn.IFNA(_xlfn.IFNA(INDEX(l_fp!$D$3:$D$65537,MATCH($D301,l_fp!$A$3:$A$65537,0)),INDEX(background_biosphere!$C$2:$C$65536,MATCH($D301,background_biosphere!$A$2:$A$65536,0))),""))</f>
        <v/>
      </c>
      <c r="M301" s="148" t="str">
        <f>IF(_xlfn.IFNA(_xlfn.IFNA(INDEX(l_fp!$E$3:$E$65537,MATCH($D301,l_fp!$A$3:$A$65537,0)),INDEX(background_biosphere!$D$2:$D$65536,MATCH($D301,background_biosphere!$A$2:$A$65536,0))),"")=0,"",_xlfn.IFNA(_xlfn.IFNA(INDEX(l_fp!$E$3:$E$65537,MATCH($D301,l_fp!$A$3:$A$65537,0)),INDEX(background_biosphere!$D$2:$D$65536,MATCH($D301,background_biosphere!$A$2:$A$65536,0))),""))</f>
        <v/>
      </c>
      <c r="N301" s="149" t="str">
        <f>_xlfn.IFNA(_xlfn.IFNA(_xlfn.IFNA(_xlfn.IFNA(INDEX(l_goods!$D$3:$D$65537,MATCH(C301,l_goods!$A$3:$A$65537,0)),INDEX(background_technosphere!$H$2:$H$65536,MATCH(C301,background_technosphere!$A$2:$A$65536,0))),INDEX(l_fp!$F$3:$F$65537,MATCH($D301,l_fp!$A$3:$A$65537,0))),INDEX(background_biosphere!$E$2:$E$65536,MATCH($D301,background_biosphere!$A$2:$A$65536,0))),"")</f>
        <v>kg</v>
      </c>
      <c r="O301" s="150" t="s">
        <v>6053</v>
      </c>
      <c r="P301" s="150" t="s">
        <v>5777</v>
      </c>
      <c r="Q301" s="150"/>
    </row>
    <row r="302" spans="1:93" s="172" customFormat="1" x14ac:dyDescent="0.25">
      <c r="A302" s="170" t="str">
        <f>_xlfn.IFNA(_xlfn.IFNA(INDEX(l_act!$B$3:$B$65537,MATCH($B302,l_act!$A$3:$A$65537,0)),INDEX(background_technosphere!$E$2:$E$65536,MATCH($B302,background_technosphere!$B$2:$B$65536,0))),"")</f>
        <v>sludge_dewat_landfill</v>
      </c>
      <c r="B302" s="171" t="s">
        <v>6043</v>
      </c>
      <c r="C302" s="165" t="s">
        <v>5995</v>
      </c>
      <c r="D302" s="143"/>
      <c r="E302" s="144" t="str">
        <f>_xlfn.IFNA(_xlfn.IFNA(INDEX(l_act!$B$3:$B$65537,MATCH(IFERROR(RIGHT($C302,LEN($C302)-FIND("_",$C302)),""),l_act!$A$3:$A$65537,0)),INDEX(background_technosphere!$E$2:$E$65536,MATCH($C302,background_technosphere!$A$2:$A$65536,0))),"")</f>
        <v>market for electricity, medium voltage</v>
      </c>
      <c r="F302" s="144" t="str">
        <f>_xlfn.IFNA(_xlfn.IFNA(INDEX(l_act!$C$3:$C$65537,MATCH(IFERROR(RIGHT($C302,LEN($C302)-FIND("_",$C302)),""),l_act!$A$3:$A$65537,0)),INDEX(background_technosphere!$G$2:$G$65536,MATCH($C302,background_technosphere!$A$2:$A$65536,0))),"")</f>
        <v>CA-QC</v>
      </c>
      <c r="G302" s="145" t="str">
        <f>_xlfn.IFNA(_xlfn.IFNA(INDEX(l_goods!$B$3:$B$65537,MATCH($C302,l_goods!$A$3:$A$65537,0)),INDEX(background_technosphere!$F$2:$F$65536,MATCH($C302,background_technosphere!$A$2:$A$65536,0))),"")</f>
        <v>electricity, medium voltage</v>
      </c>
      <c r="H302" s="146" t="str">
        <f>_xlfn.IFNA(_xlfn.IFNA(INDEX(l_fp!$B$3:$B$65537,MATCH($D302,l_fp!$A$3:$A$65537,0)),INDEX(background_biosphere!$B$2:$B$65536,MATCH($D302,background_biosphere!$A$2:$A$65536,0))),"")</f>
        <v/>
      </c>
      <c r="I302" s="147" t="e">
        <f>#REF!</f>
        <v>#REF!</v>
      </c>
      <c r="J302" s="147"/>
      <c r="K302" s="143"/>
      <c r="L302" s="148" t="str">
        <f>IF(_xlfn.IFNA(_xlfn.IFNA(INDEX(l_fp!$D$3:$D$65537,MATCH($D302,l_fp!$A$3:$A$65537,0)),INDEX(background_biosphere!$C$2:$C$65536,MATCH($D302,background_biosphere!$A$2:$A$65536,0))),"")=0,"",_xlfn.IFNA(_xlfn.IFNA(INDEX(l_fp!$D$3:$D$65537,MATCH($D302,l_fp!$A$3:$A$65537,0)),INDEX(background_biosphere!$C$2:$C$65536,MATCH($D302,background_biosphere!$A$2:$A$65536,0))),""))</f>
        <v/>
      </c>
      <c r="M302" s="148" t="str">
        <f>IF(_xlfn.IFNA(_xlfn.IFNA(INDEX(l_fp!$E$3:$E$65537,MATCH($D302,l_fp!$A$3:$A$65537,0)),INDEX(background_biosphere!$D$2:$D$65536,MATCH($D302,background_biosphere!$A$2:$A$65536,0))),"")=0,"",_xlfn.IFNA(_xlfn.IFNA(INDEX(l_fp!$E$3:$E$65537,MATCH($D302,l_fp!$A$3:$A$65537,0)),INDEX(background_biosphere!$D$2:$D$65536,MATCH($D302,background_biosphere!$A$2:$A$65536,0))),""))</f>
        <v/>
      </c>
      <c r="N302" s="149" t="str">
        <f>_xlfn.IFNA(_xlfn.IFNA(_xlfn.IFNA(_xlfn.IFNA(INDEX(l_goods!$D$3:$D$65537,MATCH(C302,l_goods!$A$3:$A$65537,0)),INDEX(background_technosphere!$H$2:$H$65536,MATCH(C302,background_technosphere!$A$2:$A$65536,0))),INDEX(l_fp!$F$3:$F$65537,MATCH($D302,l_fp!$A$3:$A$65537,0))),INDEX(background_biosphere!$E$2:$E$65536,MATCH($D302,background_biosphere!$A$2:$A$65536,0))),"")</f>
        <v>kWh</v>
      </c>
      <c r="O302" s="150" t="s">
        <v>6047</v>
      </c>
      <c r="P302" s="150" t="s">
        <v>6046</v>
      </c>
      <c r="Q302" s="150"/>
      <c r="R302" s="151"/>
      <c r="S302" s="151"/>
      <c r="T302" s="151"/>
      <c r="U302" s="151"/>
      <c r="V302" s="151"/>
      <c r="W302" s="151"/>
      <c r="X302" s="151"/>
      <c r="Y302" s="151"/>
      <c r="Z302" s="151"/>
      <c r="AA302" s="151"/>
      <c r="AB302" s="151"/>
      <c r="AC302" s="151"/>
      <c r="AD302" s="151"/>
      <c r="AE302" s="151"/>
      <c r="AF302" s="151"/>
      <c r="AG302" s="151"/>
      <c r="AH302" s="151"/>
      <c r="AI302" s="151"/>
      <c r="AJ302" s="151"/>
      <c r="AK302" s="151"/>
      <c r="AL302" s="151"/>
      <c r="AM302" s="151"/>
      <c r="AN302" s="151"/>
      <c r="AO302" s="151"/>
      <c r="AP302" s="151"/>
      <c r="AQ302" s="151"/>
      <c r="AR302" s="151"/>
      <c r="AS302" s="151"/>
      <c r="AT302" s="151"/>
      <c r="AU302" s="151"/>
      <c r="AV302" s="151"/>
      <c r="AW302" s="151"/>
      <c r="AX302" s="151"/>
      <c r="AY302" s="151"/>
      <c r="AZ302" s="151"/>
      <c r="BA302" s="151"/>
      <c r="BB302" s="151"/>
      <c r="BC302" s="151"/>
      <c r="BD302" s="151"/>
      <c r="BE302" s="151"/>
      <c r="BF302" s="151"/>
      <c r="BG302" s="151"/>
      <c r="BH302" s="151"/>
      <c r="BI302" s="151"/>
      <c r="BJ302" s="151"/>
      <c r="BK302" s="151"/>
      <c r="BL302" s="151"/>
      <c r="BM302" s="151"/>
      <c r="BN302" s="151"/>
      <c r="BO302" s="151"/>
      <c r="BP302" s="151"/>
      <c r="BQ302" s="151"/>
      <c r="BR302" s="151"/>
      <c r="BS302" s="151"/>
      <c r="BT302" s="151"/>
      <c r="BU302" s="151"/>
      <c r="BV302" s="151"/>
      <c r="BW302" s="151"/>
      <c r="BX302" s="151"/>
      <c r="BY302" s="151"/>
      <c r="BZ302" s="151"/>
      <c r="CA302" s="151"/>
      <c r="CB302" s="151"/>
      <c r="CC302" s="151"/>
      <c r="CD302" s="151"/>
      <c r="CE302" s="151"/>
      <c r="CF302" s="151"/>
      <c r="CG302" s="151"/>
      <c r="CH302" s="151"/>
      <c r="CI302" s="151"/>
      <c r="CJ302" s="151"/>
      <c r="CK302" s="151"/>
      <c r="CL302" s="151"/>
      <c r="CM302" s="151"/>
      <c r="CN302" s="151"/>
      <c r="CO302" s="151"/>
    </row>
    <row r="303" spans="1:93" s="172" customFormat="1" x14ac:dyDescent="0.25">
      <c r="A303" s="170" t="str">
        <f>_xlfn.IFNA(_xlfn.IFNA(INDEX(l_act!$B$3:$B$65537,MATCH($B303,l_act!$A$3:$A$65537,0)),INDEX(background_technosphere!$E$2:$E$65536,MATCH($B303,background_technosphere!$B$2:$B$65536,0))),"")</f>
        <v>sludge_dewat_landfill</v>
      </c>
      <c r="B303" s="171" t="s">
        <v>6043</v>
      </c>
      <c r="C303" s="165" t="s">
        <v>5995</v>
      </c>
      <c r="D303" s="143"/>
      <c r="E303" s="144" t="str">
        <f>_xlfn.IFNA(_xlfn.IFNA(INDEX(l_act!$B$3:$B$65537,MATCH(IFERROR(RIGHT($C303,LEN($C303)-FIND("_",$C303)),""),l_act!$A$3:$A$65537,0)),INDEX(background_technosphere!$E$2:$E$65536,MATCH($C303,background_technosphere!$A$2:$A$65536,0))),"")</f>
        <v>market for electricity, medium voltage</v>
      </c>
      <c r="F303" s="144" t="str">
        <f>_xlfn.IFNA(_xlfn.IFNA(INDEX(l_act!$C$3:$C$65537,MATCH(IFERROR(RIGHT($C303,LEN($C303)-FIND("_",$C303)),""),l_act!$A$3:$A$65537,0)),INDEX(background_technosphere!$G$2:$G$65536,MATCH($C303,background_technosphere!$A$2:$A$65536,0))),"")</f>
        <v>CA-QC</v>
      </c>
      <c r="G303" s="145" t="str">
        <f>_xlfn.IFNA(_xlfn.IFNA(INDEX(l_goods!$B$3:$B$65537,MATCH($C303,l_goods!$A$3:$A$65537,0)),INDEX(background_technosphere!$F$2:$F$65536,MATCH($C303,background_technosphere!$A$2:$A$65536,0))),"")</f>
        <v>electricity, medium voltage</v>
      </c>
      <c r="H303" s="146" t="str">
        <f>_xlfn.IFNA(_xlfn.IFNA(INDEX(l_fp!$B$3:$B$65537,MATCH($D303,l_fp!$A$3:$A$65537,0)),INDEX(background_biosphere!$B$2:$B$65536,MATCH($D303,background_biosphere!$A$2:$A$65536,0))),"")</f>
        <v/>
      </c>
      <c r="I303" s="147" t="e">
        <f>#REF!</f>
        <v>#REF!</v>
      </c>
      <c r="J303" s="147"/>
      <c r="K303" s="143"/>
      <c r="L303" s="148" t="str">
        <f>IF(_xlfn.IFNA(_xlfn.IFNA(INDEX(l_fp!$D$3:$D$65537,MATCH($D303,l_fp!$A$3:$A$65537,0)),INDEX(background_biosphere!$C$2:$C$65536,MATCH($D303,background_biosphere!$A$2:$A$65536,0))),"")=0,"",_xlfn.IFNA(_xlfn.IFNA(INDEX(l_fp!$D$3:$D$65537,MATCH($D303,l_fp!$A$3:$A$65537,0)),INDEX(background_biosphere!$C$2:$C$65536,MATCH($D303,background_biosphere!$A$2:$A$65536,0))),""))</f>
        <v/>
      </c>
      <c r="M303" s="148" t="str">
        <f>IF(_xlfn.IFNA(_xlfn.IFNA(INDEX(l_fp!$E$3:$E$65537,MATCH($D303,l_fp!$A$3:$A$65537,0)),INDEX(background_biosphere!$D$2:$D$65536,MATCH($D303,background_biosphere!$A$2:$A$65536,0))),"")=0,"",_xlfn.IFNA(_xlfn.IFNA(INDEX(l_fp!$E$3:$E$65537,MATCH($D303,l_fp!$A$3:$A$65537,0)),INDEX(background_biosphere!$D$2:$D$65536,MATCH($D303,background_biosphere!$A$2:$A$65536,0))),""))</f>
        <v/>
      </c>
      <c r="N303" s="149" t="str">
        <f>_xlfn.IFNA(_xlfn.IFNA(_xlfn.IFNA(_xlfn.IFNA(INDEX(l_goods!$D$3:$D$65537,MATCH(C303,l_goods!$A$3:$A$65537,0)),INDEX(background_technosphere!$H$2:$H$65536,MATCH(C303,background_technosphere!$A$2:$A$65536,0))),INDEX(l_fp!$F$3:$F$65537,MATCH($D303,l_fp!$A$3:$A$65537,0))),INDEX(background_biosphere!$E$2:$E$65536,MATCH($D303,background_biosphere!$A$2:$A$65536,0))),"")</f>
        <v>kWh</v>
      </c>
      <c r="O303" s="150" t="s">
        <v>6048</v>
      </c>
      <c r="P303" s="150" t="s">
        <v>6046</v>
      </c>
      <c r="Q303" s="150"/>
      <c r="R303" s="151"/>
      <c r="S303" s="151"/>
      <c r="T303" s="151"/>
      <c r="U303" s="151"/>
      <c r="V303" s="151"/>
      <c r="W303" s="151"/>
      <c r="X303" s="151"/>
      <c r="Y303" s="151"/>
      <c r="Z303" s="151"/>
      <c r="AA303" s="151"/>
      <c r="AB303" s="151"/>
      <c r="AC303" s="151"/>
      <c r="AD303" s="151"/>
      <c r="AE303" s="151"/>
      <c r="AF303" s="151"/>
      <c r="AG303" s="151"/>
      <c r="AH303" s="151"/>
      <c r="AI303" s="151"/>
      <c r="AJ303" s="151"/>
      <c r="AK303" s="151"/>
      <c r="AL303" s="151"/>
      <c r="AM303" s="151"/>
      <c r="AN303" s="151"/>
      <c r="AO303" s="151"/>
      <c r="AP303" s="151"/>
      <c r="AQ303" s="151"/>
      <c r="AR303" s="151"/>
      <c r="AS303" s="151"/>
      <c r="AT303" s="151"/>
      <c r="AU303" s="151"/>
      <c r="AV303" s="151"/>
      <c r="AW303" s="151"/>
      <c r="AX303" s="151"/>
      <c r="AY303" s="151"/>
      <c r="AZ303" s="151"/>
      <c r="BA303" s="151"/>
      <c r="BB303" s="151"/>
      <c r="BC303" s="151"/>
      <c r="BD303" s="151"/>
      <c r="BE303" s="151"/>
      <c r="BF303" s="151"/>
      <c r="BG303" s="151"/>
      <c r="BH303" s="151"/>
      <c r="BI303" s="151"/>
      <c r="BJ303" s="151"/>
      <c r="BK303" s="151"/>
      <c r="BL303" s="151"/>
      <c r="BM303" s="151"/>
      <c r="BN303" s="151"/>
      <c r="BO303" s="151"/>
      <c r="BP303" s="151"/>
      <c r="BQ303" s="151"/>
      <c r="BR303" s="151"/>
      <c r="BS303" s="151"/>
      <c r="BT303" s="151"/>
      <c r="BU303" s="151"/>
      <c r="BV303" s="151"/>
      <c r="BW303" s="151"/>
      <c r="BX303" s="151"/>
      <c r="BY303" s="151"/>
      <c r="BZ303" s="151"/>
      <c r="CA303" s="151"/>
      <c r="CB303" s="151"/>
      <c r="CC303" s="151"/>
      <c r="CD303" s="151"/>
      <c r="CE303" s="151"/>
      <c r="CF303" s="151"/>
      <c r="CG303" s="151"/>
      <c r="CH303" s="151"/>
      <c r="CI303" s="151"/>
      <c r="CJ303" s="151"/>
      <c r="CK303" s="151"/>
      <c r="CL303" s="151"/>
      <c r="CM303" s="151"/>
      <c r="CN303" s="151"/>
      <c r="CO303" s="151"/>
    </row>
    <row r="304" spans="1:93" s="172" customFormat="1" x14ac:dyDescent="0.25">
      <c r="A304" s="170" t="str">
        <f>_xlfn.IFNA(_xlfn.IFNA(INDEX(l_act!$B$3:$B$65537,MATCH($B304,l_act!$A$3:$A$65537,0)),INDEX(background_technosphere!$E$2:$E$65536,MATCH($B304,background_technosphere!$B$2:$B$65536,0))),"")</f>
        <v>sludge_dewat_landfill</v>
      </c>
      <c r="B304" s="171" t="s">
        <v>6043</v>
      </c>
      <c r="C304" s="142" t="s">
        <v>5998</v>
      </c>
      <c r="D304" s="143"/>
      <c r="E304" s="121" t="str">
        <f>_xlfn.IFNA(_xlfn.IFNA(INDEX(l_act!$B$3:$B$65537,MATCH(IFERROR(RIGHT($C304,LEN($C304)-FIND("_",$C304)),""),l_act!$A$3:$A$65537,0)),INDEX(background_technosphere!$E$2:$E$65536,MATCH($C304,background_technosphere!$A$2:$A$65536,0))),"")</f>
        <v>heat production, light fuel oil, at industrial furnace 1MW</v>
      </c>
      <c r="F304" s="144" t="str">
        <f>_xlfn.IFNA(_xlfn.IFNA(INDEX(l_act!$C$3:$C$65537,MATCH(IFERROR(RIGHT($C304,LEN($C304)-FIND("_",$C304)),""),l_act!$A$3:$A$65537,0)),INDEX(background_technosphere!$G$2:$G$65536,MATCH($C304,background_technosphere!$A$2:$A$65536,0))),"")</f>
        <v>CA-QC</v>
      </c>
      <c r="G304" s="145" t="str">
        <f>_xlfn.IFNA(_xlfn.IFNA(INDEX(l_goods!$B$3:$B$65537,MATCH($C304,l_goods!$A$3:$A$65537,0)),INDEX(background_technosphere!$F$2:$F$65536,MATCH($C304,background_technosphere!$A$2:$A$65536,0))),"")</f>
        <v>heat, district or industrial, other than natural gas</v>
      </c>
      <c r="H304" s="146" t="str">
        <f>_xlfn.IFNA(_xlfn.IFNA(INDEX(l_fp!$B$3:$B$65537,MATCH($D304,l_fp!$A$3:$A$65537,0)),INDEX(background_biosphere!$B$2:$B$65536,MATCH($D304,background_biosphere!$A$2:$A$65536,0))),"")</f>
        <v/>
      </c>
      <c r="I304" s="147" t="e">
        <f>(#REF!+#REF!+#REF!)/1000</f>
        <v>#REF!</v>
      </c>
      <c r="J304" s="151"/>
      <c r="K304" s="143"/>
      <c r="L304" s="148" t="str">
        <f>IF(_xlfn.IFNA(_xlfn.IFNA(INDEX(l_fp!$D$3:$D$65537,MATCH($D304,l_fp!$A$3:$A$65537,0)),INDEX(background_biosphere!$C$2:$C$65536,MATCH($D304,background_biosphere!$A$2:$A$65536,0))),"")=0,"",_xlfn.IFNA(_xlfn.IFNA(INDEX(l_fp!$D$3:$D$65537,MATCH($D304,l_fp!$A$3:$A$65537,0)),INDEX(background_biosphere!$C$2:$C$65536,MATCH($D304,background_biosphere!$A$2:$A$65536,0))),""))</f>
        <v/>
      </c>
      <c r="M304" s="148" t="str">
        <f>IF(_xlfn.IFNA(_xlfn.IFNA(INDEX(l_fp!$E$3:$E$65537,MATCH($D304,l_fp!$A$3:$A$65537,0)),INDEX(background_biosphere!$D$2:$D$65536,MATCH($D304,background_biosphere!$A$2:$A$65536,0))),"")=0,"",_xlfn.IFNA(_xlfn.IFNA(INDEX(l_fp!$E$3:$E$65537,MATCH($D304,l_fp!$A$3:$A$65537,0)),INDEX(background_biosphere!$D$2:$D$65536,MATCH($D304,background_biosphere!$A$2:$A$65536,0))),""))</f>
        <v/>
      </c>
      <c r="N304" s="149" t="str">
        <f>_xlfn.IFNA(_xlfn.IFNA(_xlfn.IFNA(_xlfn.IFNA(INDEX(l_goods!$D$3:$D$65537,MATCH(C304,l_goods!$A$3:$A$65537,0)),INDEX(background_technosphere!$H$2:$H$65536,MATCH(C304,background_technosphere!$A$2:$A$65536,0))),INDEX(l_fp!$F$3:$F$65537,MATCH($D304,l_fp!$A$3:$A$65537,0))),INDEX(background_biosphere!$E$2:$E$65536,MATCH($D304,background_biosphere!$A$2:$A$65536,0))),"")</f>
        <v>MJ</v>
      </c>
      <c r="O304" s="150" t="s">
        <v>6049</v>
      </c>
      <c r="P304" s="150" t="s">
        <v>6046</v>
      </c>
      <c r="Q304" s="150"/>
      <c r="R304" s="151"/>
      <c r="S304" s="151"/>
      <c r="T304" s="151"/>
      <c r="U304" s="151"/>
      <c r="V304" s="151"/>
      <c r="W304" s="151"/>
      <c r="X304" s="151"/>
      <c r="Y304" s="151"/>
      <c r="Z304" s="151"/>
      <c r="AA304" s="151"/>
      <c r="AB304" s="151"/>
      <c r="AC304" s="151"/>
      <c r="AD304" s="151"/>
      <c r="AE304" s="151"/>
      <c r="AF304" s="151"/>
      <c r="AG304" s="151"/>
      <c r="AH304" s="151"/>
      <c r="AI304" s="151"/>
      <c r="AJ304" s="151"/>
      <c r="AK304" s="151"/>
      <c r="AL304" s="151"/>
      <c r="AM304" s="151"/>
      <c r="AN304" s="151"/>
      <c r="AO304" s="151"/>
      <c r="AP304" s="151"/>
      <c r="AQ304" s="151"/>
      <c r="AR304" s="151"/>
      <c r="AS304" s="151"/>
      <c r="AT304" s="151"/>
      <c r="AU304" s="151"/>
      <c r="AV304" s="151"/>
      <c r="AW304" s="151"/>
      <c r="AX304" s="151"/>
      <c r="AY304" s="151"/>
      <c r="AZ304" s="151"/>
      <c r="BA304" s="151"/>
      <c r="BB304" s="151"/>
      <c r="BC304" s="151"/>
      <c r="BD304" s="151"/>
      <c r="BE304" s="151"/>
      <c r="BF304" s="151"/>
      <c r="BG304" s="151"/>
      <c r="BH304" s="151"/>
      <c r="BI304" s="151"/>
      <c r="BJ304" s="151"/>
      <c r="BK304" s="151"/>
      <c r="BL304" s="151"/>
      <c r="BM304" s="151"/>
      <c r="BN304" s="151"/>
      <c r="BO304" s="151"/>
      <c r="BP304" s="151"/>
      <c r="BQ304" s="151"/>
      <c r="BR304" s="151"/>
      <c r="BS304" s="151"/>
      <c r="BT304" s="151"/>
      <c r="BU304" s="151"/>
      <c r="BV304" s="151"/>
      <c r="BW304" s="151"/>
      <c r="BX304" s="151"/>
      <c r="BY304" s="151"/>
      <c r="BZ304" s="151"/>
      <c r="CA304" s="151"/>
      <c r="CB304" s="151"/>
      <c r="CC304" s="151"/>
      <c r="CD304" s="151"/>
      <c r="CE304" s="151"/>
      <c r="CF304" s="151"/>
      <c r="CG304" s="151"/>
      <c r="CH304" s="151"/>
      <c r="CI304" s="151"/>
      <c r="CJ304" s="151"/>
      <c r="CK304" s="151"/>
      <c r="CL304" s="151"/>
      <c r="CM304" s="151"/>
      <c r="CN304" s="151"/>
      <c r="CO304" s="151"/>
    </row>
    <row r="305" spans="1:93" s="172" customFormat="1" x14ac:dyDescent="0.25">
      <c r="A305" s="170" t="str">
        <f>_xlfn.IFNA(_xlfn.IFNA(INDEX(l_act!$B$3:$B$65537,MATCH($B305,l_act!$A$3:$A$65537,0)),INDEX(background_technosphere!$E$2:$E$65536,MATCH($B305,background_technosphere!$B$2:$B$65536,0))),"")</f>
        <v>sludge_dewat_landfill</v>
      </c>
      <c r="B305" s="171" t="s">
        <v>6043</v>
      </c>
      <c r="C305" s="142" t="s">
        <v>5741</v>
      </c>
      <c r="D305" s="143"/>
      <c r="E305" s="121" t="str">
        <f>_xlfn.IFNA(_xlfn.IFNA(INDEX(l_act!$B$3:$B$65537,MATCH(IFERROR(RIGHT($C305,LEN($C305)-FIND("_",$C305)),""),l_act!$A$3:$A$65537,0)),INDEX(background_technosphere!$E$2:$E$65536,MATCH($C305,background_technosphere!$A$2:$A$65536,0))),"")</f>
        <v>market for wastewater, unpolluted</v>
      </c>
      <c r="F305" s="144" t="str">
        <f>_xlfn.IFNA(_xlfn.IFNA(INDEX(l_act!$C$3:$C$65537,MATCH(IFERROR(RIGHT($C305,LEN($C305)-FIND("_",$C305)),""),l_act!$A$3:$A$65537,0)),INDEX(background_technosphere!$G$2:$G$65536,MATCH($C305,background_technosphere!$A$2:$A$65536,0))),"")</f>
        <v>RoW</v>
      </c>
      <c r="G305" s="145" t="str">
        <f>_xlfn.IFNA(_xlfn.IFNA(INDEX(l_goods!$B$3:$B$65537,MATCH($C305,l_goods!$A$3:$A$65537,0)),INDEX(background_technosphere!$F$2:$F$65536,MATCH($C305,background_technosphere!$A$2:$A$65536,0))),"")</f>
        <v>wastewater, unpolluted</v>
      </c>
      <c r="H305" s="146" t="str">
        <f>_xlfn.IFNA(_xlfn.IFNA(INDEX(l_fp!$B$3:$B$65537,MATCH($D305,l_fp!$A$3:$A$65537,0)),INDEX(background_biosphere!$B$2:$B$65536,MATCH($D305,background_biosphere!$A$2:$A$65536,0))),"")</f>
        <v/>
      </c>
      <c r="I305" s="147" t="e">
        <f>(-#REF!-#REF!)/1000</f>
        <v>#REF!</v>
      </c>
      <c r="J305" s="147"/>
      <c r="K305" s="143"/>
      <c r="L305" s="148" t="str">
        <f>IF(_xlfn.IFNA(_xlfn.IFNA(INDEX(l_fp!$D$3:$D$65537,MATCH($D305,l_fp!$A$3:$A$65537,0)),INDEX(background_biosphere!$C$2:$C$65536,MATCH($D305,background_biosphere!$A$2:$A$65536,0))),"")=0,"",_xlfn.IFNA(_xlfn.IFNA(INDEX(l_fp!$D$3:$D$65537,MATCH($D305,l_fp!$A$3:$A$65537,0)),INDEX(background_biosphere!$C$2:$C$65536,MATCH($D305,background_biosphere!$A$2:$A$65536,0))),""))</f>
        <v/>
      </c>
      <c r="M305" s="148" t="str">
        <f>IF(_xlfn.IFNA(_xlfn.IFNA(INDEX(l_fp!$E$3:$E$65537,MATCH($D305,l_fp!$A$3:$A$65537,0)),INDEX(background_biosphere!$D$2:$D$65536,MATCH($D305,background_biosphere!$A$2:$A$65536,0))),"")=0,"",_xlfn.IFNA(_xlfn.IFNA(INDEX(l_fp!$E$3:$E$65537,MATCH($D305,l_fp!$A$3:$A$65537,0)),INDEX(background_biosphere!$D$2:$D$65536,MATCH($D305,background_biosphere!$A$2:$A$65536,0))),""))</f>
        <v/>
      </c>
      <c r="N305" s="149" t="str">
        <f>_xlfn.IFNA(_xlfn.IFNA(_xlfn.IFNA(_xlfn.IFNA(INDEX(l_goods!$D$3:$D$65537,MATCH(C305,l_goods!$A$3:$A$65537,0)),INDEX(background_technosphere!$H$2:$H$65536,MATCH(C305,background_technosphere!$A$2:$A$65536,0))),INDEX(l_fp!$F$3:$F$65537,MATCH($D305,l_fp!$A$3:$A$65537,0))),INDEX(background_biosphere!$E$2:$E$65536,MATCH($D305,background_biosphere!$A$2:$A$65536,0))),"")</f>
        <v>m3</v>
      </c>
      <c r="O305" s="150" t="s">
        <v>6050</v>
      </c>
      <c r="P305" s="150" t="s">
        <v>6046</v>
      </c>
      <c r="Q305" s="150"/>
      <c r="R305" s="151"/>
      <c r="S305" s="151"/>
      <c r="T305" s="151"/>
      <c r="U305" s="151"/>
      <c r="V305" s="151"/>
      <c r="W305" s="151"/>
      <c r="X305" s="151"/>
      <c r="Y305" s="151"/>
      <c r="Z305" s="151"/>
      <c r="AA305" s="151"/>
      <c r="AB305" s="151"/>
      <c r="AC305" s="151"/>
      <c r="AD305" s="151"/>
      <c r="AE305" s="151"/>
      <c r="AF305" s="151"/>
      <c r="AG305" s="151"/>
      <c r="AH305" s="151"/>
      <c r="AI305" s="151"/>
      <c r="AJ305" s="151"/>
      <c r="AK305" s="151"/>
      <c r="AL305" s="151"/>
      <c r="AM305" s="151"/>
      <c r="AN305" s="151"/>
      <c r="AO305" s="151"/>
      <c r="AP305" s="151"/>
      <c r="AQ305" s="151"/>
      <c r="AR305" s="151"/>
      <c r="AS305" s="151"/>
      <c r="AT305" s="151"/>
      <c r="AU305" s="151"/>
      <c r="AV305" s="151"/>
      <c r="AW305" s="151"/>
      <c r="AX305" s="151"/>
      <c r="AY305" s="151"/>
      <c r="AZ305" s="151"/>
      <c r="BA305" s="151"/>
      <c r="BB305" s="151"/>
      <c r="BC305" s="151"/>
      <c r="BD305" s="151"/>
      <c r="BE305" s="151"/>
      <c r="BF305" s="151"/>
      <c r="BG305" s="151"/>
      <c r="BH305" s="151"/>
      <c r="BI305" s="151"/>
      <c r="BJ305" s="151"/>
      <c r="BK305" s="151"/>
      <c r="BL305" s="151"/>
      <c r="BM305" s="151"/>
      <c r="BN305" s="151"/>
      <c r="BO305" s="151"/>
      <c r="BP305" s="151"/>
      <c r="BQ305" s="151"/>
      <c r="BR305" s="151"/>
      <c r="BS305" s="151"/>
      <c r="BT305" s="151"/>
      <c r="BU305" s="151"/>
      <c r="BV305" s="151"/>
      <c r="BW305" s="151"/>
      <c r="BX305" s="151"/>
      <c r="BY305" s="151"/>
      <c r="BZ305" s="151"/>
      <c r="CA305" s="151"/>
      <c r="CB305" s="151"/>
      <c r="CC305" s="151"/>
      <c r="CD305" s="151"/>
      <c r="CE305" s="151"/>
      <c r="CF305" s="151"/>
      <c r="CG305" s="151"/>
      <c r="CH305" s="151"/>
      <c r="CI305" s="151"/>
      <c r="CJ305" s="151"/>
      <c r="CK305" s="151"/>
      <c r="CL305" s="151"/>
      <c r="CM305" s="151"/>
      <c r="CN305" s="151"/>
      <c r="CO305" s="151"/>
    </row>
    <row r="306" spans="1:93" s="172" customFormat="1" x14ac:dyDescent="0.25">
      <c r="A306" s="170" t="str">
        <f>_xlfn.IFNA(_xlfn.IFNA(INDEX(l_act!$B$3:$B$65537,MATCH($B306,l_act!$A$3:$A$65537,0)),INDEX(background_technosphere!$E$2:$E$65536,MATCH($B306,background_technosphere!$B$2:$B$65536,0))),"")</f>
        <v>sludge_dewat_landfill</v>
      </c>
      <c r="B306" s="171" t="s">
        <v>6043</v>
      </c>
      <c r="C306" s="142" t="s">
        <v>6026</v>
      </c>
      <c r="D306" s="143"/>
      <c r="E306" s="144" t="str">
        <f>_xlfn.IFNA(_xlfn.IFNA(INDEX(l_act!$B$3:$B$65537,MATCH(IFERROR(RIGHT($C306,LEN($C306)-FIND("_",$C306)),""),l_act!$A$3:$A$65537,0)),INDEX(background_technosphere!$E$2:$E$65536,MATCH($C306,background_technosphere!$A$2:$A$65536,0))),"")</f>
        <v>treatment of sludge from pulp and paper production, sanitary landfill</v>
      </c>
      <c r="F306" s="144" t="str">
        <f>_xlfn.IFNA(_xlfn.IFNA(INDEX(l_act!$C$3:$C$65537,MATCH(IFERROR(RIGHT($C306,LEN($C306)-FIND("_",$C306)),""),l_act!$A$3:$A$65537,0)),INDEX(background_technosphere!$G$2:$G$65536,MATCH($C306,background_technosphere!$A$2:$A$65536,0))),"")</f>
        <v>RoW</v>
      </c>
      <c r="G306" s="145" t="str">
        <f>_xlfn.IFNA(_xlfn.IFNA(INDEX(l_goods!$B$3:$B$65537,MATCH($C306,l_goods!$A$3:$A$65537,0)),INDEX(background_technosphere!$F$2:$F$65536,MATCH($C306,background_technosphere!$A$2:$A$65536,0))),"")</f>
        <v>sludge from pulp and paper production</v>
      </c>
      <c r="H306" s="146" t="str">
        <f>_xlfn.IFNA(_xlfn.IFNA(INDEX(l_fp!$B$3:$B$65537,MATCH($D306,l_fp!$A$3:$A$65537,0)),INDEX(background_biosphere!$B$2:$B$65536,MATCH($D306,background_biosphere!$A$2:$A$65536,0))),"")</f>
        <v/>
      </c>
      <c r="I306" s="124" t="e">
        <f>#REF!</f>
        <v>#REF!</v>
      </c>
      <c r="J306" s="147"/>
      <c r="K306" s="143"/>
      <c r="L306" s="148" t="str">
        <f>IF(_xlfn.IFNA(_xlfn.IFNA(INDEX(l_fp!$D$3:$D$65537,MATCH($D306,l_fp!$A$3:$A$65537,0)),INDEX(background_biosphere!$C$2:$C$65536,MATCH($D306,background_biosphere!$A$2:$A$65536,0))),"")=0,"",_xlfn.IFNA(_xlfn.IFNA(INDEX(l_fp!$D$3:$D$65537,MATCH($D306,l_fp!$A$3:$A$65537,0)),INDEX(background_biosphere!$C$2:$C$65536,MATCH($D306,background_biosphere!$A$2:$A$65536,0))),""))</f>
        <v/>
      </c>
      <c r="M306" s="148" t="str">
        <f>IF(_xlfn.IFNA(_xlfn.IFNA(INDEX(l_fp!$E$3:$E$65537,MATCH($D306,l_fp!$A$3:$A$65537,0)),INDEX(background_biosphere!$D$2:$D$65536,MATCH($D306,background_biosphere!$A$2:$A$65536,0))),"")=0,"",_xlfn.IFNA(_xlfn.IFNA(INDEX(l_fp!$E$3:$E$65537,MATCH($D306,l_fp!$A$3:$A$65537,0)),INDEX(background_biosphere!$D$2:$D$65536,MATCH($D306,background_biosphere!$A$2:$A$65536,0))),""))</f>
        <v/>
      </c>
      <c r="N306" s="149" t="str">
        <f>_xlfn.IFNA(_xlfn.IFNA(_xlfn.IFNA(_xlfn.IFNA(INDEX(l_goods!$D$3:$D$65537,MATCH(C306,l_goods!$A$3:$A$65537,0)),INDEX(background_technosphere!$H$2:$H$65536,MATCH(C306,background_technosphere!$A$2:$A$65536,0))),INDEX(l_fp!$F$3:$F$65537,MATCH($D306,l_fp!$A$3:$A$65537,0))),INDEX(background_biosphere!$E$2:$E$65536,MATCH($D306,background_biosphere!$A$2:$A$65536,0))),"")</f>
        <v>kg</v>
      </c>
      <c r="O306" s="150" t="s">
        <v>6051</v>
      </c>
      <c r="P306" s="150" t="s">
        <v>6046</v>
      </c>
      <c r="Q306" s="150"/>
      <c r="R306" s="151"/>
      <c r="S306" s="151"/>
      <c r="T306" s="151"/>
      <c r="U306" s="151"/>
      <c r="V306" s="151"/>
      <c r="W306" s="151"/>
      <c r="X306" s="151"/>
      <c r="Y306" s="151"/>
      <c r="Z306" s="151"/>
      <c r="AA306" s="151"/>
      <c r="AB306" s="151"/>
      <c r="AC306" s="151"/>
      <c r="AD306" s="151"/>
      <c r="AE306" s="151"/>
      <c r="AF306" s="151"/>
      <c r="AG306" s="151"/>
      <c r="AH306" s="151"/>
      <c r="AI306" s="151"/>
      <c r="AJ306" s="151"/>
      <c r="AK306" s="151"/>
      <c r="AL306" s="151"/>
      <c r="AM306" s="151"/>
      <c r="AN306" s="151"/>
      <c r="AO306" s="151"/>
      <c r="AP306" s="151"/>
      <c r="AQ306" s="151"/>
      <c r="AR306" s="151"/>
      <c r="AS306" s="151"/>
      <c r="AT306" s="151"/>
      <c r="AU306" s="151"/>
      <c r="AV306" s="151"/>
      <c r="AW306" s="151"/>
      <c r="AX306" s="151"/>
      <c r="AY306" s="151"/>
      <c r="AZ306" s="151"/>
      <c r="BA306" s="151"/>
      <c r="BB306" s="151"/>
      <c r="BC306" s="151"/>
      <c r="BD306" s="151"/>
      <c r="BE306" s="151"/>
      <c r="BF306" s="151"/>
      <c r="BG306" s="151"/>
      <c r="BH306" s="151"/>
      <c r="BI306" s="151"/>
      <c r="BJ306" s="151"/>
      <c r="BK306" s="151"/>
      <c r="BL306" s="151"/>
      <c r="BM306" s="151"/>
      <c r="BN306" s="151"/>
      <c r="BO306" s="151"/>
      <c r="BP306" s="151"/>
      <c r="BQ306" s="151"/>
      <c r="BR306" s="151"/>
      <c r="BS306" s="151"/>
      <c r="BT306" s="151"/>
      <c r="BU306" s="151"/>
      <c r="BV306" s="151"/>
      <c r="BW306" s="151"/>
      <c r="BX306" s="151"/>
      <c r="BY306" s="151"/>
      <c r="BZ306" s="151"/>
      <c r="CA306" s="151"/>
      <c r="CB306" s="151"/>
      <c r="CC306" s="151"/>
      <c r="CD306" s="151"/>
      <c r="CE306" s="151"/>
      <c r="CF306" s="151"/>
      <c r="CG306" s="151"/>
      <c r="CH306" s="151"/>
      <c r="CI306" s="151"/>
      <c r="CJ306" s="151"/>
      <c r="CK306" s="151"/>
      <c r="CL306" s="151"/>
      <c r="CM306" s="151"/>
      <c r="CN306" s="151"/>
      <c r="CO306" s="151"/>
    </row>
    <row r="307" spans="1:93" s="175" customFormat="1" x14ac:dyDescent="0.25">
      <c r="A307" s="173" t="str">
        <f>_xlfn.IFNA(_xlfn.IFNA(INDEX(l_act!$B$3:$B$65537,MATCH($B307,l_act!$A$3:$A$65537,0)),INDEX(background_technosphere!$E$2:$E$65536,MATCH($B307,background_technosphere!$B$2:$B$65536,0))),"")</f>
        <v>sludge_dewat_incineration</v>
      </c>
      <c r="B307" s="174" t="s">
        <v>6042</v>
      </c>
      <c r="C307" s="142" t="s">
        <v>5892</v>
      </c>
      <c r="D307" s="143"/>
      <c r="E307" s="144" t="str">
        <f>_xlfn.IFNA(_xlfn.IFNA(INDEX(l_act!$B$3:$B$65537,MATCH(IFERROR(RIGHT($C307,LEN($C307)-FIND("_",$C307)),""),l_act!$A$3:$A$65537,0)),INDEX(background_technosphere!$E$2:$E$65536,MATCH($C307,background_technosphere!$A$2:$A$65536,0))),"")</f>
        <v>market for sludge from pulp and paper production</v>
      </c>
      <c r="F307" s="144" t="str">
        <f>_xlfn.IFNA(_xlfn.IFNA(INDEX(l_act!$C$3:$C$65537,MATCH(IFERROR(RIGHT($C307,LEN($C307)-FIND("_",$C307)),""),l_act!$A$3:$A$65537,0)),INDEX(background_technosphere!$G$2:$G$65536,MATCH($C307,background_technosphere!$A$2:$A$65536,0))),"")</f>
        <v>RoW</v>
      </c>
      <c r="G307" s="145" t="str">
        <f>_xlfn.IFNA(_xlfn.IFNA(INDEX(l_goods!$B$3:$B$65537,MATCH($C307,l_goods!$A$3:$A$65537,0)),INDEX(background_technosphere!$F$2:$F$65536,MATCH($C307,background_technosphere!$A$2:$A$65536,0))),"")</f>
        <v>sludge from pulp and paper production</v>
      </c>
      <c r="H307" s="146" t="str">
        <f>_xlfn.IFNA(_xlfn.IFNA(INDEX(l_fp!$B$3:$B$65537,MATCH($D307,l_fp!$A$3:$A$65537,0)),INDEX(background_biosphere!$B$2:$B$65536,MATCH($D307,background_biosphere!$A$2:$A$65536,0))),"")</f>
        <v/>
      </c>
      <c r="I307" s="147"/>
      <c r="J307" s="147">
        <f>I298</f>
        <v>-5.2499999999999998E-2</v>
      </c>
      <c r="K307" s="143"/>
      <c r="L307" s="148" t="str">
        <f>IF(_xlfn.IFNA(_xlfn.IFNA(INDEX(l_fp!$D$3:$D$65537,MATCH($D307,l_fp!$A$3:$A$65537,0)),INDEX(background_biosphere!$C$2:$C$65536,MATCH($D307,background_biosphere!$A$2:$A$65536,0))),"")=0,"",_xlfn.IFNA(_xlfn.IFNA(INDEX(l_fp!$D$3:$D$65537,MATCH($D307,l_fp!$A$3:$A$65537,0)),INDEX(background_biosphere!$C$2:$C$65536,MATCH($D307,background_biosphere!$A$2:$A$65536,0))),""))</f>
        <v/>
      </c>
      <c r="M307" s="148" t="str">
        <f>IF(_xlfn.IFNA(_xlfn.IFNA(INDEX(l_fp!$E$3:$E$65537,MATCH($D307,l_fp!$A$3:$A$65537,0)),INDEX(background_biosphere!$D$2:$D$65536,MATCH($D307,background_biosphere!$A$2:$A$65536,0))),"")=0,"",_xlfn.IFNA(_xlfn.IFNA(INDEX(l_fp!$E$3:$E$65537,MATCH($D307,l_fp!$A$3:$A$65537,0)),INDEX(background_biosphere!$D$2:$D$65536,MATCH($D307,background_biosphere!$A$2:$A$65536,0))),""))</f>
        <v/>
      </c>
      <c r="N307" s="149" t="str">
        <f>_xlfn.IFNA(_xlfn.IFNA(_xlfn.IFNA(_xlfn.IFNA(INDEX(l_goods!$D$3:$D$65537,MATCH(C307,l_goods!$A$3:$A$65537,0)),INDEX(background_technosphere!$H$2:$H$65536,MATCH(C307,background_technosphere!$A$2:$A$65536,0))),INDEX(l_fp!$F$3:$F$65537,MATCH($D307,l_fp!$A$3:$A$65537,0))),INDEX(background_biosphere!$E$2:$E$65536,MATCH($D307,background_biosphere!$A$2:$A$65536,0))),"")</f>
        <v>kg</v>
      </c>
      <c r="O307" s="150" t="s">
        <v>6045</v>
      </c>
      <c r="P307" s="150" t="s">
        <v>5777</v>
      </c>
      <c r="Q307" s="150"/>
    </row>
    <row r="308" spans="1:93" s="175" customFormat="1" x14ac:dyDescent="0.25">
      <c r="A308" s="173" t="str">
        <f>_xlfn.IFNA(_xlfn.IFNA(INDEX(l_act!$B$3:$B$65537,MATCH($B308,l_act!$A$3:$A$65537,0)),INDEX(background_technosphere!$E$2:$E$65536,MATCH($B308,background_technosphere!$B$2:$B$65536,0))),"")</f>
        <v>sludge_dewat_incineration</v>
      </c>
      <c r="B308" s="174" t="s">
        <v>6042</v>
      </c>
      <c r="C308" s="142" t="s">
        <v>5995</v>
      </c>
      <c r="D308" s="143"/>
      <c r="E308" s="144" t="str">
        <f>_xlfn.IFNA(_xlfn.IFNA(INDEX(l_act!$B$3:$B$65537,MATCH(IFERROR(RIGHT($C308,LEN($C308)-FIND("_",$C308)),""),l_act!$A$3:$A$65537,0)),INDEX(background_technosphere!$E$2:$E$65536,MATCH($C308,background_technosphere!$A$2:$A$65536,0))),"")</f>
        <v>market for electricity, medium voltage</v>
      </c>
      <c r="F308" s="144" t="str">
        <f>_xlfn.IFNA(_xlfn.IFNA(INDEX(l_act!$C$3:$C$65537,MATCH(IFERROR(RIGHT($C308,LEN($C308)-FIND("_",$C308)),""),l_act!$A$3:$A$65537,0)),INDEX(background_technosphere!$G$2:$G$65536,MATCH($C308,background_technosphere!$A$2:$A$65536,0))),"")</f>
        <v>CA-QC</v>
      </c>
      <c r="G308" s="145" t="str">
        <f>_xlfn.IFNA(_xlfn.IFNA(INDEX(l_goods!$B$3:$B$65537,MATCH($C308,l_goods!$A$3:$A$65537,0)),INDEX(background_technosphere!$F$2:$F$65536,MATCH($C308,background_technosphere!$A$2:$A$65536,0))),"")</f>
        <v>electricity, medium voltage</v>
      </c>
      <c r="H308" s="146" t="str">
        <f>_xlfn.IFNA(_xlfn.IFNA(INDEX(l_fp!$B$3:$B$65537,MATCH($D308,l_fp!$A$3:$A$65537,0)),INDEX(background_biosphere!$B$2:$B$65536,MATCH($D308,background_biosphere!$A$2:$A$65536,0))),"")</f>
        <v/>
      </c>
      <c r="I308" s="147" t="e">
        <f>#REF!</f>
        <v>#REF!</v>
      </c>
      <c r="J308" s="147"/>
      <c r="K308" s="143"/>
      <c r="L308" s="148" t="str">
        <f>IF(_xlfn.IFNA(_xlfn.IFNA(INDEX(l_fp!$D$3:$D$65537,MATCH($D308,l_fp!$A$3:$A$65537,0)),INDEX(background_biosphere!$C$2:$C$65536,MATCH($D308,background_biosphere!$A$2:$A$65536,0))),"")=0,"",_xlfn.IFNA(_xlfn.IFNA(INDEX(l_fp!$D$3:$D$65537,MATCH($D308,l_fp!$A$3:$A$65537,0)),INDEX(background_biosphere!$C$2:$C$65536,MATCH($D308,background_biosphere!$A$2:$A$65536,0))),""))</f>
        <v/>
      </c>
      <c r="M308" s="148" t="str">
        <f>IF(_xlfn.IFNA(_xlfn.IFNA(INDEX(l_fp!$E$3:$E$65537,MATCH($D308,l_fp!$A$3:$A$65537,0)),INDEX(background_biosphere!$D$2:$D$65536,MATCH($D308,background_biosphere!$A$2:$A$65536,0))),"")=0,"",_xlfn.IFNA(_xlfn.IFNA(INDEX(l_fp!$E$3:$E$65537,MATCH($D308,l_fp!$A$3:$A$65537,0)),INDEX(background_biosphere!$D$2:$D$65536,MATCH($D308,background_biosphere!$A$2:$A$65536,0))),""))</f>
        <v/>
      </c>
      <c r="N308" s="149" t="str">
        <f>_xlfn.IFNA(_xlfn.IFNA(_xlfn.IFNA(_xlfn.IFNA(INDEX(l_goods!$D$3:$D$65537,MATCH(C308,l_goods!$A$3:$A$65537,0)),INDEX(background_technosphere!$H$2:$H$65536,MATCH(C308,background_technosphere!$A$2:$A$65536,0))),INDEX(l_fp!$F$3:$F$65537,MATCH($D308,l_fp!$A$3:$A$65537,0))),INDEX(background_biosphere!$E$2:$E$65536,MATCH($D308,background_biosphere!$A$2:$A$65536,0))),"")</f>
        <v>kWh</v>
      </c>
      <c r="O308" s="150" t="s">
        <v>6047</v>
      </c>
      <c r="P308" s="150" t="s">
        <v>6046</v>
      </c>
      <c r="Q308" s="150"/>
    </row>
    <row r="309" spans="1:93" s="175" customFormat="1" x14ac:dyDescent="0.25">
      <c r="A309" s="173" t="str">
        <f>_xlfn.IFNA(_xlfn.IFNA(INDEX(l_act!$B$3:$B$65537,MATCH($B309,l_act!$A$3:$A$65537,0)),INDEX(background_technosphere!$E$2:$E$65536,MATCH($B309,background_technosphere!$B$2:$B$65536,0))),"")</f>
        <v>sludge_dewat_incineration</v>
      </c>
      <c r="B309" s="174" t="s">
        <v>6042</v>
      </c>
      <c r="C309" s="142" t="s">
        <v>5741</v>
      </c>
      <c r="D309" s="143"/>
      <c r="E309" s="144" t="str">
        <f>_xlfn.IFNA(_xlfn.IFNA(INDEX(l_act!$B$3:$B$65537,MATCH(IFERROR(RIGHT($C309,LEN($C309)-FIND("_",$C309)),""),l_act!$A$3:$A$65537,0)),INDEX(background_technosphere!$E$2:$E$65536,MATCH($C309,background_technosphere!$A$2:$A$65536,0))),"")</f>
        <v>market for wastewater, unpolluted</v>
      </c>
      <c r="F309" s="144" t="str">
        <f>_xlfn.IFNA(_xlfn.IFNA(INDEX(l_act!$C$3:$C$65537,MATCH(IFERROR(RIGHT($C309,LEN($C309)-FIND("_",$C309)),""),l_act!$A$3:$A$65537,0)),INDEX(background_technosphere!$G$2:$G$65536,MATCH($C309,background_technosphere!$A$2:$A$65536,0))),"")</f>
        <v>RoW</v>
      </c>
      <c r="G309" s="145" t="str">
        <f>_xlfn.IFNA(_xlfn.IFNA(INDEX(l_goods!$B$3:$B$65537,MATCH($C309,l_goods!$A$3:$A$65537,0)),INDEX(background_technosphere!$F$2:$F$65536,MATCH($C309,background_technosphere!$A$2:$A$65536,0))),"")</f>
        <v>wastewater, unpolluted</v>
      </c>
      <c r="H309" s="146" t="str">
        <f>_xlfn.IFNA(_xlfn.IFNA(INDEX(l_fp!$B$3:$B$65537,MATCH($D309,l_fp!$A$3:$A$65537,0)),INDEX(background_biosphere!$B$2:$B$65536,MATCH($D309,background_biosphere!$A$2:$A$65536,0))),"")</f>
        <v/>
      </c>
      <c r="I309" s="147" t="e">
        <f>-#REF!/1000</f>
        <v>#REF!</v>
      </c>
      <c r="J309" s="147"/>
      <c r="K309" s="143"/>
      <c r="L309" s="148" t="str">
        <f>IF(_xlfn.IFNA(_xlfn.IFNA(INDEX(l_fp!$D$3:$D$65537,MATCH($D309,l_fp!$A$3:$A$65537,0)),INDEX(background_biosphere!$C$2:$C$65536,MATCH($D309,background_biosphere!$A$2:$A$65536,0))),"")=0,"",_xlfn.IFNA(_xlfn.IFNA(INDEX(l_fp!$D$3:$D$65537,MATCH($D309,l_fp!$A$3:$A$65537,0)),INDEX(background_biosphere!$C$2:$C$65536,MATCH($D309,background_biosphere!$A$2:$A$65536,0))),""))</f>
        <v/>
      </c>
      <c r="M309" s="148" t="str">
        <f>IF(_xlfn.IFNA(_xlfn.IFNA(INDEX(l_fp!$E$3:$E$65537,MATCH($D309,l_fp!$A$3:$A$65537,0)),INDEX(background_biosphere!$D$2:$D$65536,MATCH($D309,background_biosphere!$A$2:$A$65536,0))),"")=0,"",_xlfn.IFNA(_xlfn.IFNA(INDEX(l_fp!$E$3:$E$65537,MATCH($D309,l_fp!$A$3:$A$65537,0)),INDEX(background_biosphere!$D$2:$D$65536,MATCH($D309,background_biosphere!$A$2:$A$65536,0))),""))</f>
        <v/>
      </c>
      <c r="N309" s="149" t="str">
        <f>_xlfn.IFNA(_xlfn.IFNA(_xlfn.IFNA(_xlfn.IFNA(INDEX(l_goods!$D$3:$D$65537,MATCH(C309,l_goods!$A$3:$A$65537,0)),INDEX(background_technosphere!$H$2:$H$65536,MATCH(C309,background_technosphere!$A$2:$A$65536,0))),INDEX(l_fp!$F$3:$F$65537,MATCH($D309,l_fp!$A$3:$A$65537,0))),INDEX(background_biosphere!$E$2:$E$65536,MATCH($D309,background_biosphere!$A$2:$A$65536,0))),"")</f>
        <v>m3</v>
      </c>
      <c r="O309" s="150" t="s">
        <v>6050</v>
      </c>
      <c r="P309" s="150" t="s">
        <v>6046</v>
      </c>
      <c r="Q309" s="150"/>
    </row>
    <row r="310" spans="1:93" s="175" customFormat="1" x14ac:dyDescent="0.25">
      <c r="A310" s="173" t="s">
        <v>6054</v>
      </c>
      <c r="B310" s="174"/>
      <c r="C310" s="142"/>
      <c r="D310" s="143"/>
      <c r="E310" s="144" t="str">
        <f>_xlfn.IFNA(_xlfn.IFNA(INDEX(l_act!$B$3:$B$65537,MATCH(IFERROR(RIGHT($C310,LEN($C310)-FIND("_",$C310)),""),l_act!$A$3:$A$65537,0)),INDEX(background_technosphere!$E$2:$E$65536,MATCH($C310,background_technosphere!$A$2:$A$65536,0))),"")</f>
        <v/>
      </c>
      <c r="F310" s="144" t="str">
        <f>_xlfn.IFNA(_xlfn.IFNA(INDEX(l_act!$C$3:$C$65537,MATCH(IFERROR(RIGHT($C310,LEN($C310)-FIND("_",$C310)),""),l_act!$A$3:$A$65537,0)),INDEX(background_technosphere!$G$2:$G$65536,MATCH($C310,background_technosphere!$A$2:$A$65536,0))),"")</f>
        <v/>
      </c>
      <c r="G310" s="145" t="str">
        <f>_xlfn.IFNA(_xlfn.IFNA(INDEX(l_goods!$B$3:$B$65537,MATCH($C310,l_goods!$A$3:$A$65537,0)),INDEX(background_technosphere!$F$2:$F$65536,MATCH($C310,background_technosphere!$A$2:$A$65536,0))),"")</f>
        <v/>
      </c>
      <c r="H310" s="146" t="str">
        <f>_xlfn.IFNA(_xlfn.IFNA(INDEX(l_fp!$B$3:$B$65537,MATCH($D310,l_fp!$A$3:$A$65537,0)),INDEX(background_biosphere!$B$2:$B$65536,MATCH($D310,background_biosphere!$A$2:$A$65536,0))),"")</f>
        <v/>
      </c>
      <c r="I310" s="147"/>
      <c r="J310" s="147"/>
      <c r="K310" s="143"/>
      <c r="L310" s="148" t="str">
        <f>IF(_xlfn.IFNA(_xlfn.IFNA(INDEX(l_fp!$D$3:$D$65537,MATCH($D310,l_fp!$A$3:$A$65537,0)),INDEX(background_biosphere!$C$2:$C$65536,MATCH($D310,background_biosphere!$A$2:$A$65536,0))),"")=0,"",_xlfn.IFNA(_xlfn.IFNA(INDEX(l_fp!$D$3:$D$65537,MATCH($D310,l_fp!$A$3:$A$65537,0)),INDEX(background_biosphere!$C$2:$C$65536,MATCH($D310,background_biosphere!$A$2:$A$65536,0))),""))</f>
        <v/>
      </c>
      <c r="M310" s="148" t="str">
        <f>IF(_xlfn.IFNA(_xlfn.IFNA(INDEX(l_fp!$E$3:$E$65537,MATCH($D310,l_fp!$A$3:$A$65537,0)),INDEX(background_biosphere!$D$2:$D$65536,MATCH($D310,background_biosphere!$A$2:$A$65536,0))),"")=0,"",_xlfn.IFNA(_xlfn.IFNA(INDEX(l_fp!$E$3:$E$65537,MATCH($D310,l_fp!$A$3:$A$65537,0)),INDEX(background_biosphere!$D$2:$D$65536,MATCH($D310,background_biosphere!$A$2:$A$65536,0))),""))</f>
        <v/>
      </c>
      <c r="N310" s="149" t="str">
        <f>_xlfn.IFNA(_xlfn.IFNA(_xlfn.IFNA(_xlfn.IFNA(INDEX(l_goods!$D$3:$D$65537,MATCH(C310,l_goods!$A$3:$A$65537,0)),INDEX(background_technosphere!$H$2:$H$65536,MATCH(C310,background_technosphere!$A$2:$A$65536,0))),INDEX(l_fp!$F$3:$F$65537,MATCH($D310,l_fp!$A$3:$A$65537,0))),INDEX(background_biosphere!$E$2:$E$65536,MATCH($D310,background_biosphere!$A$2:$A$65536,0))),"")</f>
        <v/>
      </c>
      <c r="O310" s="150"/>
      <c r="P310" s="150"/>
      <c r="Q310" s="150"/>
    </row>
    <row r="311" spans="1:93" x14ac:dyDescent="0.25">
      <c r="A311" s="158" t="str">
        <f>_xlfn.IFNA(_xlfn.IFNA(INDEX(l_act!$B$3:$B$65537,MATCH($B311,l_act!$A$3:$A$65537,0)),INDEX(background_technosphere!$E$2:$E$65536,MATCH($B311,background_technosphere!$B$2:$B$65536,0))),"")</f>
        <v>recyc_OCC_QC_1</v>
      </c>
      <c r="B311" s="156" t="s">
        <v>6055</v>
      </c>
      <c r="C311" s="53" t="s">
        <v>5838</v>
      </c>
      <c r="D311" s="54"/>
      <c r="E311" s="55" t="str">
        <f>_xlfn.IFNA(_xlfn.IFNA(INDEX(l_act!$B$3:$B$65537,MATCH(IFERROR(RIGHT($C311,LEN($C311)-FIND("_",$C311)),""),l_act!$A$3:$A$65537,0)),INDEX(background_technosphere!$E$2:$E$65536,MATCH($C311,background_technosphere!$A$2:$A$65536,0))),"")</f>
        <v>market for hard coal</v>
      </c>
      <c r="F311" s="55" t="str">
        <f>_xlfn.IFNA(_xlfn.IFNA(INDEX(l_act!$C$3:$C$65537,MATCH(IFERROR(RIGHT($C311,LEN($C311)-FIND("_",$C311)),""),l_act!$A$3:$A$65537,0)),INDEX(background_technosphere!$G$2:$G$65536,MATCH($C311,background_technosphere!$A$2:$A$65536,0))),"")</f>
        <v>ZA</v>
      </c>
      <c r="G311" s="56" t="str">
        <f>_xlfn.IFNA(_xlfn.IFNA(INDEX(l_goods!$B$3:$B$65537,MATCH($C311,l_goods!$A$3:$A$65537,0)),INDEX(background_technosphere!$F$2:$F$65536,MATCH($C311,background_technosphere!$A$2:$A$65536,0))),"")</f>
        <v>hard coal</v>
      </c>
      <c r="H311" s="57" t="str">
        <f>_xlfn.IFNA(_xlfn.IFNA(INDEX(l_fp!$B$3:$B$65537,MATCH($D311,l_fp!$A$3:$A$65537,0)),INDEX(background_biosphere!$B$2:$B$65536,MATCH($D311,background_biosphere!$A$2:$A$65536,0))),"")</f>
        <v/>
      </c>
      <c r="I311" s="58">
        <v>1.6157095245317101E-4</v>
      </c>
      <c r="J311" s="58"/>
      <c r="K311" s="54"/>
      <c r="L311" s="59" t="str">
        <f>IF(_xlfn.IFNA(_xlfn.IFNA(INDEX(l_fp!$D$3:$D$65537,MATCH($D311,l_fp!$A$3:$A$65537,0)),INDEX(background_biosphere!$C$2:$C$65536,MATCH($D311,background_biosphere!$A$2:$A$65536,0))),"")=0,"",_xlfn.IFNA(_xlfn.IFNA(INDEX(l_fp!$D$3:$D$65537,MATCH($D311,l_fp!$A$3:$A$65537,0)),INDEX(background_biosphere!$C$2:$C$65536,MATCH($D311,background_biosphere!$A$2:$A$65536,0))),""))</f>
        <v/>
      </c>
      <c r="M311" s="59" t="str">
        <f>IF(_xlfn.IFNA(_xlfn.IFNA(INDEX(l_fp!$E$3:$E$65537,MATCH($D311,l_fp!$A$3:$A$65537,0)),INDEX(background_biosphere!$D$2:$D$65536,MATCH($D311,background_biosphere!$A$2:$A$65536,0))),"")=0,"",_xlfn.IFNA(_xlfn.IFNA(INDEX(l_fp!$E$3:$E$65537,MATCH($D311,l_fp!$A$3:$A$65537,0)),INDEX(background_biosphere!$D$2:$D$65536,MATCH($D311,background_biosphere!$A$2:$A$65536,0))),""))</f>
        <v/>
      </c>
      <c r="N311" s="60" t="str">
        <f>_xlfn.IFNA(_xlfn.IFNA(_xlfn.IFNA(_xlfn.IFNA(INDEX(l_goods!$D$3:$D$65537,MATCH(C311,l_goods!$A$3:$A$65537,0)),INDEX(background_technosphere!$H$2:$H$65536,MATCH(C311,background_technosphere!$A$2:$A$65536,0))),INDEX(l_fp!$F$3:$F$65537,MATCH($D311,l_fp!$A$3:$A$65537,0))),INDEX(background_biosphere!$E$2:$E$65536,MATCH($D311,background_biosphere!$A$2:$A$65536,0))),"")</f>
        <v>kg</v>
      </c>
      <c r="O311" s="61"/>
      <c r="P311" s="61" t="s">
        <v>5777</v>
      </c>
      <c r="Q311" s="61"/>
    </row>
    <row r="312" spans="1:93" x14ac:dyDescent="0.25">
      <c r="A312" s="158" t="str">
        <f>_xlfn.IFNA(_xlfn.IFNA(INDEX(l_act!$B$3:$B$65537,MATCH($B312,l_act!$A$3:$A$65537,0)),INDEX(background_technosphere!$E$2:$E$65536,MATCH($B312,background_technosphere!$B$2:$B$65536,0))),"")</f>
        <v>recyc_OCC_QC_1</v>
      </c>
      <c r="B312" s="156" t="s">
        <v>6055</v>
      </c>
      <c r="C312" s="53" t="s">
        <v>5839</v>
      </c>
      <c r="D312" s="54"/>
      <c r="E312" s="55" t="str">
        <f>_xlfn.IFNA(_xlfn.IFNA(INDEX(l_act!$B$3:$B$65537,MATCH(IFERROR(RIGHT($C312,LEN($C312)-FIND("_",$C312)),""),l_act!$A$3:$A$65537,0)),INDEX(background_technosphere!$E$2:$E$65536,MATCH($C312,background_technosphere!$A$2:$A$65536,0))),"")</f>
        <v>market for hard coal</v>
      </c>
      <c r="F312" s="55" t="str">
        <f>_xlfn.IFNA(_xlfn.IFNA(INDEX(l_act!$C$3:$C$65537,MATCH(IFERROR(RIGHT($C312,LEN($C312)-FIND("_",$C312)),""),l_act!$A$3:$A$65537,0)),INDEX(background_technosphere!$G$2:$G$65536,MATCH($C312,background_technosphere!$A$2:$A$65536,0))),"")</f>
        <v>RoW</v>
      </c>
      <c r="G312" s="56" t="str">
        <f>_xlfn.IFNA(_xlfn.IFNA(INDEX(l_goods!$B$3:$B$65537,MATCH($C312,l_goods!$A$3:$A$65537,0)),INDEX(background_technosphere!$F$2:$F$65536,MATCH($C312,background_technosphere!$A$2:$A$65536,0))),"")</f>
        <v>hard coal</v>
      </c>
      <c r="H312" s="57" t="str">
        <f>_xlfn.IFNA(_xlfn.IFNA(INDEX(l_fp!$B$3:$B$65537,MATCH($D312,l_fp!$A$3:$A$65537,0)),INDEX(background_biosphere!$B$2:$B$65536,MATCH($D312,background_biosphere!$A$2:$A$65536,0))),"")</f>
        <v/>
      </c>
      <c r="I312" s="58">
        <v>8.2108897935853403E-4</v>
      </c>
      <c r="J312" s="58"/>
      <c r="K312" s="54"/>
      <c r="L312" s="59" t="str">
        <f>IF(_xlfn.IFNA(_xlfn.IFNA(INDEX(l_fp!$D$3:$D$65537,MATCH($D312,l_fp!$A$3:$A$65537,0)),INDEX(background_biosphere!$C$2:$C$65536,MATCH($D312,background_biosphere!$A$2:$A$65536,0))),"")=0,"",_xlfn.IFNA(_xlfn.IFNA(INDEX(l_fp!$D$3:$D$65537,MATCH($D312,l_fp!$A$3:$A$65537,0)),INDEX(background_biosphere!$C$2:$C$65536,MATCH($D312,background_biosphere!$A$2:$A$65536,0))),""))</f>
        <v/>
      </c>
      <c r="M312" s="59" t="str">
        <f>IF(_xlfn.IFNA(_xlfn.IFNA(INDEX(l_fp!$E$3:$E$65537,MATCH($D312,l_fp!$A$3:$A$65537,0)),INDEX(background_biosphere!$D$2:$D$65536,MATCH($D312,background_biosphere!$A$2:$A$65536,0))),"")=0,"",_xlfn.IFNA(_xlfn.IFNA(INDEX(l_fp!$E$3:$E$65537,MATCH($D312,l_fp!$A$3:$A$65537,0)),INDEX(background_biosphere!$D$2:$D$65536,MATCH($D312,background_biosphere!$A$2:$A$65536,0))),""))</f>
        <v/>
      </c>
      <c r="N312" s="60" t="str">
        <f>_xlfn.IFNA(_xlfn.IFNA(_xlfn.IFNA(_xlfn.IFNA(INDEX(l_goods!$D$3:$D$65537,MATCH(C312,l_goods!$A$3:$A$65537,0)),INDEX(background_technosphere!$H$2:$H$65536,MATCH(C312,background_technosphere!$A$2:$A$65536,0))),INDEX(l_fp!$F$3:$F$65537,MATCH($D312,l_fp!$A$3:$A$65537,0))),INDEX(background_biosphere!$E$2:$E$65536,MATCH($D312,background_biosphere!$A$2:$A$65536,0))),"")</f>
        <v>kg</v>
      </c>
      <c r="O312" s="61"/>
      <c r="P312" s="61" t="s">
        <v>5777</v>
      </c>
      <c r="Q312" s="61"/>
    </row>
    <row r="313" spans="1:93" x14ac:dyDescent="0.25">
      <c r="A313" s="158" t="str">
        <f>_xlfn.IFNA(_xlfn.IFNA(INDEX(l_act!$B$3:$B$65537,MATCH($B313,l_act!$A$3:$A$65537,0)),INDEX(background_technosphere!$E$2:$E$65536,MATCH($B313,background_technosphere!$B$2:$B$65536,0))),"")</f>
        <v>recyc_OCC_QC_1</v>
      </c>
      <c r="B313" s="156" t="s">
        <v>6055</v>
      </c>
      <c r="C313" s="53" t="s">
        <v>5840</v>
      </c>
      <c r="D313" s="54"/>
      <c r="E313" s="55" t="str">
        <f>_xlfn.IFNA(_xlfn.IFNA(INDEX(l_act!$B$3:$B$65537,MATCH(IFERROR(RIGHT($C313,LEN($C313)-FIND("_",$C313)),""),l_act!$A$3:$A$65537,0)),INDEX(background_technosphere!$E$2:$E$65536,MATCH($C313,background_technosphere!$A$2:$A$65536,0))),"")</f>
        <v>market for hard coal</v>
      </c>
      <c r="F313" s="55" t="str">
        <f>_xlfn.IFNA(_xlfn.IFNA(INDEX(l_act!$C$3:$C$65537,MATCH(IFERROR(RIGHT($C313,LEN($C313)-FIND("_",$C313)),""),l_act!$A$3:$A$65537,0)),INDEX(background_technosphere!$G$2:$G$65536,MATCH($C313,background_technosphere!$A$2:$A$65536,0))),"")</f>
        <v>RLA</v>
      </c>
      <c r="G313" s="56" t="str">
        <f>_xlfn.IFNA(_xlfn.IFNA(INDEX(l_goods!$B$3:$B$65537,MATCH($C313,l_goods!$A$3:$A$65537,0)),INDEX(background_technosphere!$F$2:$F$65536,MATCH($C313,background_technosphere!$A$2:$A$65536,0))),"")</f>
        <v>hard coal</v>
      </c>
      <c r="H313" s="57" t="str">
        <f>_xlfn.IFNA(_xlfn.IFNA(INDEX(l_fp!$B$3:$B$65537,MATCH($D313,l_fp!$A$3:$A$65537,0)),INDEX(background_biosphere!$B$2:$B$65536,MATCH($D313,background_biosphere!$A$2:$A$65536,0))),"")</f>
        <v/>
      </c>
      <c r="I313" s="58">
        <v>8.8346516981950302E-5</v>
      </c>
      <c r="J313" s="58"/>
      <c r="K313" s="54"/>
      <c r="L313" s="59" t="str">
        <f>IF(_xlfn.IFNA(_xlfn.IFNA(INDEX(l_fp!$D$3:$D$65537,MATCH($D313,l_fp!$A$3:$A$65537,0)),INDEX(background_biosphere!$C$2:$C$65536,MATCH($D313,background_biosphere!$A$2:$A$65536,0))),"")=0,"",_xlfn.IFNA(_xlfn.IFNA(INDEX(l_fp!$D$3:$D$65537,MATCH($D313,l_fp!$A$3:$A$65537,0)),INDEX(background_biosphere!$C$2:$C$65536,MATCH($D313,background_biosphere!$A$2:$A$65536,0))),""))</f>
        <v/>
      </c>
      <c r="M313" s="59" t="str">
        <f>IF(_xlfn.IFNA(_xlfn.IFNA(INDEX(l_fp!$E$3:$E$65537,MATCH($D313,l_fp!$A$3:$A$65537,0)),INDEX(background_biosphere!$D$2:$D$65536,MATCH($D313,background_biosphere!$A$2:$A$65536,0))),"")=0,"",_xlfn.IFNA(_xlfn.IFNA(INDEX(l_fp!$E$3:$E$65537,MATCH($D313,l_fp!$A$3:$A$65537,0)),INDEX(background_biosphere!$D$2:$D$65536,MATCH($D313,background_biosphere!$A$2:$A$65536,0))),""))</f>
        <v/>
      </c>
      <c r="N313" s="60" t="str">
        <f>_xlfn.IFNA(_xlfn.IFNA(_xlfn.IFNA(_xlfn.IFNA(INDEX(l_goods!$D$3:$D$65537,MATCH(C313,l_goods!$A$3:$A$65537,0)),INDEX(background_technosphere!$H$2:$H$65536,MATCH(C313,background_technosphere!$A$2:$A$65536,0))),INDEX(l_fp!$F$3:$F$65537,MATCH($D313,l_fp!$A$3:$A$65537,0))),INDEX(background_biosphere!$E$2:$E$65536,MATCH($D313,background_biosphere!$A$2:$A$65536,0))),"")</f>
        <v>kg</v>
      </c>
      <c r="O313" s="61"/>
      <c r="P313" s="61" t="s">
        <v>5777</v>
      </c>
      <c r="Q313" s="61"/>
    </row>
    <row r="314" spans="1:93" x14ac:dyDescent="0.25">
      <c r="A314" s="158" t="str">
        <f>_xlfn.IFNA(_xlfn.IFNA(INDEX(l_act!$B$3:$B$65537,MATCH($B314,l_act!$A$3:$A$65537,0)),INDEX(background_technosphere!$E$2:$E$65536,MATCH($B314,background_technosphere!$B$2:$B$65536,0))),"")</f>
        <v>recyc_OCC_QC_1</v>
      </c>
      <c r="B314" s="156" t="s">
        <v>6055</v>
      </c>
      <c r="C314" s="53" t="s">
        <v>5841</v>
      </c>
      <c r="D314" s="54"/>
      <c r="E314" s="55" t="str">
        <f>_xlfn.IFNA(_xlfn.IFNA(INDEX(l_act!$B$3:$B$65537,MATCH(IFERROR(RIGHT($C314,LEN($C314)-FIND("_",$C314)),""),l_act!$A$3:$A$65537,0)),INDEX(background_technosphere!$E$2:$E$65536,MATCH($C314,background_technosphere!$A$2:$A$65536,0))),"")</f>
        <v>market for hard coal</v>
      </c>
      <c r="F314" s="55" t="str">
        <f>_xlfn.IFNA(_xlfn.IFNA(INDEX(l_act!$C$3:$C$65537,MATCH(IFERROR(RIGHT($C314,LEN($C314)-FIND("_",$C314)),""),l_act!$A$3:$A$65537,0)),INDEX(background_technosphere!$G$2:$G$65536,MATCH($C314,background_technosphere!$A$2:$A$65536,0))),"")</f>
        <v>RNA</v>
      </c>
      <c r="G314" s="56" t="str">
        <f>_xlfn.IFNA(_xlfn.IFNA(INDEX(l_goods!$B$3:$B$65537,MATCH($C314,l_goods!$A$3:$A$65537,0)),INDEX(background_technosphere!$F$2:$F$65536,MATCH($C314,background_technosphere!$A$2:$A$65536,0))),"")</f>
        <v>hard coal</v>
      </c>
      <c r="H314" s="57" t="str">
        <f>_xlfn.IFNA(_xlfn.IFNA(INDEX(l_fp!$B$3:$B$65537,MATCH($D314,l_fp!$A$3:$A$65537,0)),INDEX(background_biosphere!$B$2:$B$65536,MATCH($D314,background_biosphere!$A$2:$A$65536,0))),"")</f>
        <v/>
      </c>
      <c r="I314" s="58">
        <v>5.5507109677965197E-4</v>
      </c>
      <c r="J314" s="58"/>
      <c r="K314" s="54"/>
      <c r="L314" s="59" t="str">
        <f>IF(_xlfn.IFNA(_xlfn.IFNA(INDEX(l_fp!$D$3:$D$65537,MATCH($D314,l_fp!$A$3:$A$65537,0)),INDEX(background_biosphere!$C$2:$C$65536,MATCH($D314,background_biosphere!$A$2:$A$65536,0))),"")=0,"",_xlfn.IFNA(_xlfn.IFNA(INDEX(l_fp!$D$3:$D$65537,MATCH($D314,l_fp!$A$3:$A$65537,0)),INDEX(background_biosphere!$C$2:$C$65536,MATCH($D314,background_biosphere!$A$2:$A$65536,0))),""))</f>
        <v/>
      </c>
      <c r="M314" s="59" t="str">
        <f>IF(_xlfn.IFNA(_xlfn.IFNA(INDEX(l_fp!$E$3:$E$65537,MATCH($D314,l_fp!$A$3:$A$65537,0)),INDEX(background_biosphere!$D$2:$D$65536,MATCH($D314,background_biosphere!$A$2:$A$65536,0))),"")=0,"",_xlfn.IFNA(_xlfn.IFNA(INDEX(l_fp!$E$3:$E$65537,MATCH($D314,l_fp!$A$3:$A$65537,0)),INDEX(background_biosphere!$D$2:$D$65536,MATCH($D314,background_biosphere!$A$2:$A$65536,0))),""))</f>
        <v/>
      </c>
      <c r="N314" s="60" t="str">
        <f>_xlfn.IFNA(_xlfn.IFNA(_xlfn.IFNA(_xlfn.IFNA(INDEX(l_goods!$D$3:$D$65537,MATCH(C314,l_goods!$A$3:$A$65537,0)),INDEX(background_technosphere!$H$2:$H$65536,MATCH(C314,background_technosphere!$A$2:$A$65536,0))),INDEX(l_fp!$F$3:$F$65537,MATCH($D314,l_fp!$A$3:$A$65537,0))),INDEX(background_biosphere!$E$2:$E$65536,MATCH($D314,background_biosphere!$A$2:$A$65536,0))),"")</f>
        <v>kg</v>
      </c>
      <c r="O314" s="61"/>
      <c r="P314" s="61" t="s">
        <v>5777</v>
      </c>
      <c r="Q314" s="61"/>
    </row>
    <row r="315" spans="1:93" x14ac:dyDescent="0.25">
      <c r="A315" s="158" t="str">
        <f>_xlfn.IFNA(_xlfn.IFNA(INDEX(l_act!$B$3:$B$65537,MATCH($B315,l_act!$A$3:$A$65537,0)),INDEX(background_technosphere!$E$2:$E$65536,MATCH($B315,background_technosphere!$B$2:$B$65536,0))),"")</f>
        <v>recyc_OCC_QC_1</v>
      </c>
      <c r="B315" s="156" t="s">
        <v>6055</v>
      </c>
      <c r="C315" s="53" t="s">
        <v>5842</v>
      </c>
      <c r="D315" s="54"/>
      <c r="E315" s="55" t="str">
        <f>_xlfn.IFNA(_xlfn.IFNA(INDEX(l_act!$B$3:$B$65537,MATCH(IFERROR(RIGHT($C315,LEN($C315)-FIND("_",$C315)),""),l_act!$A$3:$A$65537,0)),INDEX(background_technosphere!$E$2:$E$65536,MATCH($C315,background_technosphere!$A$2:$A$65536,0))),"")</f>
        <v>market for hard coal</v>
      </c>
      <c r="F315" s="55" t="str">
        <f>_xlfn.IFNA(_xlfn.IFNA(INDEX(l_act!$C$3:$C$65537,MATCH(IFERROR(RIGHT($C315,LEN($C315)-FIND("_",$C315)),""),l_act!$A$3:$A$65537,0)),INDEX(background_technosphere!$G$2:$G$65536,MATCH($C315,background_technosphere!$A$2:$A$65536,0))),"")</f>
        <v>IN</v>
      </c>
      <c r="G315" s="56" t="str">
        <f>_xlfn.IFNA(_xlfn.IFNA(INDEX(l_goods!$B$3:$B$65537,MATCH($C315,l_goods!$A$3:$A$65537,0)),INDEX(background_technosphere!$F$2:$F$65536,MATCH($C315,background_technosphere!$A$2:$A$65536,0))),"")</f>
        <v>hard coal</v>
      </c>
      <c r="H315" s="57" t="str">
        <f>_xlfn.IFNA(_xlfn.IFNA(INDEX(l_fp!$B$3:$B$65537,MATCH($D315,l_fp!$A$3:$A$65537,0)),INDEX(background_biosphere!$B$2:$B$65536,MATCH($D315,background_biosphere!$A$2:$A$65536,0))),"")</f>
        <v/>
      </c>
      <c r="I315" s="58">
        <v>6.1880990995474003E-4</v>
      </c>
      <c r="J315" s="58"/>
      <c r="K315" s="54"/>
      <c r="L315" s="59" t="str">
        <f>IF(_xlfn.IFNA(_xlfn.IFNA(INDEX(l_fp!$D$3:$D$65537,MATCH($D315,l_fp!$A$3:$A$65537,0)),INDEX(background_biosphere!$C$2:$C$65536,MATCH($D315,background_biosphere!$A$2:$A$65536,0))),"")=0,"",_xlfn.IFNA(_xlfn.IFNA(INDEX(l_fp!$D$3:$D$65537,MATCH($D315,l_fp!$A$3:$A$65537,0)),INDEX(background_biosphere!$C$2:$C$65536,MATCH($D315,background_biosphere!$A$2:$A$65536,0))),""))</f>
        <v/>
      </c>
      <c r="M315" s="59" t="str">
        <f>IF(_xlfn.IFNA(_xlfn.IFNA(INDEX(l_fp!$E$3:$E$65537,MATCH($D315,l_fp!$A$3:$A$65537,0)),INDEX(background_biosphere!$D$2:$D$65536,MATCH($D315,background_biosphere!$A$2:$A$65536,0))),"")=0,"",_xlfn.IFNA(_xlfn.IFNA(INDEX(l_fp!$E$3:$E$65537,MATCH($D315,l_fp!$A$3:$A$65537,0)),INDEX(background_biosphere!$D$2:$D$65536,MATCH($D315,background_biosphere!$A$2:$A$65536,0))),""))</f>
        <v/>
      </c>
      <c r="N315" s="60" t="str">
        <f>_xlfn.IFNA(_xlfn.IFNA(_xlfn.IFNA(_xlfn.IFNA(INDEX(l_goods!$D$3:$D$65537,MATCH(C315,l_goods!$A$3:$A$65537,0)),INDEX(background_technosphere!$H$2:$H$65536,MATCH(C315,background_technosphere!$A$2:$A$65536,0))),INDEX(l_fp!$F$3:$F$65537,MATCH($D315,l_fp!$A$3:$A$65537,0))),INDEX(background_biosphere!$E$2:$E$65536,MATCH($D315,background_biosphere!$A$2:$A$65536,0))),"")</f>
        <v>kg</v>
      </c>
      <c r="O315" s="61"/>
      <c r="P315" s="61" t="s">
        <v>5777</v>
      </c>
      <c r="Q315" s="61"/>
    </row>
    <row r="316" spans="1:93" x14ac:dyDescent="0.25">
      <c r="A316" s="158" t="str">
        <f>_xlfn.IFNA(_xlfn.IFNA(INDEX(l_act!$B$3:$B$65537,MATCH($B316,l_act!$A$3:$A$65537,0)),INDEX(background_technosphere!$E$2:$E$65536,MATCH($B316,background_technosphere!$B$2:$B$65536,0))),"")</f>
        <v>recyc_OCC_QC_1</v>
      </c>
      <c r="B316" s="156" t="s">
        <v>6055</v>
      </c>
      <c r="C316" s="53" t="s">
        <v>5843</v>
      </c>
      <c r="D316" s="54"/>
      <c r="E316" s="55" t="str">
        <f>_xlfn.IFNA(_xlfn.IFNA(INDEX(l_act!$B$3:$B$65537,MATCH(IFERROR(RIGHT($C316,LEN($C316)-FIND("_",$C316)),""),l_act!$A$3:$A$65537,0)),INDEX(background_technosphere!$E$2:$E$65536,MATCH($C316,background_technosphere!$A$2:$A$65536,0))),"")</f>
        <v>market for hard coal</v>
      </c>
      <c r="F316" s="55" t="str">
        <f>_xlfn.IFNA(_xlfn.IFNA(INDEX(l_act!$C$3:$C$65537,MATCH(IFERROR(RIGHT($C316,LEN($C316)-FIND("_",$C316)),""),l_act!$A$3:$A$65537,0)),INDEX(background_technosphere!$G$2:$G$65536,MATCH($C316,background_technosphere!$A$2:$A$65536,0))),"")</f>
        <v>AU</v>
      </c>
      <c r="G316" s="56" t="str">
        <f>_xlfn.IFNA(_xlfn.IFNA(INDEX(l_goods!$B$3:$B$65537,MATCH($C316,l_goods!$A$3:$A$65537,0)),INDEX(background_technosphere!$F$2:$F$65536,MATCH($C316,background_technosphere!$A$2:$A$65536,0))),"")</f>
        <v>hard coal</v>
      </c>
      <c r="H316" s="57" t="str">
        <f>_xlfn.IFNA(_xlfn.IFNA(INDEX(l_fp!$B$3:$B$65537,MATCH($D316,l_fp!$A$3:$A$65537,0)),INDEX(background_biosphere!$B$2:$B$65536,MATCH($D316,background_biosphere!$A$2:$A$65536,0))),"")</f>
        <v/>
      </c>
      <c r="I316" s="58">
        <v>3.79933881871058E-4</v>
      </c>
      <c r="J316" s="58"/>
      <c r="K316" s="54"/>
      <c r="L316" s="59" t="str">
        <f>IF(_xlfn.IFNA(_xlfn.IFNA(INDEX(l_fp!$D$3:$D$65537,MATCH($D316,l_fp!$A$3:$A$65537,0)),INDEX(background_biosphere!$C$2:$C$65536,MATCH($D316,background_biosphere!$A$2:$A$65536,0))),"")=0,"",_xlfn.IFNA(_xlfn.IFNA(INDEX(l_fp!$D$3:$D$65537,MATCH($D316,l_fp!$A$3:$A$65537,0)),INDEX(background_biosphere!$C$2:$C$65536,MATCH($D316,background_biosphere!$A$2:$A$65536,0))),""))</f>
        <v/>
      </c>
      <c r="M316" s="59" t="str">
        <f>IF(_xlfn.IFNA(_xlfn.IFNA(INDEX(l_fp!$E$3:$E$65537,MATCH($D316,l_fp!$A$3:$A$65537,0)),INDEX(background_biosphere!$D$2:$D$65536,MATCH($D316,background_biosphere!$A$2:$A$65536,0))),"")=0,"",_xlfn.IFNA(_xlfn.IFNA(INDEX(l_fp!$E$3:$E$65537,MATCH($D316,l_fp!$A$3:$A$65537,0)),INDEX(background_biosphere!$D$2:$D$65536,MATCH($D316,background_biosphere!$A$2:$A$65536,0))),""))</f>
        <v/>
      </c>
      <c r="N316" s="60" t="str">
        <f>_xlfn.IFNA(_xlfn.IFNA(_xlfn.IFNA(_xlfn.IFNA(INDEX(l_goods!$D$3:$D$65537,MATCH(C316,l_goods!$A$3:$A$65537,0)),INDEX(background_technosphere!$H$2:$H$65536,MATCH(C316,background_technosphere!$A$2:$A$65536,0))),INDEX(l_fp!$F$3:$F$65537,MATCH($D316,l_fp!$A$3:$A$65537,0))),INDEX(background_biosphere!$E$2:$E$65536,MATCH($D316,background_biosphere!$A$2:$A$65536,0))),"")</f>
        <v>kg</v>
      </c>
      <c r="O316" s="61"/>
      <c r="P316" s="61" t="s">
        <v>5777</v>
      </c>
      <c r="Q316" s="61"/>
    </row>
    <row r="317" spans="1:93" x14ac:dyDescent="0.25">
      <c r="A317" s="158" t="str">
        <f>_xlfn.IFNA(_xlfn.IFNA(INDEX(l_act!$B$3:$B$65537,MATCH($B317,l_act!$A$3:$A$65537,0)),INDEX(background_technosphere!$E$2:$E$65536,MATCH($B317,background_technosphere!$B$2:$B$65536,0))),"")</f>
        <v>recyc_OCC_QC_1</v>
      </c>
      <c r="B317" s="156" t="s">
        <v>6055</v>
      </c>
      <c r="C317" s="53" t="s">
        <v>5844</v>
      </c>
      <c r="D317" s="54"/>
      <c r="E317" s="55" t="str">
        <f>_xlfn.IFNA(_xlfn.IFNA(INDEX(l_act!$B$3:$B$65537,MATCH(IFERROR(RIGHT($C317,LEN($C317)-FIND("_",$C317)),""),l_act!$A$3:$A$65537,0)),INDEX(background_technosphere!$E$2:$E$65536,MATCH($C317,background_technosphere!$A$2:$A$65536,0))),"")</f>
        <v>market for hard coal</v>
      </c>
      <c r="F317" s="55" t="str">
        <f>_xlfn.IFNA(_xlfn.IFNA(INDEX(l_act!$C$3:$C$65537,MATCH(IFERROR(RIGHT($C317,LEN($C317)-FIND("_",$C317)),""),l_act!$A$3:$A$65537,0)),INDEX(background_technosphere!$G$2:$G$65536,MATCH($C317,background_technosphere!$A$2:$A$65536,0))),"")</f>
        <v>ID</v>
      </c>
      <c r="G317" s="56" t="str">
        <f>_xlfn.IFNA(_xlfn.IFNA(INDEX(l_goods!$B$3:$B$65537,MATCH($C317,l_goods!$A$3:$A$65537,0)),INDEX(background_technosphere!$F$2:$F$65536,MATCH($C317,background_technosphere!$A$2:$A$65536,0))),"")</f>
        <v>hard coal</v>
      </c>
      <c r="H317" s="57" t="str">
        <f>_xlfn.IFNA(_xlfn.IFNA(INDEX(l_fp!$B$3:$B$65537,MATCH($D317,l_fp!$A$3:$A$65537,0)),INDEX(background_biosphere!$B$2:$B$65536,MATCH($D317,background_biosphere!$A$2:$A$65536,0))),"")</f>
        <v/>
      </c>
      <c r="I317" s="58">
        <v>3.7231029301149998E-4</v>
      </c>
      <c r="J317" s="58"/>
      <c r="K317" s="54"/>
      <c r="L317" s="59" t="str">
        <f>IF(_xlfn.IFNA(_xlfn.IFNA(INDEX(l_fp!$D$3:$D$65537,MATCH($D317,l_fp!$A$3:$A$65537,0)),INDEX(background_biosphere!$C$2:$C$65536,MATCH($D317,background_biosphere!$A$2:$A$65536,0))),"")=0,"",_xlfn.IFNA(_xlfn.IFNA(INDEX(l_fp!$D$3:$D$65537,MATCH($D317,l_fp!$A$3:$A$65537,0)),INDEX(background_biosphere!$C$2:$C$65536,MATCH($D317,background_biosphere!$A$2:$A$65536,0))),""))</f>
        <v/>
      </c>
      <c r="M317" s="59" t="str">
        <f>IF(_xlfn.IFNA(_xlfn.IFNA(INDEX(l_fp!$E$3:$E$65537,MATCH($D317,l_fp!$A$3:$A$65537,0)),INDEX(background_biosphere!$D$2:$D$65536,MATCH($D317,background_biosphere!$A$2:$A$65536,0))),"")=0,"",_xlfn.IFNA(_xlfn.IFNA(INDEX(l_fp!$E$3:$E$65537,MATCH($D317,l_fp!$A$3:$A$65537,0)),INDEX(background_biosphere!$D$2:$D$65536,MATCH($D317,background_biosphere!$A$2:$A$65536,0))),""))</f>
        <v/>
      </c>
      <c r="N317" s="60" t="str">
        <f>_xlfn.IFNA(_xlfn.IFNA(_xlfn.IFNA(_xlfn.IFNA(INDEX(l_goods!$D$3:$D$65537,MATCH(C317,l_goods!$A$3:$A$65537,0)),INDEX(background_technosphere!$H$2:$H$65536,MATCH(C317,background_technosphere!$A$2:$A$65536,0))),INDEX(l_fp!$F$3:$F$65537,MATCH($D317,l_fp!$A$3:$A$65537,0))),INDEX(background_biosphere!$E$2:$E$65536,MATCH($D317,background_biosphere!$A$2:$A$65536,0))),"")</f>
        <v>kg</v>
      </c>
      <c r="O317" s="61"/>
      <c r="P317" s="61" t="s">
        <v>5777</v>
      </c>
      <c r="Q317" s="61"/>
    </row>
    <row r="318" spans="1:93" x14ac:dyDescent="0.25">
      <c r="A318" s="158" t="str">
        <f>_xlfn.IFNA(_xlfn.IFNA(INDEX(l_act!$B$3:$B$65537,MATCH($B318,l_act!$A$3:$A$65537,0)),INDEX(background_technosphere!$E$2:$E$65536,MATCH($B318,background_technosphere!$B$2:$B$65536,0))),"")</f>
        <v>recyc_OCC_QC_1</v>
      </c>
      <c r="B318" s="156" t="s">
        <v>6055</v>
      </c>
      <c r="C318" s="53" t="s">
        <v>5845</v>
      </c>
      <c r="D318" s="54"/>
      <c r="E318" s="55" t="str">
        <f>_xlfn.IFNA(_xlfn.IFNA(INDEX(l_act!$B$3:$B$65537,MATCH(IFERROR(RIGHT($C318,LEN($C318)-FIND("_",$C318)),""),l_act!$A$3:$A$65537,0)),INDEX(background_technosphere!$E$2:$E$65536,MATCH($C318,background_technosphere!$A$2:$A$65536,0))),"")</f>
        <v>market for hard coal</v>
      </c>
      <c r="F318" s="55" t="str">
        <f>_xlfn.IFNA(_xlfn.IFNA(INDEX(l_act!$C$3:$C$65537,MATCH(IFERROR(RIGHT($C318,LEN($C318)-FIND("_",$C318)),""),l_act!$A$3:$A$65537,0)),INDEX(background_technosphere!$G$2:$G$65536,MATCH($C318,background_technosphere!$A$2:$A$65536,0))),"")</f>
        <v>CN</v>
      </c>
      <c r="G318" s="56" t="str">
        <f>_xlfn.IFNA(_xlfn.IFNA(INDEX(l_goods!$B$3:$B$65537,MATCH($C318,l_goods!$A$3:$A$65537,0)),INDEX(background_technosphere!$F$2:$F$65536,MATCH($C318,background_technosphere!$A$2:$A$65536,0))),"")</f>
        <v>hard coal</v>
      </c>
      <c r="H318" s="57" t="str">
        <f>_xlfn.IFNA(_xlfn.IFNA(INDEX(l_fp!$B$3:$B$65537,MATCH($D318,l_fp!$A$3:$A$65537,0)),INDEX(background_biosphere!$B$2:$B$65536,MATCH($D318,background_biosphere!$A$2:$A$65536,0))),"")</f>
        <v/>
      </c>
      <c r="I318" s="58">
        <v>2.6349280901146999E-3</v>
      </c>
      <c r="J318" s="58"/>
      <c r="K318" s="54"/>
      <c r="L318" s="59" t="str">
        <f>IF(_xlfn.IFNA(_xlfn.IFNA(INDEX(l_fp!$D$3:$D$65537,MATCH($D318,l_fp!$A$3:$A$65537,0)),INDEX(background_biosphere!$C$2:$C$65536,MATCH($D318,background_biosphere!$A$2:$A$65536,0))),"")=0,"",_xlfn.IFNA(_xlfn.IFNA(INDEX(l_fp!$D$3:$D$65537,MATCH($D318,l_fp!$A$3:$A$65537,0)),INDEX(background_biosphere!$C$2:$C$65536,MATCH($D318,background_biosphere!$A$2:$A$65536,0))),""))</f>
        <v/>
      </c>
      <c r="M318" s="59" t="str">
        <f>IF(_xlfn.IFNA(_xlfn.IFNA(INDEX(l_fp!$E$3:$E$65537,MATCH($D318,l_fp!$A$3:$A$65537,0)),INDEX(background_biosphere!$D$2:$D$65536,MATCH($D318,background_biosphere!$A$2:$A$65536,0))),"")=0,"",_xlfn.IFNA(_xlfn.IFNA(INDEX(l_fp!$E$3:$E$65537,MATCH($D318,l_fp!$A$3:$A$65537,0)),INDEX(background_biosphere!$D$2:$D$65536,MATCH($D318,background_biosphere!$A$2:$A$65536,0))),""))</f>
        <v/>
      </c>
      <c r="N318" s="60" t="str">
        <f>_xlfn.IFNA(_xlfn.IFNA(_xlfn.IFNA(_xlfn.IFNA(INDEX(l_goods!$D$3:$D$65537,MATCH(C318,l_goods!$A$3:$A$65537,0)),INDEX(background_technosphere!$H$2:$H$65536,MATCH(C318,background_technosphere!$A$2:$A$65536,0))),INDEX(l_fp!$F$3:$F$65537,MATCH($D318,l_fp!$A$3:$A$65537,0))),INDEX(background_biosphere!$E$2:$E$65536,MATCH($D318,background_biosphere!$A$2:$A$65536,0))),"")</f>
        <v>kg</v>
      </c>
      <c r="O318" s="61"/>
      <c r="P318" s="61" t="s">
        <v>5777</v>
      </c>
      <c r="Q318" s="61"/>
    </row>
    <row r="319" spans="1:93" x14ac:dyDescent="0.25">
      <c r="A319" s="158" t="str">
        <f>_xlfn.IFNA(_xlfn.IFNA(INDEX(l_act!$B$3:$B$65537,MATCH($B319,l_act!$A$3:$A$65537,0)),INDEX(background_technosphere!$E$2:$E$65536,MATCH($B319,background_technosphere!$B$2:$B$65536,0))),"")</f>
        <v>recyc_OCC_QC_1</v>
      </c>
      <c r="B319" s="156" t="s">
        <v>6055</v>
      </c>
      <c r="C319" s="53" t="s">
        <v>5846</v>
      </c>
      <c r="D319" s="54"/>
      <c r="E319" s="55" t="str">
        <f>_xlfn.IFNA(_xlfn.IFNA(INDEX(l_act!$B$3:$B$65537,MATCH(IFERROR(RIGHT($C319,LEN($C319)-FIND("_",$C319)),""),l_act!$A$3:$A$65537,0)),INDEX(background_technosphere!$E$2:$E$65536,MATCH($C319,background_technosphere!$A$2:$A$65536,0))),"")</f>
        <v>market for maize starch</v>
      </c>
      <c r="F319" s="55" t="str">
        <f>_xlfn.IFNA(_xlfn.IFNA(INDEX(l_act!$C$3:$C$65537,MATCH(IFERROR(RIGHT($C319,LEN($C319)-FIND("_",$C319)),""),l_act!$A$3:$A$65537,0)),INDEX(background_technosphere!$G$2:$G$65536,MATCH($C319,background_technosphere!$A$2:$A$65536,0))),"")</f>
        <v>GLO</v>
      </c>
      <c r="G319" s="56" t="str">
        <f>_xlfn.IFNA(_xlfn.IFNA(INDEX(l_goods!$B$3:$B$65537,MATCH($C319,l_goods!$A$3:$A$65537,0)),INDEX(background_technosphere!$F$2:$F$65536,MATCH($C319,background_technosphere!$A$2:$A$65536,0))),"")</f>
        <v>maize starch</v>
      </c>
      <c r="H319" s="57" t="str">
        <f>_xlfn.IFNA(_xlfn.IFNA(INDEX(l_fp!$B$3:$B$65537,MATCH($D319,l_fp!$A$3:$A$65537,0)),INDEX(background_biosphere!$B$2:$B$65536,MATCH($D319,background_biosphere!$A$2:$A$65536,0))),"")</f>
        <v/>
      </c>
      <c r="I319" s="58">
        <v>3.0321894959096301E-2</v>
      </c>
      <c r="J319" s="58"/>
      <c r="K319" s="54"/>
      <c r="L319" s="59" t="str">
        <f>IF(_xlfn.IFNA(_xlfn.IFNA(INDEX(l_fp!$D$3:$D$65537,MATCH($D319,l_fp!$A$3:$A$65537,0)),INDEX(background_biosphere!$C$2:$C$65536,MATCH($D319,background_biosphere!$A$2:$A$65536,0))),"")=0,"",_xlfn.IFNA(_xlfn.IFNA(INDEX(l_fp!$D$3:$D$65537,MATCH($D319,l_fp!$A$3:$A$65537,0)),INDEX(background_biosphere!$C$2:$C$65536,MATCH($D319,background_biosphere!$A$2:$A$65536,0))),""))</f>
        <v/>
      </c>
      <c r="M319" s="59" t="str">
        <f>IF(_xlfn.IFNA(_xlfn.IFNA(INDEX(l_fp!$E$3:$E$65537,MATCH($D319,l_fp!$A$3:$A$65537,0)),INDEX(background_biosphere!$D$2:$D$65536,MATCH($D319,background_biosphere!$A$2:$A$65536,0))),"")=0,"",_xlfn.IFNA(_xlfn.IFNA(INDEX(l_fp!$E$3:$E$65537,MATCH($D319,l_fp!$A$3:$A$65537,0)),INDEX(background_biosphere!$D$2:$D$65536,MATCH($D319,background_biosphere!$A$2:$A$65536,0))),""))</f>
        <v/>
      </c>
      <c r="N319" s="60" t="str">
        <f>_xlfn.IFNA(_xlfn.IFNA(_xlfn.IFNA(_xlfn.IFNA(INDEX(l_goods!$D$3:$D$65537,MATCH(C319,l_goods!$A$3:$A$65537,0)),INDEX(background_technosphere!$H$2:$H$65536,MATCH(C319,background_technosphere!$A$2:$A$65536,0))),INDEX(l_fp!$F$3:$F$65537,MATCH($D319,l_fp!$A$3:$A$65537,0))),INDEX(background_biosphere!$E$2:$E$65536,MATCH($D319,background_biosphere!$A$2:$A$65536,0))),"")</f>
        <v>kg</v>
      </c>
      <c r="O319" s="61"/>
      <c r="P319" s="61" t="s">
        <v>5777</v>
      </c>
      <c r="Q319" s="61"/>
    </row>
    <row r="320" spans="1:93" x14ac:dyDescent="0.25">
      <c r="A320" s="158" t="str">
        <f>_xlfn.IFNA(_xlfn.IFNA(INDEX(l_act!$B$3:$B$65537,MATCH($B320,l_act!$A$3:$A$65537,0)),INDEX(background_technosphere!$E$2:$E$65536,MATCH($B320,background_technosphere!$B$2:$B$65536,0))),"")</f>
        <v>recyc_OCC_QC_1</v>
      </c>
      <c r="B320" s="156" t="s">
        <v>6055</v>
      </c>
      <c r="C320" s="53" t="s">
        <v>5716</v>
      </c>
      <c r="D320" s="54"/>
      <c r="E320" s="55" t="str">
        <f>_xlfn.IFNA(_xlfn.IFNA(INDEX(l_act!$B$3:$B$65537,MATCH(IFERROR(RIGHT($C320,LEN($C320)-FIND("_",$C320)),""),l_act!$A$3:$A$65537,0)),INDEX(background_technosphere!$E$2:$E$65536,MATCH($C320,background_technosphere!$A$2:$A$65536,0))),"")</f>
        <v>market for potato starch</v>
      </c>
      <c r="F320" s="55" t="str">
        <f>_xlfn.IFNA(_xlfn.IFNA(INDEX(l_act!$C$3:$C$65537,MATCH(IFERROR(RIGHT($C320,LEN($C320)-FIND("_",$C320)),""),l_act!$A$3:$A$65537,0)),INDEX(background_technosphere!$G$2:$G$65536,MATCH($C320,background_technosphere!$A$2:$A$65536,0))),"")</f>
        <v>GLO</v>
      </c>
      <c r="G320" s="56" t="str">
        <f>_xlfn.IFNA(_xlfn.IFNA(INDEX(l_goods!$B$3:$B$65537,MATCH($C320,l_goods!$A$3:$A$65537,0)),INDEX(background_technosphere!$F$2:$F$65536,MATCH($C320,background_technosphere!$A$2:$A$65536,0))),"")</f>
        <v>potato starch</v>
      </c>
      <c r="H320" s="57" t="str">
        <f>_xlfn.IFNA(_xlfn.IFNA(INDEX(l_fp!$B$3:$B$65537,MATCH($D320,l_fp!$A$3:$A$65537,0)),INDEX(background_biosphere!$B$2:$B$65536,MATCH($D320,background_biosphere!$A$2:$A$65536,0))),"")</f>
        <v/>
      </c>
      <c r="I320" s="58">
        <v>1.442858996E-2</v>
      </c>
      <c r="J320" s="58"/>
      <c r="K320" s="54"/>
      <c r="L320" s="59" t="str">
        <f>IF(_xlfn.IFNA(_xlfn.IFNA(INDEX(l_fp!$D$3:$D$65537,MATCH($D320,l_fp!$A$3:$A$65537,0)),INDEX(background_biosphere!$C$2:$C$65536,MATCH($D320,background_biosphere!$A$2:$A$65536,0))),"")=0,"",_xlfn.IFNA(_xlfn.IFNA(INDEX(l_fp!$D$3:$D$65537,MATCH($D320,l_fp!$A$3:$A$65537,0)),INDEX(background_biosphere!$C$2:$C$65536,MATCH($D320,background_biosphere!$A$2:$A$65536,0))),""))</f>
        <v/>
      </c>
      <c r="M320" s="59" t="str">
        <f>IF(_xlfn.IFNA(_xlfn.IFNA(INDEX(l_fp!$E$3:$E$65537,MATCH($D320,l_fp!$A$3:$A$65537,0)),INDEX(background_biosphere!$D$2:$D$65536,MATCH($D320,background_biosphere!$A$2:$A$65536,0))),"")=0,"",_xlfn.IFNA(_xlfn.IFNA(INDEX(l_fp!$E$3:$E$65537,MATCH($D320,l_fp!$A$3:$A$65537,0)),INDEX(background_biosphere!$D$2:$D$65536,MATCH($D320,background_biosphere!$A$2:$A$65536,0))),""))</f>
        <v/>
      </c>
      <c r="N320" s="60" t="str">
        <f>_xlfn.IFNA(_xlfn.IFNA(_xlfn.IFNA(_xlfn.IFNA(INDEX(l_goods!$D$3:$D$65537,MATCH(C320,l_goods!$A$3:$A$65537,0)),INDEX(background_technosphere!$H$2:$H$65536,MATCH(C320,background_technosphere!$A$2:$A$65536,0))),INDEX(l_fp!$F$3:$F$65537,MATCH($D320,l_fp!$A$3:$A$65537,0))),INDEX(background_biosphere!$E$2:$E$65536,MATCH($D320,background_biosphere!$A$2:$A$65536,0))),"")</f>
        <v>kg</v>
      </c>
      <c r="O320" s="61"/>
      <c r="P320" s="61" t="s">
        <v>5777</v>
      </c>
      <c r="Q320" s="61"/>
    </row>
    <row r="321" spans="1:17" x14ac:dyDescent="0.25">
      <c r="A321" s="158" t="str">
        <f>_xlfn.IFNA(_xlfn.IFNA(INDEX(l_act!$B$3:$B$65537,MATCH($B321,l_act!$A$3:$A$65537,0)),INDEX(background_technosphere!$E$2:$E$65536,MATCH($B321,background_technosphere!$B$2:$B$65536,0))),"")</f>
        <v>recyc_OCC_QC_1</v>
      </c>
      <c r="B321" s="156" t="s">
        <v>6055</v>
      </c>
      <c r="C321" s="53" t="s">
        <v>5847</v>
      </c>
      <c r="D321" s="54"/>
      <c r="E321" s="55" t="str">
        <f>_xlfn.IFNA(_xlfn.IFNA(INDEX(l_act!$B$3:$B$65537,MATCH(IFERROR(RIGHT($C321,LEN($C321)-FIND("_",$C321)),""),l_act!$A$3:$A$65537,0)),INDEX(background_technosphere!$E$2:$E$65536,MATCH($C321,background_technosphere!$A$2:$A$65536,0))),"")</f>
        <v>market for wood chips, dry, measured as dry mass</v>
      </c>
      <c r="F321" s="55" t="str">
        <f>_xlfn.IFNA(_xlfn.IFNA(INDEX(l_act!$C$3:$C$65537,MATCH(IFERROR(RIGHT($C321,LEN($C321)-FIND("_",$C321)),""),l_act!$A$3:$A$65537,0)),INDEX(background_technosphere!$G$2:$G$65536,MATCH($C321,background_technosphere!$A$2:$A$65536,0))),"")</f>
        <v>RoW</v>
      </c>
      <c r="G321" s="56" t="str">
        <f>_xlfn.IFNA(_xlfn.IFNA(INDEX(l_goods!$B$3:$B$65537,MATCH($C321,l_goods!$A$3:$A$65537,0)),INDEX(background_technosphere!$F$2:$F$65536,MATCH($C321,background_technosphere!$A$2:$A$65536,0))),"")</f>
        <v>wood chips, dry, measured as dry mass</v>
      </c>
      <c r="H321" s="57" t="str">
        <f>_xlfn.IFNA(_xlfn.IFNA(INDEX(l_fp!$B$3:$B$65537,MATCH($D321,l_fp!$A$3:$A$65537,0)),INDEX(background_biosphere!$B$2:$B$65536,MATCH($D321,background_biosphere!$A$2:$A$65536,0))),"")</f>
        <v/>
      </c>
      <c r="I321" s="58">
        <v>3.0723712880288199E-3</v>
      </c>
      <c r="J321" s="58"/>
      <c r="K321" s="54"/>
      <c r="L321" s="59" t="str">
        <f>IF(_xlfn.IFNA(_xlfn.IFNA(INDEX(l_fp!$D$3:$D$65537,MATCH($D321,l_fp!$A$3:$A$65537,0)),INDEX(background_biosphere!$C$2:$C$65536,MATCH($D321,background_biosphere!$A$2:$A$65536,0))),"")=0,"",_xlfn.IFNA(_xlfn.IFNA(INDEX(l_fp!$D$3:$D$65537,MATCH($D321,l_fp!$A$3:$A$65537,0)),INDEX(background_biosphere!$C$2:$C$65536,MATCH($D321,background_biosphere!$A$2:$A$65536,0))),""))</f>
        <v/>
      </c>
      <c r="M321" s="59" t="str">
        <f>IF(_xlfn.IFNA(_xlfn.IFNA(INDEX(l_fp!$E$3:$E$65537,MATCH($D321,l_fp!$A$3:$A$65537,0)),INDEX(background_biosphere!$D$2:$D$65536,MATCH($D321,background_biosphere!$A$2:$A$65536,0))),"")=0,"",_xlfn.IFNA(_xlfn.IFNA(INDEX(l_fp!$E$3:$E$65537,MATCH($D321,l_fp!$A$3:$A$65537,0)),INDEX(background_biosphere!$D$2:$D$65536,MATCH($D321,background_biosphere!$A$2:$A$65536,0))),""))</f>
        <v/>
      </c>
      <c r="N321" s="60" t="str">
        <f>_xlfn.IFNA(_xlfn.IFNA(_xlfn.IFNA(_xlfn.IFNA(INDEX(l_goods!$D$3:$D$65537,MATCH(C321,l_goods!$A$3:$A$65537,0)),INDEX(background_technosphere!$H$2:$H$65536,MATCH(C321,background_technosphere!$A$2:$A$65536,0))),INDEX(l_fp!$F$3:$F$65537,MATCH($D321,l_fp!$A$3:$A$65537,0))),INDEX(background_biosphere!$E$2:$E$65536,MATCH($D321,background_biosphere!$A$2:$A$65536,0))),"")</f>
        <v>kg</v>
      </c>
      <c r="O321" s="61"/>
      <c r="P321" s="61" t="s">
        <v>5777</v>
      </c>
      <c r="Q321" s="61"/>
    </row>
    <row r="322" spans="1:17" x14ac:dyDescent="0.25">
      <c r="A322" s="158" t="str">
        <f>_xlfn.IFNA(_xlfn.IFNA(INDEX(l_act!$B$3:$B$65537,MATCH($B322,l_act!$A$3:$A$65537,0)),INDEX(background_technosphere!$E$2:$E$65536,MATCH($B322,background_technosphere!$B$2:$B$65536,0))),"")</f>
        <v>recyc_OCC_QC_1</v>
      </c>
      <c r="B322" s="156" t="s">
        <v>6055</v>
      </c>
      <c r="C322" s="53" t="s">
        <v>5848</v>
      </c>
      <c r="D322" s="54"/>
      <c r="E322" s="55" t="str">
        <f>_xlfn.IFNA(_xlfn.IFNA(INDEX(l_act!$B$3:$B$65537,MATCH(IFERROR(RIGHT($C322,LEN($C322)-FIND("_",$C322)),""),l_act!$A$3:$A$65537,0)),INDEX(background_technosphere!$E$2:$E$65536,MATCH($C322,background_technosphere!$A$2:$A$65536,0))),"")</f>
        <v>market for EUR-flat pallet</v>
      </c>
      <c r="F322" s="55" t="str">
        <f>_xlfn.IFNA(_xlfn.IFNA(INDEX(l_act!$C$3:$C$65537,MATCH(IFERROR(RIGHT($C322,LEN($C322)-FIND("_",$C322)),""),l_act!$A$3:$A$65537,0)),INDEX(background_technosphere!$G$2:$G$65536,MATCH($C322,background_technosphere!$A$2:$A$65536,0))),"")</f>
        <v>GLO</v>
      </c>
      <c r="G322" s="56" t="str">
        <f>_xlfn.IFNA(_xlfn.IFNA(INDEX(l_goods!$B$3:$B$65537,MATCH($C322,l_goods!$A$3:$A$65537,0)),INDEX(background_technosphere!$F$2:$F$65536,MATCH($C322,background_technosphere!$A$2:$A$65536,0))),"")</f>
        <v>EUR-flat pallet</v>
      </c>
      <c r="H322" s="57" t="str">
        <f>_xlfn.IFNA(_xlfn.IFNA(INDEX(l_fp!$B$3:$B$65537,MATCH($D322,l_fp!$A$3:$A$65537,0)),INDEX(background_biosphere!$B$2:$B$65536,MATCH($D322,background_biosphere!$A$2:$A$65536,0))),"")</f>
        <v/>
      </c>
      <c r="I322" s="58">
        <v>4.5499999999999998E-7</v>
      </c>
      <c r="J322" s="58"/>
      <c r="K322" s="54"/>
      <c r="L322" s="59" t="str">
        <f>IF(_xlfn.IFNA(_xlfn.IFNA(INDEX(l_fp!$D$3:$D$65537,MATCH($D322,l_fp!$A$3:$A$65537,0)),INDEX(background_biosphere!$C$2:$C$65536,MATCH($D322,background_biosphere!$A$2:$A$65536,0))),"")=0,"",_xlfn.IFNA(_xlfn.IFNA(INDEX(l_fp!$D$3:$D$65537,MATCH($D322,l_fp!$A$3:$A$65537,0)),INDEX(background_biosphere!$C$2:$C$65536,MATCH($D322,background_biosphere!$A$2:$A$65536,0))),""))</f>
        <v/>
      </c>
      <c r="M322" s="59" t="str">
        <f>IF(_xlfn.IFNA(_xlfn.IFNA(INDEX(l_fp!$E$3:$E$65537,MATCH($D322,l_fp!$A$3:$A$65537,0)),INDEX(background_biosphere!$D$2:$D$65536,MATCH($D322,background_biosphere!$A$2:$A$65536,0))),"")=0,"",_xlfn.IFNA(_xlfn.IFNA(INDEX(l_fp!$E$3:$E$65537,MATCH($D322,l_fp!$A$3:$A$65537,0)),INDEX(background_biosphere!$D$2:$D$65536,MATCH($D322,background_biosphere!$A$2:$A$65536,0))),""))</f>
        <v/>
      </c>
      <c r="N322" s="60" t="str">
        <f>_xlfn.IFNA(_xlfn.IFNA(_xlfn.IFNA(_xlfn.IFNA(INDEX(l_goods!$D$3:$D$65537,MATCH(C322,l_goods!$A$3:$A$65537,0)),INDEX(background_technosphere!$H$2:$H$65536,MATCH(C322,background_technosphere!$A$2:$A$65536,0))),INDEX(l_fp!$F$3:$F$65537,MATCH($D322,l_fp!$A$3:$A$65537,0))),INDEX(background_biosphere!$E$2:$E$65536,MATCH($D322,background_biosphere!$A$2:$A$65536,0))),"")</f>
        <v>unit</v>
      </c>
      <c r="O322" s="61"/>
      <c r="P322" s="61" t="s">
        <v>5777</v>
      </c>
      <c r="Q322" s="61"/>
    </row>
    <row r="323" spans="1:17" x14ac:dyDescent="0.25">
      <c r="A323" s="158" t="str">
        <f>_xlfn.IFNA(_xlfn.IFNA(INDEX(l_act!$B$3:$B$65537,MATCH($B323,l_act!$A$3:$A$65537,0)),INDEX(background_technosphere!$E$2:$E$65536,MATCH($B323,background_technosphere!$B$2:$B$65536,0))),"")</f>
        <v>recyc_OCC_QC_1</v>
      </c>
      <c r="B323" s="156" t="s">
        <v>6055</v>
      </c>
      <c r="C323" s="53" t="s">
        <v>5849</v>
      </c>
      <c r="D323" s="54"/>
      <c r="E323" s="55" t="str">
        <f>_xlfn.IFNA(_xlfn.IFNA(INDEX(l_act!$B$3:$B$65537,MATCH(IFERROR(RIGHT($C323,LEN($C323)-FIND("_",$C323)),""),l_act!$A$3:$A$65537,0)),INDEX(background_technosphere!$E$2:$E$65536,MATCH($C323,background_technosphere!$A$2:$A$65536,0))),"")</f>
        <v>market for core board</v>
      </c>
      <c r="F323" s="55" t="str">
        <f>_xlfn.IFNA(_xlfn.IFNA(INDEX(l_act!$C$3:$C$65537,MATCH(IFERROR(RIGHT($C323,LEN($C323)-FIND("_",$C323)),""),l_act!$A$3:$A$65537,0)),INDEX(background_technosphere!$G$2:$G$65536,MATCH($C323,background_technosphere!$A$2:$A$65536,0))),"")</f>
        <v>GLO</v>
      </c>
      <c r="G323" s="56" t="str">
        <f>_xlfn.IFNA(_xlfn.IFNA(INDEX(l_goods!$B$3:$B$65537,MATCH($C323,l_goods!$A$3:$A$65537,0)),INDEX(background_technosphere!$F$2:$F$65536,MATCH($C323,background_technosphere!$A$2:$A$65536,0))),"")</f>
        <v>core board</v>
      </c>
      <c r="H323" s="57" t="str">
        <f>_xlfn.IFNA(_xlfn.IFNA(INDEX(l_fp!$B$3:$B$65537,MATCH($D323,l_fp!$A$3:$A$65537,0)),INDEX(background_biosphere!$B$2:$B$65536,MATCH($D323,background_biosphere!$A$2:$A$65536,0))),"")</f>
        <v/>
      </c>
      <c r="I323" s="58">
        <v>2.2399999999999998E-3</v>
      </c>
      <c r="J323" s="58"/>
      <c r="K323" s="54"/>
      <c r="L323" s="59" t="str">
        <f>IF(_xlfn.IFNA(_xlfn.IFNA(INDEX(l_fp!$D$3:$D$65537,MATCH($D323,l_fp!$A$3:$A$65537,0)),INDEX(background_biosphere!$C$2:$C$65536,MATCH($D323,background_biosphere!$A$2:$A$65536,0))),"")=0,"",_xlfn.IFNA(_xlfn.IFNA(INDEX(l_fp!$D$3:$D$65537,MATCH($D323,l_fp!$A$3:$A$65537,0)),INDEX(background_biosphere!$C$2:$C$65536,MATCH($D323,background_biosphere!$A$2:$A$65536,0))),""))</f>
        <v/>
      </c>
      <c r="M323" s="59" t="str">
        <f>IF(_xlfn.IFNA(_xlfn.IFNA(INDEX(l_fp!$E$3:$E$65537,MATCH($D323,l_fp!$A$3:$A$65537,0)),INDEX(background_biosphere!$D$2:$D$65536,MATCH($D323,background_biosphere!$A$2:$A$65536,0))),"")=0,"",_xlfn.IFNA(_xlfn.IFNA(INDEX(l_fp!$E$3:$E$65537,MATCH($D323,l_fp!$A$3:$A$65537,0)),INDEX(background_biosphere!$D$2:$D$65536,MATCH($D323,background_biosphere!$A$2:$A$65536,0))),""))</f>
        <v/>
      </c>
      <c r="N323" s="60" t="str">
        <f>_xlfn.IFNA(_xlfn.IFNA(_xlfn.IFNA(_xlfn.IFNA(INDEX(l_goods!$D$3:$D$65537,MATCH(C323,l_goods!$A$3:$A$65537,0)),INDEX(background_technosphere!$H$2:$H$65536,MATCH(C323,background_technosphere!$A$2:$A$65536,0))),INDEX(l_fp!$F$3:$F$65537,MATCH($D323,l_fp!$A$3:$A$65537,0))),INDEX(background_biosphere!$E$2:$E$65536,MATCH($D323,background_biosphere!$A$2:$A$65536,0))),"")</f>
        <v>kg</v>
      </c>
      <c r="O323" s="61"/>
      <c r="P323" s="61" t="s">
        <v>5777</v>
      </c>
      <c r="Q323" s="61"/>
    </row>
    <row r="324" spans="1:17" x14ac:dyDescent="0.25">
      <c r="A324" s="158" t="str">
        <f>_xlfn.IFNA(_xlfn.IFNA(INDEX(l_act!$B$3:$B$65537,MATCH($B324,l_act!$A$3:$A$65537,0)),INDEX(background_technosphere!$E$2:$E$65536,MATCH($B324,background_technosphere!$B$2:$B$65536,0))),"")</f>
        <v>recyc_OCC_QC_1</v>
      </c>
      <c r="B324" s="156" t="s">
        <v>6055</v>
      </c>
      <c r="C324" s="53" t="s">
        <v>5835</v>
      </c>
      <c r="D324" s="54"/>
      <c r="E324" s="55" t="str">
        <f>_xlfn.IFNA(_xlfn.IFNA(INDEX(l_act!$B$3:$B$65537,MATCH(IFERROR(RIGHT($C324,LEN($C324)-FIND("_",$C324)),""),l_act!$A$3:$A$65537,0)),INDEX(background_technosphere!$E$2:$E$65536,MATCH($C324,background_technosphere!$A$2:$A$65536,0))),"")</f>
        <v>containerboard production, fluting medium, recycled</v>
      </c>
      <c r="F324" s="55" t="str">
        <f>_xlfn.IFNA(_xlfn.IFNA(INDEX(l_act!$C$3:$C$65537,MATCH(IFERROR(RIGHT($C324,LEN($C324)-FIND("_",$C324)),""),l_act!$A$3:$A$65537,0)),INDEX(background_technosphere!$G$2:$G$65536,MATCH($C324,background_technosphere!$A$2:$A$65536,0))),"")</f>
        <v>RoW</v>
      </c>
      <c r="G324" s="56" t="str">
        <f>_xlfn.IFNA(_xlfn.IFNA(INDEX(l_goods!$B$3:$B$65537,MATCH($C324,l_goods!$A$3:$A$65537,0)),INDEX(background_technosphere!$F$2:$F$65536,MATCH($C324,background_technosphere!$A$2:$A$65536,0))),"")</f>
        <v>containerboard, fluting medium</v>
      </c>
      <c r="H324" s="57" t="str">
        <f>_xlfn.IFNA(_xlfn.IFNA(INDEX(l_fp!$B$3:$B$65537,MATCH($D324,l_fp!$A$3:$A$65537,0)),INDEX(background_biosphere!$B$2:$B$65536,MATCH($D324,background_biosphere!$A$2:$A$65536,0))),"")</f>
        <v/>
      </c>
      <c r="I324" s="58"/>
      <c r="J324" s="58">
        <v>-1</v>
      </c>
      <c r="K324" s="54"/>
      <c r="L324" s="59" t="str">
        <f>IF(_xlfn.IFNA(_xlfn.IFNA(INDEX(l_fp!$D$3:$D$65537,MATCH($D324,l_fp!$A$3:$A$65537,0)),INDEX(background_biosphere!$C$2:$C$65536,MATCH($D324,background_biosphere!$A$2:$A$65536,0))),"")=0,"",_xlfn.IFNA(_xlfn.IFNA(INDEX(l_fp!$D$3:$D$65537,MATCH($D324,l_fp!$A$3:$A$65537,0)),INDEX(background_biosphere!$C$2:$C$65536,MATCH($D324,background_biosphere!$A$2:$A$65536,0))),""))</f>
        <v/>
      </c>
      <c r="M324" s="59" t="str">
        <f>IF(_xlfn.IFNA(_xlfn.IFNA(INDEX(l_fp!$E$3:$E$65537,MATCH($D324,l_fp!$A$3:$A$65537,0)),INDEX(background_biosphere!$D$2:$D$65536,MATCH($D324,background_biosphere!$A$2:$A$65536,0))),"")=0,"",_xlfn.IFNA(_xlfn.IFNA(INDEX(l_fp!$E$3:$E$65537,MATCH($D324,l_fp!$A$3:$A$65537,0)),INDEX(background_biosphere!$D$2:$D$65536,MATCH($D324,background_biosphere!$A$2:$A$65536,0))),""))</f>
        <v/>
      </c>
      <c r="N324" s="60" t="str">
        <f>_xlfn.IFNA(_xlfn.IFNA(_xlfn.IFNA(_xlfn.IFNA(INDEX(l_goods!$D$3:$D$65537,MATCH(C324,l_goods!$A$3:$A$65537,0)),INDEX(background_technosphere!$H$2:$H$65536,MATCH(C324,background_technosphere!$A$2:$A$65536,0))),INDEX(l_fp!$F$3:$F$65537,MATCH($D324,l_fp!$A$3:$A$65537,0))),INDEX(background_biosphere!$E$2:$E$65536,MATCH($D324,background_biosphere!$A$2:$A$65536,0))),"")</f>
        <v>kg</v>
      </c>
      <c r="O324" s="61"/>
      <c r="P324" s="61" t="s">
        <v>5777</v>
      </c>
      <c r="Q324" s="61"/>
    </row>
    <row r="325" spans="1:17" x14ac:dyDescent="0.25">
      <c r="A325" s="158" t="str">
        <f>_xlfn.IFNA(_xlfn.IFNA(INDEX(l_act!$B$3:$B$65537,MATCH($B325,l_act!$A$3:$A$65537,0)),INDEX(background_technosphere!$E$2:$E$65536,MATCH($B325,background_technosphere!$B$2:$B$65536,0))),"")</f>
        <v>recyc_OCC_QC_1</v>
      </c>
      <c r="B325" s="156" t="s">
        <v>6055</v>
      </c>
      <c r="C325" s="53" t="s">
        <v>5850</v>
      </c>
      <c r="D325" s="54"/>
      <c r="E325" s="55" t="str">
        <f>_xlfn.IFNA(_xlfn.IFNA(INDEX(l_act!$B$3:$B$65537,MATCH(IFERROR(RIGHT($C325,LEN($C325)-FIND("_",$C325)),""),l_act!$A$3:$A$65537,0)),INDEX(background_technosphere!$E$2:$E$65536,MATCH($C325,background_technosphere!$A$2:$A$65536,0))),"")</f>
        <v>market for diesel, low-sulfur</v>
      </c>
      <c r="F325" s="55" t="str">
        <f>_xlfn.IFNA(_xlfn.IFNA(INDEX(l_act!$C$3:$C$65537,MATCH(IFERROR(RIGHT($C325,LEN($C325)-FIND("_",$C325)),""),l_act!$A$3:$A$65537,0)),INDEX(background_technosphere!$G$2:$G$65536,MATCH($C325,background_technosphere!$A$2:$A$65536,0))),"")</f>
        <v>PE</v>
      </c>
      <c r="G325" s="56" t="str">
        <f>_xlfn.IFNA(_xlfn.IFNA(INDEX(l_goods!$B$3:$B$65537,MATCH($C325,l_goods!$A$3:$A$65537,0)),INDEX(background_technosphere!$F$2:$F$65536,MATCH($C325,background_technosphere!$A$2:$A$65536,0))),"")</f>
        <v>diesel, low-sulfur</v>
      </c>
      <c r="H325" s="57" t="str">
        <f>_xlfn.IFNA(_xlfn.IFNA(INDEX(l_fp!$B$3:$B$65537,MATCH($D325,l_fp!$A$3:$A$65537,0)),INDEX(background_biosphere!$B$2:$B$65536,MATCH($D325,background_biosphere!$A$2:$A$65536,0))),"")</f>
        <v/>
      </c>
      <c r="I325" s="58">
        <v>1.09211389991614E-6</v>
      </c>
      <c r="J325" s="58"/>
      <c r="K325" s="54"/>
      <c r="L325" s="59" t="str">
        <f>IF(_xlfn.IFNA(_xlfn.IFNA(INDEX(l_fp!$D$3:$D$65537,MATCH($D325,l_fp!$A$3:$A$65537,0)),INDEX(background_biosphere!$C$2:$C$65536,MATCH($D325,background_biosphere!$A$2:$A$65536,0))),"")=0,"",_xlfn.IFNA(_xlfn.IFNA(INDEX(l_fp!$D$3:$D$65537,MATCH($D325,l_fp!$A$3:$A$65537,0)),INDEX(background_biosphere!$C$2:$C$65536,MATCH($D325,background_biosphere!$A$2:$A$65536,0))),""))</f>
        <v/>
      </c>
      <c r="M325" s="59" t="str">
        <f>IF(_xlfn.IFNA(_xlfn.IFNA(INDEX(l_fp!$E$3:$E$65537,MATCH($D325,l_fp!$A$3:$A$65537,0)),INDEX(background_biosphere!$D$2:$D$65536,MATCH($D325,background_biosphere!$A$2:$A$65536,0))),"")=0,"",_xlfn.IFNA(_xlfn.IFNA(INDEX(l_fp!$E$3:$E$65537,MATCH($D325,l_fp!$A$3:$A$65537,0)),INDEX(background_biosphere!$D$2:$D$65536,MATCH($D325,background_biosphere!$A$2:$A$65536,0))),""))</f>
        <v/>
      </c>
      <c r="N325" s="60" t="str">
        <f>_xlfn.IFNA(_xlfn.IFNA(_xlfn.IFNA(_xlfn.IFNA(INDEX(l_goods!$D$3:$D$65537,MATCH(C325,l_goods!$A$3:$A$65537,0)),INDEX(background_technosphere!$H$2:$H$65536,MATCH(C325,background_technosphere!$A$2:$A$65536,0))),INDEX(l_fp!$F$3:$F$65537,MATCH($D325,l_fp!$A$3:$A$65537,0))),INDEX(background_biosphere!$E$2:$E$65536,MATCH($D325,background_biosphere!$A$2:$A$65536,0))),"")</f>
        <v>kg</v>
      </c>
      <c r="O325" s="61"/>
      <c r="P325" s="61" t="s">
        <v>5777</v>
      </c>
      <c r="Q325" s="61"/>
    </row>
    <row r="326" spans="1:17" x14ac:dyDescent="0.25">
      <c r="A326" s="158" t="str">
        <f>_xlfn.IFNA(_xlfn.IFNA(INDEX(l_act!$B$3:$B$65537,MATCH($B326,l_act!$A$3:$A$65537,0)),INDEX(background_technosphere!$E$2:$E$65536,MATCH($B326,background_technosphere!$B$2:$B$65536,0))),"")</f>
        <v>recyc_OCC_QC_1</v>
      </c>
      <c r="B326" s="156" t="s">
        <v>6055</v>
      </c>
      <c r="C326" s="53" t="s">
        <v>5851</v>
      </c>
      <c r="D326" s="54"/>
      <c r="E326" s="55" t="str">
        <f>_xlfn.IFNA(_xlfn.IFNA(INDEX(l_act!$B$3:$B$65537,MATCH(IFERROR(RIGHT($C326,LEN($C326)-FIND("_",$C326)),""),l_act!$A$3:$A$65537,0)),INDEX(background_technosphere!$E$2:$E$65536,MATCH($C326,background_technosphere!$A$2:$A$65536,0))),"")</f>
        <v>market for diesel, low-sulfur</v>
      </c>
      <c r="F326" s="55" t="str">
        <f>_xlfn.IFNA(_xlfn.IFNA(INDEX(l_act!$C$3:$C$65537,MATCH(IFERROR(RIGHT($C326,LEN($C326)-FIND("_",$C326)),""),l_act!$A$3:$A$65537,0)),INDEX(background_technosphere!$G$2:$G$65536,MATCH($C326,background_technosphere!$A$2:$A$65536,0))),"")</f>
        <v>CO</v>
      </c>
      <c r="G326" s="56" t="str">
        <f>_xlfn.IFNA(_xlfn.IFNA(INDEX(l_goods!$B$3:$B$65537,MATCH($C326,l_goods!$A$3:$A$65537,0)),INDEX(background_technosphere!$F$2:$F$65536,MATCH($C326,background_technosphere!$A$2:$A$65536,0))),"")</f>
        <v>diesel, low-sulfur</v>
      </c>
      <c r="H326" s="57" t="str">
        <f>_xlfn.IFNA(_xlfn.IFNA(INDEX(l_fp!$B$3:$B$65537,MATCH($D326,l_fp!$A$3:$A$65537,0)),INDEX(background_biosphere!$B$2:$B$65536,MATCH($D326,background_biosphere!$A$2:$A$65536,0))),"")</f>
        <v/>
      </c>
      <c r="I326" s="58">
        <v>1.6466603055438798E-5</v>
      </c>
      <c r="J326" s="58"/>
      <c r="K326" s="54"/>
      <c r="L326" s="59" t="str">
        <f>IF(_xlfn.IFNA(_xlfn.IFNA(INDEX(l_fp!$D$3:$D$65537,MATCH($D326,l_fp!$A$3:$A$65537,0)),INDEX(background_biosphere!$C$2:$C$65536,MATCH($D326,background_biosphere!$A$2:$A$65536,0))),"")=0,"",_xlfn.IFNA(_xlfn.IFNA(INDEX(l_fp!$D$3:$D$65537,MATCH($D326,l_fp!$A$3:$A$65537,0)),INDEX(background_biosphere!$C$2:$C$65536,MATCH($D326,background_biosphere!$A$2:$A$65536,0))),""))</f>
        <v/>
      </c>
      <c r="M326" s="59" t="str">
        <f>IF(_xlfn.IFNA(_xlfn.IFNA(INDEX(l_fp!$E$3:$E$65537,MATCH($D326,l_fp!$A$3:$A$65537,0)),INDEX(background_biosphere!$D$2:$D$65536,MATCH($D326,background_biosphere!$A$2:$A$65536,0))),"")=0,"",_xlfn.IFNA(_xlfn.IFNA(INDEX(l_fp!$E$3:$E$65537,MATCH($D326,l_fp!$A$3:$A$65537,0)),INDEX(background_biosphere!$D$2:$D$65536,MATCH($D326,background_biosphere!$A$2:$A$65536,0))),""))</f>
        <v/>
      </c>
      <c r="N326" s="60" t="str">
        <f>_xlfn.IFNA(_xlfn.IFNA(_xlfn.IFNA(_xlfn.IFNA(INDEX(l_goods!$D$3:$D$65537,MATCH(C326,l_goods!$A$3:$A$65537,0)),INDEX(background_technosphere!$H$2:$H$65536,MATCH(C326,background_technosphere!$A$2:$A$65536,0))),INDEX(l_fp!$F$3:$F$65537,MATCH($D326,l_fp!$A$3:$A$65537,0))),INDEX(background_biosphere!$E$2:$E$65536,MATCH($D326,background_biosphere!$A$2:$A$65536,0))),"")</f>
        <v>kg</v>
      </c>
      <c r="O326" s="61"/>
      <c r="P326" s="61" t="s">
        <v>5777</v>
      </c>
      <c r="Q326" s="61"/>
    </row>
    <row r="327" spans="1:17" x14ac:dyDescent="0.25">
      <c r="A327" s="158" t="str">
        <f>_xlfn.IFNA(_xlfn.IFNA(INDEX(l_act!$B$3:$B$65537,MATCH($B327,l_act!$A$3:$A$65537,0)),INDEX(background_technosphere!$E$2:$E$65536,MATCH($B327,background_technosphere!$B$2:$B$65536,0))),"")</f>
        <v>recyc_OCC_QC_1</v>
      </c>
      <c r="B327" s="156" t="s">
        <v>6055</v>
      </c>
      <c r="C327" s="53" t="s">
        <v>5852</v>
      </c>
      <c r="D327" s="54"/>
      <c r="E327" s="55" t="str">
        <f>_xlfn.IFNA(_xlfn.IFNA(INDEX(l_act!$B$3:$B$65537,MATCH(IFERROR(RIGHT($C327,LEN($C327)-FIND("_",$C327)),""),l_act!$A$3:$A$65537,0)),INDEX(background_technosphere!$E$2:$E$65536,MATCH($C327,background_technosphere!$A$2:$A$65536,0))),"")</f>
        <v>market for diesel, low-sulfur</v>
      </c>
      <c r="F327" s="55" t="str">
        <f>_xlfn.IFNA(_xlfn.IFNA(INDEX(l_act!$C$3:$C$65537,MATCH(IFERROR(RIGHT($C327,LEN($C327)-FIND("_",$C327)),""),l_act!$A$3:$A$65537,0)),INDEX(background_technosphere!$G$2:$G$65536,MATCH($C327,background_technosphere!$A$2:$A$65536,0))),"")</f>
        <v>IN</v>
      </c>
      <c r="G327" s="56" t="str">
        <f>_xlfn.IFNA(_xlfn.IFNA(INDEX(l_goods!$B$3:$B$65537,MATCH($C327,l_goods!$A$3:$A$65537,0)),INDEX(background_technosphere!$F$2:$F$65536,MATCH($C327,background_technosphere!$A$2:$A$65536,0))),"")</f>
        <v>diesel, low-sulfur</v>
      </c>
      <c r="H327" s="57" t="str">
        <f>_xlfn.IFNA(_xlfn.IFNA(INDEX(l_fp!$B$3:$B$65537,MATCH($D327,l_fp!$A$3:$A$65537,0)),INDEX(background_biosphere!$B$2:$B$65536,MATCH($D327,background_biosphere!$A$2:$A$65536,0))),"")</f>
        <v/>
      </c>
      <c r="I327" s="58">
        <v>3.2922245926638199E-5</v>
      </c>
      <c r="J327" s="58"/>
      <c r="K327" s="54"/>
      <c r="L327" s="59" t="str">
        <f>IF(_xlfn.IFNA(_xlfn.IFNA(INDEX(l_fp!$D$3:$D$65537,MATCH($D327,l_fp!$A$3:$A$65537,0)),INDEX(background_biosphere!$C$2:$C$65536,MATCH($D327,background_biosphere!$A$2:$A$65536,0))),"")=0,"",_xlfn.IFNA(_xlfn.IFNA(INDEX(l_fp!$D$3:$D$65537,MATCH($D327,l_fp!$A$3:$A$65537,0)),INDEX(background_biosphere!$C$2:$C$65536,MATCH($D327,background_biosphere!$A$2:$A$65536,0))),""))</f>
        <v/>
      </c>
      <c r="M327" s="59" t="str">
        <f>IF(_xlfn.IFNA(_xlfn.IFNA(INDEX(l_fp!$E$3:$E$65537,MATCH($D327,l_fp!$A$3:$A$65537,0)),INDEX(background_biosphere!$D$2:$D$65536,MATCH($D327,background_biosphere!$A$2:$A$65536,0))),"")=0,"",_xlfn.IFNA(_xlfn.IFNA(INDEX(l_fp!$E$3:$E$65537,MATCH($D327,l_fp!$A$3:$A$65537,0)),INDEX(background_biosphere!$D$2:$D$65536,MATCH($D327,background_biosphere!$A$2:$A$65536,0))),""))</f>
        <v/>
      </c>
      <c r="N327" s="60" t="str">
        <f>_xlfn.IFNA(_xlfn.IFNA(_xlfn.IFNA(_xlfn.IFNA(INDEX(l_goods!$D$3:$D$65537,MATCH(C327,l_goods!$A$3:$A$65537,0)),INDEX(background_technosphere!$H$2:$H$65536,MATCH(C327,background_technosphere!$A$2:$A$65536,0))),INDEX(l_fp!$F$3:$F$65537,MATCH($D327,l_fp!$A$3:$A$65537,0))),INDEX(background_biosphere!$E$2:$E$65536,MATCH($D327,background_biosphere!$A$2:$A$65536,0))),"")</f>
        <v>kg</v>
      </c>
      <c r="O327" s="61"/>
      <c r="P327" s="61" t="s">
        <v>5777</v>
      </c>
      <c r="Q327" s="61"/>
    </row>
    <row r="328" spans="1:17" x14ac:dyDescent="0.25">
      <c r="A328" s="158" t="str">
        <f>_xlfn.IFNA(_xlfn.IFNA(INDEX(l_act!$B$3:$B$65537,MATCH($B328,l_act!$A$3:$A$65537,0)),INDEX(background_technosphere!$E$2:$E$65536,MATCH($B328,background_technosphere!$B$2:$B$65536,0))),"")</f>
        <v>recyc_OCC_QC_1</v>
      </c>
      <c r="B328" s="156" t="s">
        <v>6055</v>
      </c>
      <c r="C328" s="53" t="s">
        <v>5853</v>
      </c>
      <c r="D328" s="54"/>
      <c r="E328" s="55" t="str">
        <f>_xlfn.IFNA(_xlfn.IFNA(INDEX(l_act!$B$3:$B$65537,MATCH(IFERROR(RIGHT($C328,LEN($C328)-FIND("_",$C328)),""),l_act!$A$3:$A$65537,0)),INDEX(background_technosphere!$E$2:$E$65536,MATCH($C328,background_technosphere!$A$2:$A$65536,0))),"")</f>
        <v>market for diesel, low-sulfur</v>
      </c>
      <c r="F328" s="55" t="str">
        <f>_xlfn.IFNA(_xlfn.IFNA(INDEX(l_act!$C$3:$C$65537,MATCH(IFERROR(RIGHT($C328,LEN($C328)-FIND("_",$C328)),""),l_act!$A$3:$A$65537,0)),INDEX(background_technosphere!$G$2:$G$65536,MATCH($C328,background_technosphere!$A$2:$A$65536,0))),"")</f>
        <v>BR</v>
      </c>
      <c r="G328" s="56" t="str">
        <f>_xlfn.IFNA(_xlfn.IFNA(INDEX(l_goods!$B$3:$B$65537,MATCH($C328,l_goods!$A$3:$A$65537,0)),INDEX(background_technosphere!$F$2:$F$65536,MATCH($C328,background_technosphere!$A$2:$A$65536,0))),"")</f>
        <v>diesel, low-sulfur</v>
      </c>
      <c r="H328" s="57" t="str">
        <f>_xlfn.IFNA(_xlfn.IFNA(INDEX(l_fp!$B$3:$B$65537,MATCH($D328,l_fp!$A$3:$A$65537,0)),INDEX(background_biosphere!$B$2:$B$65536,MATCH($D328,background_biosphere!$A$2:$A$65536,0))),"")</f>
        <v/>
      </c>
      <c r="I328" s="58">
        <v>1.6311300994773001E-5</v>
      </c>
      <c r="J328" s="58"/>
      <c r="K328" s="54"/>
      <c r="L328" s="59" t="str">
        <f>IF(_xlfn.IFNA(_xlfn.IFNA(INDEX(l_fp!$D$3:$D$65537,MATCH($D328,l_fp!$A$3:$A$65537,0)),INDEX(background_biosphere!$C$2:$C$65536,MATCH($D328,background_biosphere!$A$2:$A$65536,0))),"")=0,"",_xlfn.IFNA(_xlfn.IFNA(INDEX(l_fp!$D$3:$D$65537,MATCH($D328,l_fp!$A$3:$A$65537,0)),INDEX(background_biosphere!$C$2:$C$65536,MATCH($D328,background_biosphere!$A$2:$A$65536,0))),""))</f>
        <v/>
      </c>
      <c r="M328" s="59" t="str">
        <f>IF(_xlfn.IFNA(_xlfn.IFNA(INDEX(l_fp!$E$3:$E$65537,MATCH($D328,l_fp!$A$3:$A$65537,0)),INDEX(background_biosphere!$D$2:$D$65536,MATCH($D328,background_biosphere!$A$2:$A$65536,0))),"")=0,"",_xlfn.IFNA(_xlfn.IFNA(INDEX(l_fp!$E$3:$E$65537,MATCH($D328,l_fp!$A$3:$A$65537,0)),INDEX(background_biosphere!$D$2:$D$65536,MATCH($D328,background_biosphere!$A$2:$A$65536,0))),""))</f>
        <v/>
      </c>
      <c r="N328" s="60" t="str">
        <f>_xlfn.IFNA(_xlfn.IFNA(_xlfn.IFNA(_xlfn.IFNA(INDEX(l_goods!$D$3:$D$65537,MATCH(C328,l_goods!$A$3:$A$65537,0)),INDEX(background_technosphere!$H$2:$H$65536,MATCH(C328,background_technosphere!$A$2:$A$65536,0))),INDEX(l_fp!$F$3:$F$65537,MATCH($D328,l_fp!$A$3:$A$65537,0))),INDEX(background_biosphere!$E$2:$E$65536,MATCH($D328,background_biosphere!$A$2:$A$65536,0))),"")</f>
        <v>kg</v>
      </c>
      <c r="O328" s="61"/>
      <c r="P328" s="61" t="s">
        <v>5777</v>
      </c>
      <c r="Q328" s="61"/>
    </row>
    <row r="329" spans="1:17" x14ac:dyDescent="0.25">
      <c r="A329" s="158" t="str">
        <f>_xlfn.IFNA(_xlfn.IFNA(INDEX(l_act!$B$3:$B$65537,MATCH($B329,l_act!$A$3:$A$65537,0)),INDEX(background_technosphere!$E$2:$E$65536,MATCH($B329,background_technosphere!$B$2:$B$65536,0))),"")</f>
        <v>recyc_OCC_QC_1</v>
      </c>
      <c r="B329" s="156" t="s">
        <v>6055</v>
      </c>
      <c r="C329" s="53" t="s">
        <v>5854</v>
      </c>
      <c r="D329" s="54"/>
      <c r="E329" s="55" t="str">
        <f>_xlfn.IFNA(_xlfn.IFNA(INDEX(l_act!$B$3:$B$65537,MATCH(IFERROR(RIGHT($C329,LEN($C329)-FIND("_",$C329)),""),l_act!$A$3:$A$65537,0)),INDEX(background_technosphere!$E$2:$E$65536,MATCH($C329,background_technosphere!$A$2:$A$65536,0))),"")</f>
        <v>market for diesel, low-sulfur</v>
      </c>
      <c r="F329" s="55" t="str">
        <f>_xlfn.IFNA(_xlfn.IFNA(INDEX(l_act!$C$3:$C$65537,MATCH(IFERROR(RIGHT($C329,LEN($C329)-FIND("_",$C329)),""),l_act!$A$3:$A$65537,0)),INDEX(background_technosphere!$G$2:$G$65536,MATCH($C329,background_technosphere!$A$2:$A$65536,0))),"")</f>
        <v>ZA</v>
      </c>
      <c r="G329" s="56" t="str">
        <f>_xlfn.IFNA(_xlfn.IFNA(INDEX(l_goods!$B$3:$B$65537,MATCH($C329,l_goods!$A$3:$A$65537,0)),INDEX(background_technosphere!$F$2:$F$65536,MATCH($C329,background_technosphere!$A$2:$A$65536,0))),"")</f>
        <v>diesel, low-sulfur</v>
      </c>
      <c r="H329" s="57" t="str">
        <f>_xlfn.IFNA(_xlfn.IFNA(INDEX(l_fp!$B$3:$B$65537,MATCH($D329,l_fp!$A$3:$A$65537,0)),INDEX(background_biosphere!$B$2:$B$65536,MATCH($D329,background_biosphere!$A$2:$A$65536,0))),"")</f>
        <v/>
      </c>
      <c r="I329" s="58">
        <v>7.3872624925811098E-6</v>
      </c>
      <c r="J329" s="58"/>
      <c r="K329" s="54"/>
      <c r="L329" s="59" t="str">
        <f>IF(_xlfn.IFNA(_xlfn.IFNA(INDEX(l_fp!$D$3:$D$65537,MATCH($D329,l_fp!$A$3:$A$65537,0)),INDEX(background_biosphere!$C$2:$C$65536,MATCH($D329,background_biosphere!$A$2:$A$65536,0))),"")=0,"",_xlfn.IFNA(_xlfn.IFNA(INDEX(l_fp!$D$3:$D$65537,MATCH($D329,l_fp!$A$3:$A$65537,0)),INDEX(background_biosphere!$C$2:$C$65536,MATCH($D329,background_biosphere!$A$2:$A$65536,0))),""))</f>
        <v/>
      </c>
      <c r="M329" s="59" t="str">
        <f>IF(_xlfn.IFNA(_xlfn.IFNA(INDEX(l_fp!$E$3:$E$65537,MATCH($D329,l_fp!$A$3:$A$65537,0)),INDEX(background_biosphere!$D$2:$D$65536,MATCH($D329,background_biosphere!$A$2:$A$65536,0))),"")=0,"",_xlfn.IFNA(_xlfn.IFNA(INDEX(l_fp!$E$3:$E$65537,MATCH($D329,l_fp!$A$3:$A$65537,0)),INDEX(background_biosphere!$D$2:$D$65536,MATCH($D329,background_biosphere!$A$2:$A$65536,0))),""))</f>
        <v/>
      </c>
      <c r="N329" s="60" t="str">
        <f>_xlfn.IFNA(_xlfn.IFNA(_xlfn.IFNA(_xlfn.IFNA(INDEX(l_goods!$D$3:$D$65537,MATCH(C329,l_goods!$A$3:$A$65537,0)),INDEX(background_technosphere!$H$2:$H$65536,MATCH(C329,background_technosphere!$A$2:$A$65536,0))),INDEX(l_fp!$F$3:$F$65537,MATCH($D329,l_fp!$A$3:$A$65537,0))),INDEX(background_biosphere!$E$2:$E$65536,MATCH($D329,background_biosphere!$A$2:$A$65536,0))),"")</f>
        <v>kg</v>
      </c>
      <c r="O329" s="61"/>
      <c r="P329" s="61" t="s">
        <v>5777</v>
      </c>
      <c r="Q329" s="61"/>
    </row>
    <row r="330" spans="1:17" x14ac:dyDescent="0.25">
      <c r="A330" s="158" t="str">
        <f>_xlfn.IFNA(_xlfn.IFNA(INDEX(l_act!$B$3:$B$65537,MATCH($B330,l_act!$A$3:$A$65537,0)),INDEX(background_technosphere!$E$2:$E$65536,MATCH($B330,background_technosphere!$B$2:$B$65536,0))),"")</f>
        <v>recyc_OCC_QC_1</v>
      </c>
      <c r="B330" s="156" t="s">
        <v>6055</v>
      </c>
      <c r="C330" s="53" t="s">
        <v>5855</v>
      </c>
      <c r="D330" s="54"/>
      <c r="E330" s="55" t="str">
        <f>_xlfn.IFNA(_xlfn.IFNA(INDEX(l_act!$B$3:$B$65537,MATCH(IFERROR(RIGHT($C330,LEN($C330)-FIND("_",$C330)),""),l_act!$A$3:$A$65537,0)),INDEX(background_technosphere!$E$2:$E$65536,MATCH($C330,background_technosphere!$A$2:$A$65536,0))),"")</f>
        <v>market for diesel, low-sulfur</v>
      </c>
      <c r="F330" s="55" t="str">
        <f>_xlfn.IFNA(_xlfn.IFNA(INDEX(l_act!$C$3:$C$65537,MATCH(IFERROR(RIGHT($C330,LEN($C330)-FIND("_",$C330)),""),l_act!$A$3:$A$65537,0)),INDEX(background_technosphere!$G$2:$G$65536,MATCH($C330,background_technosphere!$A$2:$A$65536,0))),"")</f>
        <v>RoW</v>
      </c>
      <c r="G330" s="56" t="str">
        <f>_xlfn.IFNA(_xlfn.IFNA(INDEX(l_goods!$B$3:$B$65537,MATCH($C330,l_goods!$A$3:$A$65537,0)),INDEX(background_technosphere!$F$2:$F$65536,MATCH($C330,background_technosphere!$A$2:$A$65536,0))),"")</f>
        <v>diesel, low-sulfur</v>
      </c>
      <c r="H330" s="57" t="str">
        <f>_xlfn.IFNA(_xlfn.IFNA(INDEX(l_fp!$B$3:$B$65537,MATCH($D330,l_fp!$A$3:$A$65537,0)),INDEX(background_biosphere!$B$2:$B$65536,MATCH($D330,background_biosphere!$A$2:$A$65536,0))),"")</f>
        <v/>
      </c>
      <c r="I330" s="58">
        <v>3.9311019325682098E-4</v>
      </c>
      <c r="J330" s="58"/>
      <c r="K330" s="54"/>
      <c r="L330" s="59" t="str">
        <f>IF(_xlfn.IFNA(_xlfn.IFNA(INDEX(l_fp!$D$3:$D$65537,MATCH($D330,l_fp!$A$3:$A$65537,0)),INDEX(background_biosphere!$C$2:$C$65536,MATCH($D330,background_biosphere!$A$2:$A$65536,0))),"")=0,"",_xlfn.IFNA(_xlfn.IFNA(INDEX(l_fp!$D$3:$D$65537,MATCH($D330,l_fp!$A$3:$A$65537,0)),INDEX(background_biosphere!$C$2:$C$65536,MATCH($D330,background_biosphere!$A$2:$A$65536,0))),""))</f>
        <v/>
      </c>
      <c r="M330" s="59" t="str">
        <f>IF(_xlfn.IFNA(_xlfn.IFNA(INDEX(l_fp!$E$3:$E$65537,MATCH($D330,l_fp!$A$3:$A$65537,0)),INDEX(background_biosphere!$D$2:$D$65536,MATCH($D330,background_biosphere!$A$2:$A$65536,0))),"")=0,"",_xlfn.IFNA(_xlfn.IFNA(INDEX(l_fp!$E$3:$E$65537,MATCH($D330,l_fp!$A$3:$A$65537,0)),INDEX(background_biosphere!$D$2:$D$65536,MATCH($D330,background_biosphere!$A$2:$A$65536,0))),""))</f>
        <v/>
      </c>
      <c r="N330" s="60" t="str">
        <f>_xlfn.IFNA(_xlfn.IFNA(_xlfn.IFNA(_xlfn.IFNA(INDEX(l_goods!$D$3:$D$65537,MATCH(C330,l_goods!$A$3:$A$65537,0)),INDEX(background_technosphere!$H$2:$H$65536,MATCH(C330,background_technosphere!$A$2:$A$65536,0))),INDEX(l_fp!$F$3:$F$65537,MATCH($D330,l_fp!$A$3:$A$65537,0))),INDEX(background_biosphere!$E$2:$E$65536,MATCH($D330,background_biosphere!$A$2:$A$65536,0))),"")</f>
        <v>kg</v>
      </c>
      <c r="O330" s="61"/>
      <c r="P330" s="61" t="s">
        <v>5777</v>
      </c>
      <c r="Q330" s="61"/>
    </row>
    <row r="331" spans="1:17" x14ac:dyDescent="0.25">
      <c r="A331" s="158" t="str">
        <f>_xlfn.IFNA(_xlfn.IFNA(INDEX(l_act!$B$3:$B$65537,MATCH($B331,l_act!$A$3:$A$65537,0)),INDEX(background_technosphere!$E$2:$E$65536,MATCH($B331,background_technosphere!$B$2:$B$65536,0))),"")</f>
        <v>recyc_OCC_QC_1</v>
      </c>
      <c r="B331" s="156" t="s">
        <v>6055</v>
      </c>
      <c r="C331" s="53" t="s">
        <v>5856</v>
      </c>
      <c r="D331" s="54"/>
      <c r="E331" s="55" t="str">
        <f>_xlfn.IFNA(_xlfn.IFNA(INDEX(l_act!$B$3:$B$65537,MATCH(IFERROR(RIGHT($C331,LEN($C331)-FIND("_",$C331)),""),l_act!$A$3:$A$65537,0)),INDEX(background_technosphere!$E$2:$E$65536,MATCH($C331,background_technosphere!$A$2:$A$65536,0))),"")</f>
        <v>market for heavy fuel oil</v>
      </c>
      <c r="F331" s="55" t="str">
        <f>_xlfn.IFNA(_xlfn.IFNA(INDEX(l_act!$C$3:$C$65537,MATCH(IFERROR(RIGHT($C331,LEN($C331)-FIND("_",$C331)),""),l_act!$A$3:$A$65537,0)),INDEX(background_technosphere!$G$2:$G$65536,MATCH($C331,background_technosphere!$A$2:$A$65536,0))),"")</f>
        <v>CO</v>
      </c>
      <c r="G331" s="56" t="str">
        <f>_xlfn.IFNA(_xlfn.IFNA(INDEX(l_goods!$B$3:$B$65537,MATCH($C331,l_goods!$A$3:$A$65537,0)),INDEX(background_technosphere!$F$2:$F$65536,MATCH($C331,background_technosphere!$A$2:$A$65536,0))),"")</f>
        <v>heavy fuel oil</v>
      </c>
      <c r="H331" s="57" t="str">
        <f>_xlfn.IFNA(_xlfn.IFNA(INDEX(l_fp!$B$3:$B$65537,MATCH($D331,l_fp!$A$3:$A$65537,0)),INDEX(background_biosphere!$B$2:$B$65536,MATCH($D331,background_biosphere!$A$2:$A$65536,0))),"")</f>
        <v/>
      </c>
      <c r="I331" s="58">
        <v>9.7476556855660505E-7</v>
      </c>
      <c r="J331" s="58"/>
      <c r="K331" s="54"/>
      <c r="L331" s="59" t="str">
        <f>IF(_xlfn.IFNA(_xlfn.IFNA(INDEX(l_fp!$D$3:$D$65537,MATCH($D331,l_fp!$A$3:$A$65537,0)),INDEX(background_biosphere!$C$2:$C$65536,MATCH($D331,background_biosphere!$A$2:$A$65536,0))),"")=0,"",_xlfn.IFNA(_xlfn.IFNA(INDEX(l_fp!$D$3:$D$65537,MATCH($D331,l_fp!$A$3:$A$65537,0)),INDEX(background_biosphere!$C$2:$C$65536,MATCH($D331,background_biosphere!$A$2:$A$65536,0))),""))</f>
        <v/>
      </c>
      <c r="M331" s="59" t="str">
        <f>IF(_xlfn.IFNA(_xlfn.IFNA(INDEX(l_fp!$E$3:$E$65537,MATCH($D331,l_fp!$A$3:$A$65537,0)),INDEX(background_biosphere!$D$2:$D$65536,MATCH($D331,background_biosphere!$A$2:$A$65536,0))),"")=0,"",_xlfn.IFNA(_xlfn.IFNA(INDEX(l_fp!$E$3:$E$65537,MATCH($D331,l_fp!$A$3:$A$65537,0)),INDEX(background_biosphere!$D$2:$D$65536,MATCH($D331,background_biosphere!$A$2:$A$65536,0))),""))</f>
        <v/>
      </c>
      <c r="N331" s="60" t="str">
        <f>_xlfn.IFNA(_xlfn.IFNA(_xlfn.IFNA(_xlfn.IFNA(INDEX(l_goods!$D$3:$D$65537,MATCH(C331,l_goods!$A$3:$A$65537,0)),INDEX(background_technosphere!$H$2:$H$65536,MATCH(C331,background_technosphere!$A$2:$A$65536,0))),INDEX(l_fp!$F$3:$F$65537,MATCH($D331,l_fp!$A$3:$A$65537,0))),INDEX(background_biosphere!$E$2:$E$65536,MATCH($D331,background_biosphere!$A$2:$A$65536,0))),"")</f>
        <v>kg</v>
      </c>
      <c r="O331" s="61"/>
      <c r="P331" s="61" t="s">
        <v>5777</v>
      </c>
      <c r="Q331" s="61"/>
    </row>
    <row r="332" spans="1:17" x14ac:dyDescent="0.25">
      <c r="A332" s="158" t="str">
        <f>_xlfn.IFNA(_xlfn.IFNA(INDEX(l_act!$B$3:$B$65537,MATCH($B332,l_act!$A$3:$A$65537,0)),INDEX(background_technosphere!$E$2:$E$65536,MATCH($B332,background_technosphere!$B$2:$B$65536,0))),"")</f>
        <v>recyc_OCC_QC_1</v>
      </c>
      <c r="B332" s="156" t="s">
        <v>6055</v>
      </c>
      <c r="C332" s="53" t="s">
        <v>5857</v>
      </c>
      <c r="D332" s="54"/>
      <c r="E332" s="55" t="str">
        <f>_xlfn.IFNA(_xlfn.IFNA(INDEX(l_act!$B$3:$B$65537,MATCH(IFERROR(RIGHT($C332,LEN($C332)-FIND("_",$C332)),""),l_act!$A$3:$A$65537,0)),INDEX(background_technosphere!$E$2:$E$65536,MATCH($C332,background_technosphere!$A$2:$A$65536,0))),"")</f>
        <v>market for heavy fuel oil</v>
      </c>
      <c r="F332" s="55" t="str">
        <f>_xlfn.IFNA(_xlfn.IFNA(INDEX(l_act!$C$3:$C$65537,MATCH(IFERROR(RIGHT($C332,LEN($C332)-FIND("_",$C332)),""),l_act!$A$3:$A$65537,0)),INDEX(background_technosphere!$G$2:$G$65536,MATCH($C332,background_technosphere!$A$2:$A$65536,0))),"")</f>
        <v>BR</v>
      </c>
      <c r="G332" s="56" t="str">
        <f>_xlfn.IFNA(_xlfn.IFNA(INDEX(l_goods!$B$3:$B$65537,MATCH($C332,l_goods!$A$3:$A$65537,0)),INDEX(background_technosphere!$F$2:$F$65536,MATCH($C332,background_technosphere!$A$2:$A$65536,0))),"")</f>
        <v>heavy fuel oil</v>
      </c>
      <c r="H332" s="57" t="str">
        <f>_xlfn.IFNA(_xlfn.IFNA(INDEX(l_fp!$B$3:$B$65537,MATCH($D332,l_fp!$A$3:$A$65537,0)),INDEX(background_biosphere!$B$2:$B$65536,MATCH($D332,background_biosphere!$A$2:$A$65536,0))),"")</f>
        <v/>
      </c>
      <c r="I332" s="58">
        <v>3.7417094146856001E-6</v>
      </c>
      <c r="J332" s="58"/>
      <c r="K332" s="54"/>
      <c r="L332" s="59" t="str">
        <f>IF(_xlfn.IFNA(_xlfn.IFNA(INDEX(l_fp!$D$3:$D$65537,MATCH($D332,l_fp!$A$3:$A$65537,0)),INDEX(background_biosphere!$C$2:$C$65536,MATCH($D332,background_biosphere!$A$2:$A$65536,0))),"")=0,"",_xlfn.IFNA(_xlfn.IFNA(INDEX(l_fp!$D$3:$D$65537,MATCH($D332,l_fp!$A$3:$A$65537,0)),INDEX(background_biosphere!$C$2:$C$65536,MATCH($D332,background_biosphere!$A$2:$A$65536,0))),""))</f>
        <v/>
      </c>
      <c r="M332" s="59" t="str">
        <f>IF(_xlfn.IFNA(_xlfn.IFNA(INDEX(l_fp!$E$3:$E$65537,MATCH($D332,l_fp!$A$3:$A$65537,0)),INDEX(background_biosphere!$D$2:$D$65536,MATCH($D332,background_biosphere!$A$2:$A$65536,0))),"")=0,"",_xlfn.IFNA(_xlfn.IFNA(INDEX(l_fp!$E$3:$E$65537,MATCH($D332,l_fp!$A$3:$A$65537,0)),INDEX(background_biosphere!$D$2:$D$65536,MATCH($D332,background_biosphere!$A$2:$A$65536,0))),""))</f>
        <v/>
      </c>
      <c r="N332" s="60" t="str">
        <f>_xlfn.IFNA(_xlfn.IFNA(_xlfn.IFNA(_xlfn.IFNA(INDEX(l_goods!$D$3:$D$65537,MATCH(C332,l_goods!$A$3:$A$65537,0)),INDEX(background_technosphere!$H$2:$H$65536,MATCH(C332,background_technosphere!$A$2:$A$65536,0))),INDEX(l_fp!$F$3:$F$65537,MATCH($D332,l_fp!$A$3:$A$65537,0))),INDEX(background_biosphere!$E$2:$E$65536,MATCH($D332,background_biosphere!$A$2:$A$65536,0))),"")</f>
        <v>kg</v>
      </c>
      <c r="O332" s="61"/>
      <c r="P332" s="61" t="s">
        <v>5777</v>
      </c>
      <c r="Q332" s="61"/>
    </row>
    <row r="333" spans="1:17" x14ac:dyDescent="0.25">
      <c r="A333" s="158" t="str">
        <f>_xlfn.IFNA(_xlfn.IFNA(INDEX(l_act!$B$3:$B$65537,MATCH($B333,l_act!$A$3:$A$65537,0)),INDEX(background_technosphere!$E$2:$E$65536,MATCH($B333,background_technosphere!$B$2:$B$65536,0))),"")</f>
        <v>recyc_OCC_QC_1</v>
      </c>
      <c r="B333" s="156" t="s">
        <v>6055</v>
      </c>
      <c r="C333" s="53" t="s">
        <v>5858</v>
      </c>
      <c r="D333" s="54"/>
      <c r="E333" s="55" t="str">
        <f>_xlfn.IFNA(_xlfn.IFNA(INDEX(l_act!$B$3:$B$65537,MATCH(IFERROR(RIGHT($C333,LEN($C333)-FIND("_",$C333)),""),l_act!$A$3:$A$65537,0)),INDEX(background_technosphere!$E$2:$E$65536,MATCH($C333,background_technosphere!$A$2:$A$65536,0))),"")</f>
        <v>market for heavy fuel oil</v>
      </c>
      <c r="F333" s="55" t="str">
        <f>_xlfn.IFNA(_xlfn.IFNA(INDEX(l_act!$C$3:$C$65537,MATCH(IFERROR(RIGHT($C333,LEN($C333)-FIND("_",$C333)),""),l_act!$A$3:$A$65537,0)),INDEX(background_technosphere!$G$2:$G$65536,MATCH($C333,background_technosphere!$A$2:$A$65536,0))),"")</f>
        <v>PE</v>
      </c>
      <c r="G333" s="56" t="str">
        <f>_xlfn.IFNA(_xlfn.IFNA(INDEX(l_goods!$B$3:$B$65537,MATCH($C333,l_goods!$A$3:$A$65537,0)),INDEX(background_technosphere!$F$2:$F$65536,MATCH($C333,background_technosphere!$A$2:$A$65536,0))),"")</f>
        <v>heavy fuel oil</v>
      </c>
      <c r="H333" s="57" t="str">
        <f>_xlfn.IFNA(_xlfn.IFNA(INDEX(l_fp!$B$3:$B$65537,MATCH($D333,l_fp!$A$3:$A$65537,0)),INDEX(background_biosphere!$B$2:$B$65536,MATCH($D333,background_biosphere!$A$2:$A$65536,0))),"")</f>
        <v/>
      </c>
      <c r="I333" s="58">
        <v>5.6761873300290401E-7</v>
      </c>
      <c r="J333" s="58"/>
      <c r="K333" s="54"/>
      <c r="L333" s="59" t="str">
        <f>IF(_xlfn.IFNA(_xlfn.IFNA(INDEX(l_fp!$D$3:$D$65537,MATCH($D333,l_fp!$A$3:$A$65537,0)),INDEX(background_biosphere!$C$2:$C$65536,MATCH($D333,background_biosphere!$A$2:$A$65536,0))),"")=0,"",_xlfn.IFNA(_xlfn.IFNA(INDEX(l_fp!$D$3:$D$65537,MATCH($D333,l_fp!$A$3:$A$65537,0)),INDEX(background_biosphere!$C$2:$C$65536,MATCH($D333,background_biosphere!$A$2:$A$65536,0))),""))</f>
        <v/>
      </c>
      <c r="M333" s="59" t="str">
        <f>IF(_xlfn.IFNA(_xlfn.IFNA(INDEX(l_fp!$E$3:$E$65537,MATCH($D333,l_fp!$A$3:$A$65537,0)),INDEX(background_biosphere!$D$2:$D$65536,MATCH($D333,background_biosphere!$A$2:$A$65536,0))),"")=0,"",_xlfn.IFNA(_xlfn.IFNA(INDEX(l_fp!$E$3:$E$65537,MATCH($D333,l_fp!$A$3:$A$65537,0)),INDEX(background_biosphere!$D$2:$D$65536,MATCH($D333,background_biosphere!$A$2:$A$65536,0))),""))</f>
        <v/>
      </c>
      <c r="N333" s="60" t="str">
        <f>_xlfn.IFNA(_xlfn.IFNA(_xlfn.IFNA(_xlfn.IFNA(INDEX(l_goods!$D$3:$D$65537,MATCH(C333,l_goods!$A$3:$A$65537,0)),INDEX(background_technosphere!$H$2:$H$65536,MATCH(C333,background_technosphere!$A$2:$A$65536,0))),INDEX(l_fp!$F$3:$F$65537,MATCH($D333,l_fp!$A$3:$A$65537,0))),INDEX(background_biosphere!$E$2:$E$65536,MATCH($D333,background_biosphere!$A$2:$A$65536,0))),"")</f>
        <v>kg</v>
      </c>
      <c r="O333" s="61"/>
      <c r="P333" s="61" t="s">
        <v>5777</v>
      </c>
      <c r="Q333" s="61"/>
    </row>
    <row r="334" spans="1:17" x14ac:dyDescent="0.25">
      <c r="A334" s="158" t="str">
        <f>_xlfn.IFNA(_xlfn.IFNA(INDEX(l_act!$B$3:$B$65537,MATCH($B334,l_act!$A$3:$A$65537,0)),INDEX(background_technosphere!$E$2:$E$65536,MATCH($B334,background_technosphere!$B$2:$B$65536,0))),"")</f>
        <v>recyc_OCC_QC_1</v>
      </c>
      <c r="B334" s="156" t="s">
        <v>6055</v>
      </c>
      <c r="C334" s="53" t="s">
        <v>5859</v>
      </c>
      <c r="D334" s="54"/>
      <c r="E334" s="55" t="str">
        <f>_xlfn.IFNA(_xlfn.IFNA(INDEX(l_act!$B$3:$B$65537,MATCH(IFERROR(RIGHT($C334,LEN($C334)-FIND("_",$C334)),""),l_act!$A$3:$A$65537,0)),INDEX(background_technosphere!$E$2:$E$65536,MATCH($C334,background_technosphere!$A$2:$A$65536,0))),"")</f>
        <v>market for heavy fuel oil</v>
      </c>
      <c r="F334" s="55" t="str">
        <f>_xlfn.IFNA(_xlfn.IFNA(INDEX(l_act!$C$3:$C$65537,MATCH(IFERROR(RIGHT($C334,LEN($C334)-FIND("_",$C334)),""),l_act!$A$3:$A$65537,0)),INDEX(background_technosphere!$G$2:$G$65536,MATCH($C334,background_technosphere!$A$2:$A$65536,0))),"")</f>
        <v>IN</v>
      </c>
      <c r="G334" s="56" t="str">
        <f>_xlfn.IFNA(_xlfn.IFNA(INDEX(l_goods!$B$3:$B$65537,MATCH($C334,l_goods!$A$3:$A$65537,0)),INDEX(background_technosphere!$F$2:$F$65536,MATCH($C334,background_technosphere!$A$2:$A$65536,0))),"")</f>
        <v>heavy fuel oil</v>
      </c>
      <c r="H334" s="57" t="str">
        <f>_xlfn.IFNA(_xlfn.IFNA(INDEX(l_fp!$B$3:$B$65537,MATCH($D334,l_fp!$A$3:$A$65537,0)),INDEX(background_biosphere!$B$2:$B$65536,MATCH($D334,background_biosphere!$A$2:$A$65536,0))),"")</f>
        <v/>
      </c>
      <c r="I334" s="58">
        <v>2.8856655207328601E-6</v>
      </c>
      <c r="J334" s="58"/>
      <c r="K334" s="54"/>
      <c r="L334" s="59" t="str">
        <f>IF(_xlfn.IFNA(_xlfn.IFNA(INDEX(l_fp!$D$3:$D$65537,MATCH($D334,l_fp!$A$3:$A$65537,0)),INDEX(background_biosphere!$C$2:$C$65536,MATCH($D334,background_biosphere!$A$2:$A$65536,0))),"")=0,"",_xlfn.IFNA(_xlfn.IFNA(INDEX(l_fp!$D$3:$D$65537,MATCH($D334,l_fp!$A$3:$A$65537,0)),INDEX(background_biosphere!$C$2:$C$65536,MATCH($D334,background_biosphere!$A$2:$A$65536,0))),""))</f>
        <v/>
      </c>
      <c r="M334" s="59" t="str">
        <f>IF(_xlfn.IFNA(_xlfn.IFNA(INDEX(l_fp!$E$3:$E$65537,MATCH($D334,l_fp!$A$3:$A$65537,0)),INDEX(background_biosphere!$D$2:$D$65536,MATCH($D334,background_biosphere!$A$2:$A$65536,0))),"")=0,"",_xlfn.IFNA(_xlfn.IFNA(INDEX(l_fp!$E$3:$E$65537,MATCH($D334,l_fp!$A$3:$A$65537,0)),INDEX(background_biosphere!$D$2:$D$65536,MATCH($D334,background_biosphere!$A$2:$A$65536,0))),""))</f>
        <v/>
      </c>
      <c r="N334" s="60" t="str">
        <f>_xlfn.IFNA(_xlfn.IFNA(_xlfn.IFNA(_xlfn.IFNA(INDEX(l_goods!$D$3:$D$65537,MATCH(C334,l_goods!$A$3:$A$65537,0)),INDEX(background_technosphere!$H$2:$H$65536,MATCH(C334,background_technosphere!$A$2:$A$65536,0))),INDEX(l_fp!$F$3:$F$65537,MATCH($D334,l_fp!$A$3:$A$65537,0))),INDEX(background_biosphere!$E$2:$E$65536,MATCH($D334,background_biosphere!$A$2:$A$65536,0))),"")</f>
        <v>kg</v>
      </c>
      <c r="O334" s="61"/>
      <c r="P334" s="61" t="s">
        <v>5777</v>
      </c>
      <c r="Q334" s="61"/>
    </row>
    <row r="335" spans="1:17" x14ac:dyDescent="0.25">
      <c r="A335" s="158" t="str">
        <f>_xlfn.IFNA(_xlfn.IFNA(INDEX(l_act!$B$3:$B$65537,MATCH($B335,l_act!$A$3:$A$65537,0)),INDEX(background_technosphere!$E$2:$E$65536,MATCH($B335,background_technosphere!$B$2:$B$65536,0))),"")</f>
        <v>recyc_OCC_QC_1</v>
      </c>
      <c r="B335" s="156" t="s">
        <v>6055</v>
      </c>
      <c r="C335" s="53" t="s">
        <v>5860</v>
      </c>
      <c r="D335" s="54"/>
      <c r="E335" s="55" t="str">
        <f>_xlfn.IFNA(_xlfn.IFNA(INDEX(l_act!$B$3:$B$65537,MATCH(IFERROR(RIGHT($C335,LEN($C335)-FIND("_",$C335)),""),l_act!$A$3:$A$65537,0)),INDEX(background_technosphere!$E$2:$E$65536,MATCH($C335,background_technosphere!$A$2:$A$65536,0))),"")</f>
        <v>market for heavy fuel oil</v>
      </c>
      <c r="F335" s="55" t="str">
        <f>_xlfn.IFNA(_xlfn.IFNA(INDEX(l_act!$C$3:$C$65537,MATCH(IFERROR(RIGHT($C335,LEN($C335)-FIND("_",$C335)),""),l_act!$A$3:$A$65537,0)),INDEX(background_technosphere!$G$2:$G$65536,MATCH($C335,background_technosphere!$A$2:$A$65536,0))),"")</f>
        <v>RoW</v>
      </c>
      <c r="G335" s="56" t="str">
        <f>_xlfn.IFNA(_xlfn.IFNA(INDEX(l_goods!$B$3:$B$65537,MATCH($C335,l_goods!$A$3:$A$65537,0)),INDEX(background_technosphere!$F$2:$F$65536,MATCH($C335,background_technosphere!$A$2:$A$65536,0))),"")</f>
        <v>heavy fuel oil</v>
      </c>
      <c r="H335" s="57" t="str">
        <f>_xlfn.IFNA(_xlfn.IFNA(INDEX(l_fp!$B$3:$B$65537,MATCH($D335,l_fp!$A$3:$A$65537,0)),INDEX(background_biosphere!$B$2:$B$65536,MATCH($D335,background_biosphere!$A$2:$A$65536,0))),"")</f>
        <v/>
      </c>
      <c r="I335" s="58">
        <v>6.7456749252577095E-5</v>
      </c>
      <c r="J335" s="58"/>
      <c r="K335" s="54"/>
      <c r="L335" s="59" t="str">
        <f>IF(_xlfn.IFNA(_xlfn.IFNA(INDEX(l_fp!$D$3:$D$65537,MATCH($D335,l_fp!$A$3:$A$65537,0)),INDEX(background_biosphere!$C$2:$C$65536,MATCH($D335,background_biosphere!$A$2:$A$65536,0))),"")=0,"",_xlfn.IFNA(_xlfn.IFNA(INDEX(l_fp!$D$3:$D$65537,MATCH($D335,l_fp!$A$3:$A$65537,0)),INDEX(background_biosphere!$C$2:$C$65536,MATCH($D335,background_biosphere!$A$2:$A$65536,0))),""))</f>
        <v/>
      </c>
      <c r="M335" s="59" t="str">
        <f>IF(_xlfn.IFNA(_xlfn.IFNA(INDEX(l_fp!$E$3:$E$65537,MATCH($D335,l_fp!$A$3:$A$65537,0)),INDEX(background_biosphere!$D$2:$D$65536,MATCH($D335,background_biosphere!$A$2:$A$65536,0))),"")=0,"",_xlfn.IFNA(_xlfn.IFNA(INDEX(l_fp!$E$3:$E$65537,MATCH($D335,l_fp!$A$3:$A$65537,0)),INDEX(background_biosphere!$D$2:$D$65536,MATCH($D335,background_biosphere!$A$2:$A$65536,0))),""))</f>
        <v/>
      </c>
      <c r="N335" s="60" t="str">
        <f>_xlfn.IFNA(_xlfn.IFNA(_xlfn.IFNA(_xlfn.IFNA(INDEX(l_goods!$D$3:$D$65537,MATCH(C335,l_goods!$A$3:$A$65537,0)),INDEX(background_technosphere!$H$2:$H$65536,MATCH(C335,background_technosphere!$A$2:$A$65536,0))),INDEX(l_fp!$F$3:$F$65537,MATCH($D335,l_fp!$A$3:$A$65537,0))),INDEX(background_biosphere!$E$2:$E$65536,MATCH($D335,background_biosphere!$A$2:$A$65536,0))),"")</f>
        <v>kg</v>
      </c>
      <c r="O335" s="61"/>
      <c r="P335" s="61" t="s">
        <v>5777</v>
      </c>
      <c r="Q335" s="61"/>
    </row>
    <row r="336" spans="1:17" x14ac:dyDescent="0.25">
      <c r="A336" s="158" t="str">
        <f>_xlfn.IFNA(_xlfn.IFNA(INDEX(l_act!$B$3:$B$65537,MATCH($B336,l_act!$A$3:$A$65537,0)),INDEX(background_technosphere!$E$2:$E$65536,MATCH($B336,background_technosphere!$B$2:$B$65536,0))),"")</f>
        <v>recyc_OCC_QC_1</v>
      </c>
      <c r="B336" s="156" t="s">
        <v>6055</v>
      </c>
      <c r="C336" s="53" t="s">
        <v>5861</v>
      </c>
      <c r="D336" s="54"/>
      <c r="E336" s="55" t="str">
        <f>_xlfn.IFNA(_xlfn.IFNA(INDEX(l_act!$B$3:$B$65537,MATCH(IFERROR(RIGHT($C336,LEN($C336)-FIND("_",$C336)),""),l_act!$A$3:$A$65537,0)),INDEX(background_technosphere!$E$2:$E$65536,MATCH($C336,background_technosphere!$A$2:$A$65536,0))),"")</f>
        <v>market for heavy fuel oil</v>
      </c>
      <c r="F336" s="55" t="str">
        <f>_xlfn.IFNA(_xlfn.IFNA(INDEX(l_act!$C$3:$C$65537,MATCH(IFERROR(RIGHT($C336,LEN($C336)-FIND("_",$C336)),""),l_act!$A$3:$A$65537,0)),INDEX(background_technosphere!$G$2:$G$65536,MATCH($C336,background_technosphere!$A$2:$A$65536,0))),"")</f>
        <v>ZA</v>
      </c>
      <c r="G336" s="56" t="str">
        <f>_xlfn.IFNA(_xlfn.IFNA(INDEX(l_goods!$B$3:$B$65537,MATCH($C336,l_goods!$A$3:$A$65537,0)),INDEX(background_technosphere!$F$2:$F$65536,MATCH($C336,background_technosphere!$A$2:$A$65536,0))),"")</f>
        <v>heavy fuel oil</v>
      </c>
      <c r="H336" s="57" t="str">
        <f>_xlfn.IFNA(_xlfn.IFNA(INDEX(l_fp!$B$3:$B$65537,MATCH($D336,l_fp!$A$3:$A$65537,0)),INDEX(background_biosphere!$B$2:$B$65536,MATCH($D336,background_biosphere!$A$2:$A$65536,0))),"")</f>
        <v/>
      </c>
      <c r="I336" s="58">
        <v>7.28171313400584E-7</v>
      </c>
      <c r="J336" s="58"/>
      <c r="K336" s="54"/>
      <c r="L336" s="59" t="str">
        <f>IF(_xlfn.IFNA(_xlfn.IFNA(INDEX(l_fp!$D$3:$D$65537,MATCH($D336,l_fp!$A$3:$A$65537,0)),INDEX(background_biosphere!$C$2:$C$65536,MATCH($D336,background_biosphere!$A$2:$A$65536,0))),"")=0,"",_xlfn.IFNA(_xlfn.IFNA(INDEX(l_fp!$D$3:$D$65537,MATCH($D336,l_fp!$A$3:$A$65537,0)),INDEX(background_biosphere!$C$2:$C$65536,MATCH($D336,background_biosphere!$A$2:$A$65536,0))),""))</f>
        <v/>
      </c>
      <c r="M336" s="59" t="str">
        <f>IF(_xlfn.IFNA(_xlfn.IFNA(INDEX(l_fp!$E$3:$E$65537,MATCH($D336,l_fp!$A$3:$A$65537,0)),INDEX(background_biosphere!$D$2:$D$65536,MATCH($D336,background_biosphere!$A$2:$A$65536,0))),"")=0,"",_xlfn.IFNA(_xlfn.IFNA(INDEX(l_fp!$E$3:$E$65537,MATCH($D336,l_fp!$A$3:$A$65537,0)),INDEX(background_biosphere!$D$2:$D$65536,MATCH($D336,background_biosphere!$A$2:$A$65536,0))),""))</f>
        <v/>
      </c>
      <c r="N336" s="60" t="str">
        <f>_xlfn.IFNA(_xlfn.IFNA(_xlfn.IFNA(_xlfn.IFNA(INDEX(l_goods!$D$3:$D$65537,MATCH(C336,l_goods!$A$3:$A$65537,0)),INDEX(background_technosphere!$H$2:$H$65536,MATCH(C336,background_technosphere!$A$2:$A$65536,0))),INDEX(l_fp!$F$3:$F$65537,MATCH($D336,l_fp!$A$3:$A$65537,0))),INDEX(background_biosphere!$E$2:$E$65536,MATCH($D336,background_biosphere!$A$2:$A$65536,0))),"")</f>
        <v>kg</v>
      </c>
      <c r="O336" s="61"/>
      <c r="P336" s="61" t="s">
        <v>5777</v>
      </c>
      <c r="Q336" s="61"/>
    </row>
    <row r="337" spans="1:17" x14ac:dyDescent="0.25">
      <c r="A337" s="158" t="str">
        <f>_xlfn.IFNA(_xlfn.IFNA(INDEX(l_act!$B$3:$B$65537,MATCH($B337,l_act!$A$3:$A$65537,0)),INDEX(background_technosphere!$E$2:$E$65536,MATCH($B337,background_technosphere!$B$2:$B$65536,0))),"")</f>
        <v>recyc_OCC_QC_1</v>
      </c>
      <c r="B337" s="156" t="s">
        <v>6055</v>
      </c>
      <c r="C337" s="53" t="s">
        <v>5862</v>
      </c>
      <c r="D337" s="54"/>
      <c r="E337" s="55" t="str">
        <f>_xlfn.IFNA(_xlfn.IFNA(INDEX(l_act!$B$3:$B$65537,MATCH(IFERROR(RIGHT($C337,LEN($C337)-FIND("_",$C337)),""),l_act!$A$3:$A$65537,0)),INDEX(background_technosphere!$E$2:$E$65536,MATCH($C337,background_technosphere!$A$2:$A$65536,0))),"")</f>
        <v>market for light fuel oil</v>
      </c>
      <c r="F337" s="55" t="str">
        <f>_xlfn.IFNA(_xlfn.IFNA(INDEX(l_act!$C$3:$C$65537,MATCH(IFERROR(RIGHT($C337,LEN($C337)-FIND("_",$C337)),""),l_act!$A$3:$A$65537,0)),INDEX(background_technosphere!$G$2:$G$65536,MATCH($C337,background_technosphere!$A$2:$A$65536,0))),"")</f>
        <v>ZA</v>
      </c>
      <c r="G337" s="56" t="str">
        <f>_xlfn.IFNA(_xlfn.IFNA(INDEX(l_goods!$B$3:$B$65537,MATCH($C337,l_goods!$A$3:$A$65537,0)),INDEX(background_technosphere!$F$2:$F$65536,MATCH($C337,background_technosphere!$A$2:$A$65536,0))),"")</f>
        <v>light fuel oil</v>
      </c>
      <c r="H337" s="57" t="str">
        <f>_xlfn.IFNA(_xlfn.IFNA(INDEX(l_fp!$B$3:$B$65537,MATCH($D337,l_fp!$A$3:$A$65537,0)),INDEX(background_biosphere!$B$2:$B$65536,MATCH($D337,background_biosphere!$A$2:$A$65536,0))),"")</f>
        <v/>
      </c>
      <c r="I337" s="58">
        <v>1.84084960069809E-7</v>
      </c>
      <c r="J337" s="58"/>
      <c r="K337" s="54"/>
      <c r="L337" s="59" t="str">
        <f>IF(_xlfn.IFNA(_xlfn.IFNA(INDEX(l_fp!$D$3:$D$65537,MATCH($D337,l_fp!$A$3:$A$65537,0)),INDEX(background_biosphere!$C$2:$C$65536,MATCH($D337,background_biosphere!$A$2:$A$65536,0))),"")=0,"",_xlfn.IFNA(_xlfn.IFNA(INDEX(l_fp!$D$3:$D$65537,MATCH($D337,l_fp!$A$3:$A$65537,0)),INDEX(background_biosphere!$C$2:$C$65536,MATCH($D337,background_biosphere!$A$2:$A$65536,0))),""))</f>
        <v/>
      </c>
      <c r="M337" s="59" t="str">
        <f>IF(_xlfn.IFNA(_xlfn.IFNA(INDEX(l_fp!$E$3:$E$65537,MATCH($D337,l_fp!$A$3:$A$65537,0)),INDEX(background_biosphere!$D$2:$D$65536,MATCH($D337,background_biosphere!$A$2:$A$65536,0))),"")=0,"",_xlfn.IFNA(_xlfn.IFNA(INDEX(l_fp!$E$3:$E$65537,MATCH($D337,l_fp!$A$3:$A$65537,0)),INDEX(background_biosphere!$D$2:$D$65536,MATCH($D337,background_biosphere!$A$2:$A$65536,0))),""))</f>
        <v/>
      </c>
      <c r="N337" s="60" t="str">
        <f>_xlfn.IFNA(_xlfn.IFNA(_xlfn.IFNA(_xlfn.IFNA(INDEX(l_goods!$D$3:$D$65537,MATCH(C337,l_goods!$A$3:$A$65537,0)),INDEX(background_technosphere!$H$2:$H$65536,MATCH(C337,background_technosphere!$A$2:$A$65536,0))),INDEX(l_fp!$F$3:$F$65537,MATCH($D337,l_fp!$A$3:$A$65537,0))),INDEX(background_biosphere!$E$2:$E$65536,MATCH($D337,background_biosphere!$A$2:$A$65536,0))),"")</f>
        <v>kg</v>
      </c>
      <c r="O337" s="61"/>
      <c r="P337" s="61" t="s">
        <v>5777</v>
      </c>
      <c r="Q337" s="61"/>
    </row>
    <row r="338" spans="1:17" x14ac:dyDescent="0.25">
      <c r="A338" s="158" t="str">
        <f>_xlfn.IFNA(_xlfn.IFNA(INDEX(l_act!$B$3:$B$65537,MATCH($B338,l_act!$A$3:$A$65537,0)),INDEX(background_technosphere!$E$2:$E$65536,MATCH($B338,background_technosphere!$B$2:$B$65536,0))),"")</f>
        <v>recyc_OCC_QC_1</v>
      </c>
      <c r="B338" s="156" t="s">
        <v>6055</v>
      </c>
      <c r="C338" s="53" t="s">
        <v>5863</v>
      </c>
      <c r="D338" s="54"/>
      <c r="E338" s="55" t="str">
        <f>_xlfn.IFNA(_xlfn.IFNA(INDEX(l_act!$B$3:$B$65537,MATCH(IFERROR(RIGHT($C338,LEN($C338)-FIND("_",$C338)),""),l_act!$A$3:$A$65537,0)),INDEX(background_technosphere!$E$2:$E$65536,MATCH($C338,background_technosphere!$A$2:$A$65536,0))),"")</f>
        <v>market for light fuel oil</v>
      </c>
      <c r="F338" s="55" t="str">
        <f>_xlfn.IFNA(_xlfn.IFNA(INDEX(l_act!$C$3:$C$65537,MATCH(IFERROR(RIGHT($C338,LEN($C338)-FIND("_",$C338)),""),l_act!$A$3:$A$65537,0)),INDEX(background_technosphere!$G$2:$G$65536,MATCH($C338,background_technosphere!$A$2:$A$65536,0))),"")</f>
        <v>CO</v>
      </c>
      <c r="G338" s="56" t="str">
        <f>_xlfn.IFNA(_xlfn.IFNA(INDEX(l_goods!$B$3:$B$65537,MATCH($C338,l_goods!$A$3:$A$65537,0)),INDEX(background_technosphere!$F$2:$F$65536,MATCH($C338,background_technosphere!$A$2:$A$65536,0))),"")</f>
        <v>light fuel oil</v>
      </c>
      <c r="H338" s="57" t="str">
        <f>_xlfn.IFNA(_xlfn.IFNA(INDEX(l_fp!$B$3:$B$65537,MATCH($D338,l_fp!$A$3:$A$65537,0)),INDEX(background_biosphere!$B$2:$B$65536,MATCH($D338,background_biosphere!$A$2:$A$65536,0))),"")</f>
        <v/>
      </c>
      <c r="I338" s="58">
        <v>1.3680554599266499E-7</v>
      </c>
      <c r="J338" s="58"/>
      <c r="K338" s="54"/>
      <c r="L338" s="59" t="str">
        <f>IF(_xlfn.IFNA(_xlfn.IFNA(INDEX(l_fp!$D$3:$D$65537,MATCH($D338,l_fp!$A$3:$A$65537,0)),INDEX(background_biosphere!$C$2:$C$65536,MATCH($D338,background_biosphere!$A$2:$A$65536,0))),"")=0,"",_xlfn.IFNA(_xlfn.IFNA(INDEX(l_fp!$D$3:$D$65537,MATCH($D338,l_fp!$A$3:$A$65537,0)),INDEX(background_biosphere!$C$2:$C$65536,MATCH($D338,background_biosphere!$A$2:$A$65536,0))),""))</f>
        <v/>
      </c>
      <c r="M338" s="59" t="str">
        <f>IF(_xlfn.IFNA(_xlfn.IFNA(INDEX(l_fp!$E$3:$E$65537,MATCH($D338,l_fp!$A$3:$A$65537,0)),INDEX(background_biosphere!$D$2:$D$65536,MATCH($D338,background_biosphere!$A$2:$A$65536,0))),"")=0,"",_xlfn.IFNA(_xlfn.IFNA(INDEX(l_fp!$E$3:$E$65537,MATCH($D338,l_fp!$A$3:$A$65537,0)),INDEX(background_biosphere!$D$2:$D$65536,MATCH($D338,background_biosphere!$A$2:$A$65536,0))),""))</f>
        <v/>
      </c>
      <c r="N338" s="60" t="str">
        <f>_xlfn.IFNA(_xlfn.IFNA(_xlfn.IFNA(_xlfn.IFNA(INDEX(l_goods!$D$3:$D$65537,MATCH(C338,l_goods!$A$3:$A$65537,0)),INDEX(background_technosphere!$H$2:$H$65536,MATCH(C338,background_technosphere!$A$2:$A$65536,0))),INDEX(l_fp!$F$3:$F$65537,MATCH($D338,l_fp!$A$3:$A$65537,0))),INDEX(background_biosphere!$E$2:$E$65536,MATCH($D338,background_biosphere!$A$2:$A$65536,0))),"")</f>
        <v>kg</v>
      </c>
      <c r="O338" s="61"/>
      <c r="P338" s="61" t="s">
        <v>5777</v>
      </c>
      <c r="Q338" s="61"/>
    </row>
    <row r="339" spans="1:17" x14ac:dyDescent="0.25">
      <c r="A339" s="158" t="str">
        <f>_xlfn.IFNA(_xlfn.IFNA(INDEX(l_act!$B$3:$B$65537,MATCH($B339,l_act!$A$3:$A$65537,0)),INDEX(background_technosphere!$E$2:$E$65536,MATCH($B339,background_technosphere!$B$2:$B$65536,0))),"")</f>
        <v>recyc_OCC_QC_1</v>
      </c>
      <c r="B339" s="156" t="s">
        <v>6055</v>
      </c>
      <c r="C339" s="53" t="s">
        <v>5864</v>
      </c>
      <c r="D339" s="54"/>
      <c r="E339" s="55" t="str">
        <f>_xlfn.IFNA(_xlfn.IFNA(INDEX(l_act!$B$3:$B$65537,MATCH(IFERROR(RIGHT($C339,LEN($C339)-FIND("_",$C339)),""),l_act!$A$3:$A$65537,0)),INDEX(background_technosphere!$E$2:$E$65536,MATCH($C339,background_technosphere!$A$2:$A$65536,0))),"")</f>
        <v>market for light fuel oil</v>
      </c>
      <c r="F339" s="55" t="str">
        <f>_xlfn.IFNA(_xlfn.IFNA(INDEX(l_act!$C$3:$C$65537,MATCH(IFERROR(RIGHT($C339,LEN($C339)-FIND("_",$C339)),""),l_act!$A$3:$A$65537,0)),INDEX(background_technosphere!$G$2:$G$65536,MATCH($C339,background_technosphere!$A$2:$A$65536,0))),"")</f>
        <v>RoW</v>
      </c>
      <c r="G339" s="56" t="str">
        <f>_xlfn.IFNA(_xlfn.IFNA(INDEX(l_goods!$B$3:$B$65537,MATCH($C339,l_goods!$A$3:$A$65537,0)),INDEX(background_technosphere!$F$2:$F$65536,MATCH($C339,background_technosphere!$A$2:$A$65536,0))),"")</f>
        <v>light fuel oil</v>
      </c>
      <c r="H339" s="57" t="str">
        <f>_xlfn.IFNA(_xlfn.IFNA(INDEX(l_fp!$B$3:$B$65537,MATCH($D339,l_fp!$A$3:$A$65537,0)),INDEX(background_biosphere!$B$2:$B$65536,MATCH($D339,background_biosphere!$A$2:$A$65536,0))),"")</f>
        <v/>
      </c>
      <c r="I339" s="58">
        <v>1.92884488070734E-5</v>
      </c>
      <c r="J339" s="58"/>
      <c r="K339" s="54"/>
      <c r="L339" s="59" t="str">
        <f>IF(_xlfn.IFNA(_xlfn.IFNA(INDEX(l_fp!$D$3:$D$65537,MATCH($D339,l_fp!$A$3:$A$65537,0)),INDEX(background_biosphere!$C$2:$C$65536,MATCH($D339,background_biosphere!$A$2:$A$65536,0))),"")=0,"",_xlfn.IFNA(_xlfn.IFNA(INDEX(l_fp!$D$3:$D$65537,MATCH($D339,l_fp!$A$3:$A$65537,0)),INDEX(background_biosphere!$C$2:$C$65536,MATCH($D339,background_biosphere!$A$2:$A$65536,0))),""))</f>
        <v/>
      </c>
      <c r="M339" s="59" t="str">
        <f>IF(_xlfn.IFNA(_xlfn.IFNA(INDEX(l_fp!$E$3:$E$65537,MATCH($D339,l_fp!$A$3:$A$65537,0)),INDEX(background_biosphere!$D$2:$D$65536,MATCH($D339,background_biosphere!$A$2:$A$65536,0))),"")=0,"",_xlfn.IFNA(_xlfn.IFNA(INDEX(l_fp!$E$3:$E$65537,MATCH($D339,l_fp!$A$3:$A$65537,0)),INDEX(background_biosphere!$D$2:$D$65536,MATCH($D339,background_biosphere!$A$2:$A$65536,0))),""))</f>
        <v/>
      </c>
      <c r="N339" s="60" t="str">
        <f>_xlfn.IFNA(_xlfn.IFNA(_xlfn.IFNA(_xlfn.IFNA(INDEX(l_goods!$D$3:$D$65537,MATCH(C339,l_goods!$A$3:$A$65537,0)),INDEX(background_technosphere!$H$2:$H$65536,MATCH(C339,background_technosphere!$A$2:$A$65536,0))),INDEX(l_fp!$F$3:$F$65537,MATCH($D339,l_fp!$A$3:$A$65537,0))),INDEX(background_biosphere!$E$2:$E$65536,MATCH($D339,background_biosphere!$A$2:$A$65536,0))),"")</f>
        <v>kg</v>
      </c>
      <c r="O339" s="61"/>
      <c r="P339" s="61" t="s">
        <v>5777</v>
      </c>
      <c r="Q339" s="61"/>
    </row>
    <row r="340" spans="1:17" x14ac:dyDescent="0.25">
      <c r="A340" s="158" t="str">
        <f>_xlfn.IFNA(_xlfn.IFNA(INDEX(l_act!$B$3:$B$65537,MATCH($B340,l_act!$A$3:$A$65537,0)),INDEX(background_technosphere!$E$2:$E$65536,MATCH($B340,background_technosphere!$B$2:$B$65536,0))),"")</f>
        <v>recyc_OCC_QC_1</v>
      </c>
      <c r="B340" s="156" t="s">
        <v>6055</v>
      </c>
      <c r="C340" s="53" t="s">
        <v>5865</v>
      </c>
      <c r="D340" s="54"/>
      <c r="E340" s="55" t="str">
        <f>_xlfn.IFNA(_xlfn.IFNA(INDEX(l_act!$B$3:$B$65537,MATCH(IFERROR(RIGHT($C340,LEN($C340)-FIND("_",$C340)),""),l_act!$A$3:$A$65537,0)),INDEX(background_technosphere!$E$2:$E$65536,MATCH($C340,background_technosphere!$A$2:$A$65536,0))),"")</f>
        <v>market for light fuel oil</v>
      </c>
      <c r="F340" s="55" t="str">
        <f>_xlfn.IFNA(_xlfn.IFNA(INDEX(l_act!$C$3:$C$65537,MATCH(IFERROR(RIGHT($C340,LEN($C340)-FIND("_",$C340)),""),l_act!$A$3:$A$65537,0)),INDEX(background_technosphere!$G$2:$G$65536,MATCH($C340,background_technosphere!$A$2:$A$65536,0))),"")</f>
        <v>IN</v>
      </c>
      <c r="G340" s="56" t="str">
        <f>_xlfn.IFNA(_xlfn.IFNA(INDEX(l_goods!$B$3:$B$65537,MATCH($C340,l_goods!$A$3:$A$65537,0)),INDEX(background_technosphere!$F$2:$F$65536,MATCH($C340,background_technosphere!$A$2:$A$65536,0))),"")</f>
        <v>light fuel oil</v>
      </c>
      <c r="H340" s="57" t="str">
        <f>_xlfn.IFNA(_xlfn.IFNA(INDEX(l_fp!$B$3:$B$65537,MATCH($D340,l_fp!$A$3:$A$65537,0)),INDEX(background_biosphere!$B$2:$B$65536,MATCH($D340,background_biosphere!$A$2:$A$65536,0))),"")</f>
        <v/>
      </c>
      <c r="I340" s="58">
        <v>1.9145312055288099E-6</v>
      </c>
      <c r="J340" s="58"/>
      <c r="K340" s="54"/>
      <c r="L340" s="59" t="str">
        <f>IF(_xlfn.IFNA(_xlfn.IFNA(INDEX(l_fp!$D$3:$D$65537,MATCH($D340,l_fp!$A$3:$A$65537,0)),INDEX(background_biosphere!$C$2:$C$65536,MATCH($D340,background_biosphere!$A$2:$A$65536,0))),"")=0,"",_xlfn.IFNA(_xlfn.IFNA(INDEX(l_fp!$D$3:$D$65537,MATCH($D340,l_fp!$A$3:$A$65537,0)),INDEX(background_biosphere!$C$2:$C$65536,MATCH($D340,background_biosphere!$A$2:$A$65536,0))),""))</f>
        <v/>
      </c>
      <c r="M340" s="59" t="str">
        <f>IF(_xlfn.IFNA(_xlfn.IFNA(INDEX(l_fp!$E$3:$E$65537,MATCH($D340,l_fp!$A$3:$A$65537,0)),INDEX(background_biosphere!$D$2:$D$65536,MATCH($D340,background_biosphere!$A$2:$A$65536,0))),"")=0,"",_xlfn.IFNA(_xlfn.IFNA(INDEX(l_fp!$E$3:$E$65537,MATCH($D340,l_fp!$A$3:$A$65537,0)),INDEX(background_biosphere!$D$2:$D$65536,MATCH($D340,background_biosphere!$A$2:$A$65536,0))),""))</f>
        <v/>
      </c>
      <c r="N340" s="60" t="str">
        <f>_xlfn.IFNA(_xlfn.IFNA(_xlfn.IFNA(_xlfn.IFNA(INDEX(l_goods!$D$3:$D$65537,MATCH(C340,l_goods!$A$3:$A$65537,0)),INDEX(background_technosphere!$H$2:$H$65536,MATCH(C340,background_technosphere!$A$2:$A$65536,0))),INDEX(l_fp!$F$3:$F$65537,MATCH($D340,l_fp!$A$3:$A$65537,0))),INDEX(background_biosphere!$E$2:$E$65536,MATCH($D340,background_biosphere!$A$2:$A$65536,0))),"")</f>
        <v>kg</v>
      </c>
      <c r="O340" s="61"/>
      <c r="P340" s="61" t="s">
        <v>5777</v>
      </c>
      <c r="Q340" s="61"/>
    </row>
    <row r="341" spans="1:17" x14ac:dyDescent="0.25">
      <c r="A341" s="158" t="str">
        <f>_xlfn.IFNA(_xlfn.IFNA(INDEX(l_act!$B$3:$B$65537,MATCH($B341,l_act!$A$3:$A$65537,0)),INDEX(background_technosphere!$E$2:$E$65536,MATCH($B341,background_technosphere!$B$2:$B$65536,0))),"")</f>
        <v>recyc_OCC_QC_1</v>
      </c>
      <c r="B341" s="156" t="s">
        <v>6055</v>
      </c>
      <c r="C341" s="53" t="s">
        <v>5866</v>
      </c>
      <c r="D341" s="54"/>
      <c r="E341" s="55" t="str">
        <f>_xlfn.IFNA(_xlfn.IFNA(INDEX(l_act!$B$3:$B$65537,MATCH(IFERROR(RIGHT($C341,LEN($C341)-FIND("_",$C341)),""),l_act!$A$3:$A$65537,0)),INDEX(background_technosphere!$E$2:$E$65536,MATCH($C341,background_technosphere!$A$2:$A$65536,0))),"")</f>
        <v>market for light fuel oil</v>
      </c>
      <c r="F341" s="55" t="str">
        <f>_xlfn.IFNA(_xlfn.IFNA(INDEX(l_act!$C$3:$C$65537,MATCH(IFERROR(RIGHT($C341,LEN($C341)-FIND("_",$C341)),""),l_act!$A$3:$A$65537,0)),INDEX(background_technosphere!$G$2:$G$65536,MATCH($C341,background_technosphere!$A$2:$A$65536,0))),"")</f>
        <v>BR</v>
      </c>
      <c r="G341" s="56" t="str">
        <f>_xlfn.IFNA(_xlfn.IFNA(INDEX(l_goods!$B$3:$B$65537,MATCH($C341,l_goods!$A$3:$A$65537,0)),INDEX(background_technosphere!$F$2:$F$65536,MATCH($C341,background_technosphere!$A$2:$A$65536,0))),"")</f>
        <v>light fuel oil</v>
      </c>
      <c r="H341" s="57" t="str">
        <f>_xlfn.IFNA(_xlfn.IFNA(INDEX(l_fp!$B$3:$B$65537,MATCH($D341,l_fp!$A$3:$A$65537,0)),INDEX(background_biosphere!$B$2:$B$65536,MATCH($D341,background_biosphere!$A$2:$A$65536,0))),"")</f>
        <v/>
      </c>
      <c r="I341" s="58">
        <v>9.4861511425333505E-7</v>
      </c>
      <c r="J341" s="58"/>
      <c r="K341" s="54"/>
      <c r="L341" s="59" t="str">
        <f>IF(_xlfn.IFNA(_xlfn.IFNA(INDEX(l_fp!$D$3:$D$65537,MATCH($D341,l_fp!$A$3:$A$65537,0)),INDEX(background_biosphere!$C$2:$C$65536,MATCH($D341,background_biosphere!$A$2:$A$65536,0))),"")=0,"",_xlfn.IFNA(_xlfn.IFNA(INDEX(l_fp!$D$3:$D$65537,MATCH($D341,l_fp!$A$3:$A$65537,0)),INDEX(background_biosphere!$C$2:$C$65536,MATCH($D341,background_biosphere!$A$2:$A$65536,0))),""))</f>
        <v/>
      </c>
      <c r="M341" s="59" t="str">
        <f>IF(_xlfn.IFNA(_xlfn.IFNA(INDEX(l_fp!$E$3:$E$65537,MATCH($D341,l_fp!$A$3:$A$65537,0)),INDEX(background_biosphere!$D$2:$D$65536,MATCH($D341,background_biosphere!$A$2:$A$65536,0))),"")=0,"",_xlfn.IFNA(_xlfn.IFNA(INDEX(l_fp!$E$3:$E$65537,MATCH($D341,l_fp!$A$3:$A$65537,0)),INDEX(background_biosphere!$D$2:$D$65536,MATCH($D341,background_biosphere!$A$2:$A$65536,0))),""))</f>
        <v/>
      </c>
      <c r="N341" s="60" t="str">
        <f>_xlfn.IFNA(_xlfn.IFNA(_xlfn.IFNA(_xlfn.IFNA(INDEX(l_goods!$D$3:$D$65537,MATCH(C341,l_goods!$A$3:$A$65537,0)),INDEX(background_technosphere!$H$2:$H$65536,MATCH(C341,background_technosphere!$A$2:$A$65536,0))),INDEX(l_fp!$F$3:$F$65537,MATCH($D341,l_fp!$A$3:$A$65537,0))),INDEX(background_biosphere!$E$2:$E$65536,MATCH($D341,background_biosphere!$A$2:$A$65536,0))),"")</f>
        <v>kg</v>
      </c>
      <c r="O341" s="61"/>
      <c r="P341" s="61" t="s">
        <v>5777</v>
      </c>
      <c r="Q341" s="61"/>
    </row>
    <row r="342" spans="1:17" x14ac:dyDescent="0.25">
      <c r="A342" s="158" t="str">
        <f>_xlfn.IFNA(_xlfn.IFNA(INDEX(l_act!$B$3:$B$65537,MATCH($B342,l_act!$A$3:$A$65537,0)),INDEX(background_technosphere!$E$2:$E$65536,MATCH($B342,background_technosphere!$B$2:$B$65536,0))),"")</f>
        <v>recyc_OCC_QC_1</v>
      </c>
      <c r="B342" s="156" t="s">
        <v>6055</v>
      </c>
      <c r="C342" s="53" t="s">
        <v>5867</v>
      </c>
      <c r="D342" s="54"/>
      <c r="E342" s="55" t="str">
        <f>_xlfn.IFNA(_xlfn.IFNA(INDEX(l_act!$B$3:$B$65537,MATCH(IFERROR(RIGHT($C342,LEN($C342)-FIND("_",$C342)),""),l_act!$A$3:$A$65537,0)),INDEX(background_technosphere!$E$2:$E$65536,MATCH($C342,background_technosphere!$A$2:$A$65536,0))),"")</f>
        <v>market for light fuel oil</v>
      </c>
      <c r="F342" s="55" t="str">
        <f>_xlfn.IFNA(_xlfn.IFNA(INDEX(l_act!$C$3:$C$65537,MATCH(IFERROR(RIGHT($C342,LEN($C342)-FIND("_",$C342)),""),l_act!$A$3:$A$65537,0)),INDEX(background_technosphere!$G$2:$G$65536,MATCH($C342,background_technosphere!$A$2:$A$65536,0))),"")</f>
        <v>PE</v>
      </c>
      <c r="G342" s="56" t="str">
        <f>_xlfn.IFNA(_xlfn.IFNA(INDEX(l_goods!$B$3:$B$65537,MATCH($C342,l_goods!$A$3:$A$65537,0)),INDEX(background_technosphere!$F$2:$F$65536,MATCH($C342,background_technosphere!$A$2:$A$65536,0))),"")</f>
        <v>light fuel oil</v>
      </c>
      <c r="H342" s="57" t="str">
        <f>_xlfn.IFNA(_xlfn.IFNA(INDEX(l_fp!$B$3:$B$65537,MATCH($D342,l_fp!$A$3:$A$65537,0)),INDEX(background_biosphere!$B$2:$B$65536,MATCH($D342,background_biosphere!$A$2:$A$65536,0))),"")</f>
        <v/>
      </c>
      <c r="I342" s="58">
        <v>1.2704598300707699E-7</v>
      </c>
      <c r="J342" s="58"/>
      <c r="K342" s="54"/>
      <c r="L342" s="59" t="str">
        <f>IF(_xlfn.IFNA(_xlfn.IFNA(INDEX(l_fp!$D$3:$D$65537,MATCH($D342,l_fp!$A$3:$A$65537,0)),INDEX(background_biosphere!$C$2:$C$65536,MATCH($D342,background_biosphere!$A$2:$A$65536,0))),"")=0,"",_xlfn.IFNA(_xlfn.IFNA(INDEX(l_fp!$D$3:$D$65537,MATCH($D342,l_fp!$A$3:$A$65537,0)),INDEX(background_biosphere!$C$2:$C$65536,MATCH($D342,background_biosphere!$A$2:$A$65536,0))),""))</f>
        <v/>
      </c>
      <c r="M342" s="59" t="str">
        <f>IF(_xlfn.IFNA(_xlfn.IFNA(INDEX(l_fp!$E$3:$E$65537,MATCH($D342,l_fp!$A$3:$A$65537,0)),INDEX(background_biosphere!$D$2:$D$65536,MATCH($D342,background_biosphere!$A$2:$A$65536,0))),"")=0,"",_xlfn.IFNA(_xlfn.IFNA(INDEX(l_fp!$E$3:$E$65537,MATCH($D342,l_fp!$A$3:$A$65537,0)),INDEX(background_biosphere!$D$2:$D$65536,MATCH($D342,background_biosphere!$A$2:$A$65536,0))),""))</f>
        <v/>
      </c>
      <c r="N342" s="60" t="str">
        <f>_xlfn.IFNA(_xlfn.IFNA(_xlfn.IFNA(_xlfn.IFNA(INDEX(l_goods!$D$3:$D$65537,MATCH(C342,l_goods!$A$3:$A$65537,0)),INDEX(background_technosphere!$H$2:$H$65536,MATCH(C342,background_technosphere!$A$2:$A$65536,0))),INDEX(l_fp!$F$3:$F$65537,MATCH($D342,l_fp!$A$3:$A$65537,0))),INDEX(background_biosphere!$E$2:$E$65536,MATCH($D342,background_biosphere!$A$2:$A$65536,0))),"")</f>
        <v>kg</v>
      </c>
      <c r="O342" s="61"/>
      <c r="P342" s="61" t="s">
        <v>5777</v>
      </c>
      <c r="Q342" s="61"/>
    </row>
    <row r="343" spans="1:17" x14ac:dyDescent="0.25">
      <c r="A343" s="158" t="str">
        <f>_xlfn.IFNA(_xlfn.IFNA(INDEX(l_act!$B$3:$B$65537,MATCH($B343,l_act!$A$3:$A$65537,0)),INDEX(background_technosphere!$E$2:$E$65536,MATCH($B343,background_technosphere!$B$2:$B$65536,0))),"")</f>
        <v>recyc_OCC_QC_1</v>
      </c>
      <c r="B343" s="156" t="s">
        <v>6055</v>
      </c>
      <c r="C343" s="53" t="s">
        <v>5868</v>
      </c>
      <c r="D343" s="54"/>
      <c r="E343" s="55" t="str">
        <f>_xlfn.IFNA(_xlfn.IFNA(INDEX(l_act!$B$3:$B$65537,MATCH(IFERROR(RIGHT($C343,LEN($C343)-FIND("_",$C343)),""),l_act!$A$3:$A$65537,0)),INDEX(background_technosphere!$E$2:$E$65536,MATCH($C343,background_technosphere!$A$2:$A$65536,0))),"")</f>
        <v>market for lignite briquettes</v>
      </c>
      <c r="F343" s="55" t="str">
        <f>_xlfn.IFNA(_xlfn.IFNA(INDEX(l_act!$C$3:$C$65537,MATCH(IFERROR(RIGHT($C343,LEN($C343)-FIND("_",$C343)),""),l_act!$A$3:$A$65537,0)),INDEX(background_technosphere!$G$2:$G$65536,MATCH($C343,background_technosphere!$A$2:$A$65536,0))),"")</f>
        <v>RoW</v>
      </c>
      <c r="G343" s="56" t="str">
        <f>_xlfn.IFNA(_xlfn.IFNA(INDEX(l_goods!$B$3:$B$65537,MATCH($C343,l_goods!$A$3:$A$65537,0)),INDEX(background_technosphere!$F$2:$F$65536,MATCH($C343,background_technosphere!$A$2:$A$65536,0))),"")</f>
        <v>lignite briquettes</v>
      </c>
      <c r="H343" s="57" t="str">
        <f>_xlfn.IFNA(_xlfn.IFNA(INDEX(l_fp!$B$3:$B$65537,MATCH($D343,l_fp!$A$3:$A$65537,0)),INDEX(background_biosphere!$B$2:$B$65536,MATCH($D343,background_biosphere!$A$2:$A$65536,0))),"")</f>
        <v/>
      </c>
      <c r="I343" s="58">
        <v>0.21583423429999199</v>
      </c>
      <c r="J343" s="58"/>
      <c r="K343" s="54"/>
      <c r="L343" s="59" t="str">
        <f>IF(_xlfn.IFNA(_xlfn.IFNA(INDEX(l_fp!$D$3:$D$65537,MATCH($D343,l_fp!$A$3:$A$65537,0)),INDEX(background_biosphere!$C$2:$C$65536,MATCH($D343,background_biosphere!$A$2:$A$65536,0))),"")=0,"",_xlfn.IFNA(_xlfn.IFNA(INDEX(l_fp!$D$3:$D$65537,MATCH($D343,l_fp!$A$3:$A$65537,0)),INDEX(background_biosphere!$C$2:$C$65536,MATCH($D343,background_biosphere!$A$2:$A$65536,0))),""))</f>
        <v/>
      </c>
      <c r="M343" s="59" t="str">
        <f>IF(_xlfn.IFNA(_xlfn.IFNA(INDEX(l_fp!$E$3:$E$65537,MATCH($D343,l_fp!$A$3:$A$65537,0)),INDEX(background_biosphere!$D$2:$D$65536,MATCH($D343,background_biosphere!$A$2:$A$65536,0))),"")=0,"",_xlfn.IFNA(_xlfn.IFNA(INDEX(l_fp!$E$3:$E$65537,MATCH($D343,l_fp!$A$3:$A$65537,0)),INDEX(background_biosphere!$D$2:$D$65536,MATCH($D343,background_biosphere!$A$2:$A$65536,0))),""))</f>
        <v/>
      </c>
      <c r="N343" s="60" t="str">
        <f>_xlfn.IFNA(_xlfn.IFNA(_xlfn.IFNA(_xlfn.IFNA(INDEX(l_goods!$D$3:$D$65537,MATCH(C343,l_goods!$A$3:$A$65537,0)),INDEX(background_technosphere!$H$2:$H$65536,MATCH(C343,background_technosphere!$A$2:$A$65536,0))),INDEX(l_fp!$F$3:$F$65537,MATCH($D343,l_fp!$A$3:$A$65537,0))),INDEX(background_biosphere!$E$2:$E$65536,MATCH($D343,background_biosphere!$A$2:$A$65536,0))),"")</f>
        <v>MJ</v>
      </c>
      <c r="O343" s="61"/>
      <c r="P343" s="61" t="s">
        <v>5777</v>
      </c>
      <c r="Q343" s="61"/>
    </row>
    <row r="344" spans="1:17" x14ac:dyDescent="0.25">
      <c r="A344" s="158" t="str">
        <f>_xlfn.IFNA(_xlfn.IFNA(INDEX(l_act!$B$3:$B$65537,MATCH($B344,l_act!$A$3:$A$65537,0)),INDEX(background_technosphere!$E$2:$E$65536,MATCH($B344,background_technosphere!$B$2:$B$65536,0))),"")</f>
        <v>recyc_OCC_QC_1</v>
      </c>
      <c r="B344" s="156" t="s">
        <v>6055</v>
      </c>
      <c r="C344" s="53" t="s">
        <v>5869</v>
      </c>
      <c r="D344" s="54"/>
      <c r="E344" s="55" t="str">
        <f>_xlfn.IFNA(_xlfn.IFNA(INDEX(l_act!$B$3:$B$65537,MATCH(IFERROR(RIGHT($C344,LEN($C344)-FIND("_",$C344)),""),l_act!$A$3:$A$65537,0)),INDEX(background_technosphere!$E$2:$E$65536,MATCH($C344,background_technosphere!$A$2:$A$65536,0))),"")</f>
        <v>market for liquefied petroleum gas</v>
      </c>
      <c r="F344" s="55" t="str">
        <f>_xlfn.IFNA(_xlfn.IFNA(INDEX(l_act!$C$3:$C$65537,MATCH(IFERROR(RIGHT($C344,LEN($C344)-FIND("_",$C344)),""),l_act!$A$3:$A$65537,0)),INDEX(background_technosphere!$G$2:$G$65536,MATCH($C344,background_technosphere!$A$2:$A$65536,0))),"")</f>
        <v>IN</v>
      </c>
      <c r="G344" s="56" t="str">
        <f>_xlfn.IFNA(_xlfn.IFNA(INDEX(l_goods!$B$3:$B$65537,MATCH($C344,l_goods!$A$3:$A$65537,0)),INDEX(background_technosphere!$F$2:$F$65536,MATCH($C344,background_technosphere!$A$2:$A$65536,0))),"")</f>
        <v>liquefied petroleum gas</v>
      </c>
      <c r="H344" s="57" t="str">
        <f>_xlfn.IFNA(_xlfn.IFNA(INDEX(l_fp!$B$3:$B$65537,MATCH($D344,l_fp!$A$3:$A$65537,0)),INDEX(background_biosphere!$B$2:$B$65536,MATCH($D344,background_biosphere!$A$2:$A$65536,0))),"")</f>
        <v/>
      </c>
      <c r="I344" s="58">
        <v>2.0149955583966799E-7</v>
      </c>
      <c r="J344" s="58"/>
      <c r="K344" s="54"/>
      <c r="L344" s="59" t="str">
        <f>IF(_xlfn.IFNA(_xlfn.IFNA(INDEX(l_fp!$D$3:$D$65537,MATCH($D344,l_fp!$A$3:$A$65537,0)),INDEX(background_biosphere!$C$2:$C$65536,MATCH($D344,background_biosphere!$A$2:$A$65536,0))),"")=0,"",_xlfn.IFNA(_xlfn.IFNA(INDEX(l_fp!$D$3:$D$65537,MATCH($D344,l_fp!$A$3:$A$65537,0)),INDEX(background_biosphere!$C$2:$C$65536,MATCH($D344,background_biosphere!$A$2:$A$65536,0))),""))</f>
        <v/>
      </c>
      <c r="M344" s="59" t="str">
        <f>IF(_xlfn.IFNA(_xlfn.IFNA(INDEX(l_fp!$E$3:$E$65537,MATCH($D344,l_fp!$A$3:$A$65537,0)),INDEX(background_biosphere!$D$2:$D$65536,MATCH($D344,background_biosphere!$A$2:$A$65536,0))),"")=0,"",_xlfn.IFNA(_xlfn.IFNA(INDEX(l_fp!$E$3:$E$65537,MATCH($D344,l_fp!$A$3:$A$65537,0)),INDEX(background_biosphere!$D$2:$D$65536,MATCH($D344,background_biosphere!$A$2:$A$65536,0))),""))</f>
        <v/>
      </c>
      <c r="N344" s="60" t="str">
        <f>_xlfn.IFNA(_xlfn.IFNA(_xlfn.IFNA(_xlfn.IFNA(INDEX(l_goods!$D$3:$D$65537,MATCH(C344,l_goods!$A$3:$A$65537,0)),INDEX(background_technosphere!$H$2:$H$65536,MATCH(C344,background_technosphere!$A$2:$A$65536,0))),INDEX(l_fp!$F$3:$F$65537,MATCH($D344,l_fp!$A$3:$A$65537,0))),INDEX(background_biosphere!$E$2:$E$65536,MATCH($D344,background_biosphere!$A$2:$A$65536,0))),"")</f>
        <v>kg</v>
      </c>
      <c r="O344" s="61"/>
      <c r="P344" s="61" t="s">
        <v>5777</v>
      </c>
      <c r="Q344" s="61"/>
    </row>
    <row r="345" spans="1:17" x14ac:dyDescent="0.25">
      <c r="A345" s="158" t="str">
        <f>_xlfn.IFNA(_xlfn.IFNA(INDEX(l_act!$B$3:$B$65537,MATCH($B345,l_act!$A$3:$A$65537,0)),INDEX(background_technosphere!$E$2:$E$65536,MATCH($B345,background_technosphere!$B$2:$B$65536,0))),"")</f>
        <v>recyc_OCC_QC_1</v>
      </c>
      <c r="B345" s="156" t="s">
        <v>6055</v>
      </c>
      <c r="C345" s="53" t="s">
        <v>5870</v>
      </c>
      <c r="D345" s="54"/>
      <c r="E345" s="55" t="str">
        <f>_xlfn.IFNA(_xlfn.IFNA(INDEX(l_act!$B$3:$B$65537,MATCH(IFERROR(RIGHT($C345,LEN($C345)-FIND("_",$C345)),""),l_act!$A$3:$A$65537,0)),INDEX(background_technosphere!$E$2:$E$65536,MATCH($C345,background_technosphere!$A$2:$A$65536,0))),"")</f>
        <v>market for liquefied petroleum gas</v>
      </c>
      <c r="F345" s="55" t="str">
        <f>_xlfn.IFNA(_xlfn.IFNA(INDEX(l_act!$C$3:$C$65537,MATCH(IFERROR(RIGHT($C345,LEN($C345)-FIND("_",$C345)),""),l_act!$A$3:$A$65537,0)),INDEX(background_technosphere!$G$2:$G$65536,MATCH($C345,background_technosphere!$A$2:$A$65536,0))),"")</f>
        <v>PE</v>
      </c>
      <c r="G345" s="56" t="str">
        <f>_xlfn.IFNA(_xlfn.IFNA(INDEX(l_goods!$B$3:$B$65537,MATCH($C345,l_goods!$A$3:$A$65537,0)),INDEX(background_technosphere!$F$2:$F$65536,MATCH($C345,background_technosphere!$A$2:$A$65536,0))),"")</f>
        <v>liquefied petroleum gas</v>
      </c>
      <c r="H345" s="57" t="str">
        <f>_xlfn.IFNA(_xlfn.IFNA(INDEX(l_fp!$B$3:$B$65537,MATCH($D345,l_fp!$A$3:$A$65537,0)),INDEX(background_biosphere!$B$2:$B$65536,MATCH($D345,background_biosphere!$A$2:$A$65536,0))),"")</f>
        <v/>
      </c>
      <c r="I345" s="58">
        <v>1.7809285712179398E-8</v>
      </c>
      <c r="J345" s="58"/>
      <c r="K345" s="54"/>
      <c r="L345" s="59" t="str">
        <f>IF(_xlfn.IFNA(_xlfn.IFNA(INDEX(l_fp!$D$3:$D$65537,MATCH($D345,l_fp!$A$3:$A$65537,0)),INDEX(background_biosphere!$C$2:$C$65536,MATCH($D345,background_biosphere!$A$2:$A$65536,0))),"")=0,"",_xlfn.IFNA(_xlfn.IFNA(INDEX(l_fp!$D$3:$D$65537,MATCH($D345,l_fp!$A$3:$A$65537,0)),INDEX(background_biosphere!$C$2:$C$65536,MATCH($D345,background_biosphere!$A$2:$A$65536,0))),""))</f>
        <v/>
      </c>
      <c r="M345" s="59" t="str">
        <f>IF(_xlfn.IFNA(_xlfn.IFNA(INDEX(l_fp!$E$3:$E$65537,MATCH($D345,l_fp!$A$3:$A$65537,0)),INDEX(background_biosphere!$D$2:$D$65536,MATCH($D345,background_biosphere!$A$2:$A$65536,0))),"")=0,"",_xlfn.IFNA(_xlfn.IFNA(INDEX(l_fp!$E$3:$E$65537,MATCH($D345,l_fp!$A$3:$A$65537,0)),INDEX(background_biosphere!$D$2:$D$65536,MATCH($D345,background_biosphere!$A$2:$A$65536,0))),""))</f>
        <v/>
      </c>
      <c r="N345" s="60" t="str">
        <f>_xlfn.IFNA(_xlfn.IFNA(_xlfn.IFNA(_xlfn.IFNA(INDEX(l_goods!$D$3:$D$65537,MATCH(C345,l_goods!$A$3:$A$65537,0)),INDEX(background_technosphere!$H$2:$H$65536,MATCH(C345,background_technosphere!$A$2:$A$65536,0))),INDEX(l_fp!$F$3:$F$65537,MATCH($D345,l_fp!$A$3:$A$65537,0))),INDEX(background_biosphere!$E$2:$E$65536,MATCH($D345,background_biosphere!$A$2:$A$65536,0))),"")</f>
        <v>kg</v>
      </c>
      <c r="O345" s="61"/>
      <c r="P345" s="61" t="s">
        <v>5777</v>
      </c>
      <c r="Q345" s="61"/>
    </row>
    <row r="346" spans="1:17" x14ac:dyDescent="0.25">
      <c r="A346" s="158" t="str">
        <f>_xlfn.IFNA(_xlfn.IFNA(INDEX(l_act!$B$3:$B$65537,MATCH($B346,l_act!$A$3:$A$65537,0)),INDEX(background_technosphere!$E$2:$E$65536,MATCH($B346,background_technosphere!$B$2:$B$65536,0))),"")</f>
        <v>recyc_OCC_QC_1</v>
      </c>
      <c r="B346" s="156" t="s">
        <v>6055</v>
      </c>
      <c r="C346" s="53" t="s">
        <v>5871</v>
      </c>
      <c r="D346" s="54"/>
      <c r="E346" s="55" t="str">
        <f>_xlfn.IFNA(_xlfn.IFNA(INDEX(l_act!$B$3:$B$65537,MATCH(IFERROR(RIGHT($C346,LEN($C346)-FIND("_",$C346)),""),l_act!$A$3:$A$65537,0)),INDEX(background_technosphere!$E$2:$E$65536,MATCH($C346,background_technosphere!$A$2:$A$65536,0))),"")</f>
        <v>market for liquefied petroleum gas</v>
      </c>
      <c r="F346" s="55" t="str">
        <f>_xlfn.IFNA(_xlfn.IFNA(INDEX(l_act!$C$3:$C$65537,MATCH(IFERROR(RIGHT($C346,LEN($C346)-FIND("_",$C346)),""),l_act!$A$3:$A$65537,0)),INDEX(background_technosphere!$G$2:$G$65536,MATCH($C346,background_technosphere!$A$2:$A$65536,0))),"")</f>
        <v>RoW</v>
      </c>
      <c r="G346" s="56" t="str">
        <f>_xlfn.IFNA(_xlfn.IFNA(INDEX(l_goods!$B$3:$B$65537,MATCH($C346,l_goods!$A$3:$A$65537,0)),INDEX(background_technosphere!$F$2:$F$65536,MATCH($C346,background_technosphere!$A$2:$A$65536,0))),"")</f>
        <v>liquefied petroleum gas</v>
      </c>
      <c r="H346" s="57" t="str">
        <f>_xlfn.IFNA(_xlfn.IFNA(INDEX(l_fp!$B$3:$B$65537,MATCH($D346,l_fp!$A$3:$A$65537,0)),INDEX(background_biosphere!$B$2:$B$65536,MATCH($D346,background_biosphere!$A$2:$A$65536,0))),"")</f>
        <v/>
      </c>
      <c r="I346" s="58">
        <v>8.4920345873103295E-7</v>
      </c>
      <c r="J346" s="58"/>
      <c r="K346" s="54"/>
      <c r="L346" s="59" t="str">
        <f>IF(_xlfn.IFNA(_xlfn.IFNA(INDEX(l_fp!$D$3:$D$65537,MATCH($D346,l_fp!$A$3:$A$65537,0)),INDEX(background_biosphere!$C$2:$C$65536,MATCH($D346,background_biosphere!$A$2:$A$65536,0))),"")=0,"",_xlfn.IFNA(_xlfn.IFNA(INDEX(l_fp!$D$3:$D$65537,MATCH($D346,l_fp!$A$3:$A$65537,0)),INDEX(background_biosphere!$C$2:$C$65536,MATCH($D346,background_biosphere!$A$2:$A$65536,0))),""))</f>
        <v/>
      </c>
      <c r="M346" s="59" t="str">
        <f>IF(_xlfn.IFNA(_xlfn.IFNA(INDEX(l_fp!$E$3:$E$65537,MATCH($D346,l_fp!$A$3:$A$65537,0)),INDEX(background_biosphere!$D$2:$D$65536,MATCH($D346,background_biosphere!$A$2:$A$65536,0))),"")=0,"",_xlfn.IFNA(_xlfn.IFNA(INDEX(l_fp!$E$3:$E$65537,MATCH($D346,l_fp!$A$3:$A$65537,0)),INDEX(background_biosphere!$D$2:$D$65536,MATCH($D346,background_biosphere!$A$2:$A$65536,0))),""))</f>
        <v/>
      </c>
      <c r="N346" s="60" t="str">
        <f>_xlfn.IFNA(_xlfn.IFNA(_xlfn.IFNA(_xlfn.IFNA(INDEX(l_goods!$D$3:$D$65537,MATCH(C346,l_goods!$A$3:$A$65537,0)),INDEX(background_technosphere!$H$2:$H$65536,MATCH(C346,background_technosphere!$A$2:$A$65536,0))),INDEX(l_fp!$F$3:$F$65537,MATCH($D346,l_fp!$A$3:$A$65537,0))),INDEX(background_biosphere!$E$2:$E$65536,MATCH($D346,background_biosphere!$A$2:$A$65536,0))),"")</f>
        <v>kg</v>
      </c>
      <c r="O346" s="61"/>
      <c r="P346" s="61" t="s">
        <v>5777</v>
      </c>
      <c r="Q346" s="61"/>
    </row>
    <row r="347" spans="1:17" x14ac:dyDescent="0.25">
      <c r="A347" s="158" t="str">
        <f>_xlfn.IFNA(_xlfn.IFNA(INDEX(l_act!$B$3:$B$65537,MATCH($B347,l_act!$A$3:$A$65537,0)),INDEX(background_technosphere!$E$2:$E$65536,MATCH($B347,background_technosphere!$B$2:$B$65536,0))),"")</f>
        <v>recyc_OCC_QC_1</v>
      </c>
      <c r="B347" s="156" t="s">
        <v>6055</v>
      </c>
      <c r="C347" s="53" t="s">
        <v>5872</v>
      </c>
      <c r="D347" s="54"/>
      <c r="E347" s="55" t="str">
        <f>_xlfn.IFNA(_xlfn.IFNA(INDEX(l_act!$B$3:$B$65537,MATCH(IFERROR(RIGHT($C347,LEN($C347)-FIND("_",$C347)),""),l_act!$A$3:$A$65537,0)),INDEX(background_technosphere!$E$2:$E$65536,MATCH($C347,background_technosphere!$A$2:$A$65536,0))),"")</f>
        <v>market for liquefied petroleum gas</v>
      </c>
      <c r="F347" s="55" t="str">
        <f>_xlfn.IFNA(_xlfn.IFNA(INDEX(l_act!$C$3:$C$65537,MATCH(IFERROR(RIGHT($C347,LEN($C347)-FIND("_",$C347)),""),l_act!$A$3:$A$65537,0)),INDEX(background_technosphere!$G$2:$G$65536,MATCH($C347,background_technosphere!$A$2:$A$65536,0))),"")</f>
        <v>BR</v>
      </c>
      <c r="G347" s="56" t="str">
        <f>_xlfn.IFNA(_xlfn.IFNA(INDEX(l_goods!$B$3:$B$65537,MATCH($C347,l_goods!$A$3:$A$65537,0)),INDEX(background_technosphere!$F$2:$F$65536,MATCH($C347,background_technosphere!$A$2:$A$65536,0))),"")</f>
        <v>liquefied petroleum gas</v>
      </c>
      <c r="H347" s="57" t="str">
        <f>_xlfn.IFNA(_xlfn.IFNA(INDEX(l_fp!$B$3:$B$65537,MATCH($D347,l_fp!$A$3:$A$65537,0)),INDEX(background_biosphere!$B$2:$B$65536,MATCH($D347,background_biosphere!$A$2:$A$65536,0))),"")</f>
        <v/>
      </c>
      <c r="I347" s="58">
        <v>5.6731153072988901E-8</v>
      </c>
      <c r="J347" s="58"/>
      <c r="K347" s="54"/>
      <c r="L347" s="59" t="str">
        <f>IF(_xlfn.IFNA(_xlfn.IFNA(INDEX(l_fp!$D$3:$D$65537,MATCH($D347,l_fp!$A$3:$A$65537,0)),INDEX(background_biosphere!$C$2:$C$65536,MATCH($D347,background_biosphere!$A$2:$A$65536,0))),"")=0,"",_xlfn.IFNA(_xlfn.IFNA(INDEX(l_fp!$D$3:$D$65537,MATCH($D347,l_fp!$A$3:$A$65537,0)),INDEX(background_biosphere!$C$2:$C$65536,MATCH($D347,background_biosphere!$A$2:$A$65536,0))),""))</f>
        <v/>
      </c>
      <c r="M347" s="59" t="str">
        <f>IF(_xlfn.IFNA(_xlfn.IFNA(INDEX(l_fp!$E$3:$E$65537,MATCH($D347,l_fp!$A$3:$A$65537,0)),INDEX(background_biosphere!$D$2:$D$65536,MATCH($D347,background_biosphere!$A$2:$A$65536,0))),"")=0,"",_xlfn.IFNA(_xlfn.IFNA(INDEX(l_fp!$E$3:$E$65537,MATCH($D347,l_fp!$A$3:$A$65537,0)),INDEX(background_biosphere!$D$2:$D$65536,MATCH($D347,background_biosphere!$A$2:$A$65536,0))),""))</f>
        <v/>
      </c>
      <c r="N347" s="60" t="str">
        <f>_xlfn.IFNA(_xlfn.IFNA(_xlfn.IFNA(_xlfn.IFNA(INDEX(l_goods!$D$3:$D$65537,MATCH(C347,l_goods!$A$3:$A$65537,0)),INDEX(background_technosphere!$H$2:$H$65536,MATCH(C347,background_technosphere!$A$2:$A$65536,0))),INDEX(l_fp!$F$3:$F$65537,MATCH($D347,l_fp!$A$3:$A$65537,0))),INDEX(background_biosphere!$E$2:$E$65536,MATCH($D347,background_biosphere!$A$2:$A$65536,0))),"")</f>
        <v>kg</v>
      </c>
      <c r="O347" s="61"/>
      <c r="P347" s="61" t="s">
        <v>5777</v>
      </c>
      <c r="Q347" s="61"/>
    </row>
    <row r="348" spans="1:17" x14ac:dyDescent="0.25">
      <c r="A348" s="158" t="str">
        <f>_xlfn.IFNA(_xlfn.IFNA(INDEX(l_act!$B$3:$B$65537,MATCH($B348,l_act!$A$3:$A$65537,0)),INDEX(background_technosphere!$E$2:$E$65536,MATCH($B348,background_technosphere!$B$2:$B$65536,0))),"")</f>
        <v>recyc_OCC_QC_1</v>
      </c>
      <c r="B348" s="156" t="s">
        <v>6055</v>
      </c>
      <c r="C348" s="53" t="s">
        <v>5873</v>
      </c>
      <c r="D348" s="54"/>
      <c r="E348" s="55" t="str">
        <f>_xlfn.IFNA(_xlfn.IFNA(INDEX(l_act!$B$3:$B$65537,MATCH(IFERROR(RIGHT($C348,LEN($C348)-FIND("_",$C348)),""),l_act!$A$3:$A$65537,0)),INDEX(background_technosphere!$E$2:$E$65536,MATCH($C348,background_technosphere!$A$2:$A$65536,0))),"")</f>
        <v>market for liquefied petroleum gas</v>
      </c>
      <c r="F348" s="55" t="str">
        <f>_xlfn.IFNA(_xlfn.IFNA(INDEX(l_act!$C$3:$C$65537,MATCH(IFERROR(RIGHT($C348,LEN($C348)-FIND("_",$C348)),""),l_act!$A$3:$A$65537,0)),INDEX(background_technosphere!$G$2:$G$65536,MATCH($C348,background_technosphere!$A$2:$A$65536,0))),"")</f>
        <v>ZA</v>
      </c>
      <c r="G348" s="56" t="str">
        <f>_xlfn.IFNA(_xlfn.IFNA(INDEX(l_goods!$B$3:$B$65537,MATCH($C348,l_goods!$A$3:$A$65537,0)),INDEX(background_technosphere!$F$2:$F$65536,MATCH($C348,background_technosphere!$A$2:$A$65536,0))),"")</f>
        <v>liquefied petroleum gas</v>
      </c>
      <c r="H348" s="57" t="str">
        <f>_xlfn.IFNA(_xlfn.IFNA(INDEX(l_fp!$B$3:$B$65537,MATCH($D348,l_fp!$A$3:$A$65537,0)),INDEX(background_biosphere!$B$2:$B$65536,MATCH($D348,background_biosphere!$A$2:$A$65536,0))),"")</f>
        <v/>
      </c>
      <c r="I348" s="58">
        <v>3.9639299231711702E-9</v>
      </c>
      <c r="J348" s="58"/>
      <c r="K348" s="54"/>
      <c r="L348" s="59" t="str">
        <f>IF(_xlfn.IFNA(_xlfn.IFNA(INDEX(l_fp!$D$3:$D$65537,MATCH($D348,l_fp!$A$3:$A$65537,0)),INDEX(background_biosphere!$C$2:$C$65536,MATCH($D348,background_biosphere!$A$2:$A$65536,0))),"")=0,"",_xlfn.IFNA(_xlfn.IFNA(INDEX(l_fp!$D$3:$D$65537,MATCH($D348,l_fp!$A$3:$A$65537,0)),INDEX(background_biosphere!$C$2:$C$65536,MATCH($D348,background_biosphere!$A$2:$A$65536,0))),""))</f>
        <v/>
      </c>
      <c r="M348" s="59" t="str">
        <f>IF(_xlfn.IFNA(_xlfn.IFNA(INDEX(l_fp!$E$3:$E$65537,MATCH($D348,l_fp!$A$3:$A$65537,0)),INDEX(background_biosphere!$D$2:$D$65536,MATCH($D348,background_biosphere!$A$2:$A$65536,0))),"")=0,"",_xlfn.IFNA(_xlfn.IFNA(INDEX(l_fp!$E$3:$E$65537,MATCH($D348,l_fp!$A$3:$A$65537,0)),INDEX(background_biosphere!$D$2:$D$65536,MATCH($D348,background_biosphere!$A$2:$A$65536,0))),""))</f>
        <v/>
      </c>
      <c r="N348" s="60" t="str">
        <f>_xlfn.IFNA(_xlfn.IFNA(_xlfn.IFNA(_xlfn.IFNA(INDEX(l_goods!$D$3:$D$65537,MATCH(C348,l_goods!$A$3:$A$65537,0)),INDEX(background_technosphere!$H$2:$H$65536,MATCH(C348,background_technosphere!$A$2:$A$65536,0))),INDEX(l_fp!$F$3:$F$65537,MATCH($D348,l_fp!$A$3:$A$65537,0))),INDEX(background_biosphere!$E$2:$E$65536,MATCH($D348,background_biosphere!$A$2:$A$65536,0))),"")</f>
        <v>kg</v>
      </c>
      <c r="O348" s="61"/>
      <c r="P348" s="61" t="s">
        <v>5777</v>
      </c>
      <c r="Q348" s="61"/>
    </row>
    <row r="349" spans="1:17" x14ac:dyDescent="0.25">
      <c r="A349" s="158" t="str">
        <f>_xlfn.IFNA(_xlfn.IFNA(INDEX(l_act!$B$3:$B$65537,MATCH($B349,l_act!$A$3:$A$65537,0)),INDEX(background_technosphere!$E$2:$E$65536,MATCH($B349,background_technosphere!$B$2:$B$65536,0))),"")</f>
        <v>recyc_OCC_QC_1</v>
      </c>
      <c r="B349" s="156" t="s">
        <v>6055</v>
      </c>
      <c r="C349" s="53" t="s">
        <v>5874</v>
      </c>
      <c r="D349" s="54"/>
      <c r="E349" s="55" t="str">
        <f>_xlfn.IFNA(_xlfn.IFNA(INDEX(l_act!$B$3:$B$65537,MATCH(IFERROR(RIGHT($C349,LEN($C349)-FIND("_",$C349)),""),l_act!$A$3:$A$65537,0)),INDEX(background_technosphere!$E$2:$E$65536,MATCH($C349,background_technosphere!$A$2:$A$65536,0))),"")</f>
        <v>market for lubricating oil</v>
      </c>
      <c r="F349" s="55" t="str">
        <f>_xlfn.IFNA(_xlfn.IFNA(INDEX(l_act!$C$3:$C$65537,MATCH(IFERROR(RIGHT($C349,LEN($C349)-FIND("_",$C349)),""),l_act!$A$3:$A$65537,0)),INDEX(background_technosphere!$G$2:$G$65536,MATCH($C349,background_technosphere!$A$2:$A$65536,0))),"")</f>
        <v>RoW</v>
      </c>
      <c r="G349" s="56" t="str">
        <f>_xlfn.IFNA(_xlfn.IFNA(INDEX(l_goods!$B$3:$B$65537,MATCH($C349,l_goods!$A$3:$A$65537,0)),INDEX(background_technosphere!$F$2:$F$65536,MATCH($C349,background_technosphere!$A$2:$A$65536,0))),"")</f>
        <v>lubricating oil</v>
      </c>
      <c r="H349" s="57" t="str">
        <f>_xlfn.IFNA(_xlfn.IFNA(INDEX(l_fp!$B$3:$B$65537,MATCH($D349,l_fp!$A$3:$A$65537,0)),INDEX(background_biosphere!$B$2:$B$65536,MATCH($D349,background_biosphere!$A$2:$A$65536,0))),"")</f>
        <v/>
      </c>
      <c r="I349" s="58">
        <v>2.9055604000000001E-5</v>
      </c>
      <c r="J349" s="58"/>
      <c r="K349" s="54"/>
      <c r="L349" s="59" t="str">
        <f>IF(_xlfn.IFNA(_xlfn.IFNA(INDEX(l_fp!$D$3:$D$65537,MATCH($D349,l_fp!$A$3:$A$65537,0)),INDEX(background_biosphere!$C$2:$C$65536,MATCH($D349,background_biosphere!$A$2:$A$65536,0))),"")=0,"",_xlfn.IFNA(_xlfn.IFNA(INDEX(l_fp!$D$3:$D$65537,MATCH($D349,l_fp!$A$3:$A$65537,0)),INDEX(background_biosphere!$C$2:$C$65536,MATCH($D349,background_biosphere!$A$2:$A$65536,0))),""))</f>
        <v/>
      </c>
      <c r="M349" s="59" t="str">
        <f>IF(_xlfn.IFNA(_xlfn.IFNA(INDEX(l_fp!$E$3:$E$65537,MATCH($D349,l_fp!$A$3:$A$65537,0)),INDEX(background_biosphere!$D$2:$D$65536,MATCH($D349,background_biosphere!$A$2:$A$65536,0))),"")=0,"",_xlfn.IFNA(_xlfn.IFNA(INDEX(l_fp!$E$3:$E$65537,MATCH($D349,l_fp!$A$3:$A$65537,0)),INDEX(background_biosphere!$D$2:$D$65536,MATCH($D349,background_biosphere!$A$2:$A$65536,0))),""))</f>
        <v/>
      </c>
      <c r="N349" s="60" t="str">
        <f>_xlfn.IFNA(_xlfn.IFNA(_xlfn.IFNA(_xlfn.IFNA(INDEX(l_goods!$D$3:$D$65537,MATCH(C349,l_goods!$A$3:$A$65537,0)),INDEX(background_technosphere!$H$2:$H$65536,MATCH(C349,background_technosphere!$A$2:$A$65536,0))),INDEX(l_fp!$F$3:$F$65537,MATCH($D349,l_fp!$A$3:$A$65537,0))),INDEX(background_biosphere!$E$2:$E$65536,MATCH($D349,background_biosphere!$A$2:$A$65536,0))),"")</f>
        <v>kg</v>
      </c>
      <c r="O349" s="61"/>
      <c r="P349" s="61" t="s">
        <v>5777</v>
      </c>
      <c r="Q349" s="61"/>
    </row>
    <row r="350" spans="1:17" x14ac:dyDescent="0.25">
      <c r="A350" s="158" t="str">
        <f>_xlfn.IFNA(_xlfn.IFNA(INDEX(l_act!$B$3:$B$65537,MATCH($B350,l_act!$A$3:$A$65537,0)),INDEX(background_technosphere!$E$2:$E$65536,MATCH($B350,background_technosphere!$B$2:$B$65536,0))),"")</f>
        <v>recyc_OCC_QC_1</v>
      </c>
      <c r="B350" s="156" t="s">
        <v>6055</v>
      </c>
      <c r="C350" s="53" t="s">
        <v>5875</v>
      </c>
      <c r="D350" s="54"/>
      <c r="E350" s="55" t="str">
        <f>_xlfn.IFNA(_xlfn.IFNA(INDEX(l_act!$B$3:$B$65537,MATCH(IFERROR(RIGHT($C350,LEN($C350)-FIND("_",$C350)),""),l_act!$A$3:$A$65537,0)),INDEX(background_technosphere!$E$2:$E$65536,MATCH($C350,background_technosphere!$A$2:$A$65536,0))),"")</f>
        <v>market for pitch despergents, in paper production</v>
      </c>
      <c r="F350" s="55" t="str">
        <f>_xlfn.IFNA(_xlfn.IFNA(INDEX(l_act!$C$3:$C$65537,MATCH(IFERROR(RIGHT($C350,LEN($C350)-FIND("_",$C350)),""),l_act!$A$3:$A$65537,0)),INDEX(background_technosphere!$G$2:$G$65536,MATCH($C350,background_technosphere!$A$2:$A$65536,0))),"")</f>
        <v>RoW</v>
      </c>
      <c r="G350" s="56" t="str">
        <f>_xlfn.IFNA(_xlfn.IFNA(INDEX(l_goods!$B$3:$B$65537,MATCH($C350,l_goods!$A$3:$A$65537,0)),INDEX(background_technosphere!$F$2:$F$65536,MATCH($C350,background_technosphere!$A$2:$A$65536,0))),"")</f>
        <v>pitch despergents, in paper production</v>
      </c>
      <c r="H350" s="57" t="str">
        <f>_xlfn.IFNA(_xlfn.IFNA(INDEX(l_fp!$B$3:$B$65537,MATCH($D350,l_fp!$A$3:$A$65537,0)),INDEX(background_biosphere!$B$2:$B$65536,MATCH($D350,background_biosphere!$A$2:$A$65536,0))),"")</f>
        <v/>
      </c>
      <c r="I350" s="58">
        <v>3.0762624000000002E-5</v>
      </c>
      <c r="J350" s="58"/>
      <c r="K350" s="54"/>
      <c r="L350" s="59" t="str">
        <f>IF(_xlfn.IFNA(_xlfn.IFNA(INDEX(l_fp!$D$3:$D$65537,MATCH($D350,l_fp!$A$3:$A$65537,0)),INDEX(background_biosphere!$C$2:$C$65536,MATCH($D350,background_biosphere!$A$2:$A$65536,0))),"")=0,"",_xlfn.IFNA(_xlfn.IFNA(INDEX(l_fp!$D$3:$D$65537,MATCH($D350,l_fp!$A$3:$A$65537,0)),INDEX(background_biosphere!$C$2:$C$65536,MATCH($D350,background_biosphere!$A$2:$A$65536,0))),""))</f>
        <v/>
      </c>
      <c r="M350" s="59" t="str">
        <f>IF(_xlfn.IFNA(_xlfn.IFNA(INDEX(l_fp!$E$3:$E$65537,MATCH($D350,l_fp!$A$3:$A$65537,0)),INDEX(background_biosphere!$D$2:$D$65536,MATCH($D350,background_biosphere!$A$2:$A$65536,0))),"")=0,"",_xlfn.IFNA(_xlfn.IFNA(INDEX(l_fp!$E$3:$E$65537,MATCH($D350,l_fp!$A$3:$A$65537,0)),INDEX(background_biosphere!$D$2:$D$65536,MATCH($D350,background_biosphere!$A$2:$A$65536,0))),""))</f>
        <v/>
      </c>
      <c r="N350" s="60" t="str">
        <f>_xlfn.IFNA(_xlfn.IFNA(_xlfn.IFNA(_xlfn.IFNA(INDEX(l_goods!$D$3:$D$65537,MATCH(C350,l_goods!$A$3:$A$65537,0)),INDEX(background_technosphere!$H$2:$H$65536,MATCH(C350,background_technosphere!$A$2:$A$65536,0))),INDEX(l_fp!$F$3:$F$65537,MATCH($D350,l_fp!$A$3:$A$65537,0))),INDEX(background_biosphere!$E$2:$E$65536,MATCH($D350,background_biosphere!$A$2:$A$65536,0))),"")</f>
        <v>kg</v>
      </c>
      <c r="O350" s="61"/>
      <c r="P350" s="61" t="s">
        <v>5777</v>
      </c>
      <c r="Q350" s="61"/>
    </row>
    <row r="351" spans="1:17" x14ac:dyDescent="0.25">
      <c r="A351" s="158" t="str">
        <f>_xlfn.IFNA(_xlfn.IFNA(INDEX(l_act!$B$3:$B$65537,MATCH($B351,l_act!$A$3:$A$65537,0)),INDEX(background_technosphere!$E$2:$E$65536,MATCH($B351,background_technosphere!$B$2:$B$65536,0))),"")</f>
        <v>recyc_OCC_QC_1</v>
      </c>
      <c r="B351" s="156" t="s">
        <v>6055</v>
      </c>
      <c r="C351" s="53" t="s">
        <v>5876</v>
      </c>
      <c r="D351" s="54"/>
      <c r="E351" s="55" t="str">
        <f>_xlfn.IFNA(_xlfn.IFNA(INDEX(l_act!$B$3:$B$65537,MATCH(IFERROR(RIGHT($C351,LEN($C351)-FIND("_",$C351)),""),l_act!$A$3:$A$65537,0)),INDEX(background_technosphere!$E$2:$E$65536,MATCH($C351,background_technosphere!$A$2:$A$65536,0))),"")</f>
        <v>market for retention aid, for paper production</v>
      </c>
      <c r="F351" s="55" t="str">
        <f>_xlfn.IFNA(_xlfn.IFNA(INDEX(l_act!$C$3:$C$65537,MATCH(IFERROR(RIGHT($C351,LEN($C351)-FIND("_",$C351)),""),l_act!$A$3:$A$65537,0)),INDEX(background_technosphere!$G$2:$G$65536,MATCH($C351,background_technosphere!$A$2:$A$65536,0))),"")</f>
        <v>RoW</v>
      </c>
      <c r="G351" s="56" t="str">
        <f>_xlfn.IFNA(_xlfn.IFNA(INDEX(l_goods!$B$3:$B$65537,MATCH($C351,l_goods!$A$3:$A$65537,0)),INDEX(background_technosphere!$F$2:$F$65536,MATCH($C351,background_technosphere!$A$2:$A$65536,0))),"")</f>
        <v>retention aid, for paper production</v>
      </c>
      <c r="H351" s="57" t="str">
        <f>_xlfn.IFNA(_xlfn.IFNA(INDEX(l_fp!$B$3:$B$65537,MATCH($D351,l_fp!$A$3:$A$65537,0)),INDEX(background_biosphere!$B$2:$B$65536,MATCH($D351,background_biosphere!$A$2:$A$65536,0))),"")</f>
        <v/>
      </c>
      <c r="I351" s="58">
        <v>9.5196221799999999E-4</v>
      </c>
      <c r="J351" s="58"/>
      <c r="K351" s="54"/>
      <c r="L351" s="59" t="str">
        <f>IF(_xlfn.IFNA(_xlfn.IFNA(INDEX(l_fp!$D$3:$D$65537,MATCH($D351,l_fp!$A$3:$A$65537,0)),INDEX(background_biosphere!$C$2:$C$65536,MATCH($D351,background_biosphere!$A$2:$A$65536,0))),"")=0,"",_xlfn.IFNA(_xlfn.IFNA(INDEX(l_fp!$D$3:$D$65537,MATCH($D351,l_fp!$A$3:$A$65537,0)),INDEX(background_biosphere!$C$2:$C$65536,MATCH($D351,background_biosphere!$A$2:$A$65536,0))),""))</f>
        <v/>
      </c>
      <c r="M351" s="59" t="str">
        <f>IF(_xlfn.IFNA(_xlfn.IFNA(INDEX(l_fp!$E$3:$E$65537,MATCH($D351,l_fp!$A$3:$A$65537,0)),INDEX(background_biosphere!$D$2:$D$65536,MATCH($D351,background_biosphere!$A$2:$A$65536,0))),"")=0,"",_xlfn.IFNA(_xlfn.IFNA(INDEX(l_fp!$E$3:$E$65537,MATCH($D351,l_fp!$A$3:$A$65537,0)),INDEX(background_biosphere!$D$2:$D$65536,MATCH($D351,background_biosphere!$A$2:$A$65536,0))),""))</f>
        <v/>
      </c>
      <c r="N351" s="60" t="str">
        <f>_xlfn.IFNA(_xlfn.IFNA(_xlfn.IFNA(_xlfn.IFNA(INDEX(l_goods!$D$3:$D$65537,MATCH(C351,l_goods!$A$3:$A$65537,0)),INDEX(background_technosphere!$H$2:$H$65536,MATCH(C351,background_technosphere!$A$2:$A$65536,0))),INDEX(l_fp!$F$3:$F$65537,MATCH($D351,l_fp!$A$3:$A$65537,0))),INDEX(background_biosphere!$E$2:$E$65536,MATCH($D351,background_biosphere!$A$2:$A$65536,0))),"")</f>
        <v>kg</v>
      </c>
      <c r="O351" s="61"/>
      <c r="P351" s="61" t="s">
        <v>5777</v>
      </c>
      <c r="Q351" s="61"/>
    </row>
    <row r="352" spans="1:17" x14ac:dyDescent="0.25">
      <c r="A352" s="158" t="str">
        <f>_xlfn.IFNA(_xlfn.IFNA(INDEX(l_act!$B$3:$B$65537,MATCH($B352,l_act!$A$3:$A$65537,0)),INDEX(background_technosphere!$E$2:$E$65536,MATCH($B352,background_technosphere!$B$2:$B$65536,0))),"")</f>
        <v>recyc_OCC_QC_1</v>
      </c>
      <c r="B352" s="156" t="s">
        <v>6055</v>
      </c>
      <c r="C352" s="53" t="s">
        <v>5726</v>
      </c>
      <c r="D352" s="54"/>
      <c r="E352" s="55" t="str">
        <f>_xlfn.IFNA(_xlfn.IFNA(INDEX(l_act!$B$3:$B$65537,MATCH(IFERROR(RIGHT($C352,LEN($C352)-FIND("_",$C352)),""),l_act!$A$3:$A$65537,0)),INDEX(background_technosphere!$E$2:$E$65536,MATCH($C352,background_technosphere!$A$2:$A$65536,0))),"")</f>
        <v>market for sodium hydroxide, without water, in 50% solution state</v>
      </c>
      <c r="F352" s="55" t="str">
        <f>_xlfn.IFNA(_xlfn.IFNA(INDEX(l_act!$C$3:$C$65537,MATCH(IFERROR(RIGHT($C352,LEN($C352)-FIND("_",$C352)),""),l_act!$A$3:$A$65537,0)),INDEX(background_technosphere!$G$2:$G$65536,MATCH($C352,background_technosphere!$A$2:$A$65536,0))),"")</f>
        <v>GLO</v>
      </c>
      <c r="G352" s="56" t="str">
        <f>_xlfn.IFNA(_xlfn.IFNA(INDEX(l_goods!$B$3:$B$65537,MATCH($C352,l_goods!$A$3:$A$65537,0)),INDEX(background_technosphere!$F$2:$F$65536,MATCH($C352,background_technosphere!$A$2:$A$65536,0))),"")</f>
        <v>sodium hydroxide, without water, in 50% solution state</v>
      </c>
      <c r="H352" s="57" t="str">
        <f>_xlfn.IFNA(_xlfn.IFNA(INDEX(l_fp!$B$3:$B$65537,MATCH($D352,l_fp!$A$3:$A$65537,0)),INDEX(background_biosphere!$B$2:$B$65536,MATCH($D352,background_biosphere!$A$2:$A$65536,0))),"")</f>
        <v/>
      </c>
      <c r="I352" s="58">
        <v>9.3214720000000002E-5</v>
      </c>
      <c r="J352" s="58"/>
      <c r="K352" s="54"/>
      <c r="L352" s="59" t="str">
        <f>IF(_xlfn.IFNA(_xlfn.IFNA(INDEX(l_fp!$D$3:$D$65537,MATCH($D352,l_fp!$A$3:$A$65537,0)),INDEX(background_biosphere!$C$2:$C$65536,MATCH($D352,background_biosphere!$A$2:$A$65536,0))),"")=0,"",_xlfn.IFNA(_xlfn.IFNA(INDEX(l_fp!$D$3:$D$65537,MATCH($D352,l_fp!$A$3:$A$65537,0)),INDEX(background_biosphere!$C$2:$C$65536,MATCH($D352,background_biosphere!$A$2:$A$65536,0))),""))</f>
        <v/>
      </c>
      <c r="M352" s="59" t="str">
        <f>IF(_xlfn.IFNA(_xlfn.IFNA(INDEX(l_fp!$E$3:$E$65537,MATCH($D352,l_fp!$A$3:$A$65537,0)),INDEX(background_biosphere!$D$2:$D$65536,MATCH($D352,background_biosphere!$A$2:$A$65536,0))),"")=0,"",_xlfn.IFNA(_xlfn.IFNA(INDEX(l_fp!$E$3:$E$65537,MATCH($D352,l_fp!$A$3:$A$65537,0)),INDEX(background_biosphere!$D$2:$D$65536,MATCH($D352,background_biosphere!$A$2:$A$65536,0))),""))</f>
        <v/>
      </c>
      <c r="N352" s="60" t="str">
        <f>_xlfn.IFNA(_xlfn.IFNA(_xlfn.IFNA(_xlfn.IFNA(INDEX(l_goods!$D$3:$D$65537,MATCH(C352,l_goods!$A$3:$A$65537,0)),INDEX(background_technosphere!$H$2:$H$65536,MATCH(C352,background_technosphere!$A$2:$A$65536,0))),INDEX(l_fp!$F$3:$F$65537,MATCH($D352,l_fp!$A$3:$A$65537,0))),INDEX(background_biosphere!$E$2:$E$65536,MATCH($D352,background_biosphere!$A$2:$A$65536,0))),"")</f>
        <v>kg</v>
      </c>
      <c r="O352" s="61"/>
      <c r="P352" s="61" t="s">
        <v>5777</v>
      </c>
      <c r="Q352" s="61"/>
    </row>
    <row r="353" spans="1:17" x14ac:dyDescent="0.25">
      <c r="A353" s="158" t="str">
        <f>_xlfn.IFNA(_xlfn.IFNA(INDEX(l_act!$B$3:$B$65537,MATCH($B353,l_act!$A$3:$A$65537,0)),INDEX(background_technosphere!$E$2:$E$65536,MATCH($B353,background_technosphere!$B$2:$B$65536,0))),"")</f>
        <v>recyc_OCC_QC_1</v>
      </c>
      <c r="B353" s="156" t="s">
        <v>6055</v>
      </c>
      <c r="C353" s="53" t="s">
        <v>5877</v>
      </c>
      <c r="D353" s="54"/>
      <c r="E353" s="55" t="str">
        <f>_xlfn.IFNA(_xlfn.IFNA(INDEX(l_act!$B$3:$B$65537,MATCH(IFERROR(RIGHT($C353,LEN($C353)-FIND("_",$C353)),""),l_act!$A$3:$A$65537,0)),INDEX(background_technosphere!$E$2:$E$65536,MATCH($C353,background_technosphere!$A$2:$A$65536,0))),"")</f>
        <v>market for dithiocarbamate-compound</v>
      </c>
      <c r="F353" s="55" t="str">
        <f>_xlfn.IFNA(_xlfn.IFNA(INDEX(l_act!$C$3:$C$65537,MATCH(IFERROR(RIGHT($C353,LEN($C353)-FIND("_",$C353)),""),l_act!$A$3:$A$65537,0)),INDEX(background_technosphere!$G$2:$G$65536,MATCH($C353,background_technosphere!$A$2:$A$65536,0))),"")</f>
        <v>GLO</v>
      </c>
      <c r="G353" s="56" t="str">
        <f>_xlfn.IFNA(_xlfn.IFNA(INDEX(l_goods!$B$3:$B$65537,MATCH($C353,l_goods!$A$3:$A$65537,0)),INDEX(background_technosphere!$F$2:$F$65536,MATCH($C353,background_technosphere!$A$2:$A$65536,0))),"")</f>
        <v>dithiocarbamate-compound</v>
      </c>
      <c r="H353" s="57" t="str">
        <f>_xlfn.IFNA(_xlfn.IFNA(INDEX(l_fp!$B$3:$B$65537,MATCH($D353,l_fp!$A$3:$A$65537,0)),INDEX(background_biosphere!$B$2:$B$65536,MATCH($D353,background_biosphere!$A$2:$A$65536,0))),"")</f>
        <v/>
      </c>
      <c r="I353" s="58">
        <v>5.5000000000000002E-5</v>
      </c>
      <c r="J353" s="58"/>
      <c r="K353" s="54"/>
      <c r="L353" s="59" t="str">
        <f>IF(_xlfn.IFNA(_xlfn.IFNA(INDEX(l_fp!$D$3:$D$65537,MATCH($D353,l_fp!$A$3:$A$65537,0)),INDEX(background_biosphere!$C$2:$C$65536,MATCH($D353,background_biosphere!$A$2:$A$65536,0))),"")=0,"",_xlfn.IFNA(_xlfn.IFNA(INDEX(l_fp!$D$3:$D$65537,MATCH($D353,l_fp!$A$3:$A$65537,0)),INDEX(background_biosphere!$C$2:$C$65536,MATCH($D353,background_biosphere!$A$2:$A$65536,0))),""))</f>
        <v/>
      </c>
      <c r="M353" s="59" t="str">
        <f>IF(_xlfn.IFNA(_xlfn.IFNA(INDEX(l_fp!$E$3:$E$65537,MATCH($D353,l_fp!$A$3:$A$65537,0)),INDEX(background_biosphere!$D$2:$D$65536,MATCH($D353,background_biosphere!$A$2:$A$65536,0))),"")=0,"",_xlfn.IFNA(_xlfn.IFNA(INDEX(l_fp!$E$3:$E$65537,MATCH($D353,l_fp!$A$3:$A$65537,0)),INDEX(background_biosphere!$D$2:$D$65536,MATCH($D353,background_biosphere!$A$2:$A$65536,0))),""))</f>
        <v/>
      </c>
      <c r="N353" s="60" t="str">
        <f>_xlfn.IFNA(_xlfn.IFNA(_xlfn.IFNA(_xlfn.IFNA(INDEX(l_goods!$D$3:$D$65537,MATCH(C353,l_goods!$A$3:$A$65537,0)),INDEX(background_technosphere!$H$2:$H$65536,MATCH(C353,background_technosphere!$A$2:$A$65536,0))),INDEX(l_fp!$F$3:$F$65537,MATCH($D353,l_fp!$A$3:$A$65537,0))),INDEX(background_biosphere!$E$2:$E$65536,MATCH($D353,background_biosphere!$A$2:$A$65536,0))),"")</f>
        <v>kg</v>
      </c>
      <c r="O353" s="61"/>
      <c r="P353" s="61" t="s">
        <v>5777</v>
      </c>
      <c r="Q353" s="61"/>
    </row>
    <row r="354" spans="1:17" x14ac:dyDescent="0.25">
      <c r="A354" s="158" t="str">
        <f>_xlfn.IFNA(_xlfn.IFNA(INDEX(l_act!$B$3:$B$65537,MATCH($B354,l_act!$A$3:$A$65537,0)),INDEX(background_technosphere!$E$2:$E$65536,MATCH($B354,background_technosphere!$B$2:$B$65536,0))),"")</f>
        <v>recyc_OCC_QC_1</v>
      </c>
      <c r="B354" s="156" t="s">
        <v>6055</v>
      </c>
      <c r="C354" s="53" t="s">
        <v>5878</v>
      </c>
      <c r="D354" s="54"/>
      <c r="E354" s="55" t="str">
        <f>_xlfn.IFNA(_xlfn.IFNA(INDEX(l_act!$B$3:$B$65537,MATCH(IFERROR(RIGHT($C354,LEN($C354)-FIND("_",$C354)),""),l_act!$A$3:$A$65537,0)),INDEX(background_technosphere!$E$2:$E$65536,MATCH($C354,background_technosphere!$A$2:$A$65536,0))),"")</f>
        <v>market for triazine-compound, unspecified</v>
      </c>
      <c r="F354" s="55" t="str">
        <f>_xlfn.IFNA(_xlfn.IFNA(INDEX(l_act!$C$3:$C$65537,MATCH(IFERROR(RIGHT($C354,LEN($C354)-FIND("_",$C354)),""),l_act!$A$3:$A$65537,0)),INDEX(background_technosphere!$G$2:$G$65536,MATCH($C354,background_technosphere!$A$2:$A$65536,0))),"")</f>
        <v>GLO</v>
      </c>
      <c r="G354" s="56" t="str">
        <f>_xlfn.IFNA(_xlfn.IFNA(INDEX(l_goods!$B$3:$B$65537,MATCH($C354,l_goods!$A$3:$A$65537,0)),INDEX(background_technosphere!$F$2:$F$65536,MATCH($C354,background_technosphere!$A$2:$A$65536,0))),"")</f>
        <v>triazine-compound, unspecified</v>
      </c>
      <c r="H354" s="57" t="str">
        <f>_xlfn.IFNA(_xlfn.IFNA(INDEX(l_fp!$B$3:$B$65537,MATCH($D354,l_fp!$A$3:$A$65537,0)),INDEX(background_biosphere!$B$2:$B$65536,MATCH($D354,background_biosphere!$A$2:$A$65536,0))),"")</f>
        <v/>
      </c>
      <c r="I354" s="58">
        <v>5.4913970000000001E-5</v>
      </c>
      <c r="J354" s="58"/>
      <c r="K354" s="54"/>
      <c r="L354" s="59" t="str">
        <f>IF(_xlfn.IFNA(_xlfn.IFNA(INDEX(l_fp!$D$3:$D$65537,MATCH($D354,l_fp!$A$3:$A$65537,0)),INDEX(background_biosphere!$C$2:$C$65536,MATCH($D354,background_biosphere!$A$2:$A$65536,0))),"")=0,"",_xlfn.IFNA(_xlfn.IFNA(INDEX(l_fp!$D$3:$D$65537,MATCH($D354,l_fp!$A$3:$A$65537,0)),INDEX(background_biosphere!$C$2:$C$65536,MATCH($D354,background_biosphere!$A$2:$A$65536,0))),""))</f>
        <v/>
      </c>
      <c r="M354" s="59" t="str">
        <f>IF(_xlfn.IFNA(_xlfn.IFNA(INDEX(l_fp!$E$3:$E$65537,MATCH($D354,l_fp!$A$3:$A$65537,0)),INDEX(background_biosphere!$D$2:$D$65536,MATCH($D354,background_biosphere!$A$2:$A$65536,0))),"")=0,"",_xlfn.IFNA(_xlfn.IFNA(INDEX(l_fp!$E$3:$E$65537,MATCH($D354,l_fp!$A$3:$A$65537,0)),INDEX(background_biosphere!$D$2:$D$65536,MATCH($D354,background_biosphere!$A$2:$A$65536,0))),""))</f>
        <v/>
      </c>
      <c r="N354" s="60" t="str">
        <f>_xlfn.IFNA(_xlfn.IFNA(_xlfn.IFNA(_xlfn.IFNA(INDEX(l_goods!$D$3:$D$65537,MATCH(C354,l_goods!$A$3:$A$65537,0)),INDEX(background_technosphere!$H$2:$H$65536,MATCH(C354,background_technosphere!$A$2:$A$65536,0))),INDEX(l_fp!$F$3:$F$65537,MATCH($D354,l_fp!$A$3:$A$65537,0))),INDEX(background_biosphere!$E$2:$E$65536,MATCH($D354,background_biosphere!$A$2:$A$65536,0))),"")</f>
        <v>kg</v>
      </c>
      <c r="O354" s="61"/>
      <c r="P354" s="61" t="s">
        <v>5777</v>
      </c>
      <c r="Q354" s="61"/>
    </row>
    <row r="355" spans="1:17" x14ac:dyDescent="0.25">
      <c r="A355" s="158" t="str">
        <f>_xlfn.IFNA(_xlfn.IFNA(INDEX(l_act!$B$3:$B$65537,MATCH($B355,l_act!$A$3:$A$65537,0)),INDEX(background_technosphere!$E$2:$E$65536,MATCH($B355,background_technosphere!$B$2:$B$65536,0))),"")</f>
        <v>recyc_OCC_QC_1</v>
      </c>
      <c r="B355" s="156" t="s">
        <v>6055</v>
      </c>
      <c r="C355" s="53" t="s">
        <v>5879</v>
      </c>
      <c r="D355" s="54"/>
      <c r="E355" s="55" t="str">
        <f>_xlfn.IFNA(_xlfn.IFNA(INDEX(l_act!$B$3:$B$65537,MATCH(IFERROR(RIGHT($C355,LEN($C355)-FIND("_",$C355)),""),l_act!$A$3:$A$65537,0)),INDEX(background_technosphere!$E$2:$E$65536,MATCH($C355,background_technosphere!$A$2:$A$65536,0))),"")</f>
        <v>market for ethoxylated alcohol (AE3)</v>
      </c>
      <c r="F355" s="55" t="str">
        <f>_xlfn.IFNA(_xlfn.IFNA(INDEX(l_act!$C$3:$C$65537,MATCH(IFERROR(RIGHT($C355,LEN($C355)-FIND("_",$C355)),""),l_act!$A$3:$A$65537,0)),INDEX(background_technosphere!$G$2:$G$65536,MATCH($C355,background_technosphere!$A$2:$A$65536,0))),"")</f>
        <v>RoW</v>
      </c>
      <c r="G355" s="56" t="str">
        <f>_xlfn.IFNA(_xlfn.IFNA(INDEX(l_goods!$B$3:$B$65537,MATCH($C355,l_goods!$A$3:$A$65537,0)),INDEX(background_technosphere!$F$2:$F$65536,MATCH($C355,background_technosphere!$A$2:$A$65536,0))),"")</f>
        <v>ethoxylated alcohol (AE3)</v>
      </c>
      <c r="H355" s="57" t="str">
        <f>_xlfn.IFNA(_xlfn.IFNA(INDEX(l_fp!$B$3:$B$65537,MATCH($D355,l_fp!$A$3:$A$65537,0)),INDEX(background_biosphere!$B$2:$B$65536,MATCH($D355,background_biosphere!$A$2:$A$65536,0))),"")</f>
        <v/>
      </c>
      <c r="I355" s="58">
        <v>2.7437381200000002E-4</v>
      </c>
      <c r="J355" s="58"/>
      <c r="K355" s="54"/>
      <c r="L355" s="59" t="str">
        <f>IF(_xlfn.IFNA(_xlfn.IFNA(INDEX(l_fp!$D$3:$D$65537,MATCH($D355,l_fp!$A$3:$A$65537,0)),INDEX(background_biosphere!$C$2:$C$65536,MATCH($D355,background_biosphere!$A$2:$A$65536,0))),"")=0,"",_xlfn.IFNA(_xlfn.IFNA(INDEX(l_fp!$D$3:$D$65537,MATCH($D355,l_fp!$A$3:$A$65537,0)),INDEX(background_biosphere!$C$2:$C$65536,MATCH($D355,background_biosphere!$A$2:$A$65536,0))),""))</f>
        <v/>
      </c>
      <c r="M355" s="59" t="str">
        <f>IF(_xlfn.IFNA(_xlfn.IFNA(INDEX(l_fp!$E$3:$E$65537,MATCH($D355,l_fp!$A$3:$A$65537,0)),INDEX(background_biosphere!$D$2:$D$65536,MATCH($D355,background_biosphere!$A$2:$A$65536,0))),"")=0,"",_xlfn.IFNA(_xlfn.IFNA(INDEX(l_fp!$E$3:$E$65537,MATCH($D355,l_fp!$A$3:$A$65537,0)),INDEX(background_biosphere!$D$2:$D$65536,MATCH($D355,background_biosphere!$A$2:$A$65536,0))),""))</f>
        <v/>
      </c>
      <c r="N355" s="60" t="str">
        <f>_xlfn.IFNA(_xlfn.IFNA(_xlfn.IFNA(_xlfn.IFNA(INDEX(l_goods!$D$3:$D$65537,MATCH(C355,l_goods!$A$3:$A$65537,0)),INDEX(background_technosphere!$H$2:$H$65536,MATCH(C355,background_technosphere!$A$2:$A$65536,0))),INDEX(l_fp!$F$3:$F$65537,MATCH($D355,l_fp!$A$3:$A$65537,0))),INDEX(background_biosphere!$E$2:$E$65536,MATCH($D355,background_biosphere!$A$2:$A$65536,0))),"")</f>
        <v>kg</v>
      </c>
      <c r="O355" s="61"/>
      <c r="P355" s="61" t="s">
        <v>5777</v>
      </c>
      <c r="Q355" s="61"/>
    </row>
    <row r="356" spans="1:17" x14ac:dyDescent="0.25">
      <c r="A356" s="158" t="str">
        <f>_xlfn.IFNA(_xlfn.IFNA(INDEX(l_act!$B$3:$B$65537,MATCH($B356,l_act!$A$3:$A$65537,0)),INDEX(background_technosphere!$E$2:$E$65536,MATCH($B356,background_technosphere!$B$2:$B$65536,0))),"")</f>
        <v>recyc_OCC_QC_1</v>
      </c>
      <c r="B356" s="156" t="s">
        <v>6055</v>
      </c>
      <c r="C356" s="53" t="s">
        <v>5880</v>
      </c>
      <c r="D356" s="54"/>
      <c r="E356" s="55" t="str">
        <f>_xlfn.IFNA(_xlfn.IFNA(INDEX(l_act!$B$3:$B$65537,MATCH(IFERROR(RIGHT($C356,LEN($C356)-FIND("_",$C356)),""),l_act!$A$3:$A$65537,0)),INDEX(background_technosphere!$E$2:$E$65536,MATCH($C356,background_technosphere!$A$2:$A$65536,0))),"")</f>
        <v>market for packaging film, low density polyethylene</v>
      </c>
      <c r="F356" s="55" t="str">
        <f>_xlfn.IFNA(_xlfn.IFNA(INDEX(l_act!$C$3:$C$65537,MATCH(IFERROR(RIGHT($C356,LEN($C356)-FIND("_",$C356)),""),l_act!$A$3:$A$65537,0)),INDEX(background_technosphere!$G$2:$G$65536,MATCH($C356,background_technosphere!$A$2:$A$65536,0))),"")</f>
        <v>GLO</v>
      </c>
      <c r="G356" s="56" t="str">
        <f>_xlfn.IFNA(_xlfn.IFNA(INDEX(l_goods!$B$3:$B$65537,MATCH($C356,l_goods!$A$3:$A$65537,0)),INDEX(background_technosphere!$F$2:$F$65536,MATCH($C356,background_technosphere!$A$2:$A$65536,0))),"")</f>
        <v>packaging film, low density polyethylene</v>
      </c>
      <c r="H356" s="57" t="str">
        <f>_xlfn.IFNA(_xlfn.IFNA(INDEX(l_fp!$B$3:$B$65537,MATCH($D356,l_fp!$A$3:$A$65537,0)),INDEX(background_biosphere!$B$2:$B$65536,MATCH($D356,background_biosphere!$A$2:$A$65536,0))),"")</f>
        <v/>
      </c>
      <c r="I356" s="58">
        <v>1.5E-5</v>
      </c>
      <c r="J356" s="58"/>
      <c r="K356" s="54"/>
      <c r="L356" s="59" t="str">
        <f>IF(_xlfn.IFNA(_xlfn.IFNA(INDEX(l_fp!$D$3:$D$65537,MATCH($D356,l_fp!$A$3:$A$65537,0)),INDEX(background_biosphere!$C$2:$C$65536,MATCH($D356,background_biosphere!$A$2:$A$65536,0))),"")=0,"",_xlfn.IFNA(_xlfn.IFNA(INDEX(l_fp!$D$3:$D$65537,MATCH($D356,l_fp!$A$3:$A$65537,0)),INDEX(background_biosphere!$C$2:$C$65536,MATCH($D356,background_biosphere!$A$2:$A$65536,0))),""))</f>
        <v/>
      </c>
      <c r="M356" s="59" t="str">
        <f>IF(_xlfn.IFNA(_xlfn.IFNA(INDEX(l_fp!$E$3:$E$65537,MATCH($D356,l_fp!$A$3:$A$65537,0)),INDEX(background_biosphere!$D$2:$D$65536,MATCH($D356,background_biosphere!$A$2:$A$65536,0))),"")=0,"",_xlfn.IFNA(_xlfn.IFNA(INDEX(l_fp!$E$3:$E$65537,MATCH($D356,l_fp!$A$3:$A$65537,0)),INDEX(background_biosphere!$D$2:$D$65536,MATCH($D356,background_biosphere!$A$2:$A$65536,0))),""))</f>
        <v/>
      </c>
      <c r="N356" s="60" t="str">
        <f>_xlfn.IFNA(_xlfn.IFNA(_xlfn.IFNA(_xlfn.IFNA(INDEX(l_goods!$D$3:$D$65537,MATCH(C356,l_goods!$A$3:$A$65537,0)),INDEX(background_technosphere!$H$2:$H$65536,MATCH(C356,background_technosphere!$A$2:$A$65536,0))),INDEX(l_fp!$F$3:$F$65537,MATCH($D356,l_fp!$A$3:$A$65537,0))),INDEX(background_biosphere!$E$2:$E$65536,MATCH($D356,background_biosphere!$A$2:$A$65536,0))),"")</f>
        <v>kg</v>
      </c>
      <c r="O356" s="61"/>
      <c r="P356" s="61" t="s">
        <v>5777</v>
      </c>
      <c r="Q356" s="61"/>
    </row>
    <row r="357" spans="1:17" s="128" customFormat="1" x14ac:dyDescent="0.25">
      <c r="A357" s="158" t="str">
        <f>_xlfn.IFNA(_xlfn.IFNA(INDEX(l_act!$B$3:$B$65537,MATCH($B357,l_act!$A$3:$A$65537,0)),INDEX(background_technosphere!$E$2:$E$65536,MATCH($B357,background_technosphere!$B$2:$B$65536,0))),"")</f>
        <v>recyc_OCC_QC_1</v>
      </c>
      <c r="B357" s="156" t="s">
        <v>6055</v>
      </c>
      <c r="C357" s="119" t="s">
        <v>5995</v>
      </c>
      <c r="D357" s="120"/>
      <c r="E357" s="121" t="str">
        <f>_xlfn.IFNA(_xlfn.IFNA(INDEX(l_act!$B$3:$B$65537,MATCH(IFERROR(RIGHT($C357,LEN($C357)-FIND("_",$C357)),""),l_act!$A$3:$A$65537,0)),INDEX(background_technosphere!$E$2:$E$65536,MATCH($C357,background_technosphere!$A$2:$A$65536,0))),"")</f>
        <v>market for electricity, medium voltage</v>
      </c>
      <c r="F357" s="154" t="str">
        <f>_xlfn.IFNA(_xlfn.IFNA(INDEX(l_act!$C$3:$C$65537,MATCH(IFERROR(RIGHT($C357,LEN($C357)-FIND("_",$C357)),""),l_act!$A$3:$A$65537,0)),INDEX(background_technosphere!$G$2:$G$65536,MATCH($C357,background_technosphere!$A$2:$A$65536,0))),"")</f>
        <v>CA-QC</v>
      </c>
      <c r="G357" s="122" t="str">
        <f>_xlfn.IFNA(_xlfn.IFNA(INDEX(l_goods!$B$3:$B$65537,MATCH($C357,l_goods!$A$3:$A$65537,0)),INDEX(background_technosphere!$F$2:$F$65536,MATCH($C357,background_technosphere!$A$2:$A$65536,0))),"")</f>
        <v>electricity, medium voltage</v>
      </c>
      <c r="H357" s="123" t="str">
        <f>_xlfn.IFNA(_xlfn.IFNA(INDEX(l_fp!$B$3:$B$65537,MATCH($D357,l_fp!$A$3:$A$65537,0)),INDEX(background_biosphere!$B$2:$B$65536,MATCH($D357,background_biosphere!$A$2:$A$65536,0))),"")</f>
        <v/>
      </c>
      <c r="I357" s="124">
        <v>3.8770604369156098E-4</v>
      </c>
      <c r="J357" s="124"/>
      <c r="K357" s="120"/>
      <c r="L357" s="125" t="str">
        <f>IF(_xlfn.IFNA(_xlfn.IFNA(INDEX(l_fp!$D$3:$D$65537,MATCH($D357,l_fp!$A$3:$A$65537,0)),INDEX(background_biosphere!$C$2:$C$65536,MATCH($D357,background_biosphere!$A$2:$A$65536,0))),"")=0,"",_xlfn.IFNA(_xlfn.IFNA(INDEX(l_fp!$D$3:$D$65537,MATCH($D357,l_fp!$A$3:$A$65537,0)),INDEX(background_biosphere!$C$2:$C$65536,MATCH($D357,background_biosphere!$A$2:$A$65536,0))),""))</f>
        <v/>
      </c>
      <c r="M357" s="125" t="str">
        <f>IF(_xlfn.IFNA(_xlfn.IFNA(INDEX(l_fp!$E$3:$E$65537,MATCH($D357,l_fp!$A$3:$A$65537,0)),INDEX(background_biosphere!$D$2:$D$65536,MATCH($D357,background_biosphere!$A$2:$A$65536,0))),"")=0,"",_xlfn.IFNA(_xlfn.IFNA(INDEX(l_fp!$E$3:$E$65537,MATCH($D357,l_fp!$A$3:$A$65537,0)),INDEX(background_biosphere!$D$2:$D$65536,MATCH($D357,background_biosphere!$A$2:$A$65536,0))),""))</f>
        <v/>
      </c>
      <c r="N357" s="126" t="str">
        <f>_xlfn.IFNA(_xlfn.IFNA(_xlfn.IFNA(_xlfn.IFNA(INDEX(l_goods!$D$3:$D$65537,MATCH(C357,l_goods!$A$3:$A$65537,0)),INDEX(background_technosphere!$H$2:$H$65536,MATCH(C357,background_technosphere!$A$2:$A$65536,0))),INDEX(l_fp!$F$3:$F$65537,MATCH($D357,l_fp!$A$3:$A$65537,0))),INDEX(background_biosphere!$E$2:$E$65536,MATCH($D357,background_biosphere!$A$2:$A$65536,0))),"")</f>
        <v>kWh</v>
      </c>
      <c r="O357" s="127" t="s">
        <v>6056</v>
      </c>
      <c r="P357" s="127" t="s">
        <v>5777</v>
      </c>
      <c r="Q357" s="127"/>
    </row>
    <row r="358" spans="1:17" s="128" customFormat="1" x14ac:dyDescent="0.25">
      <c r="A358" s="158" t="str">
        <f>_xlfn.IFNA(_xlfn.IFNA(INDEX(l_act!$B$3:$B$65537,MATCH($B358,l_act!$A$3:$A$65537,0)),INDEX(background_technosphere!$E$2:$E$65536,MATCH($B358,background_technosphere!$B$2:$B$65536,0))),"")</f>
        <v>recyc_OCC_QC_1</v>
      </c>
      <c r="B358" s="156" t="s">
        <v>6055</v>
      </c>
      <c r="C358" s="119" t="s">
        <v>5995</v>
      </c>
      <c r="D358" s="120"/>
      <c r="E358" s="121" t="str">
        <f>_xlfn.IFNA(_xlfn.IFNA(INDEX(l_act!$B$3:$B$65537,MATCH(IFERROR(RIGHT($C358,LEN($C358)-FIND("_",$C358)),""),l_act!$A$3:$A$65537,0)),INDEX(background_technosphere!$E$2:$E$65536,MATCH($C358,background_technosphere!$A$2:$A$65536,0))),"")</f>
        <v>market for electricity, medium voltage</v>
      </c>
      <c r="F358" s="154" t="str">
        <f>_xlfn.IFNA(_xlfn.IFNA(INDEX(l_act!$C$3:$C$65537,MATCH(IFERROR(RIGHT($C358,LEN($C358)-FIND("_",$C358)),""),l_act!$A$3:$A$65537,0)),INDEX(background_technosphere!$G$2:$G$65536,MATCH($C358,background_technosphere!$A$2:$A$65536,0))),"")</f>
        <v>CA-QC</v>
      </c>
      <c r="G358" s="122" t="str">
        <f>_xlfn.IFNA(_xlfn.IFNA(INDEX(l_goods!$B$3:$B$65537,MATCH($C358,l_goods!$A$3:$A$65537,0)),INDEX(background_technosphere!$F$2:$F$65536,MATCH($C358,background_technosphere!$A$2:$A$65536,0))),"")</f>
        <v>electricity, medium voltage</v>
      </c>
      <c r="H358" s="123" t="str">
        <f>_xlfn.IFNA(_xlfn.IFNA(INDEX(l_fp!$B$3:$B$65537,MATCH($D358,l_fp!$A$3:$A$65537,0)),INDEX(background_biosphere!$B$2:$B$65536,MATCH($D358,background_biosphere!$A$2:$A$65536,0))),"")</f>
        <v/>
      </c>
      <c r="I358" s="124">
        <v>2.13074684906342E-3</v>
      </c>
      <c r="J358" s="124"/>
      <c r="K358" s="120"/>
      <c r="L358" s="125" t="str">
        <f>IF(_xlfn.IFNA(_xlfn.IFNA(INDEX(l_fp!$D$3:$D$65537,MATCH($D358,l_fp!$A$3:$A$65537,0)),INDEX(background_biosphere!$C$2:$C$65536,MATCH($D358,background_biosphere!$A$2:$A$65536,0))),"")=0,"",_xlfn.IFNA(_xlfn.IFNA(INDEX(l_fp!$D$3:$D$65537,MATCH($D358,l_fp!$A$3:$A$65537,0)),INDEX(background_biosphere!$C$2:$C$65536,MATCH($D358,background_biosphere!$A$2:$A$65536,0))),""))</f>
        <v/>
      </c>
      <c r="M358" s="125" t="str">
        <f>IF(_xlfn.IFNA(_xlfn.IFNA(INDEX(l_fp!$E$3:$E$65537,MATCH($D358,l_fp!$A$3:$A$65537,0)),INDEX(background_biosphere!$D$2:$D$65536,MATCH($D358,background_biosphere!$A$2:$A$65536,0))),"")=0,"",_xlfn.IFNA(_xlfn.IFNA(INDEX(l_fp!$E$3:$E$65537,MATCH($D358,l_fp!$A$3:$A$65537,0)),INDEX(background_biosphere!$D$2:$D$65536,MATCH($D358,background_biosphere!$A$2:$A$65536,0))),""))</f>
        <v/>
      </c>
      <c r="N358" s="126" t="str">
        <f>_xlfn.IFNA(_xlfn.IFNA(_xlfn.IFNA(_xlfn.IFNA(INDEX(l_goods!$D$3:$D$65537,MATCH(C358,l_goods!$A$3:$A$65537,0)),INDEX(background_technosphere!$H$2:$H$65536,MATCH(C358,background_technosphere!$A$2:$A$65536,0))),INDEX(l_fp!$F$3:$F$65537,MATCH($D358,l_fp!$A$3:$A$65537,0))),INDEX(background_biosphere!$E$2:$E$65536,MATCH($D358,background_biosphere!$A$2:$A$65536,0))),"")</f>
        <v>kWh</v>
      </c>
      <c r="O358" s="127" t="s">
        <v>6056</v>
      </c>
      <c r="P358" s="127" t="s">
        <v>5777</v>
      </c>
      <c r="Q358" s="127"/>
    </row>
    <row r="359" spans="1:17" s="128" customFormat="1" x14ac:dyDescent="0.25">
      <c r="A359" s="158" t="str">
        <f>_xlfn.IFNA(_xlfn.IFNA(INDEX(l_act!$B$3:$B$65537,MATCH($B359,l_act!$A$3:$A$65537,0)),INDEX(background_technosphere!$E$2:$E$65536,MATCH($B359,background_technosphere!$B$2:$B$65536,0))),"")</f>
        <v>recyc_OCC_QC_1</v>
      </c>
      <c r="B359" s="156" t="s">
        <v>6055</v>
      </c>
      <c r="C359" s="119" t="s">
        <v>5995</v>
      </c>
      <c r="D359" s="120"/>
      <c r="E359" s="121" t="str">
        <f>_xlfn.IFNA(_xlfn.IFNA(INDEX(l_act!$B$3:$B$65537,MATCH(IFERROR(RIGHT($C359,LEN($C359)-FIND("_",$C359)),""),l_act!$A$3:$A$65537,0)),INDEX(background_technosphere!$E$2:$E$65536,MATCH($C359,background_technosphere!$A$2:$A$65536,0))),"")</f>
        <v>market for electricity, medium voltage</v>
      </c>
      <c r="F359" s="154" t="str">
        <f>_xlfn.IFNA(_xlfn.IFNA(INDEX(l_act!$C$3:$C$65537,MATCH(IFERROR(RIGHT($C359,LEN($C359)-FIND("_",$C359)),""),l_act!$A$3:$A$65537,0)),INDEX(background_technosphere!$G$2:$G$65536,MATCH($C359,background_technosphere!$A$2:$A$65536,0))),"")</f>
        <v>CA-QC</v>
      </c>
      <c r="G359" s="122" t="str">
        <f>_xlfn.IFNA(_xlfn.IFNA(INDEX(l_goods!$B$3:$B$65537,MATCH($C359,l_goods!$A$3:$A$65537,0)),INDEX(background_technosphere!$F$2:$F$65536,MATCH($C359,background_technosphere!$A$2:$A$65536,0))),"")</f>
        <v>electricity, medium voltage</v>
      </c>
      <c r="H359" s="123" t="str">
        <f>_xlfn.IFNA(_xlfn.IFNA(INDEX(l_fp!$B$3:$B$65537,MATCH($D359,l_fp!$A$3:$A$65537,0)),INDEX(background_biosphere!$B$2:$B$65536,MATCH($D359,background_biosphere!$A$2:$A$65536,0))),"")</f>
        <v/>
      </c>
      <c r="I359" s="124">
        <v>6.5749063612184902E-3</v>
      </c>
      <c r="J359" s="124"/>
      <c r="K359" s="120"/>
      <c r="L359" s="125" t="str">
        <f>IF(_xlfn.IFNA(_xlfn.IFNA(INDEX(l_fp!$D$3:$D$65537,MATCH($D359,l_fp!$A$3:$A$65537,0)),INDEX(background_biosphere!$C$2:$C$65536,MATCH($D359,background_biosphere!$A$2:$A$65536,0))),"")=0,"",_xlfn.IFNA(_xlfn.IFNA(INDEX(l_fp!$D$3:$D$65537,MATCH($D359,l_fp!$A$3:$A$65537,0)),INDEX(background_biosphere!$C$2:$C$65536,MATCH($D359,background_biosphere!$A$2:$A$65536,0))),""))</f>
        <v/>
      </c>
      <c r="M359" s="125" t="str">
        <f>IF(_xlfn.IFNA(_xlfn.IFNA(INDEX(l_fp!$E$3:$E$65537,MATCH($D359,l_fp!$A$3:$A$65537,0)),INDEX(background_biosphere!$D$2:$D$65536,MATCH($D359,background_biosphere!$A$2:$A$65536,0))),"")=0,"",_xlfn.IFNA(_xlfn.IFNA(INDEX(l_fp!$E$3:$E$65537,MATCH($D359,l_fp!$A$3:$A$65537,0)),INDEX(background_biosphere!$D$2:$D$65536,MATCH($D359,background_biosphere!$A$2:$A$65536,0))),""))</f>
        <v/>
      </c>
      <c r="N359" s="126" t="str">
        <f>_xlfn.IFNA(_xlfn.IFNA(_xlfn.IFNA(_xlfn.IFNA(INDEX(l_goods!$D$3:$D$65537,MATCH(C359,l_goods!$A$3:$A$65537,0)),INDEX(background_technosphere!$H$2:$H$65536,MATCH(C359,background_technosphere!$A$2:$A$65536,0))),INDEX(l_fp!$F$3:$F$65537,MATCH($D359,l_fp!$A$3:$A$65537,0))),INDEX(background_biosphere!$E$2:$E$65536,MATCH($D359,background_biosphere!$A$2:$A$65536,0))),"")</f>
        <v>kWh</v>
      </c>
      <c r="O359" s="127" t="s">
        <v>6056</v>
      </c>
      <c r="P359" s="127" t="s">
        <v>5777</v>
      </c>
      <c r="Q359" s="127"/>
    </row>
    <row r="360" spans="1:17" s="128" customFormat="1" x14ac:dyDescent="0.25">
      <c r="A360" s="158" t="str">
        <f>_xlfn.IFNA(_xlfn.IFNA(INDEX(l_act!$B$3:$B$65537,MATCH($B360,l_act!$A$3:$A$65537,0)),INDEX(background_technosphere!$E$2:$E$65536,MATCH($B360,background_technosphere!$B$2:$B$65536,0))),"")</f>
        <v>recyc_OCC_QC_1</v>
      </c>
      <c r="B360" s="156" t="s">
        <v>6055</v>
      </c>
      <c r="C360" s="119" t="s">
        <v>5995</v>
      </c>
      <c r="D360" s="120"/>
      <c r="E360" s="121" t="str">
        <f>_xlfn.IFNA(_xlfn.IFNA(INDEX(l_act!$B$3:$B$65537,MATCH(IFERROR(RIGHT($C360,LEN($C360)-FIND("_",$C360)),""),l_act!$A$3:$A$65537,0)),INDEX(background_technosphere!$E$2:$E$65536,MATCH($C360,background_technosphere!$A$2:$A$65536,0))),"")</f>
        <v>market for electricity, medium voltage</v>
      </c>
      <c r="F360" s="154" t="str">
        <f>_xlfn.IFNA(_xlfn.IFNA(INDEX(l_act!$C$3:$C$65537,MATCH(IFERROR(RIGHT($C360,LEN($C360)-FIND("_",$C360)),""),l_act!$A$3:$A$65537,0)),INDEX(background_technosphere!$G$2:$G$65536,MATCH($C360,background_technosphere!$A$2:$A$65536,0))),"")</f>
        <v>CA-QC</v>
      </c>
      <c r="G360" s="122" t="str">
        <f>_xlfn.IFNA(_xlfn.IFNA(INDEX(l_goods!$B$3:$B$65537,MATCH($C360,l_goods!$A$3:$A$65537,0)),INDEX(background_technosphere!$F$2:$F$65536,MATCH($C360,background_technosphere!$A$2:$A$65536,0))),"")</f>
        <v>electricity, medium voltage</v>
      </c>
      <c r="H360" s="123" t="str">
        <f>_xlfn.IFNA(_xlfn.IFNA(INDEX(l_fp!$B$3:$B$65537,MATCH($D360,l_fp!$A$3:$A$65537,0)),INDEX(background_biosphere!$B$2:$B$65536,MATCH($D360,background_biosphere!$A$2:$A$65536,0))),"")</f>
        <v/>
      </c>
      <c r="I360" s="124">
        <v>9.5329264116095394E-2</v>
      </c>
      <c r="J360" s="124"/>
      <c r="K360" s="120"/>
      <c r="L360" s="125" t="str">
        <f>IF(_xlfn.IFNA(_xlfn.IFNA(INDEX(l_fp!$D$3:$D$65537,MATCH($D360,l_fp!$A$3:$A$65537,0)),INDEX(background_biosphere!$C$2:$C$65536,MATCH($D360,background_biosphere!$A$2:$A$65536,0))),"")=0,"",_xlfn.IFNA(_xlfn.IFNA(INDEX(l_fp!$D$3:$D$65537,MATCH($D360,l_fp!$A$3:$A$65537,0)),INDEX(background_biosphere!$C$2:$C$65536,MATCH($D360,background_biosphere!$A$2:$A$65536,0))),""))</f>
        <v/>
      </c>
      <c r="M360" s="125" t="str">
        <f>IF(_xlfn.IFNA(_xlfn.IFNA(INDEX(l_fp!$E$3:$E$65537,MATCH($D360,l_fp!$A$3:$A$65537,0)),INDEX(background_biosphere!$D$2:$D$65536,MATCH($D360,background_biosphere!$A$2:$A$65536,0))),"")=0,"",_xlfn.IFNA(_xlfn.IFNA(INDEX(l_fp!$E$3:$E$65537,MATCH($D360,l_fp!$A$3:$A$65537,0)),INDEX(background_biosphere!$D$2:$D$65536,MATCH($D360,background_biosphere!$A$2:$A$65536,0))),""))</f>
        <v/>
      </c>
      <c r="N360" s="126" t="str">
        <f>_xlfn.IFNA(_xlfn.IFNA(_xlfn.IFNA(_xlfn.IFNA(INDEX(l_goods!$D$3:$D$65537,MATCH(C360,l_goods!$A$3:$A$65537,0)),INDEX(background_technosphere!$H$2:$H$65536,MATCH(C360,background_technosphere!$A$2:$A$65536,0))),INDEX(l_fp!$F$3:$F$65537,MATCH($D360,l_fp!$A$3:$A$65537,0))),INDEX(background_biosphere!$E$2:$E$65536,MATCH($D360,background_biosphere!$A$2:$A$65536,0))),"")</f>
        <v>kWh</v>
      </c>
      <c r="O360" s="127" t="s">
        <v>6056</v>
      </c>
      <c r="P360" s="127" t="s">
        <v>5777</v>
      </c>
      <c r="Q360" s="127"/>
    </row>
    <row r="361" spans="1:17" s="128" customFormat="1" x14ac:dyDescent="0.25">
      <c r="A361" s="158" t="str">
        <f>_xlfn.IFNA(_xlfn.IFNA(INDEX(l_act!$B$3:$B$65537,MATCH($B361,l_act!$A$3:$A$65537,0)),INDEX(background_technosphere!$E$2:$E$65536,MATCH($B361,background_technosphere!$B$2:$B$65536,0))),"")</f>
        <v>recyc_OCC_QC_1</v>
      </c>
      <c r="B361" s="156" t="s">
        <v>6055</v>
      </c>
      <c r="C361" s="119" t="s">
        <v>5995</v>
      </c>
      <c r="D361" s="120"/>
      <c r="E361" s="121" t="str">
        <f>_xlfn.IFNA(_xlfn.IFNA(INDEX(l_act!$B$3:$B$65537,MATCH(IFERROR(RIGHT($C361,LEN($C361)-FIND("_",$C361)),""),l_act!$A$3:$A$65537,0)),INDEX(background_technosphere!$E$2:$E$65536,MATCH($C361,background_technosphere!$A$2:$A$65536,0))),"")</f>
        <v>market for electricity, medium voltage</v>
      </c>
      <c r="F361" s="154" t="str">
        <f>_xlfn.IFNA(_xlfn.IFNA(INDEX(l_act!$C$3:$C$65537,MATCH(IFERROR(RIGHT($C361,LEN($C361)-FIND("_",$C361)),""),l_act!$A$3:$A$65537,0)),INDEX(background_technosphere!$G$2:$G$65536,MATCH($C361,background_technosphere!$A$2:$A$65536,0))),"")</f>
        <v>CA-QC</v>
      </c>
      <c r="G361" s="122" t="str">
        <f>_xlfn.IFNA(_xlfn.IFNA(INDEX(l_goods!$B$3:$B$65537,MATCH($C361,l_goods!$A$3:$A$65537,0)),INDEX(background_technosphere!$F$2:$F$65536,MATCH($C361,background_technosphere!$A$2:$A$65536,0))),"")</f>
        <v>electricity, medium voltage</v>
      </c>
      <c r="H361" s="123" t="str">
        <f>_xlfn.IFNA(_xlfn.IFNA(INDEX(l_fp!$B$3:$B$65537,MATCH($D361,l_fp!$A$3:$A$65537,0)),INDEX(background_biosphere!$B$2:$B$65536,MATCH($D361,background_biosphere!$A$2:$A$65536,0))),"")</f>
        <v/>
      </c>
      <c r="I361" s="124">
        <v>1.36434243134788E-2</v>
      </c>
      <c r="J361" s="124"/>
      <c r="K361" s="120"/>
      <c r="L361" s="125" t="str">
        <f>IF(_xlfn.IFNA(_xlfn.IFNA(INDEX(l_fp!$D$3:$D$65537,MATCH($D361,l_fp!$A$3:$A$65537,0)),INDEX(background_biosphere!$C$2:$C$65536,MATCH($D361,background_biosphere!$A$2:$A$65536,0))),"")=0,"",_xlfn.IFNA(_xlfn.IFNA(INDEX(l_fp!$D$3:$D$65537,MATCH($D361,l_fp!$A$3:$A$65537,0)),INDEX(background_biosphere!$C$2:$C$65536,MATCH($D361,background_biosphere!$A$2:$A$65536,0))),""))</f>
        <v/>
      </c>
      <c r="M361" s="125" t="str">
        <f>IF(_xlfn.IFNA(_xlfn.IFNA(INDEX(l_fp!$E$3:$E$65537,MATCH($D361,l_fp!$A$3:$A$65537,0)),INDEX(background_biosphere!$D$2:$D$65536,MATCH($D361,background_biosphere!$A$2:$A$65536,0))),"")=0,"",_xlfn.IFNA(_xlfn.IFNA(INDEX(l_fp!$E$3:$E$65537,MATCH($D361,l_fp!$A$3:$A$65537,0)),INDEX(background_biosphere!$D$2:$D$65536,MATCH($D361,background_biosphere!$A$2:$A$65536,0))),""))</f>
        <v/>
      </c>
      <c r="N361" s="126" t="str">
        <f>_xlfn.IFNA(_xlfn.IFNA(_xlfn.IFNA(_xlfn.IFNA(INDEX(l_goods!$D$3:$D$65537,MATCH(C361,l_goods!$A$3:$A$65537,0)),INDEX(background_technosphere!$H$2:$H$65536,MATCH(C361,background_technosphere!$A$2:$A$65536,0))),INDEX(l_fp!$F$3:$F$65537,MATCH($D361,l_fp!$A$3:$A$65537,0))),INDEX(background_biosphere!$E$2:$E$65536,MATCH($D361,background_biosphere!$A$2:$A$65536,0))),"")</f>
        <v>kWh</v>
      </c>
      <c r="O361" s="127" t="s">
        <v>6056</v>
      </c>
      <c r="P361" s="127" t="s">
        <v>5777</v>
      </c>
      <c r="Q361" s="127"/>
    </row>
    <row r="362" spans="1:17" s="128" customFormat="1" x14ac:dyDescent="0.25">
      <c r="A362" s="158" t="str">
        <f>_xlfn.IFNA(_xlfn.IFNA(INDEX(l_act!$B$3:$B$65537,MATCH($B362,l_act!$A$3:$A$65537,0)),INDEX(background_technosphere!$E$2:$E$65536,MATCH($B362,background_technosphere!$B$2:$B$65536,0))),"")</f>
        <v>recyc_OCC_QC_1</v>
      </c>
      <c r="B362" s="156" t="s">
        <v>6055</v>
      </c>
      <c r="C362" s="119" t="s">
        <v>5995</v>
      </c>
      <c r="D362" s="120"/>
      <c r="E362" s="121" t="str">
        <f>_xlfn.IFNA(_xlfn.IFNA(INDEX(l_act!$B$3:$B$65537,MATCH(IFERROR(RIGHT($C362,LEN($C362)-FIND("_",$C362)),""),l_act!$A$3:$A$65537,0)),INDEX(background_technosphere!$E$2:$E$65536,MATCH($C362,background_technosphere!$A$2:$A$65536,0))),"")</f>
        <v>market for electricity, medium voltage</v>
      </c>
      <c r="F362" s="154" t="str">
        <f>_xlfn.IFNA(_xlfn.IFNA(INDEX(l_act!$C$3:$C$65537,MATCH(IFERROR(RIGHT($C362,LEN($C362)-FIND("_",$C362)),""),l_act!$A$3:$A$65537,0)),INDEX(background_technosphere!$G$2:$G$65536,MATCH($C362,background_technosphere!$A$2:$A$65536,0))),"")</f>
        <v>CA-QC</v>
      </c>
      <c r="G362" s="122" t="str">
        <f>_xlfn.IFNA(_xlfn.IFNA(INDEX(l_goods!$B$3:$B$65537,MATCH($C362,l_goods!$A$3:$A$65537,0)),INDEX(background_technosphere!$F$2:$F$65536,MATCH($C362,background_technosphere!$A$2:$A$65536,0))),"")</f>
        <v>electricity, medium voltage</v>
      </c>
      <c r="H362" s="123" t="str">
        <f>_xlfn.IFNA(_xlfn.IFNA(INDEX(l_fp!$B$3:$B$65537,MATCH($D362,l_fp!$A$3:$A$65537,0)),INDEX(background_biosphere!$B$2:$B$65536,MATCH($D362,background_biosphere!$A$2:$A$65536,0))),"")</f>
        <v/>
      </c>
      <c r="I362" s="124">
        <v>4.47013945522063E-2</v>
      </c>
      <c r="J362" s="124"/>
      <c r="K362" s="120"/>
      <c r="L362" s="125" t="str">
        <f>IF(_xlfn.IFNA(_xlfn.IFNA(INDEX(l_fp!$D$3:$D$65537,MATCH($D362,l_fp!$A$3:$A$65537,0)),INDEX(background_biosphere!$C$2:$C$65536,MATCH($D362,background_biosphere!$A$2:$A$65536,0))),"")=0,"",_xlfn.IFNA(_xlfn.IFNA(INDEX(l_fp!$D$3:$D$65537,MATCH($D362,l_fp!$A$3:$A$65537,0)),INDEX(background_biosphere!$C$2:$C$65536,MATCH($D362,background_biosphere!$A$2:$A$65536,0))),""))</f>
        <v/>
      </c>
      <c r="M362" s="125" t="str">
        <f>IF(_xlfn.IFNA(_xlfn.IFNA(INDEX(l_fp!$E$3:$E$65537,MATCH($D362,l_fp!$A$3:$A$65537,0)),INDEX(background_biosphere!$D$2:$D$65536,MATCH($D362,background_biosphere!$A$2:$A$65536,0))),"")=0,"",_xlfn.IFNA(_xlfn.IFNA(INDEX(l_fp!$E$3:$E$65537,MATCH($D362,l_fp!$A$3:$A$65537,0)),INDEX(background_biosphere!$D$2:$D$65536,MATCH($D362,background_biosphere!$A$2:$A$65536,0))),""))</f>
        <v/>
      </c>
      <c r="N362" s="126" t="str">
        <f>_xlfn.IFNA(_xlfn.IFNA(_xlfn.IFNA(_xlfn.IFNA(INDEX(l_goods!$D$3:$D$65537,MATCH(C362,l_goods!$A$3:$A$65537,0)),INDEX(background_technosphere!$H$2:$H$65536,MATCH(C362,background_technosphere!$A$2:$A$65536,0))),INDEX(l_fp!$F$3:$F$65537,MATCH($D362,l_fp!$A$3:$A$65537,0))),INDEX(background_biosphere!$E$2:$E$65536,MATCH($D362,background_biosphere!$A$2:$A$65536,0))),"")</f>
        <v>kWh</v>
      </c>
      <c r="O362" s="127" t="s">
        <v>6056</v>
      </c>
      <c r="P362" s="127" t="s">
        <v>5777</v>
      </c>
      <c r="Q362" s="127"/>
    </row>
    <row r="363" spans="1:17" x14ac:dyDescent="0.25">
      <c r="A363" s="158" t="str">
        <f>_xlfn.IFNA(_xlfn.IFNA(INDEX(l_act!$B$3:$B$65537,MATCH($B363,l_act!$A$3:$A$65537,0)),INDEX(background_technosphere!$E$2:$E$65536,MATCH($B363,background_technosphere!$B$2:$B$65536,0))),"")</f>
        <v>recyc_OCC_QC_1</v>
      </c>
      <c r="B363" s="156" t="s">
        <v>6055</v>
      </c>
      <c r="C363" s="53" t="s">
        <v>5881</v>
      </c>
      <c r="D363" s="54"/>
      <c r="E363" s="55" t="str">
        <f>_xlfn.IFNA(_xlfn.IFNA(INDEX(l_act!$B$3:$B$65537,MATCH(IFERROR(RIGHT($C363,LEN($C363)-FIND("_",$C363)),""),l_act!$A$3:$A$65537,0)),INDEX(background_technosphere!$E$2:$E$65536,MATCH($C363,background_technosphere!$A$2:$A$65536,0))),"")</f>
        <v>market for natural gas, low pressure</v>
      </c>
      <c r="F363" s="55" t="str">
        <f>_xlfn.IFNA(_xlfn.IFNA(INDEX(l_act!$C$3:$C$65537,MATCH(IFERROR(RIGHT($C363,LEN($C363)-FIND("_",$C363)),""),l_act!$A$3:$A$65537,0)),INDEX(background_technosphere!$G$2:$G$65536,MATCH($C363,background_technosphere!$A$2:$A$65536,0))),"")</f>
        <v>RoW</v>
      </c>
      <c r="G363" s="56" t="str">
        <f>_xlfn.IFNA(_xlfn.IFNA(INDEX(l_goods!$B$3:$B$65537,MATCH($C363,l_goods!$A$3:$A$65537,0)),INDEX(background_technosphere!$F$2:$F$65536,MATCH($C363,background_technosphere!$A$2:$A$65536,0))),"")</f>
        <v>natural gas, low pressure</v>
      </c>
      <c r="H363" s="57" t="str">
        <f>_xlfn.IFNA(_xlfn.IFNA(INDEX(l_fp!$B$3:$B$65537,MATCH($D363,l_fp!$A$3:$A$65537,0)),INDEX(background_biosphere!$B$2:$B$65536,MATCH($D363,background_biosphere!$A$2:$A$65536,0))),"")</f>
        <v/>
      </c>
      <c r="I363" s="58">
        <v>0.12690217391304301</v>
      </c>
      <c r="J363" s="58"/>
      <c r="K363" s="54"/>
      <c r="L363" s="59" t="str">
        <f>IF(_xlfn.IFNA(_xlfn.IFNA(INDEX(l_fp!$D$3:$D$65537,MATCH($D363,l_fp!$A$3:$A$65537,0)),INDEX(background_biosphere!$C$2:$C$65536,MATCH($D363,background_biosphere!$A$2:$A$65536,0))),"")=0,"",_xlfn.IFNA(_xlfn.IFNA(INDEX(l_fp!$D$3:$D$65537,MATCH($D363,l_fp!$A$3:$A$65537,0)),INDEX(background_biosphere!$C$2:$C$65536,MATCH($D363,background_biosphere!$A$2:$A$65536,0))),""))</f>
        <v/>
      </c>
      <c r="M363" s="59" t="str">
        <f>IF(_xlfn.IFNA(_xlfn.IFNA(INDEX(l_fp!$E$3:$E$65537,MATCH($D363,l_fp!$A$3:$A$65537,0)),INDEX(background_biosphere!$D$2:$D$65536,MATCH($D363,background_biosphere!$A$2:$A$65536,0))),"")=0,"",_xlfn.IFNA(_xlfn.IFNA(INDEX(l_fp!$E$3:$E$65537,MATCH($D363,l_fp!$A$3:$A$65537,0)),INDEX(background_biosphere!$D$2:$D$65536,MATCH($D363,background_biosphere!$A$2:$A$65536,0))),""))</f>
        <v/>
      </c>
      <c r="N363" s="60" t="str">
        <f>_xlfn.IFNA(_xlfn.IFNA(_xlfn.IFNA(_xlfn.IFNA(INDEX(l_goods!$D$3:$D$65537,MATCH(C363,l_goods!$A$3:$A$65537,0)),INDEX(background_technosphere!$H$2:$H$65536,MATCH(C363,background_technosphere!$A$2:$A$65536,0))),INDEX(l_fp!$F$3:$F$65537,MATCH($D363,l_fp!$A$3:$A$65537,0))),INDEX(background_biosphere!$E$2:$E$65536,MATCH($D363,background_biosphere!$A$2:$A$65536,0))),"")</f>
        <v>m3</v>
      </c>
      <c r="O363" s="61"/>
      <c r="P363" s="61" t="s">
        <v>5777</v>
      </c>
      <c r="Q363" s="61"/>
    </row>
    <row r="364" spans="1:17" x14ac:dyDescent="0.25">
      <c r="A364" s="158" t="str">
        <f>_xlfn.IFNA(_xlfn.IFNA(INDEX(l_act!$B$3:$B$65537,MATCH($B364,l_act!$A$3:$A$65537,0)),INDEX(background_technosphere!$E$2:$E$65536,MATCH($B364,background_technosphere!$B$2:$B$65536,0))),"")</f>
        <v>recyc_OCC_QC_1</v>
      </c>
      <c r="B364" s="156" t="s">
        <v>6055</v>
      </c>
      <c r="C364" s="53" t="s">
        <v>5882</v>
      </c>
      <c r="D364" s="54"/>
      <c r="E364" s="55" t="str">
        <f>_xlfn.IFNA(_xlfn.IFNA(INDEX(l_act!$B$3:$B$65537,MATCH(IFERROR(RIGHT($C364,LEN($C364)-FIND("_",$C364)),""),l_act!$A$3:$A$65537,0)),INDEX(background_technosphere!$E$2:$E$65536,MATCH($C364,background_technosphere!$A$2:$A$65536,0))),"")</f>
        <v>market for heat, district or industrial, other than natural gas</v>
      </c>
      <c r="F364" s="55" t="str">
        <f>_xlfn.IFNA(_xlfn.IFNA(INDEX(l_act!$C$3:$C$65537,MATCH(IFERROR(RIGHT($C364,LEN($C364)-FIND("_",$C364)),""),l_act!$A$3:$A$65537,0)),INDEX(background_technosphere!$G$2:$G$65536,MATCH($C364,background_technosphere!$A$2:$A$65536,0))),"")</f>
        <v>CA-QC</v>
      </c>
      <c r="G364" s="56" t="str">
        <f>_xlfn.IFNA(_xlfn.IFNA(INDEX(l_goods!$B$3:$B$65537,MATCH($C364,l_goods!$A$3:$A$65537,0)),INDEX(background_technosphere!$F$2:$F$65536,MATCH($C364,background_technosphere!$A$2:$A$65536,0))),"")</f>
        <v>heat, district or industrial, other than natural gas</v>
      </c>
      <c r="H364" s="57" t="str">
        <f>_xlfn.IFNA(_xlfn.IFNA(INDEX(l_fp!$B$3:$B$65537,MATCH($D364,l_fp!$A$3:$A$65537,0)),INDEX(background_biosphere!$B$2:$B$65536,MATCH($D364,background_biosphere!$A$2:$A$65536,0))),"")</f>
        <v/>
      </c>
      <c r="I364" s="58">
        <v>2.2853247323357899E-4</v>
      </c>
      <c r="J364" s="58"/>
      <c r="K364" s="54"/>
      <c r="L364" s="59" t="str">
        <f>IF(_xlfn.IFNA(_xlfn.IFNA(INDEX(l_fp!$D$3:$D$65537,MATCH($D364,l_fp!$A$3:$A$65537,0)),INDEX(background_biosphere!$C$2:$C$65536,MATCH($D364,background_biosphere!$A$2:$A$65536,0))),"")=0,"",_xlfn.IFNA(_xlfn.IFNA(INDEX(l_fp!$D$3:$D$65537,MATCH($D364,l_fp!$A$3:$A$65537,0)),INDEX(background_biosphere!$C$2:$C$65536,MATCH($D364,background_biosphere!$A$2:$A$65536,0))),""))</f>
        <v/>
      </c>
      <c r="M364" s="59" t="str">
        <f>IF(_xlfn.IFNA(_xlfn.IFNA(INDEX(l_fp!$E$3:$E$65537,MATCH($D364,l_fp!$A$3:$A$65537,0)),INDEX(background_biosphere!$D$2:$D$65536,MATCH($D364,background_biosphere!$A$2:$A$65536,0))),"")=0,"",_xlfn.IFNA(_xlfn.IFNA(INDEX(l_fp!$E$3:$E$65537,MATCH($D364,l_fp!$A$3:$A$65537,0)),INDEX(background_biosphere!$D$2:$D$65536,MATCH($D364,background_biosphere!$A$2:$A$65536,0))),""))</f>
        <v/>
      </c>
      <c r="N364" s="60" t="str">
        <f>_xlfn.IFNA(_xlfn.IFNA(_xlfn.IFNA(_xlfn.IFNA(INDEX(l_goods!$D$3:$D$65537,MATCH(C364,l_goods!$A$3:$A$65537,0)),INDEX(background_technosphere!$H$2:$H$65536,MATCH(C364,background_technosphere!$A$2:$A$65536,0))),INDEX(l_fp!$F$3:$F$65537,MATCH($D364,l_fp!$A$3:$A$65537,0))),INDEX(background_biosphere!$E$2:$E$65536,MATCH($D364,background_biosphere!$A$2:$A$65536,0))),"")</f>
        <v>MJ</v>
      </c>
      <c r="O364" s="61"/>
      <c r="P364" s="61" t="s">
        <v>5777</v>
      </c>
      <c r="Q364" s="61"/>
    </row>
    <row r="365" spans="1:17" s="128" customFormat="1" x14ac:dyDescent="0.25">
      <c r="A365" s="158" t="str">
        <f>_xlfn.IFNA(_xlfn.IFNA(INDEX(l_act!$B$3:$B$65537,MATCH($B365,l_act!$A$3:$A$65537,0)),INDEX(background_technosphere!$E$2:$E$65536,MATCH($B365,background_technosphere!$B$2:$B$65536,0))),"")</f>
        <v>recyc_OCC_QC_1</v>
      </c>
      <c r="B365" s="156" t="s">
        <v>6055</v>
      </c>
      <c r="C365" s="119" t="s">
        <v>5882</v>
      </c>
      <c r="D365" s="120"/>
      <c r="E365" s="121" t="str">
        <f>_xlfn.IFNA(_xlfn.IFNA(INDEX(l_act!$B$3:$B$65537,MATCH(IFERROR(RIGHT($C365,LEN($C365)-FIND("_",$C365)),""),l_act!$A$3:$A$65537,0)),INDEX(background_technosphere!$E$2:$E$65536,MATCH($C365,background_technosphere!$A$2:$A$65536,0))),"")</f>
        <v>market for heat, district or industrial, other than natural gas</v>
      </c>
      <c r="F365" s="154" t="str">
        <f>_xlfn.IFNA(_xlfn.IFNA(INDEX(l_act!$C$3:$C$65537,MATCH(IFERROR(RIGHT($C365,LEN($C365)-FIND("_",$C365)),""),l_act!$A$3:$A$65537,0)),INDEX(background_technosphere!$G$2:$G$65536,MATCH($C365,background_technosphere!$A$2:$A$65536,0))),"")</f>
        <v>CA-QC</v>
      </c>
      <c r="G365" s="122" t="str">
        <f>_xlfn.IFNA(_xlfn.IFNA(INDEX(l_goods!$B$3:$B$65537,MATCH($C365,l_goods!$A$3:$A$65537,0)),INDEX(background_technosphere!$F$2:$F$65536,MATCH($C365,background_technosphere!$A$2:$A$65536,0))),"")</f>
        <v>heat, district or industrial, other than natural gas</v>
      </c>
      <c r="H365" s="123" t="str">
        <f>_xlfn.IFNA(_xlfn.IFNA(INDEX(l_fp!$B$3:$B$65537,MATCH($D365,l_fp!$A$3:$A$65537,0)),INDEX(background_biosphere!$B$2:$B$65536,MATCH($D365,background_biosphere!$A$2:$A$65536,0))),"")</f>
        <v/>
      </c>
      <c r="I365" s="124">
        <v>0.50977146752676605</v>
      </c>
      <c r="J365" s="124"/>
      <c r="K365" s="120"/>
      <c r="L365" s="125" t="str">
        <f>IF(_xlfn.IFNA(_xlfn.IFNA(INDEX(l_fp!$D$3:$D$65537,MATCH($D365,l_fp!$A$3:$A$65537,0)),INDEX(background_biosphere!$C$2:$C$65536,MATCH($D365,background_biosphere!$A$2:$A$65536,0))),"")=0,"",_xlfn.IFNA(_xlfn.IFNA(INDEX(l_fp!$D$3:$D$65537,MATCH($D365,l_fp!$A$3:$A$65537,0)),INDEX(background_biosphere!$C$2:$C$65536,MATCH($D365,background_biosphere!$A$2:$A$65536,0))),""))</f>
        <v/>
      </c>
      <c r="M365" s="125" t="str">
        <f>IF(_xlfn.IFNA(_xlfn.IFNA(INDEX(l_fp!$E$3:$E$65537,MATCH($D365,l_fp!$A$3:$A$65537,0)),INDEX(background_biosphere!$D$2:$D$65536,MATCH($D365,background_biosphere!$A$2:$A$65536,0))),"")=0,"",_xlfn.IFNA(_xlfn.IFNA(INDEX(l_fp!$E$3:$E$65537,MATCH($D365,l_fp!$A$3:$A$65537,0)),INDEX(background_biosphere!$D$2:$D$65536,MATCH($D365,background_biosphere!$A$2:$A$65536,0))),""))</f>
        <v/>
      </c>
      <c r="N365" s="126" t="str">
        <f>_xlfn.IFNA(_xlfn.IFNA(_xlfn.IFNA(_xlfn.IFNA(INDEX(l_goods!$D$3:$D$65537,MATCH(C365,l_goods!$A$3:$A$65537,0)),INDEX(background_technosphere!$H$2:$H$65536,MATCH(C365,background_technosphere!$A$2:$A$65536,0))),INDEX(l_fp!$F$3:$F$65537,MATCH($D365,l_fp!$A$3:$A$65537,0))),INDEX(background_biosphere!$E$2:$E$65536,MATCH($D365,background_biosphere!$A$2:$A$65536,0))),"")</f>
        <v>MJ</v>
      </c>
      <c r="O365" s="127" t="s">
        <v>6056</v>
      </c>
      <c r="P365" s="127" t="s">
        <v>5777</v>
      </c>
      <c r="Q365" s="127"/>
    </row>
    <row r="366" spans="1:17" s="128" customFormat="1" x14ac:dyDescent="0.25">
      <c r="A366" s="158" t="str">
        <f>_xlfn.IFNA(_xlfn.IFNA(INDEX(l_act!$B$3:$B$65537,MATCH($B366,l_act!$A$3:$A$65537,0)),INDEX(background_technosphere!$E$2:$E$65536,MATCH($B366,background_technosphere!$B$2:$B$65536,0))),"")</f>
        <v>recyc_OCC_QC_1</v>
      </c>
      <c r="B366" s="156" t="s">
        <v>6055</v>
      </c>
      <c r="C366" s="119" t="s">
        <v>5889</v>
      </c>
      <c r="D366" s="120"/>
      <c r="E366" s="121" t="str">
        <f>_xlfn.IFNA(_xlfn.IFNA(INDEX(l_act!$B$3:$B$65537,MATCH(IFERROR(RIGHT($C366,LEN($C366)-FIND("_",$C366)),""),l_act!$A$3:$A$65537,0)),INDEX(background_technosphere!$E$2:$E$65536,MATCH($C366,background_technosphere!$A$2:$A$65536,0))),"")</f>
        <v>market for tap water</v>
      </c>
      <c r="F366" s="154" t="str">
        <f>_xlfn.IFNA(_xlfn.IFNA(INDEX(l_act!$C$3:$C$65537,MATCH(IFERROR(RIGHT($C366,LEN($C366)-FIND("_",$C366)),""),l_act!$A$3:$A$65537,0)),INDEX(background_technosphere!$G$2:$G$65536,MATCH($C366,background_technosphere!$A$2:$A$65536,0))),"")</f>
        <v>CA-QC</v>
      </c>
      <c r="G366" s="122" t="str">
        <f>_xlfn.IFNA(_xlfn.IFNA(INDEX(l_goods!$B$3:$B$65537,MATCH($C366,l_goods!$A$3:$A$65537,0)),INDEX(background_technosphere!$F$2:$F$65536,MATCH($C366,background_technosphere!$A$2:$A$65536,0))),"")</f>
        <v>tap water</v>
      </c>
      <c r="H366" s="123" t="str">
        <f>_xlfn.IFNA(_xlfn.IFNA(INDEX(l_fp!$B$3:$B$65537,MATCH($D366,l_fp!$A$3:$A$65537,0)),INDEX(background_biosphere!$B$2:$B$65536,MATCH($D366,background_biosphere!$A$2:$A$65536,0))),"")</f>
        <v/>
      </c>
      <c r="I366" s="124">
        <v>3.5700324870595698E-4</v>
      </c>
      <c r="J366" s="124"/>
      <c r="K366" s="120"/>
      <c r="L366" s="125" t="str">
        <f>IF(_xlfn.IFNA(_xlfn.IFNA(INDEX(l_fp!$D$3:$D$65537,MATCH($D366,l_fp!$A$3:$A$65537,0)),INDEX(background_biosphere!$C$2:$C$65536,MATCH($D366,background_biosphere!$A$2:$A$65536,0))),"")=0,"",_xlfn.IFNA(_xlfn.IFNA(INDEX(l_fp!$D$3:$D$65537,MATCH($D366,l_fp!$A$3:$A$65537,0)),INDEX(background_biosphere!$C$2:$C$65536,MATCH($D366,background_biosphere!$A$2:$A$65536,0))),""))</f>
        <v/>
      </c>
      <c r="M366" s="125" t="str">
        <f>IF(_xlfn.IFNA(_xlfn.IFNA(INDEX(l_fp!$E$3:$E$65537,MATCH($D366,l_fp!$A$3:$A$65537,0)),INDEX(background_biosphere!$D$2:$D$65536,MATCH($D366,background_biosphere!$A$2:$A$65536,0))),"")=0,"",_xlfn.IFNA(_xlfn.IFNA(INDEX(l_fp!$E$3:$E$65537,MATCH($D366,l_fp!$A$3:$A$65537,0)),INDEX(background_biosphere!$D$2:$D$65536,MATCH($D366,background_biosphere!$A$2:$A$65536,0))),""))</f>
        <v/>
      </c>
      <c r="N366" s="126" t="str">
        <f>_xlfn.IFNA(_xlfn.IFNA(_xlfn.IFNA(_xlfn.IFNA(INDEX(l_goods!$D$3:$D$65537,MATCH(C366,l_goods!$A$3:$A$65537,0)),INDEX(background_technosphere!$H$2:$H$65536,MATCH(C366,background_technosphere!$A$2:$A$65536,0))),INDEX(l_fp!$F$3:$F$65537,MATCH($D366,l_fp!$A$3:$A$65537,0))),INDEX(background_biosphere!$E$2:$E$65536,MATCH($D366,background_biosphere!$A$2:$A$65536,0))),"")</f>
        <v>kg</v>
      </c>
      <c r="O366" s="127" t="s">
        <v>6056</v>
      </c>
      <c r="P366" s="127" t="s">
        <v>5777</v>
      </c>
      <c r="Q366" s="127"/>
    </row>
    <row r="367" spans="1:17" s="128" customFormat="1" x14ac:dyDescent="0.25">
      <c r="A367" s="158" t="str">
        <f>_xlfn.IFNA(_xlfn.IFNA(INDEX(l_act!$B$3:$B$65537,MATCH($B367,l_act!$A$3:$A$65537,0)),INDEX(background_technosphere!$E$2:$E$65536,MATCH($B367,background_technosphere!$B$2:$B$65536,0))),"")</f>
        <v>recyc_OCC_QC_1</v>
      </c>
      <c r="B367" s="156" t="s">
        <v>6055</v>
      </c>
      <c r="C367" s="119" t="s">
        <v>5889</v>
      </c>
      <c r="D367" s="120"/>
      <c r="E367" s="121" t="str">
        <f>_xlfn.IFNA(_xlfn.IFNA(INDEX(l_act!$B$3:$B$65537,MATCH(IFERROR(RIGHT($C367,LEN($C367)-FIND("_",$C367)),""),l_act!$A$3:$A$65537,0)),INDEX(background_technosphere!$E$2:$E$65536,MATCH($C367,background_technosphere!$A$2:$A$65536,0))),"")</f>
        <v>market for tap water</v>
      </c>
      <c r="F367" s="154" t="str">
        <f>_xlfn.IFNA(_xlfn.IFNA(INDEX(l_act!$C$3:$C$65537,MATCH(IFERROR(RIGHT($C367,LEN($C367)-FIND("_",$C367)),""),l_act!$A$3:$A$65537,0)),INDEX(background_technosphere!$G$2:$G$65536,MATCH($C367,background_technosphere!$A$2:$A$65536,0))),"")</f>
        <v>CA-QC</v>
      </c>
      <c r="G367" s="122" t="str">
        <f>_xlfn.IFNA(_xlfn.IFNA(INDEX(l_goods!$B$3:$B$65537,MATCH($C367,l_goods!$A$3:$A$65537,0)),INDEX(background_technosphere!$F$2:$F$65536,MATCH($C367,background_technosphere!$A$2:$A$65536,0))),"")</f>
        <v>tap water</v>
      </c>
      <c r="H367" s="123" t="str">
        <f>_xlfn.IFNA(_xlfn.IFNA(INDEX(l_fp!$B$3:$B$65537,MATCH($D367,l_fp!$A$3:$A$65537,0)),INDEX(background_biosphere!$B$2:$B$65536,MATCH($D367,background_biosphere!$A$2:$A$65536,0))),"")</f>
        <v/>
      </c>
      <c r="I367" s="124">
        <v>6.6615018961148505E-4</v>
      </c>
      <c r="J367" s="124"/>
      <c r="K367" s="120"/>
      <c r="L367" s="125" t="str">
        <f>IF(_xlfn.IFNA(_xlfn.IFNA(INDEX(l_fp!$D$3:$D$65537,MATCH($D367,l_fp!$A$3:$A$65537,0)),INDEX(background_biosphere!$C$2:$C$65536,MATCH($D367,background_biosphere!$A$2:$A$65536,0))),"")=0,"",_xlfn.IFNA(_xlfn.IFNA(INDEX(l_fp!$D$3:$D$65537,MATCH($D367,l_fp!$A$3:$A$65537,0)),INDEX(background_biosphere!$C$2:$C$65536,MATCH($D367,background_biosphere!$A$2:$A$65536,0))),""))</f>
        <v/>
      </c>
      <c r="M367" s="125" t="str">
        <f>IF(_xlfn.IFNA(_xlfn.IFNA(INDEX(l_fp!$E$3:$E$65537,MATCH($D367,l_fp!$A$3:$A$65537,0)),INDEX(background_biosphere!$D$2:$D$65536,MATCH($D367,background_biosphere!$A$2:$A$65536,0))),"")=0,"",_xlfn.IFNA(_xlfn.IFNA(INDEX(l_fp!$E$3:$E$65537,MATCH($D367,l_fp!$A$3:$A$65537,0)),INDEX(background_biosphere!$D$2:$D$65536,MATCH($D367,background_biosphere!$A$2:$A$65536,0))),""))</f>
        <v/>
      </c>
      <c r="N367" s="126" t="str">
        <f>_xlfn.IFNA(_xlfn.IFNA(_xlfn.IFNA(_xlfn.IFNA(INDEX(l_goods!$D$3:$D$65537,MATCH(C367,l_goods!$A$3:$A$65537,0)),INDEX(background_technosphere!$H$2:$H$65536,MATCH(C367,background_technosphere!$A$2:$A$65536,0))),INDEX(l_fp!$F$3:$F$65537,MATCH($D367,l_fp!$A$3:$A$65537,0))),INDEX(background_biosphere!$E$2:$E$65536,MATCH($D367,background_biosphere!$A$2:$A$65536,0))),"")</f>
        <v>kg</v>
      </c>
      <c r="O367" s="127" t="s">
        <v>6056</v>
      </c>
      <c r="P367" s="127" t="s">
        <v>5777</v>
      </c>
      <c r="Q367" s="127"/>
    </row>
    <row r="368" spans="1:17" s="128" customFormat="1" x14ac:dyDescent="0.25">
      <c r="A368" s="158" t="str">
        <f>_xlfn.IFNA(_xlfn.IFNA(INDEX(l_act!$B$3:$B$65537,MATCH($B368,l_act!$A$3:$A$65537,0)),INDEX(background_technosphere!$E$2:$E$65536,MATCH($B368,background_technosphere!$B$2:$B$65536,0))),"")</f>
        <v>recyc_OCC_QC_1</v>
      </c>
      <c r="B368" s="156" t="s">
        <v>6055</v>
      </c>
      <c r="C368" s="119" t="s">
        <v>5889</v>
      </c>
      <c r="D368" s="120"/>
      <c r="E368" s="121" t="str">
        <f>_xlfn.IFNA(_xlfn.IFNA(INDEX(l_act!$B$3:$B$65537,MATCH(IFERROR(RIGHT($C368,LEN($C368)-FIND("_",$C368)),""),l_act!$A$3:$A$65537,0)),INDEX(background_technosphere!$E$2:$E$65536,MATCH($C368,background_technosphere!$A$2:$A$65536,0))),"")</f>
        <v>market for tap water</v>
      </c>
      <c r="F368" s="154" t="str">
        <f>_xlfn.IFNA(_xlfn.IFNA(INDEX(l_act!$C$3:$C$65537,MATCH(IFERROR(RIGHT($C368,LEN($C368)-FIND("_",$C368)),""),l_act!$A$3:$A$65537,0)),INDEX(background_technosphere!$G$2:$G$65536,MATCH($C368,background_technosphere!$A$2:$A$65536,0))),"")</f>
        <v>CA-QC</v>
      </c>
      <c r="G368" s="122" t="str">
        <f>_xlfn.IFNA(_xlfn.IFNA(INDEX(l_goods!$B$3:$B$65537,MATCH($C368,l_goods!$A$3:$A$65537,0)),INDEX(background_technosphere!$F$2:$F$65536,MATCH($C368,background_technosphere!$A$2:$A$65536,0))),"")</f>
        <v>tap water</v>
      </c>
      <c r="H368" s="123" t="str">
        <f>_xlfn.IFNA(_xlfn.IFNA(INDEX(l_fp!$B$3:$B$65537,MATCH($D368,l_fp!$A$3:$A$65537,0)),INDEX(background_biosphere!$B$2:$B$65536,MATCH($D368,background_biosphere!$A$2:$A$65536,0))),"")</f>
        <v/>
      </c>
      <c r="I368" s="124">
        <v>2.3419024899544601E-4</v>
      </c>
      <c r="J368" s="124"/>
      <c r="K368" s="120"/>
      <c r="L368" s="125" t="str">
        <f>IF(_xlfn.IFNA(_xlfn.IFNA(INDEX(l_fp!$D$3:$D$65537,MATCH($D368,l_fp!$A$3:$A$65537,0)),INDEX(background_biosphere!$C$2:$C$65536,MATCH($D368,background_biosphere!$A$2:$A$65536,0))),"")=0,"",_xlfn.IFNA(_xlfn.IFNA(INDEX(l_fp!$D$3:$D$65537,MATCH($D368,l_fp!$A$3:$A$65537,0)),INDEX(background_biosphere!$C$2:$C$65536,MATCH($D368,background_biosphere!$A$2:$A$65536,0))),""))</f>
        <v/>
      </c>
      <c r="M368" s="125" t="str">
        <f>IF(_xlfn.IFNA(_xlfn.IFNA(INDEX(l_fp!$E$3:$E$65537,MATCH($D368,l_fp!$A$3:$A$65537,0)),INDEX(background_biosphere!$D$2:$D$65536,MATCH($D368,background_biosphere!$A$2:$A$65536,0))),"")=0,"",_xlfn.IFNA(_xlfn.IFNA(INDEX(l_fp!$E$3:$E$65537,MATCH($D368,l_fp!$A$3:$A$65537,0)),INDEX(background_biosphere!$D$2:$D$65536,MATCH($D368,background_biosphere!$A$2:$A$65536,0))),""))</f>
        <v/>
      </c>
      <c r="N368" s="126" t="str">
        <f>_xlfn.IFNA(_xlfn.IFNA(_xlfn.IFNA(_xlfn.IFNA(INDEX(l_goods!$D$3:$D$65537,MATCH(C368,l_goods!$A$3:$A$65537,0)),INDEX(background_technosphere!$H$2:$H$65536,MATCH(C368,background_technosphere!$A$2:$A$65536,0))),INDEX(l_fp!$F$3:$F$65537,MATCH($D368,l_fp!$A$3:$A$65537,0))),INDEX(background_biosphere!$E$2:$E$65536,MATCH($D368,background_biosphere!$A$2:$A$65536,0))),"")</f>
        <v>kg</v>
      </c>
      <c r="O368" s="127" t="s">
        <v>6056</v>
      </c>
      <c r="P368" s="127" t="s">
        <v>5777</v>
      </c>
      <c r="Q368" s="127"/>
    </row>
    <row r="369" spans="1:17" s="128" customFormat="1" x14ac:dyDescent="0.25">
      <c r="A369" s="158" t="str">
        <f>_xlfn.IFNA(_xlfn.IFNA(INDEX(l_act!$B$3:$B$65537,MATCH($B369,l_act!$A$3:$A$65537,0)),INDEX(background_technosphere!$E$2:$E$65536,MATCH($B369,background_technosphere!$B$2:$B$65536,0))),"")</f>
        <v>recyc_OCC_QC_1</v>
      </c>
      <c r="B369" s="156" t="s">
        <v>6055</v>
      </c>
      <c r="C369" s="119" t="s">
        <v>5889</v>
      </c>
      <c r="D369" s="120"/>
      <c r="E369" s="121" t="str">
        <f>_xlfn.IFNA(_xlfn.IFNA(INDEX(l_act!$B$3:$B$65537,MATCH(IFERROR(RIGHT($C369,LEN($C369)-FIND("_",$C369)),""),l_act!$A$3:$A$65537,0)),INDEX(background_technosphere!$E$2:$E$65536,MATCH($C369,background_technosphere!$A$2:$A$65536,0))),"")</f>
        <v>market for tap water</v>
      </c>
      <c r="F369" s="154" t="str">
        <f>_xlfn.IFNA(_xlfn.IFNA(INDEX(l_act!$C$3:$C$65537,MATCH(IFERROR(RIGHT($C369,LEN($C369)-FIND("_",$C369)),""),l_act!$A$3:$A$65537,0)),INDEX(background_technosphere!$G$2:$G$65536,MATCH($C369,background_technosphere!$A$2:$A$65536,0))),"")</f>
        <v>CA-QC</v>
      </c>
      <c r="G369" s="122" t="str">
        <f>_xlfn.IFNA(_xlfn.IFNA(INDEX(l_goods!$B$3:$B$65537,MATCH($C369,l_goods!$A$3:$A$65537,0)),INDEX(background_technosphere!$F$2:$F$65536,MATCH($C369,background_technosphere!$A$2:$A$65536,0))),"")</f>
        <v>tap water</v>
      </c>
      <c r="H369" s="123" t="str">
        <f>_xlfn.IFNA(_xlfn.IFNA(INDEX(l_fp!$B$3:$B$65537,MATCH($D369,l_fp!$A$3:$A$65537,0)),INDEX(background_biosphere!$B$2:$B$65536,MATCH($D369,background_biosphere!$A$2:$A$65536,0))),"")</f>
        <v/>
      </c>
      <c r="I369" s="124">
        <v>0.103016869028928</v>
      </c>
      <c r="J369" s="124"/>
      <c r="K369" s="120"/>
      <c r="L369" s="125" t="str">
        <f>IF(_xlfn.IFNA(_xlfn.IFNA(INDEX(l_fp!$D$3:$D$65537,MATCH($D369,l_fp!$A$3:$A$65537,0)),INDEX(background_biosphere!$C$2:$C$65536,MATCH($D369,background_biosphere!$A$2:$A$65536,0))),"")=0,"",_xlfn.IFNA(_xlfn.IFNA(INDEX(l_fp!$D$3:$D$65537,MATCH($D369,l_fp!$A$3:$A$65537,0)),INDEX(background_biosphere!$C$2:$C$65536,MATCH($D369,background_biosphere!$A$2:$A$65536,0))),""))</f>
        <v/>
      </c>
      <c r="M369" s="125" t="str">
        <f>IF(_xlfn.IFNA(_xlfn.IFNA(INDEX(l_fp!$E$3:$E$65537,MATCH($D369,l_fp!$A$3:$A$65537,0)),INDEX(background_biosphere!$D$2:$D$65536,MATCH($D369,background_biosphere!$A$2:$A$65536,0))),"")=0,"",_xlfn.IFNA(_xlfn.IFNA(INDEX(l_fp!$E$3:$E$65537,MATCH($D369,l_fp!$A$3:$A$65537,0)),INDEX(background_biosphere!$D$2:$D$65536,MATCH($D369,background_biosphere!$A$2:$A$65536,0))),""))</f>
        <v/>
      </c>
      <c r="N369" s="126" t="str">
        <f>_xlfn.IFNA(_xlfn.IFNA(_xlfn.IFNA(_xlfn.IFNA(INDEX(l_goods!$D$3:$D$65537,MATCH(C369,l_goods!$A$3:$A$65537,0)),INDEX(background_technosphere!$H$2:$H$65536,MATCH(C369,background_technosphere!$A$2:$A$65536,0))),INDEX(l_fp!$F$3:$F$65537,MATCH($D369,l_fp!$A$3:$A$65537,0))),INDEX(background_biosphere!$E$2:$E$65536,MATCH($D369,background_biosphere!$A$2:$A$65536,0))),"")</f>
        <v>kg</v>
      </c>
      <c r="O369" s="127" t="s">
        <v>6056</v>
      </c>
      <c r="P369" s="127" t="s">
        <v>5777</v>
      </c>
      <c r="Q369" s="127"/>
    </row>
    <row r="370" spans="1:17" s="128" customFormat="1" x14ac:dyDescent="0.25">
      <c r="A370" s="158" t="str">
        <f>_xlfn.IFNA(_xlfn.IFNA(INDEX(l_act!$B$3:$B$65537,MATCH($B370,l_act!$A$3:$A$65537,0)),INDEX(background_technosphere!$E$2:$E$65536,MATCH($B370,background_technosphere!$B$2:$B$65536,0))),"")</f>
        <v>recyc_OCC_QC_1</v>
      </c>
      <c r="B370" s="156" t="s">
        <v>6055</v>
      </c>
      <c r="C370" s="119" t="s">
        <v>5889</v>
      </c>
      <c r="D370" s="120"/>
      <c r="E370" s="121" t="str">
        <f>_xlfn.IFNA(_xlfn.IFNA(INDEX(l_act!$B$3:$B$65537,MATCH(IFERROR(RIGHT($C370,LEN($C370)-FIND("_",$C370)),""),l_act!$A$3:$A$65537,0)),INDEX(background_technosphere!$E$2:$E$65536,MATCH($C370,background_technosphere!$A$2:$A$65536,0))),"")</f>
        <v>market for tap water</v>
      </c>
      <c r="F370" s="154" t="str">
        <f>_xlfn.IFNA(_xlfn.IFNA(INDEX(l_act!$C$3:$C$65537,MATCH(IFERROR(RIGHT($C370,LEN($C370)-FIND("_",$C370)),""),l_act!$A$3:$A$65537,0)),INDEX(background_technosphere!$G$2:$G$65536,MATCH($C370,background_technosphere!$A$2:$A$65536,0))),"")</f>
        <v>CA-QC</v>
      </c>
      <c r="G370" s="122" t="str">
        <f>_xlfn.IFNA(_xlfn.IFNA(INDEX(l_goods!$B$3:$B$65537,MATCH($C370,l_goods!$A$3:$A$65537,0)),INDEX(background_technosphere!$F$2:$F$65536,MATCH($C370,background_technosphere!$A$2:$A$65536,0))),"")</f>
        <v>tap water</v>
      </c>
      <c r="H370" s="123" t="str">
        <f>_xlfn.IFNA(_xlfn.IFNA(INDEX(l_fp!$B$3:$B$65537,MATCH($D370,l_fp!$A$3:$A$65537,0)),INDEX(background_biosphere!$B$2:$B$65536,MATCH($D370,background_biosphere!$A$2:$A$65536,0))),"")</f>
        <v/>
      </c>
      <c r="I370" s="124">
        <v>1.79455974286595E-3</v>
      </c>
      <c r="J370" s="124"/>
      <c r="K370" s="120"/>
      <c r="L370" s="125" t="str">
        <f>IF(_xlfn.IFNA(_xlfn.IFNA(INDEX(l_fp!$D$3:$D$65537,MATCH($D370,l_fp!$A$3:$A$65537,0)),INDEX(background_biosphere!$C$2:$C$65536,MATCH($D370,background_biosphere!$A$2:$A$65536,0))),"")=0,"",_xlfn.IFNA(_xlfn.IFNA(INDEX(l_fp!$D$3:$D$65537,MATCH($D370,l_fp!$A$3:$A$65537,0)),INDEX(background_biosphere!$C$2:$C$65536,MATCH($D370,background_biosphere!$A$2:$A$65536,0))),""))</f>
        <v/>
      </c>
      <c r="M370" s="125" t="str">
        <f>IF(_xlfn.IFNA(_xlfn.IFNA(INDEX(l_fp!$E$3:$E$65537,MATCH($D370,l_fp!$A$3:$A$65537,0)),INDEX(background_biosphere!$D$2:$D$65536,MATCH($D370,background_biosphere!$A$2:$A$65536,0))),"")=0,"",_xlfn.IFNA(_xlfn.IFNA(INDEX(l_fp!$E$3:$E$65537,MATCH($D370,l_fp!$A$3:$A$65537,0)),INDEX(background_biosphere!$D$2:$D$65536,MATCH($D370,background_biosphere!$A$2:$A$65536,0))),""))</f>
        <v/>
      </c>
      <c r="N370" s="126" t="str">
        <f>_xlfn.IFNA(_xlfn.IFNA(_xlfn.IFNA(_xlfn.IFNA(INDEX(l_goods!$D$3:$D$65537,MATCH(C370,l_goods!$A$3:$A$65537,0)),INDEX(background_technosphere!$H$2:$H$65536,MATCH(C370,background_technosphere!$A$2:$A$65536,0))),INDEX(l_fp!$F$3:$F$65537,MATCH($D370,l_fp!$A$3:$A$65537,0))),INDEX(background_biosphere!$E$2:$E$65536,MATCH($D370,background_biosphere!$A$2:$A$65536,0))),"")</f>
        <v>kg</v>
      </c>
      <c r="O370" s="127" t="s">
        <v>6056</v>
      </c>
      <c r="P370" s="127" t="s">
        <v>5777</v>
      </c>
      <c r="Q370" s="127"/>
    </row>
    <row r="371" spans="1:17" x14ac:dyDescent="0.25">
      <c r="A371" s="158" t="str">
        <f>_xlfn.IFNA(_xlfn.IFNA(INDEX(l_act!$B$3:$B$65537,MATCH($B371,l_act!$A$3:$A$65537,0)),INDEX(background_technosphere!$E$2:$E$65536,MATCH($B371,background_technosphere!$B$2:$B$65536,0))),"")</f>
        <v>recyc_OCC_QC_1</v>
      </c>
      <c r="B371" s="156" t="s">
        <v>6055</v>
      </c>
      <c r="C371" s="53" t="s">
        <v>5889</v>
      </c>
      <c r="D371" s="54"/>
      <c r="E371" s="55" t="str">
        <f>_xlfn.IFNA(_xlfn.IFNA(INDEX(l_act!$B$3:$B$65537,MATCH(IFERROR(RIGHT($C371,LEN($C371)-FIND("_",$C371)),""),l_act!$A$3:$A$65537,0)),INDEX(background_technosphere!$E$2:$E$65536,MATCH($C371,background_technosphere!$A$2:$A$65536,0))),"")</f>
        <v>market for tap water</v>
      </c>
      <c r="F371" s="55" t="str">
        <f>_xlfn.IFNA(_xlfn.IFNA(INDEX(l_act!$C$3:$C$65537,MATCH(IFERROR(RIGHT($C371,LEN($C371)-FIND("_",$C371)),""),l_act!$A$3:$A$65537,0)),INDEX(background_technosphere!$G$2:$G$65536,MATCH($C371,background_technosphere!$A$2:$A$65536,0))),"")</f>
        <v>CA-QC</v>
      </c>
      <c r="G371" s="56" t="str">
        <f>_xlfn.IFNA(_xlfn.IFNA(INDEX(l_goods!$B$3:$B$65537,MATCH($C371,l_goods!$A$3:$A$65537,0)),INDEX(background_technosphere!$F$2:$F$65536,MATCH($C371,background_technosphere!$A$2:$A$65536,0))),"")</f>
        <v>tap water</v>
      </c>
      <c r="H371" s="57" t="str">
        <f>_xlfn.IFNA(_xlfn.IFNA(INDEX(l_fp!$B$3:$B$65537,MATCH($D371,l_fp!$A$3:$A$65537,0)),INDEX(background_biosphere!$B$2:$B$65536,MATCH($D371,background_biosphere!$A$2:$A$65536,0))),"")</f>
        <v/>
      </c>
      <c r="I371" s="58">
        <v>2.1601679662648101E-4</v>
      </c>
      <c r="J371" s="58"/>
      <c r="K371" s="54"/>
      <c r="L371" s="59" t="str">
        <f>IF(_xlfn.IFNA(_xlfn.IFNA(INDEX(l_fp!$D$3:$D$65537,MATCH($D371,l_fp!$A$3:$A$65537,0)),INDEX(background_biosphere!$C$2:$C$65536,MATCH($D371,background_biosphere!$A$2:$A$65536,0))),"")=0,"",_xlfn.IFNA(_xlfn.IFNA(INDEX(l_fp!$D$3:$D$65537,MATCH($D371,l_fp!$A$3:$A$65537,0)),INDEX(background_biosphere!$C$2:$C$65536,MATCH($D371,background_biosphere!$A$2:$A$65536,0))),""))</f>
        <v/>
      </c>
      <c r="M371" s="59" t="str">
        <f>IF(_xlfn.IFNA(_xlfn.IFNA(INDEX(l_fp!$E$3:$E$65537,MATCH($D371,l_fp!$A$3:$A$65537,0)),INDEX(background_biosphere!$D$2:$D$65536,MATCH($D371,background_biosphere!$A$2:$A$65536,0))),"")=0,"",_xlfn.IFNA(_xlfn.IFNA(INDEX(l_fp!$E$3:$E$65537,MATCH($D371,l_fp!$A$3:$A$65537,0)),INDEX(background_biosphere!$D$2:$D$65536,MATCH($D371,background_biosphere!$A$2:$A$65536,0))),""))</f>
        <v/>
      </c>
      <c r="N371" s="60" t="str">
        <f>_xlfn.IFNA(_xlfn.IFNA(_xlfn.IFNA(_xlfn.IFNA(INDEX(l_goods!$D$3:$D$65537,MATCH(C371,l_goods!$A$3:$A$65537,0)),INDEX(background_technosphere!$H$2:$H$65536,MATCH(C371,background_technosphere!$A$2:$A$65536,0))),INDEX(l_fp!$F$3:$F$65537,MATCH($D371,l_fp!$A$3:$A$65537,0))),INDEX(background_biosphere!$E$2:$E$65536,MATCH($D371,background_biosphere!$A$2:$A$65536,0))),"")</f>
        <v>kg</v>
      </c>
      <c r="O371" s="61"/>
      <c r="P371" s="61" t="s">
        <v>5777</v>
      </c>
      <c r="Q371" s="61"/>
    </row>
    <row r="372" spans="1:17" s="128" customFormat="1" x14ac:dyDescent="0.25">
      <c r="A372" s="158" t="str">
        <f>_xlfn.IFNA(_xlfn.IFNA(INDEX(l_act!$B$3:$B$65537,MATCH($B372,l_act!$A$3:$A$65537,0)),INDEX(background_technosphere!$E$2:$E$65536,MATCH($B372,background_technosphere!$B$2:$B$65536,0))),"")</f>
        <v>recyc_OCC_QC_1</v>
      </c>
      <c r="B372" s="156" t="s">
        <v>6055</v>
      </c>
      <c r="C372" s="119" t="s">
        <v>5889</v>
      </c>
      <c r="D372" s="120"/>
      <c r="E372" s="121" t="str">
        <f>_xlfn.IFNA(_xlfn.IFNA(INDEX(l_act!$B$3:$B$65537,MATCH(IFERROR(RIGHT($C372,LEN($C372)-FIND("_",$C372)),""),l_act!$A$3:$A$65537,0)),INDEX(background_technosphere!$E$2:$E$65536,MATCH($C372,background_technosphere!$A$2:$A$65536,0))),"")</f>
        <v>market for tap water</v>
      </c>
      <c r="F372" s="154" t="str">
        <f>_xlfn.IFNA(_xlfn.IFNA(INDEX(l_act!$C$3:$C$65537,MATCH(IFERROR(RIGHT($C372,LEN($C372)-FIND("_",$C372)),""),l_act!$A$3:$A$65537,0)),INDEX(background_technosphere!$G$2:$G$65536,MATCH($C372,background_technosphere!$A$2:$A$65536,0))),"")</f>
        <v>CA-QC</v>
      </c>
      <c r="G372" s="122" t="str">
        <f>_xlfn.IFNA(_xlfn.IFNA(INDEX(l_goods!$B$3:$B$65537,MATCH($C372,l_goods!$A$3:$A$65537,0)),INDEX(background_technosphere!$F$2:$F$65536,MATCH($C372,background_technosphere!$A$2:$A$65536,0))),"")</f>
        <v>tap water</v>
      </c>
      <c r="H372" s="123" t="str">
        <f>_xlfn.IFNA(_xlfn.IFNA(INDEX(l_fp!$B$3:$B$65537,MATCH($D372,l_fp!$A$3:$A$65537,0)),INDEX(background_biosphere!$B$2:$B$65536,MATCH($D372,background_biosphere!$A$2:$A$65536,0))),"")</f>
        <v/>
      </c>
      <c r="I372" s="124">
        <v>9.0022107442667507E-3</v>
      </c>
      <c r="J372" s="124"/>
      <c r="K372" s="120"/>
      <c r="L372" s="125" t="str">
        <f>IF(_xlfn.IFNA(_xlfn.IFNA(INDEX(l_fp!$D$3:$D$65537,MATCH($D372,l_fp!$A$3:$A$65537,0)),INDEX(background_biosphere!$C$2:$C$65536,MATCH($D372,background_biosphere!$A$2:$A$65536,0))),"")=0,"",_xlfn.IFNA(_xlfn.IFNA(INDEX(l_fp!$D$3:$D$65537,MATCH($D372,l_fp!$A$3:$A$65537,0)),INDEX(background_biosphere!$C$2:$C$65536,MATCH($D372,background_biosphere!$A$2:$A$65536,0))),""))</f>
        <v/>
      </c>
      <c r="M372" s="125" t="str">
        <f>IF(_xlfn.IFNA(_xlfn.IFNA(INDEX(l_fp!$E$3:$E$65537,MATCH($D372,l_fp!$A$3:$A$65537,0)),INDEX(background_biosphere!$D$2:$D$65536,MATCH($D372,background_biosphere!$A$2:$A$65536,0))),"")=0,"",_xlfn.IFNA(_xlfn.IFNA(INDEX(l_fp!$E$3:$E$65537,MATCH($D372,l_fp!$A$3:$A$65537,0)),INDEX(background_biosphere!$D$2:$D$65536,MATCH($D372,background_biosphere!$A$2:$A$65536,0))),""))</f>
        <v/>
      </c>
      <c r="N372" s="126" t="str">
        <f>_xlfn.IFNA(_xlfn.IFNA(_xlfn.IFNA(_xlfn.IFNA(INDEX(l_goods!$D$3:$D$65537,MATCH(C372,l_goods!$A$3:$A$65537,0)),INDEX(background_technosphere!$H$2:$H$65536,MATCH(C372,background_technosphere!$A$2:$A$65536,0))),INDEX(l_fp!$F$3:$F$65537,MATCH($D372,l_fp!$A$3:$A$65537,0))),INDEX(background_biosphere!$E$2:$E$65536,MATCH($D372,background_biosphere!$A$2:$A$65536,0))),"")</f>
        <v>kg</v>
      </c>
      <c r="O372" s="127" t="s">
        <v>6056</v>
      </c>
      <c r="P372" s="127" t="s">
        <v>5777</v>
      </c>
      <c r="Q372" s="127"/>
    </row>
    <row r="373" spans="1:17" x14ac:dyDescent="0.25">
      <c r="A373" s="158" t="str">
        <f>_xlfn.IFNA(_xlfn.IFNA(INDEX(l_act!$B$3:$B$65537,MATCH($B373,l_act!$A$3:$A$65537,0)),INDEX(background_technosphere!$E$2:$E$65536,MATCH($B373,background_technosphere!$B$2:$B$65536,0))),"")</f>
        <v>recyc_OCC_QC_1</v>
      </c>
      <c r="B373" s="156" t="s">
        <v>6055</v>
      </c>
      <c r="C373" s="53" t="s">
        <v>5891</v>
      </c>
      <c r="D373" s="54"/>
      <c r="E373" s="55" t="str">
        <f>_xlfn.IFNA(_xlfn.IFNA(INDEX(l_act!$B$3:$B$65537,MATCH(IFERROR(RIGHT($C373,LEN($C373)-FIND("_",$C373)),""),l_act!$A$3:$A$65537,0)),INDEX(background_technosphere!$E$2:$E$65536,MATCH($C373,background_technosphere!$A$2:$A$65536,0))),"")</f>
        <v>market for hard coal ash</v>
      </c>
      <c r="F373" s="55" t="str">
        <f>_xlfn.IFNA(_xlfn.IFNA(INDEX(l_act!$C$3:$C$65537,MATCH(IFERROR(RIGHT($C373,LEN($C373)-FIND("_",$C373)),""),l_act!$A$3:$A$65537,0)),INDEX(background_technosphere!$G$2:$G$65536,MATCH($C373,background_technosphere!$A$2:$A$65536,0))),"")</f>
        <v>RoW</v>
      </c>
      <c r="G373" s="56" t="str">
        <f>_xlfn.IFNA(_xlfn.IFNA(INDEX(l_goods!$B$3:$B$65537,MATCH($C373,l_goods!$A$3:$A$65537,0)),INDEX(background_technosphere!$F$2:$F$65536,MATCH($C373,background_technosphere!$A$2:$A$65536,0))),"")</f>
        <v>hard coal ash</v>
      </c>
      <c r="H373" s="57" t="str">
        <f>_xlfn.IFNA(_xlfn.IFNA(INDEX(l_fp!$B$3:$B$65537,MATCH($D373,l_fp!$A$3:$A$65537,0)),INDEX(background_biosphere!$B$2:$B$65536,MATCH($D373,background_biosphere!$A$2:$A$65536,0))),"")</f>
        <v/>
      </c>
      <c r="I373" s="58">
        <v>-4.7205124800000001E-4</v>
      </c>
      <c r="J373" s="58"/>
      <c r="K373" s="54"/>
      <c r="L373" s="59" t="str">
        <f>IF(_xlfn.IFNA(_xlfn.IFNA(INDEX(l_fp!$D$3:$D$65537,MATCH($D373,l_fp!$A$3:$A$65537,0)),INDEX(background_biosphere!$C$2:$C$65536,MATCH($D373,background_biosphere!$A$2:$A$65536,0))),"")=0,"",_xlfn.IFNA(_xlfn.IFNA(INDEX(l_fp!$D$3:$D$65537,MATCH($D373,l_fp!$A$3:$A$65537,0)),INDEX(background_biosphere!$C$2:$C$65536,MATCH($D373,background_biosphere!$A$2:$A$65536,0))),""))</f>
        <v/>
      </c>
      <c r="M373" s="59" t="str">
        <f>IF(_xlfn.IFNA(_xlfn.IFNA(INDEX(l_fp!$E$3:$E$65537,MATCH($D373,l_fp!$A$3:$A$65537,0)),INDEX(background_biosphere!$D$2:$D$65536,MATCH($D373,background_biosphere!$A$2:$A$65536,0))),"")=0,"",_xlfn.IFNA(_xlfn.IFNA(INDEX(l_fp!$E$3:$E$65537,MATCH($D373,l_fp!$A$3:$A$65537,0)),INDEX(background_biosphere!$D$2:$D$65536,MATCH($D373,background_biosphere!$A$2:$A$65536,0))),""))</f>
        <v/>
      </c>
      <c r="N373" s="60" t="str">
        <f>_xlfn.IFNA(_xlfn.IFNA(_xlfn.IFNA(_xlfn.IFNA(INDEX(l_goods!$D$3:$D$65537,MATCH(C373,l_goods!$A$3:$A$65537,0)),INDEX(background_technosphere!$H$2:$H$65536,MATCH(C373,background_technosphere!$A$2:$A$65536,0))),INDEX(l_fp!$F$3:$F$65537,MATCH($D373,l_fp!$A$3:$A$65537,0))),INDEX(background_biosphere!$E$2:$E$65536,MATCH($D373,background_biosphere!$A$2:$A$65536,0))),"")</f>
        <v>kg</v>
      </c>
      <c r="O373" s="61"/>
      <c r="P373" s="61" t="s">
        <v>5777</v>
      </c>
      <c r="Q373" s="61"/>
    </row>
    <row r="374" spans="1:17" s="128" customFormat="1" x14ac:dyDescent="0.25">
      <c r="A374" s="158" t="str">
        <f>_xlfn.IFNA(_xlfn.IFNA(INDEX(l_act!$B$3:$B$65537,MATCH($B374,l_act!$A$3:$A$65537,0)),INDEX(background_technosphere!$E$2:$E$65536,MATCH($B374,background_technosphere!$B$2:$B$65536,0))),"")</f>
        <v>recyc_OCC_QC_1</v>
      </c>
      <c r="B374" s="156" t="s">
        <v>6055</v>
      </c>
      <c r="C374" s="119" t="s">
        <v>5746</v>
      </c>
      <c r="D374" s="120"/>
      <c r="E374" s="121" t="str">
        <f>_xlfn.IFNA(_xlfn.IFNA(INDEX(l_act!$B$3:$B$65537,MATCH(IFERROR(RIGHT($C374,LEN($C374)-FIND("_",$C374)),""),l_act!$A$3:$A$65537,0)),INDEX(background_technosphere!$E$2:$E$65536,MATCH($C374,background_technosphere!$A$2:$A$65536,0))),"")</f>
        <v>market for municipal solid waste</v>
      </c>
      <c r="F374" s="154" t="str">
        <f>_xlfn.IFNA(_xlfn.IFNA(INDEX(l_act!$C$3:$C$65537,MATCH(IFERROR(RIGHT($C374,LEN($C374)-FIND("_",$C374)),""),l_act!$A$3:$A$65537,0)),INDEX(background_technosphere!$G$2:$G$65536,MATCH($C374,background_technosphere!$A$2:$A$65536,0))),"")</f>
        <v>CA-QC</v>
      </c>
      <c r="G374" s="122" t="str">
        <f>_xlfn.IFNA(_xlfn.IFNA(INDEX(l_goods!$B$3:$B$65537,MATCH($C374,l_goods!$A$3:$A$65537,0)),INDEX(background_technosphere!$F$2:$F$65536,MATCH($C374,background_technosphere!$A$2:$A$65536,0))),"")</f>
        <v>municipal solid waste</v>
      </c>
      <c r="H374" s="123" t="str">
        <f>_xlfn.IFNA(_xlfn.IFNA(INDEX(l_fp!$B$3:$B$65537,MATCH($D374,l_fp!$A$3:$A$65537,0)),INDEX(background_biosphere!$B$2:$B$65536,MATCH($D374,background_biosphere!$A$2:$A$65536,0))),"")</f>
        <v/>
      </c>
      <c r="I374" s="124">
        <v>-4.09067582839793E-2</v>
      </c>
      <c r="J374" s="124"/>
      <c r="K374" s="120"/>
      <c r="L374" s="125" t="str">
        <f>IF(_xlfn.IFNA(_xlfn.IFNA(INDEX(l_fp!$D$3:$D$65537,MATCH($D374,l_fp!$A$3:$A$65537,0)),INDEX(background_biosphere!$C$2:$C$65536,MATCH($D374,background_biosphere!$A$2:$A$65536,0))),"")=0,"",_xlfn.IFNA(_xlfn.IFNA(INDEX(l_fp!$D$3:$D$65537,MATCH($D374,l_fp!$A$3:$A$65537,0)),INDEX(background_biosphere!$C$2:$C$65536,MATCH($D374,background_biosphere!$A$2:$A$65536,0))),""))</f>
        <v/>
      </c>
      <c r="M374" s="125" t="str">
        <f>IF(_xlfn.IFNA(_xlfn.IFNA(INDEX(l_fp!$E$3:$E$65537,MATCH($D374,l_fp!$A$3:$A$65537,0)),INDEX(background_biosphere!$D$2:$D$65536,MATCH($D374,background_biosphere!$A$2:$A$65536,0))),"")=0,"",_xlfn.IFNA(_xlfn.IFNA(INDEX(l_fp!$E$3:$E$65537,MATCH($D374,l_fp!$A$3:$A$65537,0)),INDEX(background_biosphere!$D$2:$D$65536,MATCH($D374,background_biosphere!$A$2:$A$65536,0))),""))</f>
        <v/>
      </c>
      <c r="N374" s="126" t="str">
        <f>_xlfn.IFNA(_xlfn.IFNA(_xlfn.IFNA(_xlfn.IFNA(INDEX(l_goods!$D$3:$D$65537,MATCH(C374,l_goods!$A$3:$A$65537,0)),INDEX(background_technosphere!$H$2:$H$65536,MATCH(C374,background_technosphere!$A$2:$A$65536,0))),INDEX(l_fp!$F$3:$F$65537,MATCH($D374,l_fp!$A$3:$A$65537,0))),INDEX(background_biosphere!$E$2:$E$65536,MATCH($D374,background_biosphere!$A$2:$A$65536,0))),"")</f>
        <v>kg</v>
      </c>
      <c r="O374" s="127" t="s">
        <v>6056</v>
      </c>
      <c r="P374" s="127" t="s">
        <v>5777</v>
      </c>
      <c r="Q374" s="127"/>
    </row>
    <row r="375" spans="1:17" s="128" customFormat="1" x14ac:dyDescent="0.25">
      <c r="A375" s="158" t="str">
        <f>_xlfn.IFNA(_xlfn.IFNA(INDEX(l_act!$B$3:$B$65537,MATCH($B375,l_act!$A$3:$A$65537,0)),INDEX(background_technosphere!$E$2:$E$65536,MATCH($B375,background_technosphere!$B$2:$B$65536,0))),"")</f>
        <v>recyc_OCC_QC_1</v>
      </c>
      <c r="B375" s="156" t="s">
        <v>6055</v>
      </c>
      <c r="C375" s="119" t="s">
        <v>5746</v>
      </c>
      <c r="D375" s="120"/>
      <c r="E375" s="121" t="str">
        <f>_xlfn.IFNA(_xlfn.IFNA(INDEX(l_act!$B$3:$B$65537,MATCH(IFERROR(RIGHT($C375,LEN($C375)-FIND("_",$C375)),""),l_act!$A$3:$A$65537,0)),INDEX(background_technosphere!$E$2:$E$65536,MATCH($C375,background_technosphere!$A$2:$A$65536,0))),"")</f>
        <v>market for municipal solid waste</v>
      </c>
      <c r="F375" s="154" t="str">
        <f>_xlfn.IFNA(_xlfn.IFNA(INDEX(l_act!$C$3:$C$65537,MATCH(IFERROR(RIGHT($C375,LEN($C375)-FIND("_",$C375)),""),l_act!$A$3:$A$65537,0)),INDEX(background_technosphere!$G$2:$G$65536,MATCH($C375,background_technosphere!$A$2:$A$65536,0))),"")</f>
        <v>CA-QC</v>
      </c>
      <c r="G375" s="122" t="str">
        <f>_xlfn.IFNA(_xlfn.IFNA(INDEX(l_goods!$B$3:$B$65537,MATCH($C375,l_goods!$A$3:$A$65537,0)),INDEX(background_technosphere!$F$2:$F$65536,MATCH($C375,background_technosphere!$A$2:$A$65536,0))),"")</f>
        <v>municipal solid waste</v>
      </c>
      <c r="H375" s="123" t="str">
        <f>_xlfn.IFNA(_xlfn.IFNA(INDEX(l_fp!$B$3:$B$65537,MATCH($D375,l_fp!$A$3:$A$65537,0)),INDEX(background_biosphere!$B$2:$B$65536,MATCH($D375,background_biosphere!$A$2:$A$65536,0))),"")</f>
        <v/>
      </c>
      <c r="I375" s="124">
        <v>-2.0827455005931501E-5</v>
      </c>
      <c r="J375" s="124"/>
      <c r="K375" s="120"/>
      <c r="L375" s="125" t="str">
        <f>IF(_xlfn.IFNA(_xlfn.IFNA(INDEX(l_fp!$D$3:$D$65537,MATCH($D375,l_fp!$A$3:$A$65537,0)),INDEX(background_biosphere!$C$2:$C$65536,MATCH($D375,background_biosphere!$A$2:$A$65536,0))),"")=0,"",_xlfn.IFNA(_xlfn.IFNA(INDEX(l_fp!$D$3:$D$65537,MATCH($D375,l_fp!$A$3:$A$65537,0)),INDEX(background_biosphere!$C$2:$C$65536,MATCH($D375,background_biosphere!$A$2:$A$65536,0))),""))</f>
        <v/>
      </c>
      <c r="M375" s="125" t="str">
        <f>IF(_xlfn.IFNA(_xlfn.IFNA(INDEX(l_fp!$E$3:$E$65537,MATCH($D375,l_fp!$A$3:$A$65537,0)),INDEX(background_biosphere!$D$2:$D$65536,MATCH($D375,background_biosphere!$A$2:$A$65536,0))),"")=0,"",_xlfn.IFNA(_xlfn.IFNA(INDEX(l_fp!$E$3:$E$65537,MATCH($D375,l_fp!$A$3:$A$65537,0)),INDEX(background_biosphere!$D$2:$D$65536,MATCH($D375,background_biosphere!$A$2:$A$65536,0))),""))</f>
        <v/>
      </c>
      <c r="N375" s="126" t="str">
        <f>_xlfn.IFNA(_xlfn.IFNA(_xlfn.IFNA(_xlfn.IFNA(INDEX(l_goods!$D$3:$D$65537,MATCH(C375,l_goods!$A$3:$A$65537,0)),INDEX(background_technosphere!$H$2:$H$65536,MATCH(C375,background_technosphere!$A$2:$A$65536,0))),INDEX(l_fp!$F$3:$F$65537,MATCH($D375,l_fp!$A$3:$A$65537,0))),INDEX(background_biosphere!$E$2:$E$65536,MATCH($D375,background_biosphere!$A$2:$A$65536,0))),"")</f>
        <v>kg</v>
      </c>
      <c r="O375" s="127" t="s">
        <v>6056</v>
      </c>
      <c r="P375" s="127" t="s">
        <v>5777</v>
      </c>
      <c r="Q375" s="127"/>
    </row>
    <row r="376" spans="1:17" s="128" customFormat="1" x14ac:dyDescent="0.25">
      <c r="A376" s="158" t="str">
        <f>_xlfn.IFNA(_xlfn.IFNA(INDEX(l_act!$B$3:$B$65537,MATCH($B376,l_act!$A$3:$A$65537,0)),INDEX(background_technosphere!$E$2:$E$65536,MATCH($B376,background_technosphere!$B$2:$B$65536,0))),"")</f>
        <v>recyc_OCC_QC_1</v>
      </c>
      <c r="B376" s="156" t="s">
        <v>6055</v>
      </c>
      <c r="C376" s="119" t="s">
        <v>5746</v>
      </c>
      <c r="D376" s="120"/>
      <c r="E376" s="121" t="str">
        <f>_xlfn.IFNA(_xlfn.IFNA(INDEX(l_act!$B$3:$B$65537,MATCH(IFERROR(RIGHT($C376,LEN($C376)-FIND("_",$C376)),""),l_act!$A$3:$A$65537,0)),INDEX(background_technosphere!$E$2:$E$65536,MATCH($C376,background_technosphere!$A$2:$A$65536,0))),"")</f>
        <v>market for municipal solid waste</v>
      </c>
      <c r="F376" s="154" t="str">
        <f>_xlfn.IFNA(_xlfn.IFNA(INDEX(l_act!$C$3:$C$65537,MATCH(IFERROR(RIGHT($C376,LEN($C376)-FIND("_",$C376)),""),l_act!$A$3:$A$65537,0)),INDEX(background_technosphere!$G$2:$G$65536,MATCH($C376,background_technosphere!$A$2:$A$65536,0))),"")</f>
        <v>CA-QC</v>
      </c>
      <c r="G376" s="122" t="str">
        <f>_xlfn.IFNA(_xlfn.IFNA(INDEX(l_goods!$B$3:$B$65537,MATCH($C376,l_goods!$A$3:$A$65537,0)),INDEX(background_technosphere!$F$2:$F$65536,MATCH($C376,background_technosphere!$A$2:$A$65536,0))),"")</f>
        <v>municipal solid waste</v>
      </c>
      <c r="H376" s="123" t="str">
        <f>_xlfn.IFNA(_xlfn.IFNA(INDEX(l_fp!$B$3:$B$65537,MATCH($D376,l_fp!$A$3:$A$65537,0)),INDEX(background_biosphere!$B$2:$B$65536,MATCH($D376,background_biosphere!$A$2:$A$65536,0))),"")</f>
        <v/>
      </c>
      <c r="I376" s="124">
        <v>-1.4574237692626E-5</v>
      </c>
      <c r="J376" s="124"/>
      <c r="K376" s="120"/>
      <c r="L376" s="125" t="str">
        <f>IF(_xlfn.IFNA(_xlfn.IFNA(INDEX(l_fp!$D$3:$D$65537,MATCH($D376,l_fp!$A$3:$A$65537,0)),INDEX(background_biosphere!$C$2:$C$65536,MATCH($D376,background_biosphere!$A$2:$A$65536,0))),"")=0,"",_xlfn.IFNA(_xlfn.IFNA(INDEX(l_fp!$D$3:$D$65537,MATCH($D376,l_fp!$A$3:$A$65537,0)),INDEX(background_biosphere!$C$2:$C$65536,MATCH($D376,background_biosphere!$A$2:$A$65536,0))),""))</f>
        <v/>
      </c>
      <c r="M376" s="125" t="str">
        <f>IF(_xlfn.IFNA(_xlfn.IFNA(INDEX(l_fp!$E$3:$E$65537,MATCH($D376,l_fp!$A$3:$A$65537,0)),INDEX(background_biosphere!$D$2:$D$65536,MATCH($D376,background_biosphere!$A$2:$A$65536,0))),"")=0,"",_xlfn.IFNA(_xlfn.IFNA(INDEX(l_fp!$E$3:$E$65537,MATCH($D376,l_fp!$A$3:$A$65537,0)),INDEX(background_biosphere!$D$2:$D$65536,MATCH($D376,background_biosphere!$A$2:$A$65536,0))),""))</f>
        <v/>
      </c>
      <c r="N376" s="126" t="str">
        <f>_xlfn.IFNA(_xlfn.IFNA(_xlfn.IFNA(_xlfn.IFNA(INDEX(l_goods!$D$3:$D$65537,MATCH(C376,l_goods!$A$3:$A$65537,0)),INDEX(background_technosphere!$H$2:$H$65536,MATCH(C376,background_technosphere!$A$2:$A$65536,0))),INDEX(l_fp!$F$3:$F$65537,MATCH($D376,l_fp!$A$3:$A$65537,0))),INDEX(background_biosphere!$E$2:$E$65536,MATCH($D376,background_biosphere!$A$2:$A$65536,0))),"")</f>
        <v>kg</v>
      </c>
      <c r="O376" s="127" t="s">
        <v>6056</v>
      </c>
      <c r="P376" s="127" t="s">
        <v>5777</v>
      </c>
      <c r="Q376" s="127"/>
    </row>
    <row r="377" spans="1:17" x14ac:dyDescent="0.25">
      <c r="A377" s="158" t="str">
        <f>_xlfn.IFNA(_xlfn.IFNA(INDEX(l_act!$B$3:$B$65537,MATCH($B377,l_act!$A$3:$A$65537,0)),INDEX(background_technosphere!$E$2:$E$65536,MATCH($B377,background_technosphere!$B$2:$B$65536,0))),"")</f>
        <v>recyc_OCC_QC_1</v>
      </c>
      <c r="B377" s="156" t="s">
        <v>6055</v>
      </c>
      <c r="C377" s="53" t="s">
        <v>5746</v>
      </c>
      <c r="D377" s="54"/>
      <c r="E377" s="55" t="str">
        <f>_xlfn.IFNA(_xlfn.IFNA(INDEX(l_act!$B$3:$B$65537,MATCH(IFERROR(RIGHT($C377,LEN($C377)-FIND("_",$C377)),""),l_act!$A$3:$A$65537,0)),INDEX(background_technosphere!$E$2:$E$65536,MATCH($C377,background_technosphere!$A$2:$A$65536,0))),"")</f>
        <v>market for municipal solid waste</v>
      </c>
      <c r="F377" s="55" t="str">
        <f>_xlfn.IFNA(_xlfn.IFNA(INDEX(l_act!$C$3:$C$65537,MATCH(IFERROR(RIGHT($C377,LEN($C377)-FIND("_",$C377)),""),l_act!$A$3:$A$65537,0)),INDEX(background_technosphere!$G$2:$G$65536,MATCH($C377,background_technosphere!$A$2:$A$65536,0))),"")</f>
        <v>CA-QC</v>
      </c>
      <c r="G377" s="56" t="str">
        <f>_xlfn.IFNA(_xlfn.IFNA(INDEX(l_goods!$B$3:$B$65537,MATCH($C377,l_goods!$A$3:$A$65537,0)),INDEX(background_technosphere!$F$2:$F$65536,MATCH($C377,background_technosphere!$A$2:$A$65536,0))),"")</f>
        <v>municipal solid waste</v>
      </c>
      <c r="H377" s="57" t="str">
        <f>_xlfn.IFNA(_xlfn.IFNA(INDEX(l_fp!$B$3:$B$65537,MATCH($D377,l_fp!$A$3:$A$65537,0)),INDEX(background_biosphere!$B$2:$B$65536,MATCH($D377,background_biosphere!$A$2:$A$65536,0))),"")</f>
        <v/>
      </c>
      <c r="I377" s="58">
        <v>-5.7840023322186699E-5</v>
      </c>
      <c r="J377" s="58"/>
      <c r="K377" s="54"/>
      <c r="L377" s="59" t="str">
        <f>IF(_xlfn.IFNA(_xlfn.IFNA(INDEX(l_fp!$D$3:$D$65537,MATCH($D377,l_fp!$A$3:$A$65537,0)),INDEX(background_biosphere!$C$2:$C$65536,MATCH($D377,background_biosphere!$A$2:$A$65536,0))),"")=0,"",_xlfn.IFNA(_xlfn.IFNA(INDEX(l_fp!$D$3:$D$65537,MATCH($D377,l_fp!$A$3:$A$65537,0)),INDEX(background_biosphere!$C$2:$C$65536,MATCH($D377,background_biosphere!$A$2:$A$65536,0))),""))</f>
        <v/>
      </c>
      <c r="M377" s="59" t="str">
        <f>IF(_xlfn.IFNA(_xlfn.IFNA(INDEX(l_fp!$E$3:$E$65537,MATCH($D377,l_fp!$A$3:$A$65537,0)),INDEX(background_biosphere!$D$2:$D$65536,MATCH($D377,background_biosphere!$A$2:$A$65536,0))),"")=0,"",_xlfn.IFNA(_xlfn.IFNA(INDEX(l_fp!$E$3:$E$65537,MATCH($D377,l_fp!$A$3:$A$65537,0)),INDEX(background_biosphere!$D$2:$D$65536,MATCH($D377,background_biosphere!$A$2:$A$65536,0))),""))</f>
        <v/>
      </c>
      <c r="N377" s="60" t="str">
        <f>_xlfn.IFNA(_xlfn.IFNA(_xlfn.IFNA(_xlfn.IFNA(INDEX(l_goods!$D$3:$D$65537,MATCH(C377,l_goods!$A$3:$A$65537,0)),INDEX(background_technosphere!$H$2:$H$65536,MATCH(C377,background_technosphere!$A$2:$A$65536,0))),INDEX(l_fp!$F$3:$F$65537,MATCH($D377,l_fp!$A$3:$A$65537,0))),INDEX(background_biosphere!$E$2:$E$65536,MATCH($D377,background_biosphere!$A$2:$A$65536,0))),"")</f>
        <v>kg</v>
      </c>
      <c r="O377" s="61"/>
      <c r="P377" s="61" t="s">
        <v>5777</v>
      </c>
      <c r="Q377" s="61"/>
    </row>
    <row r="378" spans="1:17" s="128" customFormat="1" x14ac:dyDescent="0.25">
      <c r="A378" s="158" t="str">
        <f>_xlfn.IFNA(_xlfn.IFNA(INDEX(l_act!$B$3:$B$65537,MATCH($B378,l_act!$A$3:$A$65537,0)),INDEX(background_technosphere!$E$2:$E$65536,MATCH($B378,background_technosphere!$B$2:$B$65536,0))),"")</f>
        <v>recyc_OCC_QC_1</v>
      </c>
      <c r="B378" s="156" t="s">
        <v>6055</v>
      </c>
      <c r="C378" s="119" t="s">
        <v>5746</v>
      </c>
      <c r="D378" s="120"/>
      <c r="E378" s="121" t="str">
        <f>_xlfn.IFNA(_xlfn.IFNA(INDEX(l_act!$B$3:$B$65537,MATCH(IFERROR(RIGHT($C378,LEN($C378)-FIND("_",$C378)),""),l_act!$A$3:$A$65537,0)),INDEX(background_technosphere!$E$2:$E$65536,MATCH($C378,background_technosphere!$A$2:$A$65536,0))),"")</f>
        <v>market for municipal solid waste</v>
      </c>
      <c r="F378" s="154" t="str">
        <f>_xlfn.IFNA(_xlfn.IFNA(INDEX(l_act!$C$3:$C$65537,MATCH(IFERROR(RIGHT($C378,LEN($C378)-FIND("_",$C378)),""),l_act!$A$3:$A$65537,0)),INDEX(background_technosphere!$G$2:$G$65536,MATCH($C378,background_technosphere!$A$2:$A$65536,0))),"")</f>
        <v>CA-QC</v>
      </c>
      <c r="G378" s="122" t="str">
        <f>_xlfn.IFNA(_xlfn.IFNA(INDEX(l_goods!$B$3:$B$65537,MATCH($C378,l_goods!$A$3:$A$65537,0)),INDEX(background_technosphere!$F$2:$F$65536,MATCH($C378,background_technosphere!$A$2:$A$65536,0))),"")</f>
        <v>municipal solid waste</v>
      </c>
      <c r="H378" s="123" t="str">
        <f>_xlfn.IFNA(_xlfn.IFNA(INDEX(l_fp!$B$3:$B$65537,MATCH($D378,l_fp!$A$3:$A$65537,0)),INDEX(background_biosphere!$B$2:$B$65536,MATCH($D378,background_biosphere!$A$2:$A$65536,0))),"")</f>
        <v/>
      </c>
      <c r="I378" s="124">
        <v>-4.9467788290000002E-2</v>
      </c>
      <c r="J378" s="124"/>
      <c r="K378" s="120"/>
      <c r="L378" s="125" t="str">
        <f>IF(_xlfn.IFNA(_xlfn.IFNA(INDEX(l_fp!$D$3:$D$65537,MATCH($D378,l_fp!$A$3:$A$65537,0)),INDEX(background_biosphere!$C$2:$C$65536,MATCH($D378,background_biosphere!$A$2:$A$65536,0))),"")=0,"",_xlfn.IFNA(_xlfn.IFNA(INDEX(l_fp!$D$3:$D$65537,MATCH($D378,l_fp!$A$3:$A$65537,0)),INDEX(background_biosphere!$C$2:$C$65536,MATCH($D378,background_biosphere!$A$2:$A$65536,0))),""))</f>
        <v/>
      </c>
      <c r="M378" s="125" t="str">
        <f>IF(_xlfn.IFNA(_xlfn.IFNA(INDEX(l_fp!$E$3:$E$65537,MATCH($D378,l_fp!$A$3:$A$65537,0)),INDEX(background_biosphere!$D$2:$D$65536,MATCH($D378,background_biosphere!$A$2:$A$65536,0))),"")=0,"",_xlfn.IFNA(_xlfn.IFNA(INDEX(l_fp!$E$3:$E$65537,MATCH($D378,l_fp!$A$3:$A$65537,0)),INDEX(background_biosphere!$D$2:$D$65536,MATCH($D378,background_biosphere!$A$2:$A$65536,0))),""))</f>
        <v/>
      </c>
      <c r="N378" s="126" t="str">
        <f>_xlfn.IFNA(_xlfn.IFNA(_xlfn.IFNA(_xlfn.IFNA(INDEX(l_goods!$D$3:$D$65537,MATCH(C378,l_goods!$A$3:$A$65537,0)),INDEX(background_technosphere!$H$2:$H$65536,MATCH(C378,background_technosphere!$A$2:$A$65536,0))),INDEX(l_fp!$F$3:$F$65537,MATCH($D378,l_fp!$A$3:$A$65537,0))),INDEX(background_biosphere!$E$2:$E$65536,MATCH($D378,background_biosphere!$A$2:$A$65536,0))),"")</f>
        <v>kg</v>
      </c>
      <c r="O378" s="127" t="s">
        <v>6056</v>
      </c>
      <c r="P378" s="127" t="s">
        <v>5777</v>
      </c>
      <c r="Q378" s="127"/>
    </row>
    <row r="379" spans="1:17" x14ac:dyDescent="0.25">
      <c r="A379" s="158" t="str">
        <f>_xlfn.IFNA(_xlfn.IFNA(INDEX(l_act!$B$3:$B$65537,MATCH($B379,l_act!$A$3:$A$65537,0)),INDEX(background_technosphere!$E$2:$E$65536,MATCH($B379,background_technosphere!$B$2:$B$65536,0))),"")</f>
        <v>recyc_OCC_QC_1</v>
      </c>
      <c r="B379" s="156" t="s">
        <v>6055</v>
      </c>
      <c r="C379" s="53" t="s">
        <v>5893</v>
      </c>
      <c r="D379" s="54"/>
      <c r="E379" s="55" t="str">
        <f>_xlfn.IFNA(_xlfn.IFNA(INDEX(l_act!$B$3:$B$65537,MATCH(IFERROR(RIGHT($C379,LEN($C379)-FIND("_",$C379)),""),l_act!$A$3:$A$65537,0)),INDEX(background_technosphere!$E$2:$E$65536,MATCH($C379,background_technosphere!$A$2:$A$65536,0))),"")</f>
        <v>market for ash from paper production sludge</v>
      </c>
      <c r="F379" s="55" t="str">
        <f>_xlfn.IFNA(_xlfn.IFNA(INDEX(l_act!$C$3:$C$65537,MATCH(IFERROR(RIGHT($C379,LEN($C379)-FIND("_",$C379)),""),l_act!$A$3:$A$65537,0)),INDEX(background_technosphere!$G$2:$G$65536,MATCH($C379,background_technosphere!$A$2:$A$65536,0))),"")</f>
        <v>RoW</v>
      </c>
      <c r="G379" s="56" t="str">
        <f>_xlfn.IFNA(_xlfn.IFNA(INDEX(l_goods!$B$3:$B$65537,MATCH($C379,l_goods!$A$3:$A$65537,0)),INDEX(background_technosphere!$F$2:$F$65536,MATCH($C379,background_technosphere!$A$2:$A$65536,0))),"")</f>
        <v>ash from paper production sludge</v>
      </c>
      <c r="H379" s="57" t="str">
        <f>_xlfn.IFNA(_xlfn.IFNA(INDEX(l_fp!$B$3:$B$65537,MATCH($D379,l_fp!$A$3:$A$65537,0)),INDEX(background_biosphere!$B$2:$B$65536,MATCH($D379,background_biosphere!$A$2:$A$65536,0))),"")</f>
        <v/>
      </c>
      <c r="I379" s="58">
        <v>-2.981597835E-3</v>
      </c>
      <c r="J379" s="58"/>
      <c r="K379" s="54"/>
      <c r="L379" s="59" t="str">
        <f>IF(_xlfn.IFNA(_xlfn.IFNA(INDEX(l_fp!$D$3:$D$65537,MATCH($D379,l_fp!$A$3:$A$65537,0)),INDEX(background_biosphere!$C$2:$C$65536,MATCH($D379,background_biosphere!$A$2:$A$65536,0))),"")=0,"",_xlfn.IFNA(_xlfn.IFNA(INDEX(l_fp!$D$3:$D$65537,MATCH($D379,l_fp!$A$3:$A$65537,0)),INDEX(background_biosphere!$C$2:$C$65536,MATCH($D379,background_biosphere!$A$2:$A$65536,0))),""))</f>
        <v/>
      </c>
      <c r="M379" s="59" t="str">
        <f>IF(_xlfn.IFNA(_xlfn.IFNA(INDEX(l_fp!$E$3:$E$65537,MATCH($D379,l_fp!$A$3:$A$65537,0)),INDEX(background_biosphere!$D$2:$D$65536,MATCH($D379,background_biosphere!$A$2:$A$65536,0))),"")=0,"",_xlfn.IFNA(_xlfn.IFNA(INDEX(l_fp!$E$3:$E$65537,MATCH($D379,l_fp!$A$3:$A$65537,0)),INDEX(background_biosphere!$D$2:$D$65536,MATCH($D379,background_biosphere!$A$2:$A$65536,0))),""))</f>
        <v/>
      </c>
      <c r="N379" s="60" t="str">
        <f>_xlfn.IFNA(_xlfn.IFNA(_xlfn.IFNA(_xlfn.IFNA(INDEX(l_goods!$D$3:$D$65537,MATCH(C379,l_goods!$A$3:$A$65537,0)),INDEX(background_technosphere!$H$2:$H$65536,MATCH(C379,background_technosphere!$A$2:$A$65536,0))),INDEX(l_fp!$F$3:$F$65537,MATCH($D379,l_fp!$A$3:$A$65537,0))),INDEX(background_biosphere!$E$2:$E$65536,MATCH($D379,background_biosphere!$A$2:$A$65536,0))),"")</f>
        <v>kg</v>
      </c>
      <c r="O379" s="61"/>
      <c r="P379" s="61" t="s">
        <v>5777</v>
      </c>
      <c r="Q379" s="61"/>
    </row>
    <row r="380" spans="1:17" x14ac:dyDescent="0.25">
      <c r="A380" s="158" t="str">
        <f>_xlfn.IFNA(_xlfn.IFNA(INDEX(l_act!$B$3:$B$65537,MATCH($B380,l_act!$A$3:$A$65537,0)),INDEX(background_technosphere!$E$2:$E$65536,MATCH($B380,background_technosphere!$B$2:$B$65536,0))),"")</f>
        <v>recyc_OCC_QC_1</v>
      </c>
      <c r="B380" s="156" t="s">
        <v>6055</v>
      </c>
      <c r="C380" s="53" t="s">
        <v>5894</v>
      </c>
      <c r="D380" s="54"/>
      <c r="E380" s="55" t="str">
        <f>_xlfn.IFNA(_xlfn.IFNA(INDEX(l_act!$B$3:$B$65537,MATCH(IFERROR(RIGHT($C380,LEN($C380)-FIND("_",$C380)),""),l_act!$A$3:$A$65537,0)),INDEX(background_technosphere!$E$2:$E$65536,MATCH($C380,background_technosphere!$A$2:$A$65536,0))),"")</f>
        <v>market for lignite ash</v>
      </c>
      <c r="F380" s="55" t="str">
        <f>_xlfn.IFNA(_xlfn.IFNA(INDEX(l_act!$C$3:$C$65537,MATCH(IFERROR(RIGHT($C380,LEN($C380)-FIND("_",$C380)),""),l_act!$A$3:$A$65537,0)),INDEX(background_technosphere!$G$2:$G$65536,MATCH($C380,background_technosphere!$A$2:$A$65536,0))),"")</f>
        <v>RoW</v>
      </c>
      <c r="G380" s="56" t="str">
        <f>_xlfn.IFNA(_xlfn.IFNA(INDEX(l_goods!$B$3:$B$65537,MATCH($C380,l_goods!$A$3:$A$65537,0)),INDEX(background_technosphere!$F$2:$F$65536,MATCH($C380,background_technosphere!$A$2:$A$65536,0))),"")</f>
        <v>lignite ash</v>
      </c>
      <c r="H380" s="57" t="str">
        <f>_xlfn.IFNA(_xlfn.IFNA(INDEX(l_fp!$B$3:$B$65537,MATCH($D380,l_fp!$A$3:$A$65537,0)),INDEX(background_biosphere!$B$2:$B$65536,MATCH($D380,background_biosphere!$A$2:$A$65536,0))),"")</f>
        <v/>
      </c>
      <c r="I380" s="58">
        <v>-5.1800216200000005E-4</v>
      </c>
      <c r="J380" s="58"/>
      <c r="K380" s="54"/>
      <c r="L380" s="59" t="str">
        <f>IF(_xlfn.IFNA(_xlfn.IFNA(INDEX(l_fp!$D$3:$D$65537,MATCH($D380,l_fp!$A$3:$A$65537,0)),INDEX(background_biosphere!$C$2:$C$65536,MATCH($D380,background_biosphere!$A$2:$A$65536,0))),"")=0,"",_xlfn.IFNA(_xlfn.IFNA(INDEX(l_fp!$D$3:$D$65537,MATCH($D380,l_fp!$A$3:$A$65537,0)),INDEX(background_biosphere!$C$2:$C$65536,MATCH($D380,background_biosphere!$A$2:$A$65536,0))),""))</f>
        <v/>
      </c>
      <c r="M380" s="59" t="str">
        <f>IF(_xlfn.IFNA(_xlfn.IFNA(INDEX(l_fp!$E$3:$E$65537,MATCH($D380,l_fp!$A$3:$A$65537,0)),INDEX(background_biosphere!$D$2:$D$65536,MATCH($D380,background_biosphere!$A$2:$A$65536,0))),"")=0,"",_xlfn.IFNA(_xlfn.IFNA(INDEX(l_fp!$E$3:$E$65537,MATCH($D380,l_fp!$A$3:$A$65537,0)),INDEX(background_biosphere!$D$2:$D$65536,MATCH($D380,background_biosphere!$A$2:$A$65536,0))),""))</f>
        <v/>
      </c>
      <c r="N380" s="60" t="str">
        <f>_xlfn.IFNA(_xlfn.IFNA(_xlfn.IFNA(_xlfn.IFNA(INDEX(l_goods!$D$3:$D$65537,MATCH(C380,l_goods!$A$3:$A$65537,0)),INDEX(background_technosphere!$H$2:$H$65536,MATCH(C380,background_technosphere!$A$2:$A$65536,0))),INDEX(l_fp!$F$3:$F$65537,MATCH($D380,l_fp!$A$3:$A$65537,0))),INDEX(background_biosphere!$E$2:$E$65536,MATCH($D380,background_biosphere!$A$2:$A$65536,0))),"")</f>
        <v>kg</v>
      </c>
      <c r="O380" s="61"/>
      <c r="P380" s="61" t="s">
        <v>5777</v>
      </c>
      <c r="Q380" s="61"/>
    </row>
    <row r="381" spans="1:17" x14ac:dyDescent="0.25">
      <c r="A381" s="158" t="str">
        <f>_xlfn.IFNA(_xlfn.IFNA(INDEX(l_act!$B$3:$B$65537,MATCH($B381,l_act!$A$3:$A$65537,0)),INDEX(background_technosphere!$E$2:$E$65536,MATCH($B381,background_technosphere!$B$2:$B$65536,0))),"")</f>
        <v>recyc_OCC_QC_1</v>
      </c>
      <c r="B381" s="156" t="s">
        <v>6055</v>
      </c>
      <c r="C381" s="53" t="s">
        <v>5895</v>
      </c>
      <c r="D381" s="54"/>
      <c r="E381" s="55" t="str">
        <f>_xlfn.IFNA(_xlfn.IFNA(INDEX(l_act!$B$3:$B$65537,MATCH(IFERROR(RIGHT($C381,LEN($C381)-FIND("_",$C381)),""),l_act!$A$3:$A$65537,0)),INDEX(background_technosphere!$E$2:$E$65536,MATCH($C381,background_technosphere!$A$2:$A$65536,0))),"")</f>
        <v>market for waste mineral oil</v>
      </c>
      <c r="F381" s="55" t="str">
        <f>_xlfn.IFNA(_xlfn.IFNA(INDEX(l_act!$C$3:$C$65537,MATCH(IFERROR(RIGHT($C381,LEN($C381)-FIND("_",$C381)),""),l_act!$A$3:$A$65537,0)),INDEX(background_technosphere!$G$2:$G$65536,MATCH($C381,background_technosphere!$A$2:$A$65536,0))),"")</f>
        <v>RoW</v>
      </c>
      <c r="G381" s="56" t="str">
        <f>_xlfn.IFNA(_xlfn.IFNA(INDEX(l_goods!$B$3:$B$65537,MATCH($C381,l_goods!$A$3:$A$65537,0)),INDEX(background_technosphere!$F$2:$F$65536,MATCH($C381,background_technosphere!$A$2:$A$65536,0))),"")</f>
        <v>waste mineral oil</v>
      </c>
      <c r="H381" s="57" t="str">
        <f>_xlfn.IFNA(_xlfn.IFNA(INDEX(l_fp!$B$3:$B$65537,MATCH($D381,l_fp!$A$3:$A$65537,0)),INDEX(background_biosphere!$B$2:$B$65536,MATCH($D381,background_biosphere!$A$2:$A$65536,0))),"")</f>
        <v/>
      </c>
      <c r="I381" s="58">
        <v>-3.3619350999999998E-5</v>
      </c>
      <c r="J381" s="58"/>
      <c r="K381" s="54"/>
      <c r="L381" s="59" t="str">
        <f>IF(_xlfn.IFNA(_xlfn.IFNA(INDEX(l_fp!$D$3:$D$65537,MATCH($D381,l_fp!$A$3:$A$65537,0)),INDEX(background_biosphere!$C$2:$C$65536,MATCH($D381,background_biosphere!$A$2:$A$65536,0))),"")=0,"",_xlfn.IFNA(_xlfn.IFNA(INDEX(l_fp!$D$3:$D$65537,MATCH($D381,l_fp!$A$3:$A$65537,0)),INDEX(background_biosphere!$C$2:$C$65536,MATCH($D381,background_biosphere!$A$2:$A$65536,0))),""))</f>
        <v/>
      </c>
      <c r="M381" s="59" t="str">
        <f>IF(_xlfn.IFNA(_xlfn.IFNA(INDEX(l_fp!$E$3:$E$65537,MATCH($D381,l_fp!$A$3:$A$65537,0)),INDEX(background_biosphere!$D$2:$D$65536,MATCH($D381,background_biosphere!$A$2:$A$65536,0))),"")=0,"",_xlfn.IFNA(_xlfn.IFNA(INDEX(l_fp!$E$3:$E$65537,MATCH($D381,l_fp!$A$3:$A$65537,0)),INDEX(background_biosphere!$D$2:$D$65536,MATCH($D381,background_biosphere!$A$2:$A$65536,0))),""))</f>
        <v/>
      </c>
      <c r="N381" s="60" t="str">
        <f>_xlfn.IFNA(_xlfn.IFNA(_xlfn.IFNA(_xlfn.IFNA(INDEX(l_goods!$D$3:$D$65537,MATCH(C381,l_goods!$A$3:$A$65537,0)),INDEX(background_technosphere!$H$2:$H$65536,MATCH(C381,background_technosphere!$A$2:$A$65536,0))),INDEX(l_fp!$F$3:$F$65537,MATCH($D381,l_fp!$A$3:$A$65537,0))),INDEX(background_biosphere!$E$2:$E$65536,MATCH($D381,background_biosphere!$A$2:$A$65536,0))),"")</f>
        <v>kg</v>
      </c>
      <c r="O381" s="61"/>
      <c r="P381" s="61" t="s">
        <v>5777</v>
      </c>
      <c r="Q381" s="61"/>
    </row>
    <row r="382" spans="1:17" s="128" customFormat="1" x14ac:dyDescent="0.25">
      <c r="A382" s="158" t="str">
        <f>_xlfn.IFNA(_xlfn.IFNA(INDEX(l_act!$B$3:$B$65537,MATCH($B382,l_act!$A$3:$A$65537,0)),INDEX(background_technosphere!$E$2:$E$65536,MATCH($B382,background_technosphere!$B$2:$B$65536,0))),"")</f>
        <v>recyc_OCC_QC_1</v>
      </c>
      <c r="B382" s="156" t="s">
        <v>6055</v>
      </c>
      <c r="C382" s="119" t="s">
        <v>5896</v>
      </c>
      <c r="D382" s="120"/>
      <c r="E382" s="121" t="str">
        <f>_xlfn.IFNA(_xlfn.IFNA(INDEX(l_act!$B$3:$B$65537,MATCH(IFERROR(RIGHT($C382,LEN($C382)-FIND("_",$C382)),""),l_act!$A$3:$A$65537,0)),INDEX(background_technosphere!$E$2:$E$65536,MATCH($C382,background_technosphere!$A$2:$A$65536,0))),"")</f>
        <v>market for waste paperboard, sorted</v>
      </c>
      <c r="F382" s="121" t="str">
        <f>_xlfn.IFNA(_xlfn.IFNA(INDEX(l_act!$C$3:$C$65537,MATCH(IFERROR(RIGHT($C382,LEN($C382)-FIND("_",$C382)),""),l_act!$A$3:$A$65537,0)),INDEX(background_technosphere!$G$2:$G$65536,MATCH($C382,background_technosphere!$A$2:$A$65536,0))),"")</f>
        <v>GLO</v>
      </c>
      <c r="G382" s="122" t="str">
        <f>_xlfn.IFNA(_xlfn.IFNA(INDEX(l_goods!$B$3:$B$65537,MATCH($C382,l_goods!$A$3:$A$65537,0)),INDEX(background_technosphere!$F$2:$F$65536,MATCH($C382,background_technosphere!$A$2:$A$65536,0))),"")</f>
        <v>waste paperboard, sorted</v>
      </c>
      <c r="H382" s="123" t="str">
        <f>_xlfn.IFNA(_xlfn.IFNA(INDEX(l_fp!$B$3:$B$65537,MATCH($D382,l_fp!$A$3:$A$65537,0)),INDEX(background_biosphere!$B$2:$B$65536,MATCH($D382,background_biosphere!$A$2:$A$65536,0))),"")</f>
        <v/>
      </c>
      <c r="I382" s="152">
        <f>1/0.909*(1+SUM([1]Sheet1!$D$6:$D$12))</f>
        <v>1.13340768511761</v>
      </c>
      <c r="J382" s="124"/>
      <c r="K382" s="120"/>
      <c r="L382" s="125" t="str">
        <f>IF(_xlfn.IFNA(_xlfn.IFNA(INDEX(l_fp!$D$3:$D$65537,MATCH($D382,l_fp!$A$3:$A$65537,0)),INDEX(background_biosphere!$C$2:$C$65536,MATCH($D382,background_biosphere!$A$2:$A$65536,0))),"")=0,"",_xlfn.IFNA(_xlfn.IFNA(INDEX(l_fp!$D$3:$D$65537,MATCH($D382,l_fp!$A$3:$A$65537,0)),INDEX(background_biosphere!$C$2:$C$65536,MATCH($D382,background_biosphere!$A$2:$A$65536,0))),""))</f>
        <v/>
      </c>
      <c r="M382" s="125" t="str">
        <f>IF(_xlfn.IFNA(_xlfn.IFNA(INDEX(l_fp!$E$3:$E$65537,MATCH($D382,l_fp!$A$3:$A$65537,0)),INDEX(background_biosphere!$D$2:$D$65536,MATCH($D382,background_biosphere!$A$2:$A$65536,0))),"")=0,"",_xlfn.IFNA(_xlfn.IFNA(INDEX(l_fp!$E$3:$E$65537,MATCH($D382,l_fp!$A$3:$A$65537,0)),INDEX(background_biosphere!$D$2:$D$65536,MATCH($D382,background_biosphere!$A$2:$A$65536,0))),""))</f>
        <v/>
      </c>
      <c r="N382" s="126" t="str">
        <f>_xlfn.IFNA(_xlfn.IFNA(_xlfn.IFNA(_xlfn.IFNA(INDEX(l_goods!$D$3:$D$65537,MATCH(C382,l_goods!$A$3:$A$65537,0)),INDEX(background_technosphere!$H$2:$H$65536,MATCH(C382,background_technosphere!$A$2:$A$65536,0))),INDEX(l_fp!$F$3:$F$65537,MATCH($D382,l_fp!$A$3:$A$65537,0))),INDEX(background_biosphere!$E$2:$E$65536,MATCH($D382,background_biosphere!$A$2:$A$65536,0))),"")</f>
        <v>kg</v>
      </c>
      <c r="O382" s="127" t="s">
        <v>6001</v>
      </c>
      <c r="P382" s="127" t="s">
        <v>6000</v>
      </c>
      <c r="Q382" s="127"/>
    </row>
    <row r="383" spans="1:17" x14ac:dyDescent="0.25">
      <c r="A383" s="158" t="str">
        <f>_xlfn.IFNA(_xlfn.IFNA(INDEX(l_act!$B$3:$B$65537,MATCH($B383,l_act!$A$3:$A$65537,0)),INDEX(background_technosphere!$E$2:$E$65536,MATCH($B383,background_technosphere!$B$2:$B$65536,0))),"")</f>
        <v>recyc_OCC_QC_1</v>
      </c>
      <c r="B383" s="156" t="s">
        <v>6055</v>
      </c>
      <c r="C383" s="53" t="s">
        <v>5897</v>
      </c>
      <c r="D383" s="54"/>
      <c r="E383" s="55" t="str">
        <f>_xlfn.IFNA(_xlfn.IFNA(INDEX(l_act!$B$3:$B$65537,MATCH(IFERROR(RIGHT($C383,LEN($C383)-FIND("_",$C383)),""),l_act!$A$3:$A$65537,0)),INDEX(background_technosphere!$E$2:$E$65536,MATCH($C383,background_technosphere!$A$2:$A$65536,0))),"")</f>
        <v>market for wood chips, from post-consumer wood, measured as dry mass</v>
      </c>
      <c r="F383" s="55" t="str">
        <f>_xlfn.IFNA(_xlfn.IFNA(INDEX(l_act!$C$3:$C$65537,MATCH(IFERROR(RIGHT($C383,LEN($C383)-FIND("_",$C383)),""),l_act!$A$3:$A$65537,0)),INDEX(background_technosphere!$G$2:$G$65536,MATCH($C383,background_technosphere!$A$2:$A$65536,0))),"")</f>
        <v>GLO</v>
      </c>
      <c r="G383" s="56" t="str">
        <f>_xlfn.IFNA(_xlfn.IFNA(INDEX(l_goods!$B$3:$B$65537,MATCH($C383,l_goods!$A$3:$A$65537,0)),INDEX(background_technosphere!$F$2:$F$65536,MATCH($C383,background_technosphere!$A$2:$A$65536,0))),"")</f>
        <v>wood chips, from post-consumer wood, measured as dry mass</v>
      </c>
      <c r="H383" s="57" t="str">
        <f>_xlfn.IFNA(_xlfn.IFNA(INDEX(l_fp!$B$3:$B$65537,MATCH($D383,l_fp!$A$3:$A$65537,0)),INDEX(background_biosphere!$B$2:$B$65536,MATCH($D383,background_biosphere!$A$2:$A$65536,0))),"")</f>
        <v/>
      </c>
      <c r="I383" s="58">
        <v>8.8082901554404104E-3</v>
      </c>
      <c r="J383" s="58"/>
      <c r="K383" s="54"/>
      <c r="L383" s="59" t="str">
        <f>IF(_xlfn.IFNA(_xlfn.IFNA(INDEX(l_fp!$D$3:$D$65537,MATCH($D383,l_fp!$A$3:$A$65537,0)),INDEX(background_biosphere!$C$2:$C$65536,MATCH($D383,background_biosphere!$A$2:$A$65536,0))),"")=0,"",_xlfn.IFNA(_xlfn.IFNA(INDEX(l_fp!$D$3:$D$65537,MATCH($D383,l_fp!$A$3:$A$65537,0)),INDEX(background_biosphere!$C$2:$C$65536,MATCH($D383,background_biosphere!$A$2:$A$65536,0))),""))</f>
        <v/>
      </c>
      <c r="M383" s="59" t="str">
        <f>IF(_xlfn.IFNA(_xlfn.IFNA(INDEX(l_fp!$E$3:$E$65537,MATCH($D383,l_fp!$A$3:$A$65537,0)),INDEX(background_biosphere!$D$2:$D$65536,MATCH($D383,background_biosphere!$A$2:$A$65536,0))),"")=0,"",_xlfn.IFNA(_xlfn.IFNA(INDEX(l_fp!$E$3:$E$65537,MATCH($D383,l_fp!$A$3:$A$65537,0)),INDEX(background_biosphere!$D$2:$D$65536,MATCH($D383,background_biosphere!$A$2:$A$65536,0))),""))</f>
        <v/>
      </c>
      <c r="N383" s="60" t="str">
        <f>_xlfn.IFNA(_xlfn.IFNA(_xlfn.IFNA(_xlfn.IFNA(INDEX(l_goods!$D$3:$D$65537,MATCH(C383,l_goods!$A$3:$A$65537,0)),INDEX(background_technosphere!$H$2:$H$65536,MATCH(C383,background_technosphere!$A$2:$A$65536,0))),INDEX(l_fp!$F$3:$F$65537,MATCH($D383,l_fp!$A$3:$A$65537,0))),INDEX(background_biosphere!$E$2:$E$65536,MATCH($D383,background_biosphere!$A$2:$A$65536,0))),"")</f>
        <v>kg</v>
      </c>
      <c r="O383" s="61"/>
      <c r="P383" s="61" t="s">
        <v>5777</v>
      </c>
      <c r="Q383" s="61"/>
    </row>
    <row r="384" spans="1:17" x14ac:dyDescent="0.25">
      <c r="A384" s="158" t="str">
        <f>_xlfn.IFNA(_xlfn.IFNA(INDEX(l_act!$B$3:$B$65537,MATCH($B384,l_act!$A$3:$A$65537,0)),INDEX(background_technosphere!$E$2:$E$65536,MATCH($B384,background_technosphere!$B$2:$B$65536,0))),"")</f>
        <v>recyc_OCC_QC_1</v>
      </c>
      <c r="B384" s="156" t="s">
        <v>6055</v>
      </c>
      <c r="C384" s="53" t="s">
        <v>5898</v>
      </c>
      <c r="D384" s="54"/>
      <c r="E384" s="55" t="str">
        <f>_xlfn.IFNA(_xlfn.IFNA(INDEX(l_act!$B$3:$B$65537,MATCH(IFERROR(RIGHT($C384,LEN($C384)-FIND("_",$C384)),""),l_act!$A$3:$A$65537,0)),INDEX(background_technosphere!$E$2:$E$65536,MATCH($C384,background_technosphere!$A$2:$A$65536,0))),"")</f>
        <v>market for paper mill, integrated</v>
      </c>
      <c r="F384" s="55" t="str">
        <f>_xlfn.IFNA(_xlfn.IFNA(INDEX(l_act!$C$3:$C$65537,MATCH(IFERROR(RIGHT($C384,LEN($C384)-FIND("_",$C384)),""),l_act!$A$3:$A$65537,0)),INDEX(background_technosphere!$G$2:$G$65536,MATCH($C384,background_technosphere!$A$2:$A$65536,0))),"")</f>
        <v>GLO</v>
      </c>
      <c r="G384" s="56" t="str">
        <f>_xlfn.IFNA(_xlfn.IFNA(INDEX(l_goods!$B$3:$B$65537,MATCH($C384,l_goods!$A$3:$A$65537,0)),INDEX(background_technosphere!$F$2:$F$65536,MATCH($C384,background_technosphere!$A$2:$A$65536,0))),"")</f>
        <v>paper mill, integrated</v>
      </c>
      <c r="H384" s="57" t="str">
        <f>_xlfn.IFNA(_xlfn.IFNA(INDEX(l_fp!$B$3:$B$65537,MATCH($D384,l_fp!$A$3:$A$65537,0)),INDEX(background_biosphere!$B$2:$B$65536,MATCH($D384,background_biosphere!$A$2:$A$65536,0))),"")</f>
        <v/>
      </c>
      <c r="I384" s="58">
        <v>5.4400000000000001E-11</v>
      </c>
      <c r="J384" s="58"/>
      <c r="K384" s="54"/>
      <c r="L384" s="59" t="str">
        <f>IF(_xlfn.IFNA(_xlfn.IFNA(INDEX(l_fp!$D$3:$D$65537,MATCH($D384,l_fp!$A$3:$A$65537,0)),INDEX(background_biosphere!$C$2:$C$65536,MATCH($D384,background_biosphere!$A$2:$A$65536,0))),"")=0,"",_xlfn.IFNA(_xlfn.IFNA(INDEX(l_fp!$D$3:$D$65537,MATCH($D384,l_fp!$A$3:$A$65537,0)),INDEX(background_biosphere!$C$2:$C$65536,MATCH($D384,background_biosphere!$A$2:$A$65536,0))),""))</f>
        <v/>
      </c>
      <c r="M384" s="59" t="str">
        <f>IF(_xlfn.IFNA(_xlfn.IFNA(INDEX(l_fp!$E$3:$E$65537,MATCH($D384,l_fp!$A$3:$A$65537,0)),INDEX(background_biosphere!$D$2:$D$65536,MATCH($D384,background_biosphere!$A$2:$A$65536,0))),"")=0,"",_xlfn.IFNA(_xlfn.IFNA(INDEX(l_fp!$E$3:$E$65537,MATCH($D384,l_fp!$A$3:$A$65537,0)),INDEX(background_biosphere!$D$2:$D$65536,MATCH($D384,background_biosphere!$A$2:$A$65536,0))),""))</f>
        <v/>
      </c>
      <c r="N384" s="60" t="str">
        <f>_xlfn.IFNA(_xlfn.IFNA(_xlfn.IFNA(_xlfn.IFNA(INDEX(l_goods!$D$3:$D$65537,MATCH(C384,l_goods!$A$3:$A$65537,0)),INDEX(background_technosphere!$H$2:$H$65536,MATCH(C384,background_technosphere!$A$2:$A$65536,0))),INDEX(l_fp!$F$3:$F$65537,MATCH($D384,l_fp!$A$3:$A$65537,0))),INDEX(background_biosphere!$E$2:$E$65536,MATCH($D384,background_biosphere!$A$2:$A$65536,0))),"")</f>
        <v>unit</v>
      </c>
      <c r="O384" s="61"/>
      <c r="P384" s="61" t="s">
        <v>5777</v>
      </c>
      <c r="Q384" s="61"/>
    </row>
    <row r="385" spans="1:17" x14ac:dyDescent="0.25">
      <c r="A385" s="158" t="str">
        <f>_xlfn.IFNA(_xlfn.IFNA(INDEX(l_act!$B$3:$B$65537,MATCH($B385,l_act!$A$3:$A$65537,0)),INDEX(background_technosphere!$E$2:$E$65536,MATCH($B385,background_technosphere!$B$2:$B$65536,0))),"")</f>
        <v>recyc_OCC_QC_1</v>
      </c>
      <c r="B385" s="156" t="s">
        <v>6055</v>
      </c>
      <c r="C385" s="53"/>
      <c r="D385" s="54" t="s">
        <v>143</v>
      </c>
      <c r="E385" s="55" t="str">
        <f>_xlfn.IFNA(_xlfn.IFNA(INDEX(l_act!$B$3:$B$65537,MATCH(IFERROR(RIGHT($C385,LEN($C385)-FIND("_",$C385)),""),l_act!$A$3:$A$65537,0)),INDEX(background_technosphere!$E$2:$E$65536,MATCH($C385,background_technosphere!$A$2:$A$65536,0))),"")</f>
        <v/>
      </c>
      <c r="F385" s="55" t="str">
        <f>_xlfn.IFNA(_xlfn.IFNA(INDEX(l_act!$C$3:$C$65537,MATCH(IFERROR(RIGHT($C385,LEN($C385)-FIND("_",$C385)),""),l_act!$A$3:$A$65537,0)),INDEX(background_technosphere!$G$2:$G$65536,MATCH($C385,background_technosphere!$A$2:$A$65536,0))),"")</f>
        <v/>
      </c>
      <c r="G385" s="56" t="str">
        <f>_xlfn.IFNA(_xlfn.IFNA(INDEX(l_goods!$B$3:$B$65537,MATCH($C385,l_goods!$A$3:$A$65537,0)),INDEX(background_technosphere!$F$2:$F$65536,MATCH($C385,background_technosphere!$A$2:$A$65536,0))),"")</f>
        <v/>
      </c>
      <c r="H385" s="57" t="str">
        <f>_xlfn.IFNA(_xlfn.IFNA(INDEX(l_fp!$B$3:$B$65537,MATCH($D385,l_fp!$A$3:$A$65537,0)),INDEX(background_biosphere!$B$2:$B$65536,MATCH($D385,background_biosphere!$A$2:$A$65536,0))),"")</f>
        <v>Acetaldehyde</v>
      </c>
      <c r="I385" s="58"/>
      <c r="J385" s="58"/>
      <c r="K385" s="54">
        <v>2.4272200000000001E-8</v>
      </c>
      <c r="L385" s="59" t="str">
        <f>IF(_xlfn.IFNA(_xlfn.IFNA(INDEX(l_fp!$D$3:$D$65537,MATCH($D385,l_fp!$A$3:$A$65537,0)),INDEX(background_biosphere!$C$2:$C$65536,MATCH($D385,background_biosphere!$A$2:$A$65536,0))),"")=0,"",_xlfn.IFNA(_xlfn.IFNA(INDEX(l_fp!$D$3:$D$65537,MATCH($D385,l_fp!$A$3:$A$65537,0)),INDEX(background_biosphere!$C$2:$C$65536,MATCH($D385,background_biosphere!$A$2:$A$65536,0))),""))</f>
        <v>air</v>
      </c>
      <c r="M385" s="59" t="str">
        <f>IF(_xlfn.IFNA(_xlfn.IFNA(INDEX(l_fp!$E$3:$E$65537,MATCH($D385,l_fp!$A$3:$A$65537,0)),INDEX(background_biosphere!$D$2:$D$65536,MATCH($D385,background_biosphere!$A$2:$A$65536,0))),"")=0,"",_xlfn.IFNA(_xlfn.IFNA(INDEX(l_fp!$E$3:$E$65537,MATCH($D385,l_fp!$A$3:$A$65537,0)),INDEX(background_biosphere!$D$2:$D$65536,MATCH($D385,background_biosphere!$A$2:$A$65536,0))),""))</f>
        <v>unspecified</v>
      </c>
      <c r="N385" s="60" t="str">
        <f>_xlfn.IFNA(_xlfn.IFNA(_xlfn.IFNA(_xlfn.IFNA(INDEX(l_goods!$D$3:$D$65537,MATCH(C385,l_goods!$A$3:$A$65537,0)),INDEX(background_technosphere!$H$2:$H$65536,MATCH(C385,background_technosphere!$A$2:$A$65536,0))),INDEX(l_fp!$F$3:$F$65537,MATCH($D385,l_fp!$A$3:$A$65537,0))),INDEX(background_biosphere!$E$2:$E$65536,MATCH($D385,background_biosphere!$A$2:$A$65536,0))),"")</f>
        <v>kg</v>
      </c>
      <c r="O385" s="61"/>
      <c r="P385" s="61" t="s">
        <v>5777</v>
      </c>
      <c r="Q385" s="61"/>
    </row>
    <row r="386" spans="1:17" x14ac:dyDescent="0.25">
      <c r="A386" s="158" t="str">
        <f>_xlfn.IFNA(_xlfn.IFNA(INDEX(l_act!$B$3:$B$65537,MATCH($B386,l_act!$A$3:$A$65537,0)),INDEX(background_technosphere!$E$2:$E$65536,MATCH($B386,background_technosphere!$B$2:$B$65536,0))),"")</f>
        <v>recyc_OCC_QC_1</v>
      </c>
      <c r="B386" s="156" t="s">
        <v>6055</v>
      </c>
      <c r="C386" s="53"/>
      <c r="D386" s="54" t="s">
        <v>151</v>
      </c>
      <c r="E386" s="55" t="str">
        <f>_xlfn.IFNA(_xlfn.IFNA(INDEX(l_act!$B$3:$B$65537,MATCH(IFERROR(RIGHT($C386,LEN($C386)-FIND("_",$C386)),""),l_act!$A$3:$A$65537,0)),INDEX(background_technosphere!$E$2:$E$65536,MATCH($C386,background_technosphere!$A$2:$A$65536,0))),"")</f>
        <v/>
      </c>
      <c r="F386" s="55" t="str">
        <f>_xlfn.IFNA(_xlfn.IFNA(INDEX(l_act!$C$3:$C$65537,MATCH(IFERROR(RIGHT($C386,LEN($C386)-FIND("_",$C386)),""),l_act!$A$3:$A$65537,0)),INDEX(background_technosphere!$G$2:$G$65536,MATCH($C386,background_technosphere!$A$2:$A$65536,0))),"")</f>
        <v/>
      </c>
      <c r="G386" s="56" t="str">
        <f>_xlfn.IFNA(_xlfn.IFNA(INDEX(l_goods!$B$3:$B$65537,MATCH($C386,l_goods!$A$3:$A$65537,0)),INDEX(background_technosphere!$F$2:$F$65536,MATCH($C386,background_technosphere!$A$2:$A$65536,0))),"")</f>
        <v/>
      </c>
      <c r="H386" s="57" t="str">
        <f>_xlfn.IFNA(_xlfn.IFNA(INDEX(l_fp!$B$3:$B$65537,MATCH($D386,l_fp!$A$3:$A$65537,0)),INDEX(background_biosphere!$B$2:$B$65536,MATCH($D386,background_biosphere!$A$2:$A$65536,0))),"")</f>
        <v>Acetic acid</v>
      </c>
      <c r="I386" s="58"/>
      <c r="J386" s="58"/>
      <c r="K386" s="54">
        <v>7.4477799999999997E-7</v>
      </c>
      <c r="L386" s="59" t="str">
        <f>IF(_xlfn.IFNA(_xlfn.IFNA(INDEX(l_fp!$D$3:$D$65537,MATCH($D386,l_fp!$A$3:$A$65537,0)),INDEX(background_biosphere!$C$2:$C$65536,MATCH($D386,background_biosphere!$A$2:$A$65536,0))),"")=0,"",_xlfn.IFNA(_xlfn.IFNA(INDEX(l_fp!$D$3:$D$65537,MATCH($D386,l_fp!$A$3:$A$65537,0)),INDEX(background_biosphere!$C$2:$C$65536,MATCH($D386,background_biosphere!$A$2:$A$65536,0))),""))</f>
        <v>air</v>
      </c>
      <c r="M386" s="59" t="str">
        <f>IF(_xlfn.IFNA(_xlfn.IFNA(INDEX(l_fp!$E$3:$E$65537,MATCH($D386,l_fp!$A$3:$A$65537,0)),INDEX(background_biosphere!$D$2:$D$65536,MATCH($D386,background_biosphere!$A$2:$A$65536,0))),"")=0,"",_xlfn.IFNA(_xlfn.IFNA(INDEX(l_fp!$E$3:$E$65537,MATCH($D386,l_fp!$A$3:$A$65537,0)),INDEX(background_biosphere!$D$2:$D$65536,MATCH($D386,background_biosphere!$A$2:$A$65536,0))),""))</f>
        <v>unspecified</v>
      </c>
      <c r="N386" s="60" t="str">
        <f>_xlfn.IFNA(_xlfn.IFNA(_xlfn.IFNA(_xlfn.IFNA(INDEX(l_goods!$D$3:$D$65537,MATCH(C386,l_goods!$A$3:$A$65537,0)),INDEX(background_technosphere!$H$2:$H$65536,MATCH(C386,background_technosphere!$A$2:$A$65536,0))),INDEX(l_fp!$F$3:$F$65537,MATCH($D386,l_fp!$A$3:$A$65537,0))),INDEX(background_biosphere!$E$2:$E$65536,MATCH($D386,background_biosphere!$A$2:$A$65536,0))),"")</f>
        <v>kg</v>
      </c>
      <c r="O386" s="61"/>
      <c r="P386" s="61" t="s">
        <v>5777</v>
      </c>
      <c r="Q386" s="61"/>
    </row>
    <row r="387" spans="1:17" x14ac:dyDescent="0.25">
      <c r="A387" s="158" t="str">
        <f>_xlfn.IFNA(_xlfn.IFNA(INDEX(l_act!$B$3:$B$65537,MATCH($B387,l_act!$A$3:$A$65537,0)),INDEX(background_technosphere!$E$2:$E$65536,MATCH($B387,background_technosphere!$B$2:$B$65536,0))),"")</f>
        <v>recyc_OCC_QC_1</v>
      </c>
      <c r="B387" s="156" t="s">
        <v>6055</v>
      </c>
      <c r="C387" s="53"/>
      <c r="D387" s="54" t="s">
        <v>163</v>
      </c>
      <c r="E387" s="55" t="str">
        <f>_xlfn.IFNA(_xlfn.IFNA(INDEX(l_act!$B$3:$B$65537,MATCH(IFERROR(RIGHT($C387,LEN($C387)-FIND("_",$C387)),""),l_act!$A$3:$A$65537,0)),INDEX(background_technosphere!$E$2:$E$65536,MATCH($C387,background_technosphere!$A$2:$A$65536,0))),"")</f>
        <v/>
      </c>
      <c r="F387" s="55" t="str">
        <f>_xlfn.IFNA(_xlfn.IFNA(INDEX(l_act!$C$3:$C$65537,MATCH(IFERROR(RIGHT($C387,LEN($C387)-FIND("_",$C387)),""),l_act!$A$3:$A$65537,0)),INDEX(background_technosphere!$G$2:$G$65536,MATCH($C387,background_technosphere!$A$2:$A$65536,0))),"")</f>
        <v/>
      </c>
      <c r="G387" s="56" t="str">
        <f>_xlfn.IFNA(_xlfn.IFNA(INDEX(l_goods!$B$3:$B$65537,MATCH($C387,l_goods!$A$3:$A$65537,0)),INDEX(background_technosphere!$F$2:$F$65536,MATCH($C387,background_technosphere!$A$2:$A$65536,0))),"")</f>
        <v/>
      </c>
      <c r="H387" s="57" t="str">
        <f>_xlfn.IFNA(_xlfn.IFNA(INDEX(l_fp!$B$3:$B$65537,MATCH($D387,l_fp!$A$3:$A$65537,0)),INDEX(background_biosphere!$B$2:$B$65536,MATCH($D387,background_biosphere!$A$2:$A$65536,0))),"")</f>
        <v>Acetone</v>
      </c>
      <c r="I387" s="58"/>
      <c r="J387" s="58"/>
      <c r="K387" s="54">
        <v>4.6500999999999998E-10</v>
      </c>
      <c r="L387" s="59" t="str">
        <f>IF(_xlfn.IFNA(_xlfn.IFNA(INDEX(l_fp!$D$3:$D$65537,MATCH($D387,l_fp!$A$3:$A$65537,0)),INDEX(background_biosphere!$C$2:$C$65536,MATCH($D387,background_biosphere!$A$2:$A$65536,0))),"")=0,"",_xlfn.IFNA(_xlfn.IFNA(INDEX(l_fp!$D$3:$D$65537,MATCH($D387,l_fp!$A$3:$A$65537,0)),INDEX(background_biosphere!$C$2:$C$65536,MATCH($D387,background_biosphere!$A$2:$A$65536,0))),""))</f>
        <v>air</v>
      </c>
      <c r="M387" s="59" t="str">
        <f>IF(_xlfn.IFNA(_xlfn.IFNA(INDEX(l_fp!$E$3:$E$65537,MATCH($D387,l_fp!$A$3:$A$65537,0)),INDEX(background_biosphere!$D$2:$D$65536,MATCH($D387,background_biosphere!$A$2:$A$65536,0))),"")=0,"",_xlfn.IFNA(_xlfn.IFNA(INDEX(l_fp!$E$3:$E$65537,MATCH($D387,l_fp!$A$3:$A$65537,0)),INDEX(background_biosphere!$D$2:$D$65536,MATCH($D387,background_biosphere!$A$2:$A$65536,0))),""))</f>
        <v>unspecified</v>
      </c>
      <c r="N387" s="60" t="str">
        <f>_xlfn.IFNA(_xlfn.IFNA(_xlfn.IFNA(_xlfn.IFNA(INDEX(l_goods!$D$3:$D$65537,MATCH(C387,l_goods!$A$3:$A$65537,0)),INDEX(background_technosphere!$H$2:$H$65536,MATCH(C387,background_technosphere!$A$2:$A$65536,0))),INDEX(l_fp!$F$3:$F$65537,MATCH($D387,l_fp!$A$3:$A$65537,0))),INDEX(background_biosphere!$E$2:$E$65536,MATCH($D387,background_biosphere!$A$2:$A$65536,0))),"")</f>
        <v>kg</v>
      </c>
      <c r="O387" s="61"/>
      <c r="P387" s="61" t="s">
        <v>5777</v>
      </c>
      <c r="Q387" s="61"/>
    </row>
    <row r="388" spans="1:17" x14ac:dyDescent="0.25">
      <c r="A388" s="158" t="str">
        <f>_xlfn.IFNA(_xlfn.IFNA(INDEX(l_act!$B$3:$B$65537,MATCH($B388,l_act!$A$3:$A$65537,0)),INDEX(background_technosphere!$E$2:$E$65536,MATCH($B388,background_technosphere!$B$2:$B$65536,0))),"")</f>
        <v>recyc_OCC_QC_1</v>
      </c>
      <c r="B388" s="156" t="s">
        <v>6055</v>
      </c>
      <c r="C388" s="53"/>
      <c r="D388" s="54" t="s">
        <v>216</v>
      </c>
      <c r="E388" s="55" t="str">
        <f>_xlfn.IFNA(_xlfn.IFNA(INDEX(l_act!$B$3:$B$65537,MATCH(IFERROR(RIGHT($C388,LEN($C388)-FIND("_",$C388)),""),l_act!$A$3:$A$65537,0)),INDEX(background_technosphere!$E$2:$E$65536,MATCH($C388,background_technosphere!$A$2:$A$65536,0))),"")</f>
        <v/>
      </c>
      <c r="F388" s="55" t="str">
        <f>_xlfn.IFNA(_xlfn.IFNA(INDEX(l_act!$C$3:$C$65537,MATCH(IFERROR(RIGHT($C388,LEN($C388)-FIND("_",$C388)),""),l_act!$A$3:$A$65537,0)),INDEX(background_technosphere!$G$2:$G$65536,MATCH($C388,background_technosphere!$A$2:$A$65536,0))),"")</f>
        <v/>
      </c>
      <c r="G388" s="56" t="str">
        <f>_xlfn.IFNA(_xlfn.IFNA(INDEX(l_goods!$B$3:$B$65537,MATCH($C388,l_goods!$A$3:$A$65537,0)),INDEX(background_technosphere!$F$2:$F$65536,MATCH($C388,background_technosphere!$A$2:$A$65536,0))),"")</f>
        <v/>
      </c>
      <c r="H388" s="57" t="str">
        <f>_xlfn.IFNA(_xlfn.IFNA(INDEX(l_fp!$B$3:$B$65537,MATCH($D388,l_fp!$A$3:$A$65537,0)),INDEX(background_biosphere!$B$2:$B$65536,MATCH($D388,background_biosphere!$A$2:$A$65536,0))),"")</f>
        <v>Aluminium</v>
      </c>
      <c r="I388" s="58"/>
      <c r="J388" s="58"/>
      <c r="K388" s="54">
        <v>4.3101340000000001E-6</v>
      </c>
      <c r="L388" s="59" t="str">
        <f>IF(_xlfn.IFNA(_xlfn.IFNA(INDEX(l_fp!$D$3:$D$65537,MATCH($D388,l_fp!$A$3:$A$65537,0)),INDEX(background_biosphere!$C$2:$C$65536,MATCH($D388,background_biosphere!$A$2:$A$65536,0))),"")=0,"",_xlfn.IFNA(_xlfn.IFNA(INDEX(l_fp!$D$3:$D$65537,MATCH($D388,l_fp!$A$3:$A$65537,0)),INDEX(background_biosphere!$C$2:$C$65536,MATCH($D388,background_biosphere!$A$2:$A$65536,0))),""))</f>
        <v>air</v>
      </c>
      <c r="M388" s="59" t="str">
        <f>IF(_xlfn.IFNA(_xlfn.IFNA(INDEX(l_fp!$E$3:$E$65537,MATCH($D388,l_fp!$A$3:$A$65537,0)),INDEX(background_biosphere!$D$2:$D$65536,MATCH($D388,background_biosphere!$A$2:$A$65536,0))),"")=0,"",_xlfn.IFNA(_xlfn.IFNA(INDEX(l_fp!$E$3:$E$65537,MATCH($D388,l_fp!$A$3:$A$65537,0)),INDEX(background_biosphere!$D$2:$D$65536,MATCH($D388,background_biosphere!$A$2:$A$65536,0))),""))</f>
        <v>unspecified</v>
      </c>
      <c r="N388" s="60" t="str">
        <f>_xlfn.IFNA(_xlfn.IFNA(_xlfn.IFNA(_xlfn.IFNA(INDEX(l_goods!$D$3:$D$65537,MATCH(C388,l_goods!$A$3:$A$65537,0)),INDEX(background_technosphere!$H$2:$H$65536,MATCH(C388,background_technosphere!$A$2:$A$65536,0))),INDEX(l_fp!$F$3:$F$65537,MATCH($D388,l_fp!$A$3:$A$65537,0))),INDEX(background_biosphere!$E$2:$E$65536,MATCH($D388,background_biosphere!$A$2:$A$65536,0))),"")</f>
        <v>kg</v>
      </c>
      <c r="O388" s="61"/>
      <c r="P388" s="61" t="s">
        <v>5777</v>
      </c>
      <c r="Q388" s="61"/>
    </row>
    <row r="389" spans="1:17" x14ac:dyDescent="0.25">
      <c r="A389" s="158" t="str">
        <f>_xlfn.IFNA(_xlfn.IFNA(INDEX(l_act!$B$3:$B$65537,MATCH($B389,l_act!$A$3:$A$65537,0)),INDEX(background_technosphere!$E$2:$E$65536,MATCH($B389,background_technosphere!$B$2:$B$65536,0))),"")</f>
        <v>recyc_OCC_QC_1</v>
      </c>
      <c r="B389" s="156" t="s">
        <v>6055</v>
      </c>
      <c r="C389" s="53"/>
      <c r="D389" s="54" t="s">
        <v>230</v>
      </c>
      <c r="E389" s="55" t="str">
        <f>_xlfn.IFNA(_xlfn.IFNA(INDEX(l_act!$B$3:$B$65537,MATCH(IFERROR(RIGHT($C389,LEN($C389)-FIND("_",$C389)),""),l_act!$A$3:$A$65537,0)),INDEX(background_technosphere!$E$2:$E$65536,MATCH($C389,background_technosphere!$A$2:$A$65536,0))),"")</f>
        <v/>
      </c>
      <c r="F389" s="55" t="str">
        <f>_xlfn.IFNA(_xlfn.IFNA(INDEX(l_act!$C$3:$C$65537,MATCH(IFERROR(RIGHT($C389,LEN($C389)-FIND("_",$C389)),""),l_act!$A$3:$A$65537,0)),INDEX(background_technosphere!$G$2:$G$65536,MATCH($C389,background_technosphere!$A$2:$A$65536,0))),"")</f>
        <v/>
      </c>
      <c r="G389" s="56" t="str">
        <f>_xlfn.IFNA(_xlfn.IFNA(INDEX(l_goods!$B$3:$B$65537,MATCH($C389,l_goods!$A$3:$A$65537,0)),INDEX(background_technosphere!$F$2:$F$65536,MATCH($C389,background_technosphere!$A$2:$A$65536,0))),"")</f>
        <v/>
      </c>
      <c r="H389" s="57" t="str">
        <f>_xlfn.IFNA(_xlfn.IFNA(INDEX(l_fp!$B$3:$B$65537,MATCH($D389,l_fp!$A$3:$A$65537,0)),INDEX(background_biosphere!$B$2:$B$65536,MATCH($D389,background_biosphere!$A$2:$A$65536,0))),"")</f>
        <v>Ammonia</v>
      </c>
      <c r="I389" s="58"/>
      <c r="J389" s="58"/>
      <c r="K389" s="54">
        <v>5.3789100000000004E-7</v>
      </c>
      <c r="L389" s="59" t="str">
        <f>IF(_xlfn.IFNA(_xlfn.IFNA(INDEX(l_fp!$D$3:$D$65537,MATCH($D389,l_fp!$A$3:$A$65537,0)),INDEX(background_biosphere!$C$2:$C$65536,MATCH($D389,background_biosphere!$A$2:$A$65536,0))),"")=0,"",_xlfn.IFNA(_xlfn.IFNA(INDEX(l_fp!$D$3:$D$65537,MATCH($D389,l_fp!$A$3:$A$65537,0)),INDEX(background_biosphere!$C$2:$C$65536,MATCH($D389,background_biosphere!$A$2:$A$65536,0))),""))</f>
        <v>air</v>
      </c>
      <c r="M389" s="59" t="str">
        <f>IF(_xlfn.IFNA(_xlfn.IFNA(INDEX(l_fp!$E$3:$E$65537,MATCH($D389,l_fp!$A$3:$A$65537,0)),INDEX(background_biosphere!$D$2:$D$65536,MATCH($D389,background_biosphere!$A$2:$A$65536,0))),"")=0,"",_xlfn.IFNA(_xlfn.IFNA(INDEX(l_fp!$E$3:$E$65537,MATCH($D389,l_fp!$A$3:$A$65537,0)),INDEX(background_biosphere!$D$2:$D$65536,MATCH($D389,background_biosphere!$A$2:$A$65536,0))),""))</f>
        <v>unspecified</v>
      </c>
      <c r="N389" s="60" t="str">
        <f>_xlfn.IFNA(_xlfn.IFNA(_xlfn.IFNA(_xlfn.IFNA(INDEX(l_goods!$D$3:$D$65537,MATCH(C389,l_goods!$A$3:$A$65537,0)),INDEX(background_technosphere!$H$2:$H$65536,MATCH(C389,background_technosphere!$A$2:$A$65536,0))),INDEX(l_fp!$F$3:$F$65537,MATCH($D389,l_fp!$A$3:$A$65537,0))),INDEX(background_biosphere!$E$2:$E$65536,MATCH($D389,background_biosphere!$A$2:$A$65536,0))),"")</f>
        <v>kg</v>
      </c>
      <c r="O389" s="61"/>
      <c r="P389" s="61" t="s">
        <v>5777</v>
      </c>
      <c r="Q389" s="61"/>
    </row>
    <row r="390" spans="1:17" x14ac:dyDescent="0.25">
      <c r="A390" s="158" t="str">
        <f>_xlfn.IFNA(_xlfn.IFNA(INDEX(l_act!$B$3:$B$65537,MATCH($B390,l_act!$A$3:$A$65537,0)),INDEX(background_technosphere!$E$2:$E$65536,MATCH($B390,background_technosphere!$B$2:$B$65536,0))),"")</f>
        <v>recyc_OCC_QC_1</v>
      </c>
      <c r="B390" s="156" t="s">
        <v>6055</v>
      </c>
      <c r="C390" s="53"/>
      <c r="D390" s="54" t="s">
        <v>256</v>
      </c>
      <c r="E390" s="55" t="str">
        <f>_xlfn.IFNA(_xlfn.IFNA(INDEX(l_act!$B$3:$B$65537,MATCH(IFERROR(RIGHT($C390,LEN($C390)-FIND("_",$C390)),""),l_act!$A$3:$A$65537,0)),INDEX(background_technosphere!$E$2:$E$65536,MATCH($C390,background_technosphere!$A$2:$A$65536,0))),"")</f>
        <v/>
      </c>
      <c r="F390" s="55" t="str">
        <f>_xlfn.IFNA(_xlfn.IFNA(INDEX(l_act!$C$3:$C$65537,MATCH(IFERROR(RIGHT($C390,LEN($C390)-FIND("_",$C390)),""),l_act!$A$3:$A$65537,0)),INDEX(background_technosphere!$G$2:$G$65536,MATCH($C390,background_technosphere!$A$2:$A$65536,0))),"")</f>
        <v/>
      </c>
      <c r="G390" s="56" t="str">
        <f>_xlfn.IFNA(_xlfn.IFNA(INDEX(l_goods!$B$3:$B$65537,MATCH($C390,l_goods!$A$3:$A$65537,0)),INDEX(background_technosphere!$F$2:$F$65536,MATCH($C390,background_technosphere!$A$2:$A$65536,0))),"")</f>
        <v/>
      </c>
      <c r="H390" s="57" t="str">
        <f>_xlfn.IFNA(_xlfn.IFNA(INDEX(l_fp!$B$3:$B$65537,MATCH($D390,l_fp!$A$3:$A$65537,0)),INDEX(background_biosphere!$B$2:$B$65536,MATCH($D390,background_biosphere!$A$2:$A$65536,0))),"")</f>
        <v>Antimony</v>
      </c>
      <c r="I390" s="58"/>
      <c r="J390" s="58"/>
      <c r="K390" s="54">
        <v>5.7177900000000004E-9</v>
      </c>
      <c r="L390" s="59" t="str">
        <f>IF(_xlfn.IFNA(_xlfn.IFNA(INDEX(l_fp!$D$3:$D$65537,MATCH($D390,l_fp!$A$3:$A$65537,0)),INDEX(background_biosphere!$C$2:$C$65536,MATCH($D390,background_biosphere!$A$2:$A$65536,0))),"")=0,"",_xlfn.IFNA(_xlfn.IFNA(INDEX(l_fp!$D$3:$D$65537,MATCH($D390,l_fp!$A$3:$A$65537,0)),INDEX(background_biosphere!$C$2:$C$65536,MATCH($D390,background_biosphere!$A$2:$A$65536,0))),""))</f>
        <v>air</v>
      </c>
      <c r="M390" s="59" t="str">
        <f>IF(_xlfn.IFNA(_xlfn.IFNA(INDEX(l_fp!$E$3:$E$65537,MATCH($D390,l_fp!$A$3:$A$65537,0)),INDEX(background_biosphere!$D$2:$D$65536,MATCH($D390,background_biosphere!$A$2:$A$65536,0))),"")=0,"",_xlfn.IFNA(_xlfn.IFNA(INDEX(l_fp!$E$3:$E$65537,MATCH($D390,l_fp!$A$3:$A$65537,0)),INDEX(background_biosphere!$D$2:$D$65536,MATCH($D390,background_biosphere!$A$2:$A$65536,0))),""))</f>
        <v>unspecified</v>
      </c>
      <c r="N390" s="60" t="str">
        <f>_xlfn.IFNA(_xlfn.IFNA(_xlfn.IFNA(_xlfn.IFNA(INDEX(l_goods!$D$3:$D$65537,MATCH(C390,l_goods!$A$3:$A$65537,0)),INDEX(background_technosphere!$H$2:$H$65536,MATCH(C390,background_technosphere!$A$2:$A$65536,0))),INDEX(l_fp!$F$3:$F$65537,MATCH($D390,l_fp!$A$3:$A$65537,0))),INDEX(background_biosphere!$E$2:$E$65536,MATCH($D390,background_biosphere!$A$2:$A$65536,0))),"")</f>
        <v>kg</v>
      </c>
      <c r="O390" s="61"/>
      <c r="P390" s="61" t="s">
        <v>5777</v>
      </c>
      <c r="Q390" s="61"/>
    </row>
    <row r="391" spans="1:17" x14ac:dyDescent="0.25">
      <c r="A391" s="158" t="str">
        <f>_xlfn.IFNA(_xlfn.IFNA(INDEX(l_act!$B$3:$B$65537,MATCH($B391,l_act!$A$3:$A$65537,0)),INDEX(background_technosphere!$E$2:$E$65536,MATCH($B391,background_technosphere!$B$2:$B$65536,0))),"")</f>
        <v>recyc_OCC_QC_1</v>
      </c>
      <c r="B391" s="156" t="s">
        <v>6055</v>
      </c>
      <c r="C391" s="53"/>
      <c r="D391" s="54" t="s">
        <v>282</v>
      </c>
      <c r="E391" s="55" t="str">
        <f>_xlfn.IFNA(_xlfn.IFNA(INDEX(l_act!$B$3:$B$65537,MATCH(IFERROR(RIGHT($C391,LEN($C391)-FIND("_",$C391)),""),l_act!$A$3:$A$65537,0)),INDEX(background_technosphere!$E$2:$E$65536,MATCH($C391,background_technosphere!$A$2:$A$65536,0))),"")</f>
        <v/>
      </c>
      <c r="F391" s="55" t="str">
        <f>_xlfn.IFNA(_xlfn.IFNA(INDEX(l_act!$C$3:$C$65537,MATCH(IFERROR(RIGHT($C391,LEN($C391)-FIND("_",$C391)),""),l_act!$A$3:$A$65537,0)),INDEX(background_technosphere!$G$2:$G$65536,MATCH($C391,background_technosphere!$A$2:$A$65536,0))),"")</f>
        <v/>
      </c>
      <c r="G391" s="56" t="str">
        <f>_xlfn.IFNA(_xlfn.IFNA(INDEX(l_goods!$B$3:$B$65537,MATCH($C391,l_goods!$A$3:$A$65537,0)),INDEX(background_technosphere!$F$2:$F$65536,MATCH($C391,background_technosphere!$A$2:$A$65536,0))),"")</f>
        <v/>
      </c>
      <c r="H391" s="57" t="str">
        <f>_xlfn.IFNA(_xlfn.IFNA(INDEX(l_fp!$B$3:$B$65537,MATCH($D391,l_fp!$A$3:$A$65537,0)),INDEX(background_biosphere!$B$2:$B$65536,MATCH($D391,background_biosphere!$A$2:$A$65536,0))),"")</f>
        <v>Arsenic</v>
      </c>
      <c r="I391" s="58"/>
      <c r="J391" s="58"/>
      <c r="K391" s="54">
        <v>1.5367300000000001E-8</v>
      </c>
      <c r="L391" s="59" t="str">
        <f>IF(_xlfn.IFNA(_xlfn.IFNA(INDEX(l_fp!$D$3:$D$65537,MATCH($D391,l_fp!$A$3:$A$65537,0)),INDEX(background_biosphere!$C$2:$C$65536,MATCH($D391,background_biosphere!$A$2:$A$65536,0))),"")=0,"",_xlfn.IFNA(_xlfn.IFNA(INDEX(l_fp!$D$3:$D$65537,MATCH($D391,l_fp!$A$3:$A$65537,0)),INDEX(background_biosphere!$C$2:$C$65536,MATCH($D391,background_biosphere!$A$2:$A$65536,0))),""))</f>
        <v>air</v>
      </c>
      <c r="M391" s="59" t="str">
        <f>IF(_xlfn.IFNA(_xlfn.IFNA(INDEX(l_fp!$E$3:$E$65537,MATCH($D391,l_fp!$A$3:$A$65537,0)),INDEX(background_biosphere!$D$2:$D$65536,MATCH($D391,background_biosphere!$A$2:$A$65536,0))),"")=0,"",_xlfn.IFNA(_xlfn.IFNA(INDEX(l_fp!$E$3:$E$65537,MATCH($D391,l_fp!$A$3:$A$65537,0)),INDEX(background_biosphere!$D$2:$D$65536,MATCH($D391,background_biosphere!$A$2:$A$65536,0))),""))</f>
        <v>unspecified</v>
      </c>
      <c r="N391" s="60" t="str">
        <f>_xlfn.IFNA(_xlfn.IFNA(_xlfn.IFNA(_xlfn.IFNA(INDEX(l_goods!$D$3:$D$65537,MATCH(C391,l_goods!$A$3:$A$65537,0)),INDEX(background_technosphere!$H$2:$H$65536,MATCH(C391,background_technosphere!$A$2:$A$65536,0))),INDEX(l_fp!$F$3:$F$65537,MATCH($D391,l_fp!$A$3:$A$65537,0))),INDEX(background_biosphere!$E$2:$E$65536,MATCH($D391,background_biosphere!$A$2:$A$65536,0))),"")</f>
        <v>kg</v>
      </c>
      <c r="O391" s="61"/>
      <c r="P391" s="61" t="s">
        <v>5777</v>
      </c>
      <c r="Q391" s="61"/>
    </row>
    <row r="392" spans="1:17" x14ac:dyDescent="0.25">
      <c r="A392" s="158" t="str">
        <f>_xlfn.IFNA(_xlfn.IFNA(INDEX(l_act!$B$3:$B$65537,MATCH($B392,l_act!$A$3:$A$65537,0)),INDEX(background_technosphere!$E$2:$E$65536,MATCH($B392,background_technosphere!$B$2:$B$65536,0))),"")</f>
        <v>recyc_OCC_QC_1</v>
      </c>
      <c r="B392" s="156" t="s">
        <v>6055</v>
      </c>
      <c r="C392" s="53"/>
      <c r="D392" s="54" t="s">
        <v>298</v>
      </c>
      <c r="E392" s="55" t="str">
        <f>_xlfn.IFNA(_xlfn.IFNA(INDEX(l_act!$B$3:$B$65537,MATCH(IFERROR(RIGHT($C392,LEN($C392)-FIND("_",$C392)),""),l_act!$A$3:$A$65537,0)),INDEX(background_technosphere!$E$2:$E$65536,MATCH($C392,background_technosphere!$A$2:$A$65536,0))),"")</f>
        <v/>
      </c>
      <c r="F392" s="55" t="str">
        <f>_xlfn.IFNA(_xlfn.IFNA(INDEX(l_act!$C$3:$C$65537,MATCH(IFERROR(RIGHT($C392,LEN($C392)-FIND("_",$C392)),""),l_act!$A$3:$A$65537,0)),INDEX(background_technosphere!$G$2:$G$65536,MATCH($C392,background_technosphere!$A$2:$A$65536,0))),"")</f>
        <v/>
      </c>
      <c r="G392" s="56" t="str">
        <f>_xlfn.IFNA(_xlfn.IFNA(INDEX(l_goods!$B$3:$B$65537,MATCH($C392,l_goods!$A$3:$A$65537,0)),INDEX(background_technosphere!$F$2:$F$65536,MATCH($C392,background_technosphere!$A$2:$A$65536,0))),"")</f>
        <v/>
      </c>
      <c r="H392" s="57" t="str">
        <f>_xlfn.IFNA(_xlfn.IFNA(INDEX(l_fp!$B$3:$B$65537,MATCH($D392,l_fp!$A$3:$A$65537,0)),INDEX(background_biosphere!$B$2:$B$65536,MATCH($D392,background_biosphere!$A$2:$A$65536,0))),"")</f>
        <v>Barium</v>
      </c>
      <c r="I392" s="58"/>
      <c r="J392" s="58"/>
      <c r="K392" s="54">
        <v>7.5115900000000004E-8</v>
      </c>
      <c r="L392" s="59" t="str">
        <f>IF(_xlfn.IFNA(_xlfn.IFNA(INDEX(l_fp!$D$3:$D$65537,MATCH($D392,l_fp!$A$3:$A$65537,0)),INDEX(background_biosphere!$C$2:$C$65536,MATCH($D392,background_biosphere!$A$2:$A$65536,0))),"")=0,"",_xlfn.IFNA(_xlfn.IFNA(INDEX(l_fp!$D$3:$D$65537,MATCH($D392,l_fp!$A$3:$A$65537,0)),INDEX(background_biosphere!$C$2:$C$65536,MATCH($D392,background_biosphere!$A$2:$A$65536,0))),""))</f>
        <v>air</v>
      </c>
      <c r="M392" s="59" t="str">
        <f>IF(_xlfn.IFNA(_xlfn.IFNA(INDEX(l_fp!$E$3:$E$65537,MATCH($D392,l_fp!$A$3:$A$65537,0)),INDEX(background_biosphere!$D$2:$D$65536,MATCH($D392,background_biosphere!$A$2:$A$65536,0))),"")=0,"",_xlfn.IFNA(_xlfn.IFNA(INDEX(l_fp!$E$3:$E$65537,MATCH($D392,l_fp!$A$3:$A$65537,0)),INDEX(background_biosphere!$D$2:$D$65536,MATCH($D392,background_biosphere!$A$2:$A$65536,0))),""))</f>
        <v>unspecified</v>
      </c>
      <c r="N392" s="60" t="str">
        <f>_xlfn.IFNA(_xlfn.IFNA(_xlfn.IFNA(_xlfn.IFNA(INDEX(l_goods!$D$3:$D$65537,MATCH(C392,l_goods!$A$3:$A$65537,0)),INDEX(background_technosphere!$H$2:$H$65536,MATCH(C392,background_technosphere!$A$2:$A$65536,0))),INDEX(l_fp!$F$3:$F$65537,MATCH($D392,l_fp!$A$3:$A$65537,0))),INDEX(background_biosphere!$E$2:$E$65536,MATCH($D392,background_biosphere!$A$2:$A$65536,0))),"")</f>
        <v>kg</v>
      </c>
      <c r="O392" s="61"/>
      <c r="P392" s="61" t="s">
        <v>5777</v>
      </c>
      <c r="Q392" s="61"/>
    </row>
    <row r="393" spans="1:17" x14ac:dyDescent="0.25">
      <c r="A393" s="158" t="str">
        <f>_xlfn.IFNA(_xlfn.IFNA(INDEX(l_act!$B$3:$B$65537,MATCH($B393,l_act!$A$3:$A$65537,0)),INDEX(background_technosphere!$E$2:$E$65536,MATCH($B393,background_technosphere!$B$2:$B$65536,0))),"")</f>
        <v>recyc_OCC_QC_1</v>
      </c>
      <c r="B393" s="156" t="s">
        <v>6055</v>
      </c>
      <c r="C393" s="53"/>
      <c r="D393" s="54" t="s">
        <v>326</v>
      </c>
      <c r="E393" s="55" t="str">
        <f>_xlfn.IFNA(_xlfn.IFNA(INDEX(l_act!$B$3:$B$65537,MATCH(IFERROR(RIGHT($C393,LEN($C393)-FIND("_",$C393)),""),l_act!$A$3:$A$65537,0)),INDEX(background_technosphere!$E$2:$E$65536,MATCH($C393,background_technosphere!$A$2:$A$65536,0))),"")</f>
        <v/>
      </c>
      <c r="F393" s="55" t="str">
        <f>_xlfn.IFNA(_xlfn.IFNA(INDEX(l_act!$C$3:$C$65537,MATCH(IFERROR(RIGHT($C393,LEN($C393)-FIND("_",$C393)),""),l_act!$A$3:$A$65537,0)),INDEX(background_technosphere!$G$2:$G$65536,MATCH($C393,background_technosphere!$A$2:$A$65536,0))),"")</f>
        <v/>
      </c>
      <c r="G393" s="56" t="str">
        <f>_xlfn.IFNA(_xlfn.IFNA(INDEX(l_goods!$B$3:$B$65537,MATCH($C393,l_goods!$A$3:$A$65537,0)),INDEX(background_technosphere!$F$2:$F$65536,MATCH($C393,background_technosphere!$A$2:$A$65536,0))),"")</f>
        <v/>
      </c>
      <c r="H393" s="57" t="str">
        <f>_xlfn.IFNA(_xlfn.IFNA(INDEX(l_fp!$B$3:$B$65537,MATCH($D393,l_fp!$A$3:$A$65537,0)),INDEX(background_biosphere!$B$2:$B$65536,MATCH($D393,background_biosphere!$A$2:$A$65536,0))),"")</f>
        <v>Benzene</v>
      </c>
      <c r="I393" s="58"/>
      <c r="J393" s="58"/>
      <c r="K393" s="54">
        <v>3.4232589999999998E-6</v>
      </c>
      <c r="L393" s="59" t="str">
        <f>IF(_xlfn.IFNA(_xlfn.IFNA(INDEX(l_fp!$D$3:$D$65537,MATCH($D393,l_fp!$A$3:$A$65537,0)),INDEX(background_biosphere!$C$2:$C$65536,MATCH($D393,background_biosphere!$A$2:$A$65536,0))),"")=0,"",_xlfn.IFNA(_xlfn.IFNA(INDEX(l_fp!$D$3:$D$65537,MATCH($D393,l_fp!$A$3:$A$65537,0)),INDEX(background_biosphere!$C$2:$C$65536,MATCH($D393,background_biosphere!$A$2:$A$65536,0))),""))</f>
        <v>air</v>
      </c>
      <c r="M393" s="59" t="str">
        <f>IF(_xlfn.IFNA(_xlfn.IFNA(INDEX(l_fp!$E$3:$E$65537,MATCH($D393,l_fp!$A$3:$A$65537,0)),INDEX(background_biosphere!$D$2:$D$65536,MATCH($D393,background_biosphere!$A$2:$A$65536,0))),"")=0,"",_xlfn.IFNA(_xlfn.IFNA(INDEX(l_fp!$E$3:$E$65537,MATCH($D393,l_fp!$A$3:$A$65537,0)),INDEX(background_biosphere!$D$2:$D$65536,MATCH($D393,background_biosphere!$A$2:$A$65536,0))),""))</f>
        <v>unspecified</v>
      </c>
      <c r="N393" s="60" t="str">
        <f>_xlfn.IFNA(_xlfn.IFNA(_xlfn.IFNA(_xlfn.IFNA(INDEX(l_goods!$D$3:$D$65537,MATCH(C393,l_goods!$A$3:$A$65537,0)),INDEX(background_technosphere!$H$2:$H$65536,MATCH(C393,background_technosphere!$A$2:$A$65536,0))),INDEX(l_fp!$F$3:$F$65537,MATCH($D393,l_fp!$A$3:$A$65537,0))),INDEX(background_biosphere!$E$2:$E$65536,MATCH($D393,background_biosphere!$A$2:$A$65536,0))),"")</f>
        <v>kg</v>
      </c>
      <c r="O393" s="61"/>
      <c r="P393" s="61" t="s">
        <v>5777</v>
      </c>
      <c r="Q393" s="61"/>
    </row>
    <row r="394" spans="1:17" x14ac:dyDescent="0.25">
      <c r="A394" s="158" t="str">
        <f>_xlfn.IFNA(_xlfn.IFNA(INDEX(l_act!$B$3:$B$65537,MATCH($B394,l_act!$A$3:$A$65537,0)),INDEX(background_technosphere!$E$2:$E$65536,MATCH($B394,background_technosphere!$B$2:$B$65536,0))),"")</f>
        <v>recyc_OCC_QC_1</v>
      </c>
      <c r="B394" s="156" t="s">
        <v>6055</v>
      </c>
      <c r="C394" s="53"/>
      <c r="D394" s="54" t="s">
        <v>338</v>
      </c>
      <c r="E394" s="55" t="str">
        <f>_xlfn.IFNA(_xlfn.IFNA(INDEX(l_act!$B$3:$B$65537,MATCH(IFERROR(RIGHT($C394,LEN($C394)-FIND("_",$C394)),""),l_act!$A$3:$A$65537,0)),INDEX(background_technosphere!$E$2:$E$65536,MATCH($C394,background_technosphere!$A$2:$A$65536,0))),"")</f>
        <v/>
      </c>
      <c r="F394" s="55" t="str">
        <f>_xlfn.IFNA(_xlfn.IFNA(INDEX(l_act!$C$3:$C$65537,MATCH(IFERROR(RIGHT($C394,LEN($C394)-FIND("_",$C394)),""),l_act!$A$3:$A$65537,0)),INDEX(background_technosphere!$G$2:$G$65536,MATCH($C394,background_technosphere!$A$2:$A$65536,0))),"")</f>
        <v/>
      </c>
      <c r="G394" s="56" t="str">
        <f>_xlfn.IFNA(_xlfn.IFNA(INDEX(l_goods!$B$3:$B$65537,MATCH($C394,l_goods!$A$3:$A$65537,0)),INDEX(background_technosphere!$F$2:$F$65536,MATCH($C394,background_technosphere!$A$2:$A$65536,0))),"")</f>
        <v/>
      </c>
      <c r="H394" s="57" t="str">
        <f>_xlfn.IFNA(_xlfn.IFNA(INDEX(l_fp!$B$3:$B$65537,MATCH($D394,l_fp!$A$3:$A$65537,0)),INDEX(background_biosphere!$B$2:$B$65536,MATCH($D394,background_biosphere!$A$2:$A$65536,0))),"")</f>
        <v>Benzene, ethyl-</v>
      </c>
      <c r="I394" s="58"/>
      <c r="J394" s="58"/>
      <c r="K394" s="54">
        <v>9.2726400000000008E-9</v>
      </c>
      <c r="L394" s="59" t="str">
        <f>IF(_xlfn.IFNA(_xlfn.IFNA(INDEX(l_fp!$D$3:$D$65537,MATCH($D394,l_fp!$A$3:$A$65537,0)),INDEX(background_biosphere!$C$2:$C$65536,MATCH($D394,background_biosphere!$A$2:$A$65536,0))),"")=0,"",_xlfn.IFNA(_xlfn.IFNA(INDEX(l_fp!$D$3:$D$65537,MATCH($D394,l_fp!$A$3:$A$65537,0)),INDEX(background_biosphere!$C$2:$C$65536,MATCH($D394,background_biosphere!$A$2:$A$65536,0))),""))</f>
        <v>air</v>
      </c>
      <c r="M394" s="59" t="str">
        <f>IF(_xlfn.IFNA(_xlfn.IFNA(INDEX(l_fp!$E$3:$E$65537,MATCH($D394,l_fp!$A$3:$A$65537,0)),INDEX(background_biosphere!$D$2:$D$65536,MATCH($D394,background_biosphere!$A$2:$A$65536,0))),"")=0,"",_xlfn.IFNA(_xlfn.IFNA(INDEX(l_fp!$E$3:$E$65537,MATCH($D394,l_fp!$A$3:$A$65537,0)),INDEX(background_biosphere!$D$2:$D$65536,MATCH($D394,background_biosphere!$A$2:$A$65536,0))),""))</f>
        <v>unspecified</v>
      </c>
      <c r="N394" s="60" t="str">
        <f>_xlfn.IFNA(_xlfn.IFNA(_xlfn.IFNA(_xlfn.IFNA(INDEX(l_goods!$D$3:$D$65537,MATCH(C394,l_goods!$A$3:$A$65537,0)),INDEX(background_technosphere!$H$2:$H$65536,MATCH(C394,background_technosphere!$A$2:$A$65536,0))),INDEX(l_fp!$F$3:$F$65537,MATCH($D394,l_fp!$A$3:$A$65537,0))),INDEX(background_biosphere!$E$2:$E$65536,MATCH($D394,background_biosphere!$A$2:$A$65536,0))),"")</f>
        <v>kg</v>
      </c>
      <c r="O394" s="61"/>
      <c r="P394" s="61" t="s">
        <v>5777</v>
      </c>
      <c r="Q394" s="61"/>
    </row>
    <row r="395" spans="1:17" x14ac:dyDescent="0.25">
      <c r="A395" s="158" t="str">
        <f>_xlfn.IFNA(_xlfn.IFNA(INDEX(l_act!$B$3:$B$65537,MATCH($B395,l_act!$A$3:$A$65537,0)),INDEX(background_technosphere!$E$2:$E$65536,MATCH($B395,background_technosphere!$B$2:$B$65536,0))),"")</f>
        <v>recyc_OCC_QC_1</v>
      </c>
      <c r="B395" s="156" t="s">
        <v>6055</v>
      </c>
      <c r="C395" s="53"/>
      <c r="D395" s="54" t="s">
        <v>344</v>
      </c>
      <c r="E395" s="55" t="str">
        <f>_xlfn.IFNA(_xlfn.IFNA(INDEX(l_act!$B$3:$B$65537,MATCH(IFERROR(RIGHT($C395,LEN($C395)-FIND("_",$C395)),""),l_act!$A$3:$A$65537,0)),INDEX(background_technosphere!$E$2:$E$65536,MATCH($C395,background_technosphere!$A$2:$A$65536,0))),"")</f>
        <v/>
      </c>
      <c r="F395" s="55" t="str">
        <f>_xlfn.IFNA(_xlfn.IFNA(INDEX(l_act!$C$3:$C$65537,MATCH(IFERROR(RIGHT($C395,LEN($C395)-FIND("_",$C395)),""),l_act!$A$3:$A$65537,0)),INDEX(background_technosphere!$G$2:$G$65536,MATCH($C395,background_technosphere!$A$2:$A$65536,0))),"")</f>
        <v/>
      </c>
      <c r="G395" s="56" t="str">
        <f>_xlfn.IFNA(_xlfn.IFNA(INDEX(l_goods!$B$3:$B$65537,MATCH($C395,l_goods!$A$3:$A$65537,0)),INDEX(background_technosphere!$F$2:$F$65536,MATCH($C395,background_technosphere!$A$2:$A$65536,0))),"")</f>
        <v/>
      </c>
      <c r="H395" s="57" t="str">
        <f>_xlfn.IFNA(_xlfn.IFNA(INDEX(l_fp!$B$3:$B$65537,MATCH($D395,l_fp!$A$3:$A$65537,0)),INDEX(background_biosphere!$B$2:$B$65536,MATCH($D395,background_biosphere!$A$2:$A$65536,0))),"")</f>
        <v>Benzene, hexachloro-</v>
      </c>
      <c r="I395" s="58"/>
      <c r="J395" s="58"/>
      <c r="K395" s="54">
        <v>2.22543E-15</v>
      </c>
      <c r="L395" s="59" t="str">
        <f>IF(_xlfn.IFNA(_xlfn.IFNA(INDEX(l_fp!$D$3:$D$65537,MATCH($D395,l_fp!$A$3:$A$65537,0)),INDEX(background_biosphere!$C$2:$C$65536,MATCH($D395,background_biosphere!$A$2:$A$65536,0))),"")=0,"",_xlfn.IFNA(_xlfn.IFNA(INDEX(l_fp!$D$3:$D$65537,MATCH($D395,l_fp!$A$3:$A$65537,0)),INDEX(background_biosphere!$C$2:$C$65536,MATCH($D395,background_biosphere!$A$2:$A$65536,0))),""))</f>
        <v>air</v>
      </c>
      <c r="M395" s="59" t="str">
        <f>IF(_xlfn.IFNA(_xlfn.IFNA(INDEX(l_fp!$E$3:$E$65537,MATCH($D395,l_fp!$A$3:$A$65537,0)),INDEX(background_biosphere!$D$2:$D$65536,MATCH($D395,background_biosphere!$A$2:$A$65536,0))),"")=0,"",_xlfn.IFNA(_xlfn.IFNA(INDEX(l_fp!$E$3:$E$65537,MATCH($D395,l_fp!$A$3:$A$65537,0)),INDEX(background_biosphere!$D$2:$D$65536,MATCH($D395,background_biosphere!$A$2:$A$65536,0))),""))</f>
        <v>unspecified</v>
      </c>
      <c r="N395" s="60" t="str">
        <f>_xlfn.IFNA(_xlfn.IFNA(_xlfn.IFNA(_xlfn.IFNA(INDEX(l_goods!$D$3:$D$65537,MATCH(C395,l_goods!$A$3:$A$65537,0)),INDEX(background_technosphere!$H$2:$H$65536,MATCH(C395,background_technosphere!$A$2:$A$65536,0))),INDEX(l_fp!$F$3:$F$65537,MATCH($D395,l_fp!$A$3:$A$65537,0))),INDEX(background_biosphere!$E$2:$E$65536,MATCH($D395,background_biosphere!$A$2:$A$65536,0))),"")</f>
        <v>kg</v>
      </c>
      <c r="O395" s="61"/>
      <c r="P395" s="61" t="s">
        <v>5777</v>
      </c>
      <c r="Q395" s="61"/>
    </row>
    <row r="396" spans="1:17" x14ac:dyDescent="0.25">
      <c r="A396" s="158" t="str">
        <f>_xlfn.IFNA(_xlfn.IFNA(INDEX(l_act!$B$3:$B$65537,MATCH($B396,l_act!$A$3:$A$65537,0)),INDEX(background_technosphere!$E$2:$E$65536,MATCH($B396,background_technosphere!$B$2:$B$65536,0))),"")</f>
        <v>recyc_OCC_QC_1</v>
      </c>
      <c r="B396" s="156" t="s">
        <v>6055</v>
      </c>
      <c r="C396" s="53"/>
      <c r="D396" s="54" t="s">
        <v>356</v>
      </c>
      <c r="E396" s="55" t="str">
        <f>_xlfn.IFNA(_xlfn.IFNA(INDEX(l_act!$B$3:$B$65537,MATCH(IFERROR(RIGHT($C396,LEN($C396)-FIND("_",$C396)),""),l_act!$A$3:$A$65537,0)),INDEX(background_technosphere!$E$2:$E$65536,MATCH($C396,background_technosphere!$A$2:$A$65536,0))),"")</f>
        <v/>
      </c>
      <c r="F396" s="55" t="str">
        <f>_xlfn.IFNA(_xlfn.IFNA(INDEX(l_act!$C$3:$C$65537,MATCH(IFERROR(RIGHT($C396,LEN($C396)-FIND("_",$C396)),""),l_act!$A$3:$A$65537,0)),INDEX(background_technosphere!$G$2:$G$65536,MATCH($C396,background_technosphere!$A$2:$A$65536,0))),"")</f>
        <v/>
      </c>
      <c r="G396" s="56" t="str">
        <f>_xlfn.IFNA(_xlfn.IFNA(INDEX(l_goods!$B$3:$B$65537,MATCH($C396,l_goods!$A$3:$A$65537,0)),INDEX(background_technosphere!$F$2:$F$65536,MATCH($C396,background_technosphere!$A$2:$A$65536,0))),"")</f>
        <v/>
      </c>
      <c r="H396" s="57" t="str">
        <f>_xlfn.IFNA(_xlfn.IFNA(INDEX(l_fp!$B$3:$B$65537,MATCH($D396,l_fp!$A$3:$A$65537,0)),INDEX(background_biosphere!$B$2:$B$65536,MATCH($D396,background_biosphere!$A$2:$A$65536,0))),"")</f>
        <v>Benzo(a)pyrene</v>
      </c>
      <c r="I396" s="58"/>
      <c r="J396" s="58"/>
      <c r="K396" s="54">
        <v>4.5230600000000003E-9</v>
      </c>
      <c r="L396" s="59" t="str">
        <f>IF(_xlfn.IFNA(_xlfn.IFNA(INDEX(l_fp!$D$3:$D$65537,MATCH($D396,l_fp!$A$3:$A$65537,0)),INDEX(background_biosphere!$C$2:$C$65536,MATCH($D396,background_biosphere!$A$2:$A$65536,0))),"")=0,"",_xlfn.IFNA(_xlfn.IFNA(INDEX(l_fp!$D$3:$D$65537,MATCH($D396,l_fp!$A$3:$A$65537,0)),INDEX(background_biosphere!$C$2:$C$65536,MATCH($D396,background_biosphere!$A$2:$A$65536,0))),""))</f>
        <v>air</v>
      </c>
      <c r="M396" s="59" t="str">
        <f>IF(_xlfn.IFNA(_xlfn.IFNA(INDEX(l_fp!$E$3:$E$65537,MATCH($D396,l_fp!$A$3:$A$65537,0)),INDEX(background_biosphere!$D$2:$D$65536,MATCH($D396,background_biosphere!$A$2:$A$65536,0))),"")=0,"",_xlfn.IFNA(_xlfn.IFNA(INDEX(l_fp!$E$3:$E$65537,MATCH($D396,l_fp!$A$3:$A$65537,0)),INDEX(background_biosphere!$D$2:$D$65536,MATCH($D396,background_biosphere!$A$2:$A$65536,0))),""))</f>
        <v>unspecified</v>
      </c>
      <c r="N396" s="60" t="str">
        <f>_xlfn.IFNA(_xlfn.IFNA(_xlfn.IFNA(_xlfn.IFNA(INDEX(l_goods!$D$3:$D$65537,MATCH(C396,l_goods!$A$3:$A$65537,0)),INDEX(background_technosphere!$H$2:$H$65536,MATCH(C396,background_technosphere!$A$2:$A$65536,0))),INDEX(l_fp!$F$3:$F$65537,MATCH($D396,l_fp!$A$3:$A$65537,0))),INDEX(background_biosphere!$E$2:$E$65536,MATCH($D396,background_biosphere!$A$2:$A$65536,0))),"")</f>
        <v>kg</v>
      </c>
      <c r="O396" s="61"/>
      <c r="P396" s="61" t="s">
        <v>5777</v>
      </c>
      <c r="Q396" s="61"/>
    </row>
    <row r="397" spans="1:17" x14ac:dyDescent="0.25">
      <c r="A397" s="158" t="str">
        <f>_xlfn.IFNA(_xlfn.IFNA(INDEX(l_act!$B$3:$B$65537,MATCH($B397,l_act!$A$3:$A$65537,0)),INDEX(background_technosphere!$E$2:$E$65536,MATCH($B397,background_technosphere!$B$2:$B$65536,0))),"")</f>
        <v>recyc_OCC_QC_1</v>
      </c>
      <c r="B397" s="156" t="s">
        <v>6055</v>
      </c>
      <c r="C397" s="53"/>
      <c r="D397" s="54" t="s">
        <v>368</v>
      </c>
      <c r="E397" s="55" t="str">
        <f>_xlfn.IFNA(_xlfn.IFNA(INDEX(l_act!$B$3:$B$65537,MATCH(IFERROR(RIGHT($C397,LEN($C397)-FIND("_",$C397)),""),l_act!$A$3:$A$65537,0)),INDEX(background_technosphere!$E$2:$E$65536,MATCH($C397,background_technosphere!$A$2:$A$65536,0))),"")</f>
        <v/>
      </c>
      <c r="F397" s="55" t="str">
        <f>_xlfn.IFNA(_xlfn.IFNA(INDEX(l_act!$C$3:$C$65537,MATCH(IFERROR(RIGHT($C397,LEN($C397)-FIND("_",$C397)),""),l_act!$A$3:$A$65537,0)),INDEX(background_technosphere!$G$2:$G$65536,MATCH($C397,background_technosphere!$A$2:$A$65536,0))),"")</f>
        <v/>
      </c>
      <c r="G397" s="56" t="str">
        <f>_xlfn.IFNA(_xlfn.IFNA(INDEX(l_goods!$B$3:$B$65537,MATCH($C397,l_goods!$A$3:$A$65537,0)),INDEX(background_technosphere!$F$2:$F$65536,MATCH($C397,background_technosphere!$A$2:$A$65536,0))),"")</f>
        <v/>
      </c>
      <c r="H397" s="57" t="str">
        <f>_xlfn.IFNA(_xlfn.IFNA(INDEX(l_fp!$B$3:$B$65537,MATCH($D397,l_fp!$A$3:$A$65537,0)),INDEX(background_biosphere!$B$2:$B$65536,MATCH($D397,background_biosphere!$A$2:$A$65536,0))),"")</f>
        <v>Beryllium</v>
      </c>
      <c r="I397" s="58"/>
      <c r="J397" s="58"/>
      <c r="K397" s="54">
        <v>7.5115900000000001E-10</v>
      </c>
      <c r="L397" s="59" t="str">
        <f>IF(_xlfn.IFNA(_xlfn.IFNA(INDEX(l_fp!$D$3:$D$65537,MATCH($D397,l_fp!$A$3:$A$65537,0)),INDEX(background_biosphere!$C$2:$C$65536,MATCH($D397,background_biosphere!$A$2:$A$65536,0))),"")=0,"",_xlfn.IFNA(_xlfn.IFNA(INDEX(l_fp!$D$3:$D$65537,MATCH($D397,l_fp!$A$3:$A$65537,0)),INDEX(background_biosphere!$C$2:$C$65536,MATCH($D397,background_biosphere!$A$2:$A$65536,0))),""))</f>
        <v>air</v>
      </c>
      <c r="M397" s="59" t="str">
        <f>IF(_xlfn.IFNA(_xlfn.IFNA(INDEX(l_fp!$E$3:$E$65537,MATCH($D397,l_fp!$A$3:$A$65537,0)),INDEX(background_biosphere!$D$2:$D$65536,MATCH($D397,background_biosphere!$A$2:$A$65536,0))),"")=0,"",_xlfn.IFNA(_xlfn.IFNA(INDEX(l_fp!$E$3:$E$65537,MATCH($D397,l_fp!$A$3:$A$65537,0)),INDEX(background_biosphere!$D$2:$D$65536,MATCH($D397,background_biosphere!$A$2:$A$65536,0))),""))</f>
        <v>unspecified</v>
      </c>
      <c r="N397" s="60" t="str">
        <f>_xlfn.IFNA(_xlfn.IFNA(_xlfn.IFNA(_xlfn.IFNA(INDEX(l_goods!$D$3:$D$65537,MATCH(C397,l_goods!$A$3:$A$65537,0)),INDEX(background_technosphere!$H$2:$H$65536,MATCH(C397,background_technosphere!$A$2:$A$65536,0))),INDEX(l_fp!$F$3:$F$65537,MATCH($D397,l_fp!$A$3:$A$65537,0))),INDEX(background_biosphere!$E$2:$E$65536,MATCH($D397,background_biosphere!$A$2:$A$65536,0))),"")</f>
        <v>kg</v>
      </c>
      <c r="O397" s="61"/>
      <c r="P397" s="61" t="s">
        <v>5777</v>
      </c>
      <c r="Q397" s="61"/>
    </row>
    <row r="398" spans="1:17" x14ac:dyDescent="0.25">
      <c r="A398" s="158" t="str">
        <f>_xlfn.IFNA(_xlfn.IFNA(INDEX(l_act!$B$3:$B$65537,MATCH($B398,l_act!$A$3:$A$65537,0)),INDEX(background_technosphere!$E$2:$E$65536,MATCH($B398,background_technosphere!$B$2:$B$65536,0))),"")</f>
        <v>recyc_OCC_QC_1</v>
      </c>
      <c r="B398" s="156" t="s">
        <v>6055</v>
      </c>
      <c r="C398" s="53"/>
      <c r="D398" s="54" t="s">
        <v>380</v>
      </c>
      <c r="E398" s="55" t="str">
        <f>_xlfn.IFNA(_xlfn.IFNA(INDEX(l_act!$B$3:$B$65537,MATCH(IFERROR(RIGHT($C398,LEN($C398)-FIND("_",$C398)),""),l_act!$A$3:$A$65537,0)),INDEX(background_technosphere!$E$2:$E$65536,MATCH($C398,background_technosphere!$A$2:$A$65536,0))),"")</f>
        <v/>
      </c>
      <c r="F398" s="55" t="str">
        <f>_xlfn.IFNA(_xlfn.IFNA(INDEX(l_act!$C$3:$C$65537,MATCH(IFERROR(RIGHT($C398,LEN($C398)-FIND("_",$C398)),""),l_act!$A$3:$A$65537,0)),INDEX(background_technosphere!$G$2:$G$65536,MATCH($C398,background_technosphere!$A$2:$A$65536,0))),"")</f>
        <v/>
      </c>
      <c r="G398" s="56" t="str">
        <f>_xlfn.IFNA(_xlfn.IFNA(INDEX(l_goods!$B$3:$B$65537,MATCH($C398,l_goods!$A$3:$A$65537,0)),INDEX(background_technosphere!$F$2:$F$65536,MATCH($C398,background_technosphere!$A$2:$A$65536,0))),"")</f>
        <v/>
      </c>
      <c r="H398" s="57" t="str">
        <f>_xlfn.IFNA(_xlfn.IFNA(INDEX(l_fp!$B$3:$B$65537,MATCH($D398,l_fp!$A$3:$A$65537,0)),INDEX(background_biosphere!$B$2:$B$65536,MATCH($D398,background_biosphere!$A$2:$A$65536,0))),"")</f>
        <v>Boron</v>
      </c>
      <c r="I398" s="58"/>
      <c r="J398" s="58"/>
      <c r="K398" s="54">
        <v>2.5376660000000002E-6</v>
      </c>
      <c r="L398" s="59" t="str">
        <f>IF(_xlfn.IFNA(_xlfn.IFNA(INDEX(l_fp!$D$3:$D$65537,MATCH($D398,l_fp!$A$3:$A$65537,0)),INDEX(background_biosphere!$C$2:$C$65536,MATCH($D398,background_biosphere!$A$2:$A$65536,0))),"")=0,"",_xlfn.IFNA(_xlfn.IFNA(INDEX(l_fp!$D$3:$D$65537,MATCH($D398,l_fp!$A$3:$A$65537,0)),INDEX(background_biosphere!$C$2:$C$65536,MATCH($D398,background_biosphere!$A$2:$A$65536,0))),""))</f>
        <v>air</v>
      </c>
      <c r="M398" s="59" t="str">
        <f>IF(_xlfn.IFNA(_xlfn.IFNA(INDEX(l_fp!$E$3:$E$65537,MATCH($D398,l_fp!$A$3:$A$65537,0)),INDEX(background_biosphere!$D$2:$D$65536,MATCH($D398,background_biosphere!$A$2:$A$65536,0))),"")=0,"",_xlfn.IFNA(_xlfn.IFNA(INDEX(l_fp!$E$3:$E$65537,MATCH($D398,l_fp!$A$3:$A$65537,0)),INDEX(background_biosphere!$D$2:$D$65536,MATCH($D398,background_biosphere!$A$2:$A$65536,0))),""))</f>
        <v>unspecified</v>
      </c>
      <c r="N398" s="60" t="str">
        <f>_xlfn.IFNA(_xlfn.IFNA(_xlfn.IFNA(_xlfn.IFNA(INDEX(l_goods!$D$3:$D$65537,MATCH(C398,l_goods!$A$3:$A$65537,0)),INDEX(background_technosphere!$H$2:$H$65536,MATCH(C398,background_technosphere!$A$2:$A$65536,0))),INDEX(l_fp!$F$3:$F$65537,MATCH($D398,l_fp!$A$3:$A$65537,0))),INDEX(background_biosphere!$E$2:$E$65536,MATCH($D398,background_biosphere!$A$2:$A$65536,0))),"")</f>
        <v>kg</v>
      </c>
      <c r="O398" s="61"/>
      <c r="P398" s="61" t="s">
        <v>5777</v>
      </c>
      <c r="Q398" s="61"/>
    </row>
    <row r="399" spans="1:17" x14ac:dyDescent="0.25">
      <c r="A399" s="158" t="str">
        <f>_xlfn.IFNA(_xlfn.IFNA(INDEX(l_act!$B$3:$B$65537,MATCH($B399,l_act!$A$3:$A$65537,0)),INDEX(background_technosphere!$E$2:$E$65536,MATCH($B399,background_technosphere!$B$2:$B$65536,0))),"")</f>
        <v>recyc_OCC_QC_1</v>
      </c>
      <c r="B399" s="156" t="s">
        <v>6055</v>
      </c>
      <c r="C399" s="53"/>
      <c r="D399" s="54" t="s">
        <v>398</v>
      </c>
      <c r="E399" s="55" t="str">
        <f>_xlfn.IFNA(_xlfn.IFNA(INDEX(l_act!$B$3:$B$65537,MATCH(IFERROR(RIGHT($C399,LEN($C399)-FIND("_",$C399)),""),l_act!$A$3:$A$65537,0)),INDEX(background_technosphere!$E$2:$E$65536,MATCH($C399,background_technosphere!$A$2:$A$65536,0))),"")</f>
        <v/>
      </c>
      <c r="F399" s="55" t="str">
        <f>_xlfn.IFNA(_xlfn.IFNA(INDEX(l_act!$C$3:$C$65537,MATCH(IFERROR(RIGHT($C399,LEN($C399)-FIND("_",$C399)),""),l_act!$A$3:$A$65537,0)),INDEX(background_technosphere!$G$2:$G$65536,MATCH($C399,background_technosphere!$A$2:$A$65536,0))),"")</f>
        <v/>
      </c>
      <c r="G399" s="56" t="str">
        <f>_xlfn.IFNA(_xlfn.IFNA(INDEX(l_goods!$B$3:$B$65537,MATCH($C399,l_goods!$A$3:$A$65537,0)),INDEX(background_technosphere!$F$2:$F$65536,MATCH($C399,background_technosphere!$A$2:$A$65536,0))),"")</f>
        <v/>
      </c>
      <c r="H399" s="57" t="str">
        <f>_xlfn.IFNA(_xlfn.IFNA(INDEX(l_fp!$B$3:$B$65537,MATCH($D399,l_fp!$A$3:$A$65537,0)),INDEX(background_biosphere!$B$2:$B$65536,MATCH($D399,background_biosphere!$A$2:$A$65536,0))),"")</f>
        <v>Bromine</v>
      </c>
      <c r="I399" s="58"/>
      <c r="J399" s="58"/>
      <c r="K399" s="54">
        <v>2.3369100000000001E-8</v>
      </c>
      <c r="L399" s="59" t="str">
        <f>IF(_xlfn.IFNA(_xlfn.IFNA(INDEX(l_fp!$D$3:$D$65537,MATCH($D399,l_fp!$A$3:$A$65537,0)),INDEX(background_biosphere!$C$2:$C$65536,MATCH($D399,background_biosphere!$A$2:$A$65536,0))),"")=0,"",_xlfn.IFNA(_xlfn.IFNA(INDEX(l_fp!$D$3:$D$65537,MATCH($D399,l_fp!$A$3:$A$65537,0)),INDEX(background_biosphere!$C$2:$C$65536,MATCH($D399,background_biosphere!$A$2:$A$65536,0))),""))</f>
        <v>air</v>
      </c>
      <c r="M399" s="59" t="str">
        <f>IF(_xlfn.IFNA(_xlfn.IFNA(INDEX(l_fp!$E$3:$E$65537,MATCH($D399,l_fp!$A$3:$A$65537,0)),INDEX(background_biosphere!$D$2:$D$65536,MATCH($D399,background_biosphere!$A$2:$A$65536,0))),"")=0,"",_xlfn.IFNA(_xlfn.IFNA(INDEX(l_fp!$E$3:$E$65537,MATCH($D399,l_fp!$A$3:$A$65537,0)),INDEX(background_biosphere!$D$2:$D$65536,MATCH($D399,background_biosphere!$A$2:$A$65536,0))),""))</f>
        <v>unspecified</v>
      </c>
      <c r="N399" s="60" t="str">
        <f>_xlfn.IFNA(_xlfn.IFNA(_xlfn.IFNA(_xlfn.IFNA(INDEX(l_goods!$D$3:$D$65537,MATCH(C399,l_goods!$A$3:$A$65537,0)),INDEX(background_technosphere!$H$2:$H$65536,MATCH(C399,background_technosphere!$A$2:$A$65536,0))),INDEX(l_fp!$F$3:$F$65537,MATCH($D399,l_fp!$A$3:$A$65537,0))),INDEX(background_biosphere!$E$2:$E$65536,MATCH($D399,background_biosphere!$A$2:$A$65536,0))),"")</f>
        <v>kg</v>
      </c>
      <c r="O399" s="61"/>
      <c r="P399" s="61" t="s">
        <v>5777</v>
      </c>
      <c r="Q399" s="61"/>
    </row>
    <row r="400" spans="1:17" x14ac:dyDescent="0.25">
      <c r="A400" s="158" t="str">
        <f>_xlfn.IFNA(_xlfn.IFNA(INDEX(l_act!$B$3:$B$65537,MATCH($B400,l_act!$A$3:$A$65537,0)),INDEX(background_technosphere!$E$2:$E$65536,MATCH($B400,background_technosphere!$B$2:$B$65536,0))),"")</f>
        <v>recyc_OCC_QC_1</v>
      </c>
      <c r="B400" s="156" t="s">
        <v>6055</v>
      </c>
      <c r="C400" s="53"/>
      <c r="D400" s="54" t="s">
        <v>414</v>
      </c>
      <c r="E400" s="55" t="str">
        <f>_xlfn.IFNA(_xlfn.IFNA(INDEX(l_act!$B$3:$B$65537,MATCH(IFERROR(RIGHT($C400,LEN($C400)-FIND("_",$C400)),""),l_act!$A$3:$A$65537,0)),INDEX(background_technosphere!$E$2:$E$65536,MATCH($C400,background_technosphere!$A$2:$A$65536,0))),"")</f>
        <v/>
      </c>
      <c r="F400" s="55" t="str">
        <f>_xlfn.IFNA(_xlfn.IFNA(INDEX(l_act!$C$3:$C$65537,MATCH(IFERROR(RIGHT($C400,LEN($C400)-FIND("_",$C400)),""),l_act!$A$3:$A$65537,0)),INDEX(background_technosphere!$G$2:$G$65536,MATCH($C400,background_technosphere!$A$2:$A$65536,0))),"")</f>
        <v/>
      </c>
      <c r="G400" s="56" t="str">
        <f>_xlfn.IFNA(_xlfn.IFNA(INDEX(l_goods!$B$3:$B$65537,MATCH($C400,l_goods!$A$3:$A$65537,0)),INDEX(background_technosphere!$F$2:$F$65536,MATCH($C400,background_technosphere!$A$2:$A$65536,0))),"")</f>
        <v/>
      </c>
      <c r="H400" s="57" t="str">
        <f>_xlfn.IFNA(_xlfn.IFNA(INDEX(l_fp!$B$3:$B$65537,MATCH($D400,l_fp!$A$3:$A$65537,0)),INDEX(background_biosphere!$B$2:$B$65536,MATCH($D400,background_biosphere!$A$2:$A$65536,0))),"")</f>
        <v>Butane</v>
      </c>
      <c r="I400" s="58"/>
      <c r="J400" s="58"/>
      <c r="K400" s="54">
        <v>3.4735420000000002E-6</v>
      </c>
      <c r="L400" s="59" t="str">
        <f>IF(_xlfn.IFNA(_xlfn.IFNA(INDEX(l_fp!$D$3:$D$65537,MATCH($D400,l_fp!$A$3:$A$65537,0)),INDEX(background_biosphere!$C$2:$C$65536,MATCH($D400,background_biosphere!$A$2:$A$65536,0))),"")=0,"",_xlfn.IFNA(_xlfn.IFNA(INDEX(l_fp!$D$3:$D$65537,MATCH($D400,l_fp!$A$3:$A$65537,0)),INDEX(background_biosphere!$C$2:$C$65536,MATCH($D400,background_biosphere!$A$2:$A$65536,0))),""))</f>
        <v>air</v>
      </c>
      <c r="M400" s="59" t="str">
        <f>IF(_xlfn.IFNA(_xlfn.IFNA(INDEX(l_fp!$E$3:$E$65537,MATCH($D400,l_fp!$A$3:$A$65537,0)),INDEX(background_biosphere!$D$2:$D$65536,MATCH($D400,background_biosphere!$A$2:$A$65536,0))),"")=0,"",_xlfn.IFNA(_xlfn.IFNA(INDEX(l_fp!$E$3:$E$65537,MATCH($D400,l_fp!$A$3:$A$65537,0)),INDEX(background_biosphere!$D$2:$D$65536,MATCH($D400,background_biosphere!$A$2:$A$65536,0))),""))</f>
        <v>unspecified</v>
      </c>
      <c r="N400" s="60" t="str">
        <f>_xlfn.IFNA(_xlfn.IFNA(_xlfn.IFNA(_xlfn.IFNA(INDEX(l_goods!$D$3:$D$65537,MATCH(C400,l_goods!$A$3:$A$65537,0)),INDEX(background_technosphere!$H$2:$H$65536,MATCH(C400,background_technosphere!$A$2:$A$65536,0))),INDEX(l_fp!$F$3:$F$65537,MATCH($D400,l_fp!$A$3:$A$65537,0))),INDEX(background_biosphere!$E$2:$E$65536,MATCH($D400,background_biosphere!$A$2:$A$65536,0))),"")</f>
        <v>kg</v>
      </c>
      <c r="O400" s="61"/>
      <c r="P400" s="61" t="s">
        <v>5777</v>
      </c>
      <c r="Q400" s="61"/>
    </row>
    <row r="401" spans="1:17" x14ac:dyDescent="0.25">
      <c r="A401" s="158" t="str">
        <f>_xlfn.IFNA(_xlfn.IFNA(INDEX(l_act!$B$3:$B$65537,MATCH($B401,l_act!$A$3:$A$65537,0)),INDEX(background_technosphere!$E$2:$E$65536,MATCH($B401,background_technosphere!$B$2:$B$65536,0))),"")</f>
        <v>recyc_OCC_QC_1</v>
      </c>
      <c r="B401" s="156" t="s">
        <v>6055</v>
      </c>
      <c r="C401" s="53"/>
      <c r="D401" s="54" t="s">
        <v>446</v>
      </c>
      <c r="E401" s="55" t="str">
        <f>_xlfn.IFNA(_xlfn.IFNA(INDEX(l_act!$B$3:$B$65537,MATCH(IFERROR(RIGHT($C401,LEN($C401)-FIND("_",$C401)),""),l_act!$A$3:$A$65537,0)),INDEX(background_technosphere!$E$2:$E$65536,MATCH($C401,background_technosphere!$A$2:$A$65536,0))),"")</f>
        <v/>
      </c>
      <c r="F401" s="55" t="str">
        <f>_xlfn.IFNA(_xlfn.IFNA(INDEX(l_act!$C$3:$C$65537,MATCH(IFERROR(RIGHT($C401,LEN($C401)-FIND("_",$C401)),""),l_act!$A$3:$A$65537,0)),INDEX(background_technosphere!$G$2:$G$65536,MATCH($C401,background_technosphere!$A$2:$A$65536,0))),"")</f>
        <v/>
      </c>
      <c r="G401" s="56" t="str">
        <f>_xlfn.IFNA(_xlfn.IFNA(INDEX(l_goods!$B$3:$B$65537,MATCH($C401,l_goods!$A$3:$A$65537,0)),INDEX(background_technosphere!$F$2:$F$65536,MATCH($C401,background_technosphere!$A$2:$A$65536,0))),"")</f>
        <v/>
      </c>
      <c r="H401" s="57" t="str">
        <f>_xlfn.IFNA(_xlfn.IFNA(INDEX(l_fp!$B$3:$B$65537,MATCH($D401,l_fp!$A$3:$A$65537,0)),INDEX(background_biosphere!$B$2:$B$65536,MATCH($D401,background_biosphere!$A$2:$A$65536,0))),"")</f>
        <v>Cadmium</v>
      </c>
      <c r="I401" s="58"/>
      <c r="J401" s="58"/>
      <c r="K401" s="54">
        <v>2.1376300000000002E-9</v>
      </c>
      <c r="L401" s="59" t="str">
        <f>IF(_xlfn.IFNA(_xlfn.IFNA(INDEX(l_fp!$D$3:$D$65537,MATCH($D401,l_fp!$A$3:$A$65537,0)),INDEX(background_biosphere!$C$2:$C$65536,MATCH($D401,background_biosphere!$A$2:$A$65536,0))),"")=0,"",_xlfn.IFNA(_xlfn.IFNA(INDEX(l_fp!$D$3:$D$65537,MATCH($D401,l_fp!$A$3:$A$65537,0)),INDEX(background_biosphere!$C$2:$C$65536,MATCH($D401,background_biosphere!$A$2:$A$65536,0))),""))</f>
        <v>air</v>
      </c>
      <c r="M401" s="59" t="str">
        <f>IF(_xlfn.IFNA(_xlfn.IFNA(INDEX(l_fp!$E$3:$E$65537,MATCH($D401,l_fp!$A$3:$A$65537,0)),INDEX(background_biosphere!$D$2:$D$65536,MATCH($D401,background_biosphere!$A$2:$A$65536,0))),"")=0,"",_xlfn.IFNA(_xlfn.IFNA(INDEX(l_fp!$E$3:$E$65537,MATCH($D401,l_fp!$A$3:$A$65537,0)),INDEX(background_biosphere!$D$2:$D$65536,MATCH($D401,background_biosphere!$A$2:$A$65536,0))),""))</f>
        <v>unspecified</v>
      </c>
      <c r="N401" s="60" t="str">
        <f>_xlfn.IFNA(_xlfn.IFNA(_xlfn.IFNA(_xlfn.IFNA(INDEX(l_goods!$D$3:$D$65537,MATCH(C401,l_goods!$A$3:$A$65537,0)),INDEX(background_technosphere!$H$2:$H$65536,MATCH(C401,background_technosphere!$A$2:$A$65536,0))),INDEX(l_fp!$F$3:$F$65537,MATCH($D401,l_fp!$A$3:$A$65537,0))),INDEX(background_biosphere!$E$2:$E$65536,MATCH($D401,background_biosphere!$A$2:$A$65536,0))),"")</f>
        <v>kg</v>
      </c>
      <c r="O401" s="61"/>
      <c r="P401" s="61" t="s">
        <v>5777</v>
      </c>
      <c r="Q401" s="61"/>
    </row>
    <row r="402" spans="1:17" x14ac:dyDescent="0.25">
      <c r="A402" s="158" t="str">
        <f>_xlfn.IFNA(_xlfn.IFNA(INDEX(l_act!$B$3:$B$65537,MATCH($B402,l_act!$A$3:$A$65537,0)),INDEX(background_technosphere!$E$2:$E$65536,MATCH($B402,background_technosphere!$B$2:$B$65536,0))),"")</f>
        <v>recyc_OCC_QC_1</v>
      </c>
      <c r="B402" s="156" t="s">
        <v>6055</v>
      </c>
      <c r="C402" s="53"/>
      <c r="D402" s="54" t="s">
        <v>452</v>
      </c>
      <c r="E402" s="55" t="str">
        <f>_xlfn.IFNA(_xlfn.IFNA(INDEX(l_act!$B$3:$B$65537,MATCH(IFERROR(RIGHT($C402,LEN($C402)-FIND("_",$C402)),""),l_act!$A$3:$A$65537,0)),INDEX(background_technosphere!$E$2:$E$65536,MATCH($C402,background_technosphere!$A$2:$A$65536,0))),"")</f>
        <v/>
      </c>
      <c r="F402" s="55" t="str">
        <f>_xlfn.IFNA(_xlfn.IFNA(INDEX(l_act!$C$3:$C$65537,MATCH(IFERROR(RIGHT($C402,LEN($C402)-FIND("_",$C402)),""),l_act!$A$3:$A$65537,0)),INDEX(background_technosphere!$G$2:$G$65536,MATCH($C402,background_technosphere!$A$2:$A$65536,0))),"")</f>
        <v/>
      </c>
      <c r="G402" s="56" t="str">
        <f>_xlfn.IFNA(_xlfn.IFNA(INDEX(l_goods!$B$3:$B$65537,MATCH($C402,l_goods!$A$3:$A$65537,0)),INDEX(background_technosphere!$F$2:$F$65536,MATCH($C402,background_technosphere!$A$2:$A$65536,0))),"")</f>
        <v/>
      </c>
      <c r="H402" s="57" t="str">
        <f>_xlfn.IFNA(_xlfn.IFNA(INDEX(l_fp!$B$3:$B$65537,MATCH($D402,l_fp!$A$3:$A$65537,0)),INDEX(background_biosphere!$B$2:$B$65536,MATCH($D402,background_biosphere!$A$2:$A$65536,0))),"")</f>
        <v>Calcium</v>
      </c>
      <c r="I402" s="58"/>
      <c r="J402" s="58"/>
      <c r="K402" s="54">
        <v>1.2913231999999999E-5</v>
      </c>
      <c r="L402" s="59" t="str">
        <f>IF(_xlfn.IFNA(_xlfn.IFNA(INDEX(l_fp!$D$3:$D$65537,MATCH($D402,l_fp!$A$3:$A$65537,0)),INDEX(background_biosphere!$C$2:$C$65536,MATCH($D402,background_biosphere!$A$2:$A$65536,0))),"")=0,"",_xlfn.IFNA(_xlfn.IFNA(INDEX(l_fp!$D$3:$D$65537,MATCH($D402,l_fp!$A$3:$A$65537,0)),INDEX(background_biosphere!$C$2:$C$65536,MATCH($D402,background_biosphere!$A$2:$A$65536,0))),""))</f>
        <v>air</v>
      </c>
      <c r="M402" s="59" t="str">
        <f>IF(_xlfn.IFNA(_xlfn.IFNA(INDEX(l_fp!$E$3:$E$65537,MATCH($D402,l_fp!$A$3:$A$65537,0)),INDEX(background_biosphere!$D$2:$D$65536,MATCH($D402,background_biosphere!$A$2:$A$65536,0))),"")=0,"",_xlfn.IFNA(_xlfn.IFNA(INDEX(l_fp!$E$3:$E$65537,MATCH($D402,l_fp!$A$3:$A$65537,0)),INDEX(background_biosphere!$D$2:$D$65536,MATCH($D402,background_biosphere!$A$2:$A$65536,0))),""))</f>
        <v>unspecified</v>
      </c>
      <c r="N402" s="60" t="str">
        <f>_xlfn.IFNA(_xlfn.IFNA(_xlfn.IFNA(_xlfn.IFNA(INDEX(l_goods!$D$3:$D$65537,MATCH(C402,l_goods!$A$3:$A$65537,0)),INDEX(background_technosphere!$H$2:$H$65536,MATCH(C402,background_technosphere!$A$2:$A$65536,0))),INDEX(l_fp!$F$3:$F$65537,MATCH($D402,l_fp!$A$3:$A$65537,0))),INDEX(background_biosphere!$E$2:$E$65536,MATCH($D402,background_biosphere!$A$2:$A$65536,0))),"")</f>
        <v>kg</v>
      </c>
      <c r="O402" s="61"/>
      <c r="P402" s="61" t="s">
        <v>5777</v>
      </c>
      <c r="Q402" s="61"/>
    </row>
    <row r="403" spans="1:17" x14ac:dyDescent="0.25">
      <c r="A403" s="158" t="str">
        <f>_xlfn.IFNA(_xlfn.IFNA(INDEX(l_act!$B$3:$B$65537,MATCH($B403,l_act!$A$3:$A$65537,0)),INDEX(background_technosphere!$E$2:$E$65536,MATCH($B403,background_technosphere!$B$2:$B$65536,0))),"")</f>
        <v>recyc_OCC_QC_1</v>
      </c>
      <c r="B403" s="156" t="s">
        <v>6055</v>
      </c>
      <c r="C403" s="53"/>
      <c r="D403" s="54" t="s">
        <v>466</v>
      </c>
      <c r="E403" s="55" t="str">
        <f>_xlfn.IFNA(_xlfn.IFNA(INDEX(l_act!$B$3:$B$65537,MATCH(IFERROR(RIGHT($C403,LEN($C403)-FIND("_",$C403)),""),l_act!$A$3:$A$65537,0)),INDEX(background_technosphere!$E$2:$E$65536,MATCH($C403,background_technosphere!$A$2:$A$65536,0))),"")</f>
        <v/>
      </c>
      <c r="F403" s="55" t="str">
        <f>_xlfn.IFNA(_xlfn.IFNA(INDEX(l_act!$C$3:$C$65537,MATCH(IFERROR(RIGHT($C403,LEN($C403)-FIND("_",$C403)),""),l_act!$A$3:$A$65537,0)),INDEX(background_technosphere!$G$2:$G$65536,MATCH($C403,background_technosphere!$A$2:$A$65536,0))),"")</f>
        <v/>
      </c>
      <c r="G403" s="56" t="str">
        <f>_xlfn.IFNA(_xlfn.IFNA(INDEX(l_goods!$B$3:$B$65537,MATCH($C403,l_goods!$A$3:$A$65537,0)),INDEX(background_technosphere!$F$2:$F$65536,MATCH($C403,background_technosphere!$A$2:$A$65536,0))),"")</f>
        <v/>
      </c>
      <c r="H403" s="57" t="str">
        <f>_xlfn.IFNA(_xlfn.IFNA(INDEX(l_fp!$B$3:$B$65537,MATCH($D403,l_fp!$A$3:$A$65537,0)),INDEX(background_biosphere!$B$2:$B$65536,MATCH($D403,background_biosphere!$A$2:$A$65536,0))),"")</f>
        <v>Carbon dioxide, fossil</v>
      </c>
      <c r="I403" s="58"/>
      <c r="J403" s="58"/>
      <c r="K403" s="54">
        <v>0.3231525536</v>
      </c>
      <c r="L403" s="59" t="str">
        <f>IF(_xlfn.IFNA(_xlfn.IFNA(INDEX(l_fp!$D$3:$D$65537,MATCH($D403,l_fp!$A$3:$A$65537,0)),INDEX(background_biosphere!$C$2:$C$65536,MATCH($D403,background_biosphere!$A$2:$A$65536,0))),"")=0,"",_xlfn.IFNA(_xlfn.IFNA(INDEX(l_fp!$D$3:$D$65537,MATCH($D403,l_fp!$A$3:$A$65537,0)),INDEX(background_biosphere!$C$2:$C$65536,MATCH($D403,background_biosphere!$A$2:$A$65536,0))),""))</f>
        <v>air</v>
      </c>
      <c r="M403" s="59" t="str">
        <f>IF(_xlfn.IFNA(_xlfn.IFNA(INDEX(l_fp!$E$3:$E$65537,MATCH($D403,l_fp!$A$3:$A$65537,0)),INDEX(background_biosphere!$D$2:$D$65536,MATCH($D403,background_biosphere!$A$2:$A$65536,0))),"")=0,"",_xlfn.IFNA(_xlfn.IFNA(INDEX(l_fp!$E$3:$E$65537,MATCH($D403,l_fp!$A$3:$A$65537,0)),INDEX(background_biosphere!$D$2:$D$65536,MATCH($D403,background_biosphere!$A$2:$A$65536,0))),""))</f>
        <v>unspecified</v>
      </c>
      <c r="N403" s="60" t="str">
        <f>_xlfn.IFNA(_xlfn.IFNA(_xlfn.IFNA(_xlfn.IFNA(INDEX(l_goods!$D$3:$D$65537,MATCH(C403,l_goods!$A$3:$A$65537,0)),INDEX(background_technosphere!$H$2:$H$65536,MATCH(C403,background_technosphere!$A$2:$A$65536,0))),INDEX(l_fp!$F$3:$F$65537,MATCH($D403,l_fp!$A$3:$A$65537,0))),INDEX(background_biosphere!$E$2:$E$65536,MATCH($D403,background_biosphere!$A$2:$A$65536,0))),"")</f>
        <v>kg</v>
      </c>
      <c r="O403" s="61"/>
      <c r="P403" s="61" t="s">
        <v>5777</v>
      </c>
      <c r="Q403" s="61"/>
    </row>
    <row r="404" spans="1:17" x14ac:dyDescent="0.25">
      <c r="A404" s="158" t="str">
        <f>_xlfn.IFNA(_xlfn.IFNA(INDEX(l_act!$B$3:$B$65537,MATCH($B404,l_act!$A$3:$A$65537,0)),INDEX(background_technosphere!$E$2:$E$65536,MATCH($B404,background_technosphere!$B$2:$B$65536,0))),"")</f>
        <v>recyc_OCC_QC_1</v>
      </c>
      <c r="B404" s="156" t="s">
        <v>6055</v>
      </c>
      <c r="C404" s="53"/>
      <c r="D404" s="54" t="s">
        <v>480</v>
      </c>
      <c r="E404" s="55" t="str">
        <f>_xlfn.IFNA(_xlfn.IFNA(INDEX(l_act!$B$3:$B$65537,MATCH(IFERROR(RIGHT($C404,LEN($C404)-FIND("_",$C404)),""),l_act!$A$3:$A$65537,0)),INDEX(background_technosphere!$E$2:$E$65536,MATCH($C404,background_technosphere!$A$2:$A$65536,0))),"")</f>
        <v/>
      </c>
      <c r="F404" s="55" t="str">
        <f>_xlfn.IFNA(_xlfn.IFNA(INDEX(l_act!$C$3:$C$65537,MATCH(IFERROR(RIGHT($C404,LEN($C404)-FIND("_",$C404)),""),l_act!$A$3:$A$65537,0)),INDEX(background_technosphere!$G$2:$G$65536,MATCH($C404,background_technosphere!$A$2:$A$65536,0))),"")</f>
        <v/>
      </c>
      <c r="G404" s="56" t="str">
        <f>_xlfn.IFNA(_xlfn.IFNA(INDEX(l_goods!$B$3:$B$65537,MATCH($C404,l_goods!$A$3:$A$65537,0)),INDEX(background_technosphere!$F$2:$F$65536,MATCH($C404,background_technosphere!$A$2:$A$65536,0))),"")</f>
        <v/>
      </c>
      <c r="H404" s="57" t="str">
        <f>_xlfn.IFNA(_xlfn.IFNA(INDEX(l_fp!$B$3:$B$65537,MATCH($D404,l_fp!$A$3:$A$65537,0)),INDEX(background_biosphere!$B$2:$B$65536,MATCH($D404,background_biosphere!$A$2:$A$65536,0))),"")</f>
        <v>Carbon dioxide, non-fossil</v>
      </c>
      <c r="I404" s="58"/>
      <c r="J404" s="58"/>
      <c r="K404" s="54">
        <v>2.477334619E-2</v>
      </c>
      <c r="L404" s="59" t="str">
        <f>IF(_xlfn.IFNA(_xlfn.IFNA(INDEX(l_fp!$D$3:$D$65537,MATCH($D404,l_fp!$A$3:$A$65537,0)),INDEX(background_biosphere!$C$2:$C$65536,MATCH($D404,background_biosphere!$A$2:$A$65536,0))),"")=0,"",_xlfn.IFNA(_xlfn.IFNA(INDEX(l_fp!$D$3:$D$65537,MATCH($D404,l_fp!$A$3:$A$65537,0)),INDEX(background_biosphere!$C$2:$C$65536,MATCH($D404,background_biosphere!$A$2:$A$65536,0))),""))</f>
        <v>air</v>
      </c>
      <c r="M404" s="59" t="str">
        <f>IF(_xlfn.IFNA(_xlfn.IFNA(INDEX(l_fp!$E$3:$E$65537,MATCH($D404,l_fp!$A$3:$A$65537,0)),INDEX(background_biosphere!$D$2:$D$65536,MATCH($D404,background_biosphere!$A$2:$A$65536,0))),"")=0,"",_xlfn.IFNA(_xlfn.IFNA(INDEX(l_fp!$E$3:$E$65537,MATCH($D404,l_fp!$A$3:$A$65537,0)),INDEX(background_biosphere!$D$2:$D$65536,MATCH($D404,background_biosphere!$A$2:$A$65536,0))),""))</f>
        <v>unspecified</v>
      </c>
      <c r="N404" s="60" t="str">
        <f>_xlfn.IFNA(_xlfn.IFNA(_xlfn.IFNA(_xlfn.IFNA(INDEX(l_goods!$D$3:$D$65537,MATCH(C404,l_goods!$A$3:$A$65537,0)),INDEX(background_technosphere!$H$2:$H$65536,MATCH(C404,background_technosphere!$A$2:$A$65536,0))),INDEX(l_fp!$F$3:$F$65537,MATCH($D404,l_fp!$A$3:$A$65537,0))),INDEX(background_biosphere!$E$2:$E$65536,MATCH($D404,background_biosphere!$A$2:$A$65536,0))),"")</f>
        <v>kg</v>
      </c>
      <c r="O404" s="61"/>
      <c r="P404" s="61" t="s">
        <v>5777</v>
      </c>
      <c r="Q404" s="61"/>
    </row>
    <row r="405" spans="1:17" x14ac:dyDescent="0.25">
      <c r="A405" s="158" t="str">
        <f>_xlfn.IFNA(_xlfn.IFNA(INDEX(l_act!$B$3:$B$65537,MATCH($B405,l_act!$A$3:$A$65537,0)),INDEX(background_technosphere!$E$2:$E$65536,MATCH($B405,background_technosphere!$B$2:$B$65536,0))),"")</f>
        <v>recyc_OCC_QC_1</v>
      </c>
      <c r="B405" s="156" t="s">
        <v>6055</v>
      </c>
      <c r="C405" s="53"/>
      <c r="D405" s="54" t="s">
        <v>492</v>
      </c>
      <c r="E405" s="55" t="str">
        <f>_xlfn.IFNA(_xlfn.IFNA(INDEX(l_act!$B$3:$B$65537,MATCH(IFERROR(RIGHT($C405,LEN($C405)-FIND("_",$C405)),""),l_act!$A$3:$A$65537,0)),INDEX(background_technosphere!$E$2:$E$65536,MATCH($C405,background_technosphere!$A$2:$A$65536,0))),"")</f>
        <v/>
      </c>
      <c r="F405" s="55" t="str">
        <f>_xlfn.IFNA(_xlfn.IFNA(INDEX(l_act!$C$3:$C$65537,MATCH(IFERROR(RIGHT($C405,LEN($C405)-FIND("_",$C405)),""),l_act!$A$3:$A$65537,0)),INDEX(background_technosphere!$G$2:$G$65536,MATCH($C405,background_technosphere!$A$2:$A$65536,0))),"")</f>
        <v/>
      </c>
      <c r="G405" s="56" t="str">
        <f>_xlfn.IFNA(_xlfn.IFNA(INDEX(l_goods!$B$3:$B$65537,MATCH($C405,l_goods!$A$3:$A$65537,0)),INDEX(background_technosphere!$F$2:$F$65536,MATCH($C405,background_technosphere!$A$2:$A$65536,0))),"")</f>
        <v/>
      </c>
      <c r="H405" s="57" t="str">
        <f>_xlfn.IFNA(_xlfn.IFNA(INDEX(l_fp!$B$3:$B$65537,MATCH($D405,l_fp!$A$3:$A$65537,0)),INDEX(background_biosphere!$B$2:$B$65536,MATCH($D405,background_biosphere!$A$2:$A$65536,0))),"")</f>
        <v>Carbon monoxide, fossil</v>
      </c>
      <c r="I405" s="58"/>
      <c r="J405" s="58"/>
      <c r="K405" s="54">
        <v>5.6006401999999998E-5</v>
      </c>
      <c r="L405" s="59" t="str">
        <f>IF(_xlfn.IFNA(_xlfn.IFNA(INDEX(l_fp!$D$3:$D$65537,MATCH($D405,l_fp!$A$3:$A$65537,0)),INDEX(background_biosphere!$C$2:$C$65536,MATCH($D405,background_biosphere!$A$2:$A$65536,0))),"")=0,"",_xlfn.IFNA(_xlfn.IFNA(INDEX(l_fp!$D$3:$D$65537,MATCH($D405,l_fp!$A$3:$A$65537,0)),INDEX(background_biosphere!$C$2:$C$65536,MATCH($D405,background_biosphere!$A$2:$A$65536,0))),""))</f>
        <v>air</v>
      </c>
      <c r="M405" s="59" t="str">
        <f>IF(_xlfn.IFNA(_xlfn.IFNA(INDEX(l_fp!$E$3:$E$65537,MATCH($D405,l_fp!$A$3:$A$65537,0)),INDEX(background_biosphere!$D$2:$D$65536,MATCH($D405,background_biosphere!$A$2:$A$65536,0))),"")=0,"",_xlfn.IFNA(_xlfn.IFNA(INDEX(l_fp!$E$3:$E$65537,MATCH($D405,l_fp!$A$3:$A$65537,0)),INDEX(background_biosphere!$D$2:$D$65536,MATCH($D405,background_biosphere!$A$2:$A$65536,0))),""))</f>
        <v>unspecified</v>
      </c>
      <c r="N405" s="60" t="str">
        <f>_xlfn.IFNA(_xlfn.IFNA(_xlfn.IFNA(_xlfn.IFNA(INDEX(l_goods!$D$3:$D$65537,MATCH(C405,l_goods!$A$3:$A$65537,0)),INDEX(background_technosphere!$H$2:$H$65536,MATCH(C405,background_technosphere!$A$2:$A$65536,0))),INDEX(l_fp!$F$3:$F$65537,MATCH($D405,l_fp!$A$3:$A$65537,0))),INDEX(background_biosphere!$E$2:$E$65536,MATCH($D405,background_biosphere!$A$2:$A$65536,0))),"")</f>
        <v>kg</v>
      </c>
      <c r="O405" s="61"/>
      <c r="P405" s="61" t="s">
        <v>5777</v>
      </c>
      <c r="Q405" s="61"/>
    </row>
    <row r="406" spans="1:17" x14ac:dyDescent="0.25">
      <c r="A406" s="158" t="str">
        <f>_xlfn.IFNA(_xlfn.IFNA(INDEX(l_act!$B$3:$B$65537,MATCH($B406,l_act!$A$3:$A$65537,0)),INDEX(background_technosphere!$E$2:$E$65536,MATCH($B406,background_technosphere!$B$2:$B$65536,0))),"")</f>
        <v>recyc_OCC_QC_1</v>
      </c>
      <c r="B406" s="156" t="s">
        <v>6055</v>
      </c>
      <c r="C406" s="53"/>
      <c r="D406" s="54" t="s">
        <v>505</v>
      </c>
      <c r="E406" s="55" t="str">
        <f>_xlfn.IFNA(_xlfn.IFNA(INDEX(l_act!$B$3:$B$65537,MATCH(IFERROR(RIGHT($C406,LEN($C406)-FIND("_",$C406)),""),l_act!$A$3:$A$65537,0)),INDEX(background_technosphere!$E$2:$E$65536,MATCH($C406,background_technosphere!$A$2:$A$65536,0))),"")</f>
        <v/>
      </c>
      <c r="F406" s="55" t="str">
        <f>_xlfn.IFNA(_xlfn.IFNA(INDEX(l_act!$C$3:$C$65537,MATCH(IFERROR(RIGHT($C406,LEN($C406)-FIND("_",$C406)),""),l_act!$A$3:$A$65537,0)),INDEX(background_technosphere!$G$2:$G$65536,MATCH($C406,background_technosphere!$A$2:$A$65536,0))),"")</f>
        <v/>
      </c>
      <c r="G406" s="56" t="str">
        <f>_xlfn.IFNA(_xlfn.IFNA(INDEX(l_goods!$B$3:$B$65537,MATCH($C406,l_goods!$A$3:$A$65537,0)),INDEX(background_technosphere!$F$2:$F$65536,MATCH($C406,background_technosphere!$A$2:$A$65536,0))),"")</f>
        <v/>
      </c>
      <c r="H406" s="57" t="str">
        <f>_xlfn.IFNA(_xlfn.IFNA(INDEX(l_fp!$B$3:$B$65537,MATCH($D406,l_fp!$A$3:$A$65537,0)),INDEX(background_biosphere!$B$2:$B$65536,MATCH($D406,background_biosphere!$A$2:$A$65536,0))),"")</f>
        <v>Carbon monoxide, non-fossil</v>
      </c>
      <c r="I406" s="58"/>
      <c r="J406" s="58"/>
      <c r="K406" s="54">
        <v>4.1082874000000002E-5</v>
      </c>
      <c r="L406" s="59" t="str">
        <f>IF(_xlfn.IFNA(_xlfn.IFNA(INDEX(l_fp!$D$3:$D$65537,MATCH($D406,l_fp!$A$3:$A$65537,0)),INDEX(background_biosphere!$C$2:$C$65536,MATCH($D406,background_biosphere!$A$2:$A$65536,0))),"")=0,"",_xlfn.IFNA(_xlfn.IFNA(INDEX(l_fp!$D$3:$D$65537,MATCH($D406,l_fp!$A$3:$A$65537,0)),INDEX(background_biosphere!$C$2:$C$65536,MATCH($D406,background_biosphere!$A$2:$A$65536,0))),""))</f>
        <v>air</v>
      </c>
      <c r="M406" s="59" t="str">
        <f>IF(_xlfn.IFNA(_xlfn.IFNA(INDEX(l_fp!$E$3:$E$65537,MATCH($D406,l_fp!$A$3:$A$65537,0)),INDEX(background_biosphere!$D$2:$D$65536,MATCH($D406,background_biosphere!$A$2:$A$65536,0))),"")=0,"",_xlfn.IFNA(_xlfn.IFNA(INDEX(l_fp!$E$3:$E$65537,MATCH($D406,l_fp!$A$3:$A$65537,0)),INDEX(background_biosphere!$D$2:$D$65536,MATCH($D406,background_biosphere!$A$2:$A$65536,0))),""))</f>
        <v>unspecified</v>
      </c>
      <c r="N406" s="60" t="str">
        <f>_xlfn.IFNA(_xlfn.IFNA(_xlfn.IFNA(_xlfn.IFNA(INDEX(l_goods!$D$3:$D$65537,MATCH(C406,l_goods!$A$3:$A$65537,0)),INDEX(background_technosphere!$H$2:$H$65536,MATCH(C406,background_technosphere!$A$2:$A$65536,0))),INDEX(l_fp!$F$3:$F$65537,MATCH($D406,l_fp!$A$3:$A$65537,0))),INDEX(background_biosphere!$E$2:$E$65536,MATCH($D406,background_biosphere!$A$2:$A$65536,0))),"")</f>
        <v>kg</v>
      </c>
      <c r="O406" s="61"/>
      <c r="P406" s="61" t="s">
        <v>5777</v>
      </c>
      <c r="Q406" s="61"/>
    </row>
    <row r="407" spans="1:17" x14ac:dyDescent="0.25">
      <c r="A407" s="158" t="str">
        <f>_xlfn.IFNA(_xlfn.IFNA(INDEX(l_act!$B$3:$B$65537,MATCH($B407,l_act!$A$3:$A$65537,0)),INDEX(background_technosphere!$E$2:$E$65536,MATCH($B407,background_technosphere!$B$2:$B$65536,0))),"")</f>
        <v>recyc_OCC_QC_1</v>
      </c>
      <c r="B407" s="156" t="s">
        <v>6055</v>
      </c>
      <c r="C407" s="53"/>
      <c r="D407" s="54" t="s">
        <v>555</v>
      </c>
      <c r="E407" s="55" t="str">
        <f>_xlfn.IFNA(_xlfn.IFNA(INDEX(l_act!$B$3:$B$65537,MATCH(IFERROR(RIGHT($C407,LEN($C407)-FIND("_",$C407)),""),l_act!$A$3:$A$65537,0)),INDEX(background_technosphere!$E$2:$E$65536,MATCH($C407,background_technosphere!$A$2:$A$65536,0))),"")</f>
        <v/>
      </c>
      <c r="F407" s="55" t="str">
        <f>_xlfn.IFNA(_xlfn.IFNA(INDEX(l_act!$C$3:$C$65537,MATCH(IFERROR(RIGHT($C407,LEN($C407)-FIND("_",$C407)),""),l_act!$A$3:$A$65537,0)),INDEX(background_technosphere!$G$2:$G$65536,MATCH($C407,background_technosphere!$A$2:$A$65536,0))),"")</f>
        <v/>
      </c>
      <c r="G407" s="56" t="str">
        <f>_xlfn.IFNA(_xlfn.IFNA(INDEX(l_goods!$B$3:$B$65537,MATCH($C407,l_goods!$A$3:$A$65537,0)),INDEX(background_technosphere!$F$2:$F$65536,MATCH($C407,background_technosphere!$A$2:$A$65536,0))),"")</f>
        <v/>
      </c>
      <c r="H407" s="57" t="str">
        <f>_xlfn.IFNA(_xlfn.IFNA(INDEX(l_fp!$B$3:$B$65537,MATCH($D407,l_fp!$A$3:$A$65537,0)),INDEX(background_biosphere!$B$2:$B$65536,MATCH($D407,background_biosphere!$A$2:$A$65536,0))),"")</f>
        <v>Chlorine</v>
      </c>
      <c r="I407" s="58"/>
      <c r="J407" s="58"/>
      <c r="K407" s="54">
        <v>5.5635799999999998E-8</v>
      </c>
      <c r="L407" s="59" t="str">
        <f>IF(_xlfn.IFNA(_xlfn.IFNA(INDEX(l_fp!$D$3:$D$65537,MATCH($D407,l_fp!$A$3:$A$65537,0)),INDEX(background_biosphere!$C$2:$C$65536,MATCH($D407,background_biosphere!$A$2:$A$65536,0))),"")=0,"",_xlfn.IFNA(_xlfn.IFNA(INDEX(l_fp!$D$3:$D$65537,MATCH($D407,l_fp!$A$3:$A$65537,0)),INDEX(background_biosphere!$C$2:$C$65536,MATCH($D407,background_biosphere!$A$2:$A$65536,0))),""))</f>
        <v>air</v>
      </c>
      <c r="M407" s="59" t="str">
        <f>IF(_xlfn.IFNA(_xlfn.IFNA(INDEX(l_fp!$E$3:$E$65537,MATCH($D407,l_fp!$A$3:$A$65537,0)),INDEX(background_biosphere!$D$2:$D$65536,MATCH($D407,background_biosphere!$A$2:$A$65536,0))),"")=0,"",_xlfn.IFNA(_xlfn.IFNA(INDEX(l_fp!$E$3:$E$65537,MATCH($D407,l_fp!$A$3:$A$65537,0)),INDEX(background_biosphere!$D$2:$D$65536,MATCH($D407,background_biosphere!$A$2:$A$65536,0))),""))</f>
        <v>unspecified</v>
      </c>
      <c r="N407" s="60" t="str">
        <f>_xlfn.IFNA(_xlfn.IFNA(_xlfn.IFNA(_xlfn.IFNA(INDEX(l_goods!$D$3:$D$65537,MATCH(C407,l_goods!$A$3:$A$65537,0)),INDEX(background_technosphere!$H$2:$H$65536,MATCH(C407,background_technosphere!$A$2:$A$65536,0))),INDEX(l_fp!$F$3:$F$65537,MATCH($D407,l_fp!$A$3:$A$65537,0))),INDEX(background_biosphere!$E$2:$E$65536,MATCH($D407,background_biosphere!$A$2:$A$65536,0))),"")</f>
        <v>kg</v>
      </c>
      <c r="O407" s="61"/>
      <c r="P407" s="61" t="s">
        <v>5777</v>
      </c>
      <c r="Q407" s="61"/>
    </row>
    <row r="408" spans="1:17" x14ac:dyDescent="0.25">
      <c r="A408" s="158" t="str">
        <f>_xlfn.IFNA(_xlfn.IFNA(INDEX(l_act!$B$3:$B$65537,MATCH($B408,l_act!$A$3:$A$65537,0)),INDEX(background_technosphere!$E$2:$E$65536,MATCH($B408,background_technosphere!$B$2:$B$65536,0))),"")</f>
        <v>recyc_OCC_QC_1</v>
      </c>
      <c r="B408" s="156" t="s">
        <v>6055</v>
      </c>
      <c r="C408" s="53"/>
      <c r="D408" s="54" t="s">
        <v>587</v>
      </c>
      <c r="E408" s="55" t="str">
        <f>_xlfn.IFNA(_xlfn.IFNA(INDEX(l_act!$B$3:$B$65537,MATCH(IFERROR(RIGHT($C408,LEN($C408)-FIND("_",$C408)),""),l_act!$A$3:$A$65537,0)),INDEX(background_technosphere!$E$2:$E$65536,MATCH($C408,background_technosphere!$A$2:$A$65536,0))),"")</f>
        <v/>
      </c>
      <c r="F408" s="55" t="str">
        <f>_xlfn.IFNA(_xlfn.IFNA(INDEX(l_act!$C$3:$C$65537,MATCH(IFERROR(RIGHT($C408,LEN($C408)-FIND("_",$C408)),""),l_act!$A$3:$A$65537,0)),INDEX(background_technosphere!$G$2:$G$65536,MATCH($C408,background_technosphere!$A$2:$A$65536,0))),"")</f>
        <v/>
      </c>
      <c r="G408" s="56" t="str">
        <f>_xlfn.IFNA(_xlfn.IFNA(INDEX(l_goods!$B$3:$B$65537,MATCH($C408,l_goods!$A$3:$A$65537,0)),INDEX(background_technosphere!$F$2:$F$65536,MATCH($C408,background_technosphere!$A$2:$A$65536,0))),"")</f>
        <v/>
      </c>
      <c r="H408" s="57" t="str">
        <f>_xlfn.IFNA(_xlfn.IFNA(INDEX(l_fp!$B$3:$B$65537,MATCH($D408,l_fp!$A$3:$A$65537,0)),INDEX(background_biosphere!$B$2:$B$65536,MATCH($D408,background_biosphere!$A$2:$A$65536,0))),"")</f>
        <v>Chromium</v>
      </c>
      <c r="I408" s="58"/>
      <c r="J408" s="58"/>
      <c r="K408" s="54">
        <v>2.0031799999999999E-8</v>
      </c>
      <c r="L408" s="59" t="str">
        <f>IF(_xlfn.IFNA(_xlfn.IFNA(INDEX(l_fp!$D$3:$D$65537,MATCH($D408,l_fp!$A$3:$A$65537,0)),INDEX(background_biosphere!$C$2:$C$65536,MATCH($D408,background_biosphere!$A$2:$A$65536,0))),"")=0,"",_xlfn.IFNA(_xlfn.IFNA(INDEX(l_fp!$D$3:$D$65537,MATCH($D408,l_fp!$A$3:$A$65537,0)),INDEX(background_biosphere!$C$2:$C$65536,MATCH($D408,background_biosphere!$A$2:$A$65536,0))),""))</f>
        <v>air</v>
      </c>
      <c r="M408" s="59" t="str">
        <f>IF(_xlfn.IFNA(_xlfn.IFNA(INDEX(l_fp!$E$3:$E$65537,MATCH($D408,l_fp!$A$3:$A$65537,0)),INDEX(background_biosphere!$D$2:$D$65536,MATCH($D408,background_biosphere!$A$2:$A$65536,0))),"")=0,"",_xlfn.IFNA(_xlfn.IFNA(INDEX(l_fp!$E$3:$E$65537,MATCH($D408,l_fp!$A$3:$A$65537,0)),INDEX(background_biosphere!$D$2:$D$65536,MATCH($D408,background_biosphere!$A$2:$A$65536,0))),""))</f>
        <v>unspecified</v>
      </c>
      <c r="N408" s="60" t="str">
        <f>_xlfn.IFNA(_xlfn.IFNA(_xlfn.IFNA(_xlfn.IFNA(INDEX(l_goods!$D$3:$D$65537,MATCH(C408,l_goods!$A$3:$A$65537,0)),INDEX(background_technosphere!$H$2:$H$65536,MATCH(C408,background_technosphere!$A$2:$A$65536,0))),INDEX(l_fp!$F$3:$F$65537,MATCH($D408,l_fp!$A$3:$A$65537,0))),INDEX(background_biosphere!$E$2:$E$65536,MATCH($D408,background_biosphere!$A$2:$A$65536,0))),"")</f>
        <v>kg</v>
      </c>
      <c r="O408" s="61"/>
      <c r="P408" s="61" t="s">
        <v>5777</v>
      </c>
      <c r="Q408" s="61"/>
    </row>
    <row r="409" spans="1:17" x14ac:dyDescent="0.25">
      <c r="A409" s="158" t="str">
        <f>_xlfn.IFNA(_xlfn.IFNA(INDEX(l_act!$B$3:$B$65537,MATCH($B409,l_act!$A$3:$A$65537,0)),INDEX(background_technosphere!$E$2:$E$65536,MATCH($B409,background_technosphere!$B$2:$B$65536,0))),"")</f>
        <v>recyc_OCC_QC_1</v>
      </c>
      <c r="B409" s="156" t="s">
        <v>6055</v>
      </c>
      <c r="C409" s="53"/>
      <c r="D409" s="54" t="s">
        <v>595</v>
      </c>
      <c r="E409" s="55" t="str">
        <f>_xlfn.IFNA(_xlfn.IFNA(INDEX(l_act!$B$3:$B$65537,MATCH(IFERROR(RIGHT($C409,LEN($C409)-FIND("_",$C409)),""),l_act!$A$3:$A$65537,0)),INDEX(background_technosphere!$E$2:$E$65536,MATCH($C409,background_technosphere!$A$2:$A$65536,0))),"")</f>
        <v/>
      </c>
      <c r="F409" s="55" t="str">
        <f>_xlfn.IFNA(_xlfn.IFNA(INDEX(l_act!$C$3:$C$65537,MATCH(IFERROR(RIGHT($C409,LEN($C409)-FIND("_",$C409)),""),l_act!$A$3:$A$65537,0)),INDEX(background_technosphere!$G$2:$G$65536,MATCH($C409,background_technosphere!$A$2:$A$65536,0))),"")</f>
        <v/>
      </c>
      <c r="G409" s="56" t="str">
        <f>_xlfn.IFNA(_xlfn.IFNA(INDEX(l_goods!$B$3:$B$65537,MATCH($C409,l_goods!$A$3:$A$65537,0)),INDEX(background_technosphere!$F$2:$F$65536,MATCH($C409,background_technosphere!$A$2:$A$65536,0))),"")</f>
        <v/>
      </c>
      <c r="H409" s="57" t="str">
        <f>_xlfn.IFNA(_xlfn.IFNA(INDEX(l_fp!$B$3:$B$65537,MATCH($D409,l_fp!$A$3:$A$65537,0)),INDEX(background_biosphere!$B$2:$B$65536,MATCH($D409,background_biosphere!$A$2:$A$65536,0))),"")</f>
        <v>Chromium VI</v>
      </c>
      <c r="I409" s="58"/>
      <c r="J409" s="58"/>
      <c r="K409" s="54">
        <v>6.1784699999999997E-10</v>
      </c>
      <c r="L409" s="59" t="str">
        <f>IF(_xlfn.IFNA(_xlfn.IFNA(INDEX(l_fp!$D$3:$D$65537,MATCH($D409,l_fp!$A$3:$A$65537,0)),INDEX(background_biosphere!$C$2:$C$65536,MATCH($D409,background_biosphere!$A$2:$A$65536,0))),"")=0,"",_xlfn.IFNA(_xlfn.IFNA(INDEX(l_fp!$D$3:$D$65537,MATCH($D409,l_fp!$A$3:$A$65537,0)),INDEX(background_biosphere!$C$2:$C$65536,MATCH($D409,background_biosphere!$A$2:$A$65536,0))),""))</f>
        <v>air</v>
      </c>
      <c r="M409" s="59" t="str">
        <f>IF(_xlfn.IFNA(_xlfn.IFNA(INDEX(l_fp!$E$3:$E$65537,MATCH($D409,l_fp!$A$3:$A$65537,0)),INDEX(background_biosphere!$D$2:$D$65536,MATCH($D409,background_biosphere!$A$2:$A$65536,0))),"")=0,"",_xlfn.IFNA(_xlfn.IFNA(INDEX(l_fp!$E$3:$E$65537,MATCH($D409,l_fp!$A$3:$A$65537,0)),INDEX(background_biosphere!$D$2:$D$65536,MATCH($D409,background_biosphere!$A$2:$A$65536,0))),""))</f>
        <v>unspecified</v>
      </c>
      <c r="N409" s="60" t="str">
        <f>_xlfn.IFNA(_xlfn.IFNA(_xlfn.IFNA(_xlfn.IFNA(INDEX(l_goods!$D$3:$D$65537,MATCH(C409,l_goods!$A$3:$A$65537,0)),INDEX(background_technosphere!$H$2:$H$65536,MATCH(C409,background_technosphere!$A$2:$A$65536,0))),INDEX(l_fp!$F$3:$F$65537,MATCH($D409,l_fp!$A$3:$A$65537,0))),INDEX(background_biosphere!$E$2:$E$65536,MATCH($D409,background_biosphere!$A$2:$A$65536,0))),"")</f>
        <v>kg</v>
      </c>
      <c r="O409" s="61"/>
      <c r="P409" s="61" t="s">
        <v>5777</v>
      </c>
      <c r="Q409" s="61"/>
    </row>
    <row r="410" spans="1:17" x14ac:dyDescent="0.25">
      <c r="A410" s="158" t="str">
        <f>_xlfn.IFNA(_xlfn.IFNA(INDEX(l_act!$B$3:$B$65537,MATCH($B410,l_act!$A$3:$A$65537,0)),INDEX(background_technosphere!$E$2:$E$65536,MATCH($B410,background_technosphere!$B$2:$B$65536,0))),"")</f>
        <v>recyc_OCC_QC_1</v>
      </c>
      <c r="B410" s="156" t="s">
        <v>6055</v>
      </c>
      <c r="C410" s="53"/>
      <c r="D410" s="54" t="s">
        <v>613</v>
      </c>
      <c r="E410" s="55" t="str">
        <f>_xlfn.IFNA(_xlfn.IFNA(INDEX(l_act!$B$3:$B$65537,MATCH(IFERROR(RIGHT($C410,LEN($C410)-FIND("_",$C410)),""),l_act!$A$3:$A$65537,0)),INDEX(background_technosphere!$E$2:$E$65536,MATCH($C410,background_technosphere!$A$2:$A$65536,0))),"")</f>
        <v/>
      </c>
      <c r="F410" s="55" t="str">
        <f>_xlfn.IFNA(_xlfn.IFNA(INDEX(l_act!$C$3:$C$65537,MATCH(IFERROR(RIGHT($C410,LEN($C410)-FIND("_",$C410)),""),l_act!$A$3:$A$65537,0)),INDEX(background_technosphere!$G$2:$G$65536,MATCH($C410,background_technosphere!$A$2:$A$65536,0))),"")</f>
        <v/>
      </c>
      <c r="G410" s="56" t="str">
        <f>_xlfn.IFNA(_xlfn.IFNA(INDEX(l_goods!$B$3:$B$65537,MATCH($C410,l_goods!$A$3:$A$65537,0)),INDEX(background_technosphere!$F$2:$F$65536,MATCH($C410,background_technosphere!$A$2:$A$65536,0))),"")</f>
        <v/>
      </c>
      <c r="H410" s="57" t="str">
        <f>_xlfn.IFNA(_xlfn.IFNA(INDEX(l_fp!$B$3:$B$65537,MATCH($D410,l_fp!$A$3:$A$65537,0)),INDEX(background_biosphere!$B$2:$B$65536,MATCH($D410,background_biosphere!$A$2:$A$65536,0))),"")</f>
        <v>Cobalt</v>
      </c>
      <c r="I410" s="58"/>
      <c r="J410" s="58"/>
      <c r="K410" s="54">
        <v>8.7967900000000002E-9</v>
      </c>
      <c r="L410" s="59" t="str">
        <f>IF(_xlfn.IFNA(_xlfn.IFNA(INDEX(l_fp!$D$3:$D$65537,MATCH($D410,l_fp!$A$3:$A$65537,0)),INDEX(background_biosphere!$C$2:$C$65536,MATCH($D410,background_biosphere!$A$2:$A$65536,0))),"")=0,"",_xlfn.IFNA(_xlfn.IFNA(INDEX(l_fp!$D$3:$D$65537,MATCH($D410,l_fp!$A$3:$A$65537,0)),INDEX(background_biosphere!$C$2:$C$65536,MATCH($D410,background_biosphere!$A$2:$A$65536,0))),""))</f>
        <v>air</v>
      </c>
      <c r="M410" s="59" t="str">
        <f>IF(_xlfn.IFNA(_xlfn.IFNA(INDEX(l_fp!$E$3:$E$65537,MATCH($D410,l_fp!$A$3:$A$65537,0)),INDEX(background_biosphere!$D$2:$D$65536,MATCH($D410,background_biosphere!$A$2:$A$65536,0))),"")=0,"",_xlfn.IFNA(_xlfn.IFNA(INDEX(l_fp!$E$3:$E$65537,MATCH($D410,l_fp!$A$3:$A$65537,0)),INDEX(background_biosphere!$D$2:$D$65536,MATCH($D410,background_biosphere!$A$2:$A$65536,0))),""))</f>
        <v>unspecified</v>
      </c>
      <c r="N410" s="60" t="str">
        <f>_xlfn.IFNA(_xlfn.IFNA(_xlfn.IFNA(_xlfn.IFNA(INDEX(l_goods!$D$3:$D$65537,MATCH(C410,l_goods!$A$3:$A$65537,0)),INDEX(background_technosphere!$H$2:$H$65536,MATCH(C410,background_technosphere!$A$2:$A$65536,0))),INDEX(l_fp!$F$3:$F$65537,MATCH($D410,l_fp!$A$3:$A$65537,0))),INDEX(background_biosphere!$E$2:$E$65536,MATCH($D410,background_biosphere!$A$2:$A$65536,0))),"")</f>
        <v>kg</v>
      </c>
      <c r="O410" s="61"/>
      <c r="P410" s="61" t="s">
        <v>5777</v>
      </c>
      <c r="Q410" s="61"/>
    </row>
    <row r="411" spans="1:17" x14ac:dyDescent="0.25">
      <c r="A411" s="158" t="str">
        <f>_xlfn.IFNA(_xlfn.IFNA(INDEX(l_act!$B$3:$B$65537,MATCH($B411,l_act!$A$3:$A$65537,0)),INDEX(background_technosphere!$E$2:$E$65536,MATCH($B411,background_technosphere!$B$2:$B$65536,0))),"")</f>
        <v>recyc_OCC_QC_1</v>
      </c>
      <c r="B411" s="156" t="s">
        <v>6055</v>
      </c>
      <c r="C411" s="53"/>
      <c r="D411" s="54" t="s">
        <v>637</v>
      </c>
      <c r="E411" s="55" t="str">
        <f>_xlfn.IFNA(_xlfn.IFNA(INDEX(l_act!$B$3:$B$65537,MATCH(IFERROR(RIGHT($C411,LEN($C411)-FIND("_",$C411)),""),l_act!$A$3:$A$65537,0)),INDEX(background_technosphere!$E$2:$E$65536,MATCH($C411,background_technosphere!$A$2:$A$65536,0))),"")</f>
        <v/>
      </c>
      <c r="F411" s="55" t="str">
        <f>_xlfn.IFNA(_xlfn.IFNA(INDEX(l_act!$C$3:$C$65537,MATCH(IFERROR(RIGHT($C411,LEN($C411)-FIND("_",$C411)),""),l_act!$A$3:$A$65537,0)),INDEX(background_technosphere!$G$2:$G$65536,MATCH($C411,background_technosphere!$A$2:$A$65536,0))),"")</f>
        <v/>
      </c>
      <c r="G411" s="56" t="str">
        <f>_xlfn.IFNA(_xlfn.IFNA(INDEX(l_goods!$B$3:$B$65537,MATCH($C411,l_goods!$A$3:$A$65537,0)),INDEX(background_technosphere!$F$2:$F$65536,MATCH($C411,background_technosphere!$A$2:$A$65536,0))),"")</f>
        <v/>
      </c>
      <c r="H411" s="57" t="str">
        <f>_xlfn.IFNA(_xlfn.IFNA(INDEX(l_fp!$B$3:$B$65537,MATCH($D411,l_fp!$A$3:$A$65537,0)),INDEX(background_biosphere!$B$2:$B$65536,MATCH($D411,background_biosphere!$A$2:$A$65536,0))),"")</f>
        <v>Copper</v>
      </c>
      <c r="I411" s="58"/>
      <c r="J411" s="58"/>
      <c r="K411" s="54">
        <v>2.9913499999999998E-8</v>
      </c>
      <c r="L411" s="59" t="str">
        <f>IF(_xlfn.IFNA(_xlfn.IFNA(INDEX(l_fp!$D$3:$D$65537,MATCH($D411,l_fp!$A$3:$A$65537,0)),INDEX(background_biosphere!$C$2:$C$65536,MATCH($D411,background_biosphere!$A$2:$A$65536,0))),"")=0,"",_xlfn.IFNA(_xlfn.IFNA(INDEX(l_fp!$D$3:$D$65537,MATCH($D411,l_fp!$A$3:$A$65537,0)),INDEX(background_biosphere!$C$2:$C$65536,MATCH($D411,background_biosphere!$A$2:$A$65536,0))),""))</f>
        <v>air</v>
      </c>
      <c r="M411" s="59" t="str">
        <f>IF(_xlfn.IFNA(_xlfn.IFNA(INDEX(l_fp!$E$3:$E$65537,MATCH($D411,l_fp!$A$3:$A$65537,0)),INDEX(background_biosphere!$D$2:$D$65536,MATCH($D411,background_biosphere!$A$2:$A$65536,0))),"")=0,"",_xlfn.IFNA(_xlfn.IFNA(INDEX(l_fp!$E$3:$E$65537,MATCH($D411,l_fp!$A$3:$A$65537,0)),INDEX(background_biosphere!$D$2:$D$65536,MATCH($D411,background_biosphere!$A$2:$A$65536,0))),""))</f>
        <v>unspecified</v>
      </c>
      <c r="N411" s="60" t="str">
        <f>_xlfn.IFNA(_xlfn.IFNA(_xlfn.IFNA(_xlfn.IFNA(INDEX(l_goods!$D$3:$D$65537,MATCH(C411,l_goods!$A$3:$A$65537,0)),INDEX(background_technosphere!$H$2:$H$65536,MATCH(C411,background_technosphere!$A$2:$A$65536,0))),INDEX(l_fp!$F$3:$F$65537,MATCH($D411,l_fp!$A$3:$A$65537,0))),INDEX(background_biosphere!$E$2:$E$65536,MATCH($D411,background_biosphere!$A$2:$A$65536,0))),"")</f>
        <v>kg</v>
      </c>
      <c r="O411" s="61"/>
      <c r="P411" s="61" t="s">
        <v>5777</v>
      </c>
      <c r="Q411" s="61"/>
    </row>
    <row r="412" spans="1:17" x14ac:dyDescent="0.25">
      <c r="A412" s="158" t="str">
        <f>_xlfn.IFNA(_xlfn.IFNA(INDEX(l_act!$B$3:$B$65537,MATCH($B412,l_act!$A$3:$A$65537,0)),INDEX(background_technosphere!$E$2:$E$65536,MATCH($B412,background_technosphere!$B$2:$B$65536,0))),"")</f>
        <v>recyc_OCC_QC_1</v>
      </c>
      <c r="B412" s="156" t="s">
        <v>6055</v>
      </c>
      <c r="C412" s="53"/>
      <c r="D412" s="54" t="s">
        <v>754</v>
      </c>
      <c r="E412" s="55" t="str">
        <f>_xlfn.IFNA(_xlfn.IFNA(INDEX(l_act!$B$3:$B$65537,MATCH(IFERROR(RIGHT($C412,LEN($C412)-FIND("_",$C412)),""),l_act!$A$3:$A$65537,0)),INDEX(background_technosphere!$E$2:$E$65536,MATCH($C412,background_technosphere!$A$2:$A$65536,0))),"")</f>
        <v/>
      </c>
      <c r="F412" s="55" t="str">
        <f>_xlfn.IFNA(_xlfn.IFNA(INDEX(l_act!$C$3:$C$65537,MATCH(IFERROR(RIGHT($C412,LEN($C412)-FIND("_",$C412)),""),l_act!$A$3:$A$65537,0)),INDEX(background_technosphere!$G$2:$G$65536,MATCH($C412,background_technosphere!$A$2:$A$65536,0))),"")</f>
        <v/>
      </c>
      <c r="G412" s="56" t="str">
        <f>_xlfn.IFNA(_xlfn.IFNA(INDEX(l_goods!$B$3:$B$65537,MATCH($C412,l_goods!$A$3:$A$65537,0)),INDEX(background_technosphere!$F$2:$F$65536,MATCH($C412,background_technosphere!$A$2:$A$65536,0))),"")</f>
        <v/>
      </c>
      <c r="H412" s="57" t="str">
        <f>_xlfn.IFNA(_xlfn.IFNA(INDEX(l_fp!$B$3:$B$65537,MATCH($D412,l_fp!$A$3:$A$65537,0)),INDEX(background_biosphere!$B$2:$B$65536,MATCH($D412,background_biosphere!$A$2:$A$65536,0))),"")</f>
        <v>Dinitrogen monoxide</v>
      </c>
      <c r="I412" s="58"/>
      <c r="J412" s="58"/>
      <c r="K412" s="54">
        <v>1.553723E-6</v>
      </c>
      <c r="L412" s="59" t="str">
        <f>IF(_xlfn.IFNA(_xlfn.IFNA(INDEX(l_fp!$D$3:$D$65537,MATCH($D412,l_fp!$A$3:$A$65537,0)),INDEX(background_biosphere!$C$2:$C$65536,MATCH($D412,background_biosphere!$A$2:$A$65536,0))),"")=0,"",_xlfn.IFNA(_xlfn.IFNA(INDEX(l_fp!$D$3:$D$65537,MATCH($D412,l_fp!$A$3:$A$65537,0)),INDEX(background_biosphere!$C$2:$C$65536,MATCH($D412,background_biosphere!$A$2:$A$65536,0))),""))</f>
        <v>air</v>
      </c>
      <c r="M412" s="59" t="str">
        <f>IF(_xlfn.IFNA(_xlfn.IFNA(INDEX(l_fp!$E$3:$E$65537,MATCH($D412,l_fp!$A$3:$A$65537,0)),INDEX(background_biosphere!$D$2:$D$65536,MATCH($D412,background_biosphere!$A$2:$A$65536,0))),"")=0,"",_xlfn.IFNA(_xlfn.IFNA(INDEX(l_fp!$E$3:$E$65537,MATCH($D412,l_fp!$A$3:$A$65537,0)),INDEX(background_biosphere!$D$2:$D$65536,MATCH($D412,background_biosphere!$A$2:$A$65536,0))),""))</f>
        <v>unspecified</v>
      </c>
      <c r="N412" s="60" t="str">
        <f>_xlfn.IFNA(_xlfn.IFNA(_xlfn.IFNA(_xlfn.IFNA(INDEX(l_goods!$D$3:$D$65537,MATCH(C412,l_goods!$A$3:$A$65537,0)),INDEX(background_technosphere!$H$2:$H$65536,MATCH(C412,background_technosphere!$A$2:$A$65536,0))),INDEX(l_fp!$F$3:$F$65537,MATCH($D412,l_fp!$A$3:$A$65537,0))),INDEX(background_biosphere!$E$2:$E$65536,MATCH($D412,background_biosphere!$A$2:$A$65536,0))),"")</f>
        <v>kg</v>
      </c>
      <c r="O412" s="61"/>
      <c r="P412" s="61" t="s">
        <v>5777</v>
      </c>
      <c r="Q412" s="61"/>
    </row>
    <row r="413" spans="1:17" x14ac:dyDescent="0.25">
      <c r="A413" s="158" t="str">
        <f>_xlfn.IFNA(_xlfn.IFNA(INDEX(l_act!$B$3:$B$65537,MATCH($B413,l_act!$A$3:$A$65537,0)),INDEX(background_technosphere!$E$2:$E$65536,MATCH($B413,background_technosphere!$B$2:$B$65536,0))),"")</f>
        <v>recyc_OCC_QC_1</v>
      </c>
      <c r="B413" s="156" t="s">
        <v>6055</v>
      </c>
      <c r="C413" s="53"/>
      <c r="D413" s="54" t="s">
        <v>762</v>
      </c>
      <c r="E413" s="55" t="str">
        <f>_xlfn.IFNA(_xlfn.IFNA(INDEX(l_act!$B$3:$B$65537,MATCH(IFERROR(RIGHT($C413,LEN($C413)-FIND("_",$C413)),""),l_act!$A$3:$A$65537,0)),INDEX(background_technosphere!$E$2:$E$65536,MATCH($C413,background_technosphere!$A$2:$A$65536,0))),"")</f>
        <v/>
      </c>
      <c r="F413" s="55" t="str">
        <f>_xlfn.IFNA(_xlfn.IFNA(INDEX(l_act!$C$3:$C$65537,MATCH(IFERROR(RIGHT($C413,LEN($C413)-FIND("_",$C413)),""),l_act!$A$3:$A$65537,0)),INDEX(background_technosphere!$G$2:$G$65536,MATCH($C413,background_technosphere!$A$2:$A$65536,0))),"")</f>
        <v/>
      </c>
      <c r="G413" s="56" t="str">
        <f>_xlfn.IFNA(_xlfn.IFNA(INDEX(l_goods!$B$3:$B$65537,MATCH($C413,l_goods!$A$3:$A$65537,0)),INDEX(background_technosphere!$F$2:$F$65536,MATCH($C413,background_technosphere!$A$2:$A$65536,0))),"")</f>
        <v/>
      </c>
      <c r="H413" s="57" t="str">
        <f>_xlfn.IFNA(_xlfn.IFNA(INDEX(l_fp!$B$3:$B$65537,MATCH($D413,l_fp!$A$3:$A$65537,0)),INDEX(background_biosphere!$B$2:$B$65536,MATCH($D413,background_biosphere!$A$2:$A$65536,0))),"")</f>
        <v>Dioxins, measured as 2,3,7,8-tetrachlorodibenzo-p-dioxin</v>
      </c>
      <c r="I413" s="58"/>
      <c r="J413" s="58"/>
      <c r="K413" s="54">
        <v>1.3428299999999999E-14</v>
      </c>
      <c r="L413" s="59" t="str">
        <f>IF(_xlfn.IFNA(_xlfn.IFNA(INDEX(l_fp!$D$3:$D$65537,MATCH($D413,l_fp!$A$3:$A$65537,0)),INDEX(background_biosphere!$C$2:$C$65536,MATCH($D413,background_biosphere!$A$2:$A$65536,0))),"")=0,"",_xlfn.IFNA(_xlfn.IFNA(INDEX(l_fp!$D$3:$D$65537,MATCH($D413,l_fp!$A$3:$A$65537,0)),INDEX(background_biosphere!$C$2:$C$65536,MATCH($D413,background_biosphere!$A$2:$A$65536,0))),""))</f>
        <v>air</v>
      </c>
      <c r="M413" s="59" t="str">
        <f>IF(_xlfn.IFNA(_xlfn.IFNA(INDEX(l_fp!$E$3:$E$65537,MATCH($D413,l_fp!$A$3:$A$65537,0)),INDEX(background_biosphere!$D$2:$D$65536,MATCH($D413,background_biosphere!$A$2:$A$65536,0))),"")=0,"",_xlfn.IFNA(_xlfn.IFNA(INDEX(l_fp!$E$3:$E$65537,MATCH($D413,l_fp!$A$3:$A$65537,0)),INDEX(background_biosphere!$D$2:$D$65536,MATCH($D413,background_biosphere!$A$2:$A$65536,0))),""))</f>
        <v>unspecified</v>
      </c>
      <c r="N413" s="60" t="str">
        <f>_xlfn.IFNA(_xlfn.IFNA(_xlfn.IFNA(_xlfn.IFNA(INDEX(l_goods!$D$3:$D$65537,MATCH(C413,l_goods!$A$3:$A$65537,0)),INDEX(background_technosphere!$H$2:$H$65536,MATCH(C413,background_technosphere!$A$2:$A$65536,0))),INDEX(l_fp!$F$3:$F$65537,MATCH($D413,l_fp!$A$3:$A$65537,0))),INDEX(background_biosphere!$E$2:$E$65536,MATCH($D413,background_biosphere!$A$2:$A$65536,0))),"")</f>
        <v>kg</v>
      </c>
      <c r="O413" s="61"/>
      <c r="P413" s="61" t="s">
        <v>5777</v>
      </c>
      <c r="Q413" s="61"/>
    </row>
    <row r="414" spans="1:17" x14ac:dyDescent="0.25">
      <c r="A414" s="158" t="str">
        <f>_xlfn.IFNA(_xlfn.IFNA(INDEX(l_act!$B$3:$B$65537,MATCH($B414,l_act!$A$3:$A$65537,0)),INDEX(background_technosphere!$E$2:$E$65536,MATCH($B414,background_technosphere!$B$2:$B$65536,0))),"")</f>
        <v>recyc_OCC_QC_1</v>
      </c>
      <c r="B414" s="156" t="s">
        <v>6055</v>
      </c>
      <c r="C414" s="53"/>
      <c r="D414" s="54" t="s">
        <v>784</v>
      </c>
      <c r="E414" s="55" t="str">
        <f>_xlfn.IFNA(_xlfn.IFNA(INDEX(l_act!$B$3:$B$65537,MATCH(IFERROR(RIGHT($C414,LEN($C414)-FIND("_",$C414)),""),l_act!$A$3:$A$65537,0)),INDEX(background_technosphere!$E$2:$E$65536,MATCH($C414,background_technosphere!$A$2:$A$65536,0))),"")</f>
        <v/>
      </c>
      <c r="F414" s="55" t="str">
        <f>_xlfn.IFNA(_xlfn.IFNA(INDEX(l_act!$C$3:$C$65537,MATCH(IFERROR(RIGHT($C414,LEN($C414)-FIND("_",$C414)),""),l_act!$A$3:$A$65537,0)),INDEX(background_technosphere!$G$2:$G$65536,MATCH($C414,background_technosphere!$A$2:$A$65536,0))),"")</f>
        <v/>
      </c>
      <c r="G414" s="56" t="str">
        <f>_xlfn.IFNA(_xlfn.IFNA(INDEX(l_goods!$B$3:$B$65537,MATCH($C414,l_goods!$A$3:$A$65537,0)),INDEX(background_technosphere!$F$2:$F$65536,MATCH($C414,background_technosphere!$A$2:$A$65536,0))),"")</f>
        <v/>
      </c>
      <c r="H414" s="57" t="str">
        <f>_xlfn.IFNA(_xlfn.IFNA(INDEX(l_fp!$B$3:$B$65537,MATCH($D414,l_fp!$A$3:$A$65537,0)),INDEX(background_biosphere!$B$2:$B$65536,MATCH($D414,background_biosphere!$A$2:$A$65536,0))),"")</f>
        <v>Ethane</v>
      </c>
      <c r="I414" s="58"/>
      <c r="J414" s="58"/>
      <c r="K414" s="54">
        <v>3.4816779999999999E-6</v>
      </c>
      <c r="L414" s="59" t="str">
        <f>IF(_xlfn.IFNA(_xlfn.IFNA(INDEX(l_fp!$D$3:$D$65537,MATCH($D414,l_fp!$A$3:$A$65537,0)),INDEX(background_biosphere!$C$2:$C$65536,MATCH($D414,background_biosphere!$A$2:$A$65536,0))),"")=0,"",_xlfn.IFNA(_xlfn.IFNA(INDEX(l_fp!$D$3:$D$65537,MATCH($D414,l_fp!$A$3:$A$65537,0)),INDEX(background_biosphere!$C$2:$C$65536,MATCH($D414,background_biosphere!$A$2:$A$65536,0))),""))</f>
        <v>air</v>
      </c>
      <c r="M414" s="59" t="str">
        <f>IF(_xlfn.IFNA(_xlfn.IFNA(INDEX(l_fp!$E$3:$E$65537,MATCH($D414,l_fp!$A$3:$A$65537,0)),INDEX(background_biosphere!$D$2:$D$65536,MATCH($D414,background_biosphere!$A$2:$A$65536,0))),"")=0,"",_xlfn.IFNA(_xlfn.IFNA(INDEX(l_fp!$E$3:$E$65537,MATCH($D414,l_fp!$A$3:$A$65537,0)),INDEX(background_biosphere!$D$2:$D$65536,MATCH($D414,background_biosphere!$A$2:$A$65536,0))),""))</f>
        <v>unspecified</v>
      </c>
      <c r="N414" s="60" t="str">
        <f>_xlfn.IFNA(_xlfn.IFNA(_xlfn.IFNA(_xlfn.IFNA(INDEX(l_goods!$D$3:$D$65537,MATCH(C414,l_goods!$A$3:$A$65537,0)),INDEX(background_technosphere!$H$2:$H$65536,MATCH(C414,background_technosphere!$A$2:$A$65536,0))),INDEX(l_fp!$F$3:$F$65537,MATCH($D414,l_fp!$A$3:$A$65537,0))),INDEX(background_biosphere!$E$2:$E$65536,MATCH($D414,background_biosphere!$A$2:$A$65536,0))),"")</f>
        <v>kg</v>
      </c>
      <c r="O414" s="61"/>
      <c r="P414" s="61" t="s">
        <v>5777</v>
      </c>
      <c r="Q414" s="61"/>
    </row>
    <row r="415" spans="1:17" x14ac:dyDescent="0.25">
      <c r="A415" s="158" t="str">
        <f>_xlfn.IFNA(_xlfn.IFNA(INDEX(l_act!$B$3:$B$65537,MATCH($B415,l_act!$A$3:$A$65537,0)),INDEX(background_technosphere!$E$2:$E$65536,MATCH($B415,background_technosphere!$B$2:$B$65536,0))),"")</f>
        <v>recyc_OCC_QC_1</v>
      </c>
      <c r="B415" s="156" t="s">
        <v>6055</v>
      </c>
      <c r="C415" s="53"/>
      <c r="D415" s="54" t="s">
        <v>886</v>
      </c>
      <c r="E415" s="55" t="str">
        <f>_xlfn.IFNA(_xlfn.IFNA(INDEX(l_act!$B$3:$B$65537,MATCH(IFERROR(RIGHT($C415,LEN($C415)-FIND("_",$C415)),""),l_act!$A$3:$A$65537,0)),INDEX(background_technosphere!$E$2:$E$65536,MATCH($C415,background_technosphere!$A$2:$A$65536,0))),"")</f>
        <v/>
      </c>
      <c r="F415" s="55" t="str">
        <f>_xlfn.IFNA(_xlfn.IFNA(INDEX(l_act!$C$3:$C$65537,MATCH(IFERROR(RIGHT($C415,LEN($C415)-FIND("_",$C415)),""),l_act!$A$3:$A$65537,0)),INDEX(background_technosphere!$G$2:$G$65536,MATCH($C415,background_technosphere!$A$2:$A$65536,0))),"")</f>
        <v/>
      </c>
      <c r="G415" s="56" t="str">
        <f>_xlfn.IFNA(_xlfn.IFNA(INDEX(l_goods!$B$3:$B$65537,MATCH($C415,l_goods!$A$3:$A$65537,0)),INDEX(background_technosphere!$F$2:$F$65536,MATCH($C415,background_technosphere!$A$2:$A$65536,0))),"")</f>
        <v/>
      </c>
      <c r="H415" s="57" t="str">
        <f>_xlfn.IFNA(_xlfn.IFNA(INDEX(l_fp!$B$3:$B$65537,MATCH($D415,l_fp!$A$3:$A$65537,0)),INDEX(background_biosphere!$B$2:$B$65536,MATCH($D415,background_biosphere!$A$2:$A$65536,0))),"")</f>
        <v>Ethanol</v>
      </c>
      <c r="I415" s="58"/>
      <c r="J415" s="58"/>
      <c r="K415" s="54">
        <v>9.3001999999999996E-10</v>
      </c>
      <c r="L415" s="59" t="str">
        <f>IF(_xlfn.IFNA(_xlfn.IFNA(INDEX(l_fp!$D$3:$D$65537,MATCH($D415,l_fp!$A$3:$A$65537,0)),INDEX(background_biosphere!$C$2:$C$65536,MATCH($D415,background_biosphere!$A$2:$A$65536,0))),"")=0,"",_xlfn.IFNA(_xlfn.IFNA(INDEX(l_fp!$D$3:$D$65537,MATCH($D415,l_fp!$A$3:$A$65537,0)),INDEX(background_biosphere!$C$2:$C$65536,MATCH($D415,background_biosphere!$A$2:$A$65536,0))),""))</f>
        <v>air</v>
      </c>
      <c r="M415" s="59" t="str">
        <f>IF(_xlfn.IFNA(_xlfn.IFNA(INDEX(l_fp!$E$3:$E$65537,MATCH($D415,l_fp!$A$3:$A$65537,0)),INDEX(background_biosphere!$D$2:$D$65536,MATCH($D415,background_biosphere!$A$2:$A$65536,0))),"")=0,"",_xlfn.IFNA(_xlfn.IFNA(INDEX(l_fp!$E$3:$E$65537,MATCH($D415,l_fp!$A$3:$A$65537,0)),INDEX(background_biosphere!$D$2:$D$65536,MATCH($D415,background_biosphere!$A$2:$A$65536,0))),""))</f>
        <v>unspecified</v>
      </c>
      <c r="N415" s="60" t="str">
        <f>_xlfn.IFNA(_xlfn.IFNA(_xlfn.IFNA(_xlfn.IFNA(INDEX(l_goods!$D$3:$D$65537,MATCH(C415,l_goods!$A$3:$A$65537,0)),INDEX(background_technosphere!$H$2:$H$65536,MATCH(C415,background_technosphere!$A$2:$A$65536,0))),INDEX(l_fp!$F$3:$F$65537,MATCH($D415,l_fp!$A$3:$A$65537,0))),INDEX(background_biosphere!$E$2:$E$65536,MATCH($D415,background_biosphere!$A$2:$A$65536,0))),"")</f>
        <v>kg</v>
      </c>
      <c r="O415" s="61"/>
      <c r="P415" s="61" t="s">
        <v>5777</v>
      </c>
      <c r="Q415" s="61"/>
    </row>
    <row r="416" spans="1:17" x14ac:dyDescent="0.25">
      <c r="A416" s="158" t="str">
        <f>_xlfn.IFNA(_xlfn.IFNA(INDEX(l_act!$B$3:$B$65537,MATCH($B416,l_act!$A$3:$A$65537,0)),INDEX(background_technosphere!$E$2:$E$65536,MATCH($B416,background_technosphere!$B$2:$B$65536,0))),"")</f>
        <v>recyc_OCC_QC_1</v>
      </c>
      <c r="B416" s="156" t="s">
        <v>6055</v>
      </c>
      <c r="C416" s="53"/>
      <c r="D416" s="54" t="s">
        <v>892</v>
      </c>
      <c r="E416" s="55" t="str">
        <f>_xlfn.IFNA(_xlfn.IFNA(INDEX(l_act!$B$3:$B$65537,MATCH(IFERROR(RIGHT($C416,LEN($C416)-FIND("_",$C416)),""),l_act!$A$3:$A$65537,0)),INDEX(background_technosphere!$E$2:$E$65536,MATCH($C416,background_technosphere!$A$2:$A$65536,0))),"")</f>
        <v/>
      </c>
      <c r="F416" s="55" t="str">
        <f>_xlfn.IFNA(_xlfn.IFNA(INDEX(l_act!$C$3:$C$65537,MATCH(IFERROR(RIGHT($C416,LEN($C416)-FIND("_",$C416)),""),l_act!$A$3:$A$65537,0)),INDEX(background_technosphere!$G$2:$G$65536,MATCH($C416,background_technosphere!$A$2:$A$65536,0))),"")</f>
        <v/>
      </c>
      <c r="G416" s="56" t="str">
        <f>_xlfn.IFNA(_xlfn.IFNA(INDEX(l_goods!$B$3:$B$65537,MATCH($C416,l_goods!$A$3:$A$65537,0)),INDEX(background_technosphere!$F$2:$F$65536,MATCH($C416,background_technosphere!$A$2:$A$65536,0))),"")</f>
        <v/>
      </c>
      <c r="H416" s="57" t="str">
        <f>_xlfn.IFNA(_xlfn.IFNA(INDEX(l_fp!$B$3:$B$65537,MATCH($D416,l_fp!$A$3:$A$65537,0)),INDEX(background_biosphere!$B$2:$B$65536,MATCH($D416,background_biosphere!$A$2:$A$65536,0))),"")</f>
        <v>Ethene</v>
      </c>
      <c r="I416" s="58"/>
      <c r="J416" s="58"/>
      <c r="K416" s="54">
        <v>6.9633559999999997E-6</v>
      </c>
      <c r="L416" s="59" t="str">
        <f>IF(_xlfn.IFNA(_xlfn.IFNA(INDEX(l_fp!$D$3:$D$65537,MATCH($D416,l_fp!$A$3:$A$65537,0)),INDEX(background_biosphere!$C$2:$C$65536,MATCH($D416,background_biosphere!$A$2:$A$65536,0))),"")=0,"",_xlfn.IFNA(_xlfn.IFNA(INDEX(l_fp!$D$3:$D$65537,MATCH($D416,l_fp!$A$3:$A$65537,0)),INDEX(background_biosphere!$C$2:$C$65536,MATCH($D416,background_biosphere!$A$2:$A$65536,0))),""))</f>
        <v>air</v>
      </c>
      <c r="M416" s="59" t="str">
        <f>IF(_xlfn.IFNA(_xlfn.IFNA(INDEX(l_fp!$E$3:$E$65537,MATCH($D416,l_fp!$A$3:$A$65537,0)),INDEX(background_biosphere!$D$2:$D$65536,MATCH($D416,background_biosphere!$A$2:$A$65536,0))),"")=0,"",_xlfn.IFNA(_xlfn.IFNA(INDEX(l_fp!$E$3:$E$65537,MATCH($D416,l_fp!$A$3:$A$65537,0)),INDEX(background_biosphere!$D$2:$D$65536,MATCH($D416,background_biosphere!$A$2:$A$65536,0))),""))</f>
        <v>unspecified</v>
      </c>
      <c r="N416" s="60" t="str">
        <f>_xlfn.IFNA(_xlfn.IFNA(_xlfn.IFNA(_xlfn.IFNA(INDEX(l_goods!$D$3:$D$65537,MATCH(C416,l_goods!$A$3:$A$65537,0)),INDEX(background_technosphere!$H$2:$H$65536,MATCH(C416,background_technosphere!$A$2:$A$65536,0))),INDEX(l_fp!$F$3:$F$65537,MATCH($D416,l_fp!$A$3:$A$65537,0))),INDEX(background_biosphere!$E$2:$E$65536,MATCH($D416,background_biosphere!$A$2:$A$65536,0))),"")</f>
        <v>kg</v>
      </c>
      <c r="O416" s="61"/>
      <c r="P416" s="61" t="s">
        <v>5777</v>
      </c>
      <c r="Q416" s="61"/>
    </row>
    <row r="417" spans="1:17" x14ac:dyDescent="0.25">
      <c r="A417" s="158" t="str">
        <f>_xlfn.IFNA(_xlfn.IFNA(INDEX(l_act!$B$3:$B$65537,MATCH($B417,l_act!$A$3:$A$65537,0)),INDEX(background_technosphere!$E$2:$E$65536,MATCH($B417,background_technosphere!$B$2:$B$65536,0))),"")</f>
        <v>recyc_OCC_QC_1</v>
      </c>
      <c r="B417" s="156" t="s">
        <v>6055</v>
      </c>
      <c r="C417" s="53"/>
      <c r="D417" s="54" t="s">
        <v>956</v>
      </c>
      <c r="E417" s="55" t="str">
        <f>_xlfn.IFNA(_xlfn.IFNA(INDEX(l_act!$B$3:$B$65537,MATCH(IFERROR(RIGHT($C417,LEN($C417)-FIND("_",$C417)),""),l_act!$A$3:$A$65537,0)),INDEX(background_technosphere!$E$2:$E$65536,MATCH($C417,background_technosphere!$A$2:$A$65536,0))),"")</f>
        <v/>
      </c>
      <c r="F417" s="55" t="str">
        <f>_xlfn.IFNA(_xlfn.IFNA(INDEX(l_act!$C$3:$C$65537,MATCH(IFERROR(RIGHT($C417,LEN($C417)-FIND("_",$C417)),""),l_act!$A$3:$A$65537,0)),INDEX(background_technosphere!$G$2:$G$65536,MATCH($C417,background_technosphere!$A$2:$A$65536,0))),"")</f>
        <v/>
      </c>
      <c r="G417" s="56" t="str">
        <f>_xlfn.IFNA(_xlfn.IFNA(INDEX(l_goods!$B$3:$B$65537,MATCH($C417,l_goods!$A$3:$A$65537,0)),INDEX(background_technosphere!$F$2:$F$65536,MATCH($C417,background_technosphere!$A$2:$A$65536,0))),"")</f>
        <v/>
      </c>
      <c r="H417" s="57" t="str">
        <f>_xlfn.IFNA(_xlfn.IFNA(INDEX(l_fp!$B$3:$B$65537,MATCH($D417,l_fp!$A$3:$A$65537,0)),INDEX(background_biosphere!$B$2:$B$65536,MATCH($D417,background_biosphere!$A$2:$A$65536,0))),"")</f>
        <v>Ethyne</v>
      </c>
      <c r="I417" s="58"/>
      <c r="J417" s="58"/>
      <c r="K417" s="54">
        <v>1.1605590000000001E-6</v>
      </c>
      <c r="L417" s="59" t="str">
        <f>IF(_xlfn.IFNA(_xlfn.IFNA(INDEX(l_fp!$D$3:$D$65537,MATCH($D417,l_fp!$A$3:$A$65537,0)),INDEX(background_biosphere!$C$2:$C$65536,MATCH($D417,background_biosphere!$A$2:$A$65536,0))),"")=0,"",_xlfn.IFNA(_xlfn.IFNA(INDEX(l_fp!$D$3:$D$65537,MATCH($D417,l_fp!$A$3:$A$65537,0)),INDEX(background_biosphere!$C$2:$C$65536,MATCH($D417,background_biosphere!$A$2:$A$65536,0))),""))</f>
        <v>air</v>
      </c>
      <c r="M417" s="59" t="str">
        <f>IF(_xlfn.IFNA(_xlfn.IFNA(INDEX(l_fp!$E$3:$E$65537,MATCH($D417,l_fp!$A$3:$A$65537,0)),INDEX(background_biosphere!$D$2:$D$65536,MATCH($D417,background_biosphere!$A$2:$A$65536,0))),"")=0,"",_xlfn.IFNA(_xlfn.IFNA(INDEX(l_fp!$E$3:$E$65537,MATCH($D417,l_fp!$A$3:$A$65537,0)),INDEX(background_biosphere!$D$2:$D$65536,MATCH($D417,background_biosphere!$A$2:$A$65536,0))),""))</f>
        <v>unspecified</v>
      </c>
      <c r="N417" s="60" t="str">
        <f>_xlfn.IFNA(_xlfn.IFNA(_xlfn.IFNA(_xlfn.IFNA(INDEX(l_goods!$D$3:$D$65537,MATCH(C417,l_goods!$A$3:$A$65537,0)),INDEX(background_technosphere!$H$2:$H$65536,MATCH(C417,background_technosphere!$A$2:$A$65536,0))),INDEX(l_fp!$F$3:$F$65537,MATCH($D417,l_fp!$A$3:$A$65537,0))),INDEX(background_biosphere!$E$2:$E$65536,MATCH($D417,background_biosphere!$A$2:$A$65536,0))),"")</f>
        <v>kg</v>
      </c>
      <c r="O417" s="61"/>
      <c r="P417" s="61" t="s">
        <v>5777</v>
      </c>
      <c r="Q417" s="61"/>
    </row>
    <row r="418" spans="1:17" x14ac:dyDescent="0.25">
      <c r="A418" s="158" t="str">
        <f>_xlfn.IFNA(_xlfn.IFNA(INDEX(l_act!$B$3:$B$65537,MATCH($B418,l_act!$A$3:$A$65537,0)),INDEX(background_technosphere!$E$2:$E$65536,MATCH($B418,background_technosphere!$B$2:$B$65536,0))),"")</f>
        <v>recyc_OCC_QC_1</v>
      </c>
      <c r="B418" s="156" t="s">
        <v>6055</v>
      </c>
      <c r="C418" s="53"/>
      <c r="D418" s="54" t="s">
        <v>978</v>
      </c>
      <c r="E418" s="55" t="str">
        <f>_xlfn.IFNA(_xlfn.IFNA(INDEX(l_act!$B$3:$B$65537,MATCH(IFERROR(RIGHT($C418,LEN($C418)-FIND("_",$C418)),""),l_act!$A$3:$A$65537,0)),INDEX(background_technosphere!$E$2:$E$65536,MATCH($C418,background_technosphere!$A$2:$A$65536,0))),"")</f>
        <v/>
      </c>
      <c r="F418" s="55" t="str">
        <f>_xlfn.IFNA(_xlfn.IFNA(INDEX(l_act!$C$3:$C$65537,MATCH(IFERROR(RIGHT($C418,LEN($C418)-FIND("_",$C418)),""),l_act!$A$3:$A$65537,0)),INDEX(background_technosphere!$G$2:$G$65536,MATCH($C418,background_technosphere!$A$2:$A$65536,0))),"")</f>
        <v/>
      </c>
      <c r="G418" s="56" t="str">
        <f>_xlfn.IFNA(_xlfn.IFNA(INDEX(l_goods!$B$3:$B$65537,MATCH($C418,l_goods!$A$3:$A$65537,0)),INDEX(background_technosphere!$F$2:$F$65536,MATCH($C418,background_technosphere!$A$2:$A$65536,0))),"")</f>
        <v/>
      </c>
      <c r="H418" s="57" t="str">
        <f>_xlfn.IFNA(_xlfn.IFNA(INDEX(l_fp!$B$3:$B$65537,MATCH($D418,l_fp!$A$3:$A$65537,0)),INDEX(background_biosphere!$B$2:$B$65536,MATCH($D418,background_biosphere!$A$2:$A$65536,0))),"")</f>
        <v>Fluorine</v>
      </c>
      <c r="I418" s="58"/>
      <c r="J418" s="58"/>
      <c r="K418" s="54">
        <v>1.5454399999999999E-8</v>
      </c>
      <c r="L418" s="59" t="str">
        <f>IF(_xlfn.IFNA(_xlfn.IFNA(INDEX(l_fp!$D$3:$D$65537,MATCH($D418,l_fp!$A$3:$A$65537,0)),INDEX(background_biosphere!$C$2:$C$65536,MATCH($D418,background_biosphere!$A$2:$A$65536,0))),"")=0,"",_xlfn.IFNA(_xlfn.IFNA(INDEX(l_fp!$D$3:$D$65537,MATCH($D418,l_fp!$A$3:$A$65537,0)),INDEX(background_biosphere!$C$2:$C$65536,MATCH($D418,background_biosphere!$A$2:$A$65536,0))),""))</f>
        <v>air</v>
      </c>
      <c r="M418" s="59" t="str">
        <f>IF(_xlfn.IFNA(_xlfn.IFNA(INDEX(l_fp!$E$3:$E$65537,MATCH($D418,l_fp!$A$3:$A$65537,0)),INDEX(background_biosphere!$D$2:$D$65536,MATCH($D418,background_biosphere!$A$2:$A$65536,0))),"")=0,"",_xlfn.IFNA(_xlfn.IFNA(INDEX(l_fp!$E$3:$E$65537,MATCH($D418,l_fp!$A$3:$A$65537,0)),INDEX(background_biosphere!$D$2:$D$65536,MATCH($D418,background_biosphere!$A$2:$A$65536,0))),""))</f>
        <v>unspecified</v>
      </c>
      <c r="N418" s="60" t="str">
        <f>_xlfn.IFNA(_xlfn.IFNA(_xlfn.IFNA(_xlfn.IFNA(INDEX(l_goods!$D$3:$D$65537,MATCH(C418,l_goods!$A$3:$A$65537,0)),INDEX(background_technosphere!$H$2:$H$65536,MATCH(C418,background_technosphere!$A$2:$A$65536,0))),INDEX(l_fp!$F$3:$F$65537,MATCH($D418,l_fp!$A$3:$A$65537,0))),INDEX(background_biosphere!$E$2:$E$65536,MATCH($D418,background_biosphere!$A$2:$A$65536,0))),"")</f>
        <v>kg</v>
      </c>
      <c r="O418" s="61"/>
      <c r="P418" s="61" t="s">
        <v>5777</v>
      </c>
      <c r="Q418" s="61"/>
    </row>
    <row r="419" spans="1:17" x14ac:dyDescent="0.25">
      <c r="A419" s="158" t="str">
        <f>_xlfn.IFNA(_xlfn.IFNA(INDEX(l_act!$B$3:$B$65537,MATCH($B419,l_act!$A$3:$A$65537,0)),INDEX(background_technosphere!$E$2:$E$65536,MATCH($B419,background_technosphere!$B$2:$B$65536,0))),"")</f>
        <v>recyc_OCC_QC_1</v>
      </c>
      <c r="B419" s="156" t="s">
        <v>6055</v>
      </c>
      <c r="C419" s="53"/>
      <c r="D419" s="54" t="s">
        <v>992</v>
      </c>
      <c r="E419" s="55" t="str">
        <f>_xlfn.IFNA(_xlfn.IFNA(INDEX(l_act!$B$3:$B$65537,MATCH(IFERROR(RIGHT($C419,LEN($C419)-FIND("_",$C419)),""),l_act!$A$3:$A$65537,0)),INDEX(background_technosphere!$E$2:$E$65536,MATCH($C419,background_technosphere!$A$2:$A$65536,0))),"")</f>
        <v/>
      </c>
      <c r="F419" s="55" t="str">
        <f>_xlfn.IFNA(_xlfn.IFNA(INDEX(l_act!$C$3:$C$65537,MATCH(IFERROR(RIGHT($C419,LEN($C419)-FIND("_",$C419)),""),l_act!$A$3:$A$65537,0)),INDEX(background_technosphere!$G$2:$G$65536,MATCH($C419,background_technosphere!$A$2:$A$65536,0))),"")</f>
        <v/>
      </c>
      <c r="G419" s="56" t="str">
        <f>_xlfn.IFNA(_xlfn.IFNA(INDEX(l_goods!$B$3:$B$65537,MATCH($C419,l_goods!$A$3:$A$65537,0)),INDEX(background_technosphere!$F$2:$F$65536,MATCH($C419,background_technosphere!$A$2:$A$65536,0))),"")</f>
        <v/>
      </c>
      <c r="H419" s="57" t="str">
        <f>_xlfn.IFNA(_xlfn.IFNA(INDEX(l_fp!$B$3:$B$65537,MATCH($D419,l_fp!$A$3:$A$65537,0)),INDEX(background_biosphere!$B$2:$B$65536,MATCH($D419,background_biosphere!$A$2:$A$65536,0))),"")</f>
        <v>Formaldehyde</v>
      </c>
      <c r="I419" s="58"/>
      <c r="J419" s="58"/>
      <c r="K419" s="54">
        <v>5.9028700000000005E-7</v>
      </c>
      <c r="L419" s="59" t="str">
        <f>IF(_xlfn.IFNA(_xlfn.IFNA(INDEX(l_fp!$D$3:$D$65537,MATCH($D419,l_fp!$A$3:$A$65537,0)),INDEX(background_biosphere!$C$2:$C$65536,MATCH($D419,background_biosphere!$A$2:$A$65536,0))),"")=0,"",_xlfn.IFNA(_xlfn.IFNA(INDEX(l_fp!$D$3:$D$65537,MATCH($D419,l_fp!$A$3:$A$65537,0)),INDEX(background_biosphere!$C$2:$C$65536,MATCH($D419,background_biosphere!$A$2:$A$65536,0))),""))</f>
        <v>air</v>
      </c>
      <c r="M419" s="59" t="str">
        <f>IF(_xlfn.IFNA(_xlfn.IFNA(INDEX(l_fp!$E$3:$E$65537,MATCH($D419,l_fp!$A$3:$A$65537,0)),INDEX(background_biosphere!$D$2:$D$65536,MATCH($D419,background_biosphere!$A$2:$A$65536,0))),"")=0,"",_xlfn.IFNA(_xlfn.IFNA(INDEX(l_fp!$E$3:$E$65537,MATCH($D419,l_fp!$A$3:$A$65537,0)),INDEX(background_biosphere!$D$2:$D$65536,MATCH($D419,background_biosphere!$A$2:$A$65536,0))),""))</f>
        <v>unspecified</v>
      </c>
      <c r="N419" s="60" t="str">
        <f>_xlfn.IFNA(_xlfn.IFNA(_xlfn.IFNA(_xlfn.IFNA(INDEX(l_goods!$D$3:$D$65537,MATCH(C419,l_goods!$A$3:$A$65537,0)),INDEX(background_technosphere!$H$2:$H$65536,MATCH(C419,background_technosphere!$A$2:$A$65536,0))),INDEX(l_fp!$F$3:$F$65537,MATCH($D419,l_fp!$A$3:$A$65537,0))),INDEX(background_biosphere!$E$2:$E$65536,MATCH($D419,background_biosphere!$A$2:$A$65536,0))),"")</f>
        <v>kg</v>
      </c>
      <c r="O419" s="61"/>
      <c r="P419" s="61" t="s">
        <v>5777</v>
      </c>
      <c r="Q419" s="61"/>
    </row>
    <row r="420" spans="1:17" x14ac:dyDescent="0.25">
      <c r="A420" s="158" t="str">
        <f>_xlfn.IFNA(_xlfn.IFNA(INDEX(l_act!$B$3:$B$65537,MATCH($B420,l_act!$A$3:$A$65537,0)),INDEX(background_technosphere!$E$2:$E$65536,MATCH($B420,background_technosphere!$B$2:$B$65536,0))),"")</f>
        <v>recyc_OCC_QC_1</v>
      </c>
      <c r="B420" s="156" t="s">
        <v>6055</v>
      </c>
      <c r="C420" s="53"/>
      <c r="D420" s="54" t="s">
        <v>1057</v>
      </c>
      <c r="E420" s="55" t="str">
        <f>_xlfn.IFNA(_xlfn.IFNA(INDEX(l_act!$B$3:$B$65537,MATCH(IFERROR(RIGHT($C420,LEN($C420)-FIND("_",$C420)),""),l_act!$A$3:$A$65537,0)),INDEX(background_technosphere!$E$2:$E$65536,MATCH($C420,background_technosphere!$A$2:$A$65536,0))),"")</f>
        <v/>
      </c>
      <c r="F420" s="55" t="str">
        <f>_xlfn.IFNA(_xlfn.IFNA(INDEX(l_act!$C$3:$C$65537,MATCH(IFERROR(RIGHT($C420,LEN($C420)-FIND("_",$C420)),""),l_act!$A$3:$A$65537,0)),INDEX(background_technosphere!$G$2:$G$65536,MATCH($C420,background_technosphere!$A$2:$A$65536,0))),"")</f>
        <v/>
      </c>
      <c r="G420" s="56" t="str">
        <f>_xlfn.IFNA(_xlfn.IFNA(INDEX(l_goods!$B$3:$B$65537,MATCH($C420,l_goods!$A$3:$A$65537,0)),INDEX(background_technosphere!$F$2:$F$65536,MATCH($C420,background_technosphere!$A$2:$A$65536,0))),"")</f>
        <v/>
      </c>
      <c r="H420" s="57" t="str">
        <f>_xlfn.IFNA(_xlfn.IFNA(INDEX(l_fp!$B$3:$B$65537,MATCH($D420,l_fp!$A$3:$A$65537,0)),INDEX(background_biosphere!$B$2:$B$65536,MATCH($D420,background_biosphere!$A$2:$A$65536,0))),"")</f>
        <v>Hydrocarbons, aliphatic, alkanes, unspecified</v>
      </c>
      <c r="I420" s="58"/>
      <c r="J420" s="58"/>
      <c r="K420" s="54">
        <v>1.4537299999999999E-6</v>
      </c>
      <c r="L420" s="59" t="str">
        <f>IF(_xlfn.IFNA(_xlfn.IFNA(INDEX(l_fp!$D$3:$D$65537,MATCH($D420,l_fp!$A$3:$A$65537,0)),INDEX(background_biosphere!$C$2:$C$65536,MATCH($D420,background_biosphere!$A$2:$A$65536,0))),"")=0,"",_xlfn.IFNA(_xlfn.IFNA(INDEX(l_fp!$D$3:$D$65537,MATCH($D420,l_fp!$A$3:$A$65537,0)),INDEX(background_biosphere!$C$2:$C$65536,MATCH($D420,background_biosphere!$A$2:$A$65536,0))),""))</f>
        <v>air</v>
      </c>
      <c r="M420" s="59" t="str">
        <f>IF(_xlfn.IFNA(_xlfn.IFNA(INDEX(l_fp!$E$3:$E$65537,MATCH($D420,l_fp!$A$3:$A$65537,0)),INDEX(background_biosphere!$D$2:$D$65536,MATCH($D420,background_biosphere!$A$2:$A$65536,0))),"")=0,"",_xlfn.IFNA(_xlfn.IFNA(INDEX(l_fp!$E$3:$E$65537,MATCH($D420,l_fp!$A$3:$A$65537,0)),INDEX(background_biosphere!$D$2:$D$65536,MATCH($D420,background_biosphere!$A$2:$A$65536,0))),""))</f>
        <v>unspecified</v>
      </c>
      <c r="N420" s="60" t="str">
        <f>_xlfn.IFNA(_xlfn.IFNA(_xlfn.IFNA(_xlfn.IFNA(INDEX(l_goods!$D$3:$D$65537,MATCH(C420,l_goods!$A$3:$A$65537,0)),INDEX(background_technosphere!$H$2:$H$65536,MATCH(C420,background_technosphere!$A$2:$A$65536,0))),INDEX(l_fp!$F$3:$F$65537,MATCH($D420,l_fp!$A$3:$A$65537,0))),INDEX(background_biosphere!$E$2:$E$65536,MATCH($D420,background_biosphere!$A$2:$A$65536,0))),"")</f>
        <v>kg</v>
      </c>
      <c r="O420" s="61"/>
      <c r="P420" s="61" t="s">
        <v>5777</v>
      </c>
      <c r="Q420" s="61"/>
    </row>
    <row r="421" spans="1:17" x14ac:dyDescent="0.25">
      <c r="A421" s="158" t="str">
        <f>_xlfn.IFNA(_xlfn.IFNA(INDEX(l_act!$B$3:$B$65537,MATCH($B421,l_act!$A$3:$A$65537,0)),INDEX(background_technosphere!$E$2:$E$65536,MATCH($B421,background_technosphere!$B$2:$B$65536,0))),"")</f>
        <v>recyc_OCC_QC_1</v>
      </c>
      <c r="B421" s="156" t="s">
        <v>6055</v>
      </c>
      <c r="C421" s="53"/>
      <c r="D421" s="54" t="s">
        <v>1063</v>
      </c>
      <c r="E421" s="55" t="str">
        <f>_xlfn.IFNA(_xlfn.IFNA(INDEX(l_act!$B$3:$B$65537,MATCH(IFERROR(RIGHT($C421,LEN($C421)-FIND("_",$C421)),""),l_act!$A$3:$A$65537,0)),INDEX(background_technosphere!$E$2:$E$65536,MATCH($C421,background_technosphere!$A$2:$A$65536,0))),"")</f>
        <v/>
      </c>
      <c r="F421" s="55" t="str">
        <f>_xlfn.IFNA(_xlfn.IFNA(INDEX(l_act!$C$3:$C$65537,MATCH(IFERROR(RIGHT($C421,LEN($C421)-FIND("_",$C421)),""),l_act!$A$3:$A$65537,0)),INDEX(background_technosphere!$G$2:$G$65536,MATCH($C421,background_technosphere!$A$2:$A$65536,0))),"")</f>
        <v/>
      </c>
      <c r="G421" s="56" t="str">
        <f>_xlfn.IFNA(_xlfn.IFNA(INDEX(l_goods!$B$3:$B$65537,MATCH($C421,l_goods!$A$3:$A$65537,0)),INDEX(background_technosphere!$F$2:$F$65536,MATCH($C421,background_technosphere!$A$2:$A$65536,0))),"")</f>
        <v/>
      </c>
      <c r="H421" s="57" t="str">
        <f>_xlfn.IFNA(_xlfn.IFNA(INDEX(l_fp!$B$3:$B$65537,MATCH($D421,l_fp!$A$3:$A$65537,0)),INDEX(background_biosphere!$B$2:$B$65536,MATCH($D421,background_biosphere!$A$2:$A$65536,0))),"")</f>
        <v>Hydrocarbons, aliphatic, unsaturated</v>
      </c>
      <c r="I421" s="58"/>
      <c r="J421" s="58"/>
      <c r="K421" s="54">
        <v>2.118825E-6</v>
      </c>
      <c r="L421" s="59" t="str">
        <f>IF(_xlfn.IFNA(_xlfn.IFNA(INDEX(l_fp!$D$3:$D$65537,MATCH($D421,l_fp!$A$3:$A$65537,0)),INDEX(background_biosphere!$C$2:$C$65536,MATCH($D421,background_biosphere!$A$2:$A$65536,0))),"")=0,"",_xlfn.IFNA(_xlfn.IFNA(INDEX(l_fp!$D$3:$D$65537,MATCH($D421,l_fp!$A$3:$A$65537,0)),INDEX(background_biosphere!$C$2:$C$65536,MATCH($D421,background_biosphere!$A$2:$A$65536,0))),""))</f>
        <v>air</v>
      </c>
      <c r="M421" s="59" t="str">
        <f>IF(_xlfn.IFNA(_xlfn.IFNA(INDEX(l_fp!$E$3:$E$65537,MATCH($D421,l_fp!$A$3:$A$65537,0)),INDEX(background_biosphere!$D$2:$D$65536,MATCH($D421,background_biosphere!$A$2:$A$65536,0))),"")=0,"",_xlfn.IFNA(_xlfn.IFNA(INDEX(l_fp!$E$3:$E$65537,MATCH($D421,l_fp!$A$3:$A$65537,0)),INDEX(background_biosphere!$D$2:$D$65536,MATCH($D421,background_biosphere!$A$2:$A$65536,0))),""))</f>
        <v>unspecified</v>
      </c>
      <c r="N421" s="60" t="str">
        <f>_xlfn.IFNA(_xlfn.IFNA(_xlfn.IFNA(_xlfn.IFNA(INDEX(l_goods!$D$3:$D$65537,MATCH(C421,l_goods!$A$3:$A$65537,0)),INDEX(background_technosphere!$H$2:$H$65536,MATCH(C421,background_technosphere!$A$2:$A$65536,0))),INDEX(l_fp!$F$3:$F$65537,MATCH($D421,l_fp!$A$3:$A$65537,0))),INDEX(background_biosphere!$E$2:$E$65536,MATCH($D421,background_biosphere!$A$2:$A$65536,0))),"")</f>
        <v>kg</v>
      </c>
      <c r="O421" s="61"/>
      <c r="P421" s="61" t="s">
        <v>5777</v>
      </c>
      <c r="Q421" s="61"/>
    </row>
    <row r="422" spans="1:17" x14ac:dyDescent="0.25">
      <c r="A422" s="158" t="str">
        <f>_xlfn.IFNA(_xlfn.IFNA(INDEX(l_act!$B$3:$B$65537,MATCH($B422,l_act!$A$3:$A$65537,0)),INDEX(background_technosphere!$E$2:$E$65536,MATCH($B422,background_technosphere!$B$2:$B$65536,0))),"")</f>
        <v>recyc_OCC_QC_1</v>
      </c>
      <c r="B422" s="156" t="s">
        <v>6055</v>
      </c>
      <c r="C422" s="53"/>
      <c r="D422" s="54" t="s">
        <v>1069</v>
      </c>
      <c r="E422" s="55" t="str">
        <f>_xlfn.IFNA(_xlfn.IFNA(INDEX(l_act!$B$3:$B$65537,MATCH(IFERROR(RIGHT($C422,LEN($C422)-FIND("_",$C422)),""),l_act!$A$3:$A$65537,0)),INDEX(background_technosphere!$E$2:$E$65536,MATCH($C422,background_technosphere!$A$2:$A$65536,0))),"")</f>
        <v/>
      </c>
      <c r="F422" s="55" t="str">
        <f>_xlfn.IFNA(_xlfn.IFNA(INDEX(l_act!$C$3:$C$65537,MATCH(IFERROR(RIGHT($C422,LEN($C422)-FIND("_",$C422)),""),l_act!$A$3:$A$65537,0)),INDEX(background_technosphere!$G$2:$G$65536,MATCH($C422,background_technosphere!$A$2:$A$65536,0))),"")</f>
        <v/>
      </c>
      <c r="G422" s="56" t="str">
        <f>_xlfn.IFNA(_xlfn.IFNA(INDEX(l_goods!$B$3:$B$65537,MATCH($C422,l_goods!$A$3:$A$65537,0)),INDEX(background_technosphere!$F$2:$F$65536,MATCH($C422,background_technosphere!$A$2:$A$65536,0))),"")</f>
        <v/>
      </c>
      <c r="H422" s="57" t="str">
        <f>_xlfn.IFNA(_xlfn.IFNA(INDEX(l_fp!$B$3:$B$65537,MATCH($D422,l_fp!$A$3:$A$65537,0)),INDEX(background_biosphere!$B$2:$B$65536,MATCH($D422,background_biosphere!$A$2:$A$65536,0))),"")</f>
        <v>Hydrocarbons, aromatic</v>
      </c>
      <c r="I422" s="58"/>
      <c r="J422" s="58"/>
      <c r="K422" s="54">
        <v>1.09254E-9</v>
      </c>
      <c r="L422" s="59" t="str">
        <f>IF(_xlfn.IFNA(_xlfn.IFNA(INDEX(l_fp!$D$3:$D$65537,MATCH($D422,l_fp!$A$3:$A$65537,0)),INDEX(background_biosphere!$C$2:$C$65536,MATCH($D422,background_biosphere!$A$2:$A$65536,0))),"")=0,"",_xlfn.IFNA(_xlfn.IFNA(INDEX(l_fp!$D$3:$D$65537,MATCH($D422,l_fp!$A$3:$A$65537,0)),INDEX(background_biosphere!$C$2:$C$65536,MATCH($D422,background_biosphere!$A$2:$A$65536,0))),""))</f>
        <v>air</v>
      </c>
      <c r="M422" s="59" t="str">
        <f>IF(_xlfn.IFNA(_xlfn.IFNA(INDEX(l_fp!$E$3:$E$65537,MATCH($D422,l_fp!$A$3:$A$65537,0)),INDEX(background_biosphere!$D$2:$D$65536,MATCH($D422,background_biosphere!$A$2:$A$65536,0))),"")=0,"",_xlfn.IFNA(_xlfn.IFNA(INDEX(l_fp!$E$3:$E$65537,MATCH($D422,l_fp!$A$3:$A$65537,0)),INDEX(background_biosphere!$D$2:$D$65536,MATCH($D422,background_biosphere!$A$2:$A$65536,0))),""))</f>
        <v>unspecified</v>
      </c>
      <c r="N422" s="60" t="str">
        <f>_xlfn.IFNA(_xlfn.IFNA(_xlfn.IFNA(_xlfn.IFNA(INDEX(l_goods!$D$3:$D$65537,MATCH(C422,l_goods!$A$3:$A$65537,0)),INDEX(background_technosphere!$H$2:$H$65536,MATCH(C422,background_technosphere!$A$2:$A$65536,0))),INDEX(l_fp!$F$3:$F$65537,MATCH($D422,l_fp!$A$3:$A$65537,0))),INDEX(background_biosphere!$E$2:$E$65536,MATCH($D422,background_biosphere!$A$2:$A$65536,0))),"")</f>
        <v>kg</v>
      </c>
      <c r="O422" s="61"/>
      <c r="P422" s="61" t="s">
        <v>5777</v>
      </c>
      <c r="Q422" s="61"/>
    </row>
    <row r="423" spans="1:17" x14ac:dyDescent="0.25">
      <c r="A423" s="158" t="str">
        <f>_xlfn.IFNA(_xlfn.IFNA(INDEX(l_act!$B$3:$B$65537,MATCH($B423,l_act!$A$3:$A$65537,0)),INDEX(background_technosphere!$E$2:$E$65536,MATCH($B423,background_technosphere!$B$2:$B$65536,0))),"")</f>
        <v>recyc_OCC_QC_1</v>
      </c>
      <c r="B423" s="156" t="s">
        <v>6055</v>
      </c>
      <c r="C423" s="53"/>
      <c r="D423" s="54" t="s">
        <v>1091</v>
      </c>
      <c r="E423" s="55" t="str">
        <f>_xlfn.IFNA(_xlfn.IFNA(INDEX(l_act!$B$3:$B$65537,MATCH(IFERROR(RIGHT($C423,LEN($C423)-FIND("_",$C423)),""),l_act!$A$3:$A$65537,0)),INDEX(background_technosphere!$E$2:$E$65536,MATCH($C423,background_technosphere!$A$2:$A$65536,0))),"")</f>
        <v/>
      </c>
      <c r="F423" s="55" t="str">
        <f>_xlfn.IFNA(_xlfn.IFNA(INDEX(l_act!$C$3:$C$65537,MATCH(IFERROR(RIGHT($C423,LEN($C423)-FIND("_",$C423)),""),l_act!$A$3:$A$65537,0)),INDEX(background_technosphere!$G$2:$G$65536,MATCH($C423,background_technosphere!$A$2:$A$65536,0))),"")</f>
        <v/>
      </c>
      <c r="G423" s="56" t="str">
        <f>_xlfn.IFNA(_xlfn.IFNA(INDEX(l_goods!$B$3:$B$65537,MATCH($C423,l_goods!$A$3:$A$65537,0)),INDEX(background_technosphere!$F$2:$F$65536,MATCH($C423,background_technosphere!$A$2:$A$65536,0))),"")</f>
        <v/>
      </c>
      <c r="H423" s="57" t="str">
        <f>_xlfn.IFNA(_xlfn.IFNA(INDEX(l_fp!$B$3:$B$65537,MATCH($D423,l_fp!$A$3:$A$65537,0)),INDEX(background_biosphere!$B$2:$B$65536,MATCH($D423,background_biosphere!$A$2:$A$65536,0))),"")</f>
        <v>Hydrogen chloride</v>
      </c>
      <c r="I423" s="58"/>
      <c r="J423" s="58"/>
      <c r="K423" s="54">
        <v>7.3132819999999999E-6</v>
      </c>
      <c r="L423" s="59" t="str">
        <f>IF(_xlfn.IFNA(_xlfn.IFNA(INDEX(l_fp!$D$3:$D$65537,MATCH($D423,l_fp!$A$3:$A$65537,0)),INDEX(background_biosphere!$C$2:$C$65536,MATCH($D423,background_biosphere!$A$2:$A$65536,0))),"")=0,"",_xlfn.IFNA(_xlfn.IFNA(INDEX(l_fp!$D$3:$D$65537,MATCH($D423,l_fp!$A$3:$A$65537,0)),INDEX(background_biosphere!$C$2:$C$65536,MATCH($D423,background_biosphere!$A$2:$A$65536,0))),""))</f>
        <v>air</v>
      </c>
      <c r="M423" s="59" t="str">
        <f>IF(_xlfn.IFNA(_xlfn.IFNA(INDEX(l_fp!$E$3:$E$65537,MATCH($D423,l_fp!$A$3:$A$65537,0)),INDEX(background_biosphere!$D$2:$D$65536,MATCH($D423,background_biosphere!$A$2:$A$65536,0))),"")=0,"",_xlfn.IFNA(_xlfn.IFNA(INDEX(l_fp!$E$3:$E$65537,MATCH($D423,l_fp!$A$3:$A$65537,0)),INDEX(background_biosphere!$D$2:$D$65536,MATCH($D423,background_biosphere!$A$2:$A$65536,0))),""))</f>
        <v>unspecified</v>
      </c>
      <c r="N423" s="60" t="str">
        <f>_xlfn.IFNA(_xlfn.IFNA(_xlfn.IFNA(_xlfn.IFNA(INDEX(l_goods!$D$3:$D$65537,MATCH(C423,l_goods!$A$3:$A$65537,0)),INDEX(background_technosphere!$H$2:$H$65536,MATCH(C423,background_technosphere!$A$2:$A$65536,0))),INDEX(l_fp!$F$3:$F$65537,MATCH($D423,l_fp!$A$3:$A$65537,0))),INDEX(background_biosphere!$E$2:$E$65536,MATCH($D423,background_biosphere!$A$2:$A$65536,0))),"")</f>
        <v>kg</v>
      </c>
      <c r="O423" s="61"/>
      <c r="P423" s="61" t="s">
        <v>5777</v>
      </c>
      <c r="Q423" s="61"/>
    </row>
    <row r="424" spans="1:17" x14ac:dyDescent="0.25">
      <c r="A424" s="158" t="str">
        <f>_xlfn.IFNA(_xlfn.IFNA(INDEX(l_act!$B$3:$B$65537,MATCH($B424,l_act!$A$3:$A$65537,0)),INDEX(background_technosphere!$E$2:$E$65536,MATCH($B424,background_technosphere!$B$2:$B$65536,0))),"")</f>
        <v>recyc_OCC_QC_1</v>
      </c>
      <c r="B424" s="156" t="s">
        <v>6055</v>
      </c>
      <c r="C424" s="53"/>
      <c r="D424" s="54" t="s">
        <v>1097</v>
      </c>
      <c r="E424" s="55" t="str">
        <f>_xlfn.IFNA(_xlfn.IFNA(INDEX(l_act!$B$3:$B$65537,MATCH(IFERROR(RIGHT($C424,LEN($C424)-FIND("_",$C424)),""),l_act!$A$3:$A$65537,0)),INDEX(background_technosphere!$E$2:$E$65536,MATCH($C424,background_technosphere!$A$2:$A$65536,0))),"")</f>
        <v/>
      </c>
      <c r="F424" s="55" t="str">
        <f>_xlfn.IFNA(_xlfn.IFNA(INDEX(l_act!$C$3:$C$65537,MATCH(IFERROR(RIGHT($C424,LEN($C424)-FIND("_",$C424)),""),l_act!$A$3:$A$65537,0)),INDEX(background_technosphere!$G$2:$G$65536,MATCH($C424,background_technosphere!$A$2:$A$65536,0))),"")</f>
        <v/>
      </c>
      <c r="G424" s="56" t="str">
        <f>_xlfn.IFNA(_xlfn.IFNA(INDEX(l_goods!$B$3:$B$65537,MATCH($C424,l_goods!$A$3:$A$65537,0)),INDEX(background_technosphere!$F$2:$F$65536,MATCH($C424,background_technosphere!$A$2:$A$65536,0))),"")</f>
        <v/>
      </c>
      <c r="H424" s="57" t="str">
        <f>_xlfn.IFNA(_xlfn.IFNA(INDEX(l_fp!$B$3:$B$65537,MATCH($D424,l_fp!$A$3:$A$65537,0)),INDEX(background_biosphere!$B$2:$B$65536,MATCH($D424,background_biosphere!$A$2:$A$65536,0))),"")</f>
        <v>Hydrogen fluoride</v>
      </c>
      <c r="I424" s="58"/>
      <c r="J424" s="58"/>
      <c r="K424" s="54">
        <v>2.32199E-7</v>
      </c>
      <c r="L424" s="59" t="str">
        <f>IF(_xlfn.IFNA(_xlfn.IFNA(INDEX(l_fp!$D$3:$D$65537,MATCH($D424,l_fp!$A$3:$A$65537,0)),INDEX(background_biosphere!$C$2:$C$65536,MATCH($D424,background_biosphere!$A$2:$A$65536,0))),"")=0,"",_xlfn.IFNA(_xlfn.IFNA(INDEX(l_fp!$D$3:$D$65537,MATCH($D424,l_fp!$A$3:$A$65537,0)),INDEX(background_biosphere!$C$2:$C$65536,MATCH($D424,background_biosphere!$A$2:$A$65536,0))),""))</f>
        <v>air</v>
      </c>
      <c r="M424" s="59" t="str">
        <f>IF(_xlfn.IFNA(_xlfn.IFNA(INDEX(l_fp!$E$3:$E$65537,MATCH($D424,l_fp!$A$3:$A$65537,0)),INDEX(background_biosphere!$D$2:$D$65536,MATCH($D424,background_biosphere!$A$2:$A$65536,0))),"")=0,"",_xlfn.IFNA(_xlfn.IFNA(INDEX(l_fp!$E$3:$E$65537,MATCH($D424,l_fp!$A$3:$A$65537,0)),INDEX(background_biosphere!$D$2:$D$65536,MATCH($D424,background_biosphere!$A$2:$A$65536,0))),""))</f>
        <v>unspecified</v>
      </c>
      <c r="N424" s="60" t="str">
        <f>_xlfn.IFNA(_xlfn.IFNA(_xlfn.IFNA(_xlfn.IFNA(INDEX(l_goods!$D$3:$D$65537,MATCH(C424,l_goods!$A$3:$A$65537,0)),INDEX(background_technosphere!$H$2:$H$65536,MATCH(C424,background_technosphere!$A$2:$A$65536,0))),INDEX(l_fp!$F$3:$F$65537,MATCH($D424,l_fp!$A$3:$A$65537,0))),INDEX(background_biosphere!$E$2:$E$65536,MATCH($D424,background_biosphere!$A$2:$A$65536,0))),"")</f>
        <v>kg</v>
      </c>
      <c r="O424" s="61"/>
      <c r="P424" s="61" t="s">
        <v>5777</v>
      </c>
      <c r="Q424" s="61"/>
    </row>
    <row r="425" spans="1:17" x14ac:dyDescent="0.25">
      <c r="A425" s="158" t="str">
        <f>_xlfn.IFNA(_xlfn.IFNA(INDEX(l_act!$B$3:$B$65537,MATCH($B425,l_act!$A$3:$A$65537,0)),INDEX(background_technosphere!$E$2:$E$65536,MATCH($B425,background_technosphere!$B$2:$B$65536,0))),"")</f>
        <v>recyc_OCC_QC_1</v>
      </c>
      <c r="B425" s="156" t="s">
        <v>6055</v>
      </c>
      <c r="C425" s="53"/>
      <c r="D425" s="54" t="s">
        <v>1109</v>
      </c>
      <c r="E425" s="55" t="str">
        <f>_xlfn.IFNA(_xlfn.IFNA(INDEX(l_act!$B$3:$B$65537,MATCH(IFERROR(RIGHT($C425,LEN($C425)-FIND("_",$C425)),""),l_act!$A$3:$A$65537,0)),INDEX(background_technosphere!$E$2:$E$65536,MATCH($C425,background_technosphere!$A$2:$A$65536,0))),"")</f>
        <v/>
      </c>
      <c r="F425" s="55" t="str">
        <f>_xlfn.IFNA(_xlfn.IFNA(INDEX(l_act!$C$3:$C$65537,MATCH(IFERROR(RIGHT($C425,LEN($C425)-FIND("_",$C425)),""),l_act!$A$3:$A$65537,0)),INDEX(background_technosphere!$G$2:$G$65536,MATCH($C425,background_technosphere!$A$2:$A$65536,0))),"")</f>
        <v/>
      </c>
      <c r="G425" s="56" t="str">
        <f>_xlfn.IFNA(_xlfn.IFNA(INDEX(l_goods!$B$3:$B$65537,MATCH($C425,l_goods!$A$3:$A$65537,0)),INDEX(background_technosphere!$F$2:$F$65536,MATCH($C425,background_technosphere!$A$2:$A$65536,0))),"")</f>
        <v/>
      </c>
      <c r="H425" s="57" t="str">
        <f>_xlfn.IFNA(_xlfn.IFNA(INDEX(l_fp!$B$3:$B$65537,MATCH($D425,l_fp!$A$3:$A$65537,0)),INDEX(background_biosphere!$B$2:$B$65536,MATCH($D425,background_biosphere!$A$2:$A$65536,0))),"")</f>
        <v>Hydrogen sulfide</v>
      </c>
      <c r="I425" s="58"/>
      <c r="J425" s="58"/>
      <c r="K425" s="54">
        <v>2.1583400000000001E-8</v>
      </c>
      <c r="L425" s="59" t="str">
        <f>IF(_xlfn.IFNA(_xlfn.IFNA(INDEX(l_fp!$D$3:$D$65537,MATCH($D425,l_fp!$A$3:$A$65537,0)),INDEX(background_biosphere!$C$2:$C$65536,MATCH($D425,background_biosphere!$A$2:$A$65536,0))),"")=0,"",_xlfn.IFNA(_xlfn.IFNA(INDEX(l_fp!$D$3:$D$65537,MATCH($D425,l_fp!$A$3:$A$65537,0)),INDEX(background_biosphere!$C$2:$C$65536,MATCH($D425,background_biosphere!$A$2:$A$65536,0))),""))</f>
        <v>air</v>
      </c>
      <c r="M425" s="59" t="str">
        <f>IF(_xlfn.IFNA(_xlfn.IFNA(INDEX(l_fp!$E$3:$E$65537,MATCH($D425,l_fp!$A$3:$A$65537,0)),INDEX(background_biosphere!$D$2:$D$65536,MATCH($D425,background_biosphere!$A$2:$A$65536,0))),"")=0,"",_xlfn.IFNA(_xlfn.IFNA(INDEX(l_fp!$E$3:$E$65537,MATCH($D425,l_fp!$A$3:$A$65537,0)),INDEX(background_biosphere!$D$2:$D$65536,MATCH($D425,background_biosphere!$A$2:$A$65536,0))),""))</f>
        <v>unspecified</v>
      </c>
      <c r="N425" s="60" t="str">
        <f>_xlfn.IFNA(_xlfn.IFNA(_xlfn.IFNA(_xlfn.IFNA(INDEX(l_goods!$D$3:$D$65537,MATCH(C425,l_goods!$A$3:$A$65537,0)),INDEX(background_technosphere!$H$2:$H$65536,MATCH(C425,background_technosphere!$A$2:$A$65536,0))),INDEX(l_fp!$F$3:$F$65537,MATCH($D425,l_fp!$A$3:$A$65537,0))),INDEX(background_biosphere!$E$2:$E$65536,MATCH($D425,background_biosphere!$A$2:$A$65536,0))),"")</f>
        <v>kg</v>
      </c>
      <c r="O425" s="61"/>
      <c r="P425" s="61" t="s">
        <v>5777</v>
      </c>
      <c r="Q425" s="61"/>
    </row>
    <row r="426" spans="1:17" x14ac:dyDescent="0.25">
      <c r="A426" s="158" t="str">
        <f>_xlfn.IFNA(_xlfn.IFNA(INDEX(l_act!$B$3:$B$65537,MATCH($B426,l_act!$A$3:$A$65537,0)),INDEX(background_technosphere!$E$2:$E$65536,MATCH($B426,background_technosphere!$B$2:$B$65536,0))),"")</f>
        <v>recyc_OCC_QC_1</v>
      </c>
      <c r="B426" s="156" t="s">
        <v>6055</v>
      </c>
      <c r="C426" s="53"/>
      <c r="D426" s="54" t="s">
        <v>1129</v>
      </c>
      <c r="E426" s="55" t="str">
        <f>_xlfn.IFNA(_xlfn.IFNA(INDEX(l_act!$B$3:$B$65537,MATCH(IFERROR(RIGHT($C426,LEN($C426)-FIND("_",$C426)),""),l_act!$A$3:$A$65537,0)),INDEX(background_technosphere!$E$2:$E$65536,MATCH($C426,background_technosphere!$A$2:$A$65536,0))),"")</f>
        <v/>
      </c>
      <c r="F426" s="55" t="str">
        <f>_xlfn.IFNA(_xlfn.IFNA(INDEX(l_act!$C$3:$C$65537,MATCH(IFERROR(RIGHT($C426,LEN($C426)-FIND("_",$C426)),""),l_act!$A$3:$A$65537,0)),INDEX(background_technosphere!$G$2:$G$65536,MATCH($C426,background_technosphere!$A$2:$A$65536,0))),"")</f>
        <v/>
      </c>
      <c r="G426" s="56" t="str">
        <f>_xlfn.IFNA(_xlfn.IFNA(INDEX(l_goods!$B$3:$B$65537,MATCH($C426,l_goods!$A$3:$A$65537,0)),INDEX(background_technosphere!$F$2:$F$65536,MATCH($C426,background_technosphere!$A$2:$A$65536,0))),"")</f>
        <v/>
      </c>
      <c r="H426" s="57" t="str">
        <f>_xlfn.IFNA(_xlfn.IFNA(INDEX(l_fp!$B$3:$B$65537,MATCH($D426,l_fp!$A$3:$A$65537,0)),INDEX(background_biosphere!$B$2:$B$65536,MATCH($D426,background_biosphere!$A$2:$A$65536,0))),"")</f>
        <v>Iodine</v>
      </c>
      <c r="I426" s="58"/>
      <c r="J426" s="58"/>
      <c r="K426" s="54">
        <v>1.16761E-8</v>
      </c>
      <c r="L426" s="59" t="str">
        <f>IF(_xlfn.IFNA(_xlfn.IFNA(INDEX(l_fp!$D$3:$D$65537,MATCH($D426,l_fp!$A$3:$A$65537,0)),INDEX(background_biosphere!$C$2:$C$65536,MATCH($D426,background_biosphere!$A$2:$A$65536,0))),"")=0,"",_xlfn.IFNA(_xlfn.IFNA(INDEX(l_fp!$D$3:$D$65537,MATCH($D426,l_fp!$A$3:$A$65537,0)),INDEX(background_biosphere!$C$2:$C$65536,MATCH($D426,background_biosphere!$A$2:$A$65536,0))),""))</f>
        <v>air</v>
      </c>
      <c r="M426" s="59" t="str">
        <f>IF(_xlfn.IFNA(_xlfn.IFNA(INDEX(l_fp!$E$3:$E$65537,MATCH($D426,l_fp!$A$3:$A$65537,0)),INDEX(background_biosphere!$D$2:$D$65536,MATCH($D426,background_biosphere!$A$2:$A$65536,0))),"")=0,"",_xlfn.IFNA(_xlfn.IFNA(INDEX(l_fp!$E$3:$E$65537,MATCH($D426,l_fp!$A$3:$A$65537,0)),INDEX(background_biosphere!$D$2:$D$65536,MATCH($D426,background_biosphere!$A$2:$A$65536,0))),""))</f>
        <v>unspecified</v>
      </c>
      <c r="N426" s="60" t="str">
        <f>_xlfn.IFNA(_xlfn.IFNA(_xlfn.IFNA(_xlfn.IFNA(INDEX(l_goods!$D$3:$D$65537,MATCH(C426,l_goods!$A$3:$A$65537,0)),INDEX(background_technosphere!$H$2:$H$65536,MATCH(C426,background_technosphere!$A$2:$A$65536,0))),INDEX(l_fp!$F$3:$F$65537,MATCH($D426,l_fp!$A$3:$A$65537,0))),INDEX(background_biosphere!$E$2:$E$65536,MATCH($D426,background_biosphere!$A$2:$A$65536,0))),"")</f>
        <v>kg</v>
      </c>
      <c r="O426" s="61"/>
      <c r="P426" s="61" t="s">
        <v>5777</v>
      </c>
      <c r="Q426" s="61"/>
    </row>
    <row r="427" spans="1:17" x14ac:dyDescent="0.25">
      <c r="A427" s="158" t="str">
        <f>_xlfn.IFNA(_xlfn.IFNA(INDEX(l_act!$B$3:$B$65537,MATCH($B427,l_act!$A$3:$A$65537,0)),INDEX(background_technosphere!$E$2:$E$65536,MATCH($B427,background_technosphere!$B$2:$B$65536,0))),"")</f>
        <v>recyc_OCC_QC_1</v>
      </c>
      <c r="B427" s="156" t="s">
        <v>6055</v>
      </c>
      <c r="C427" s="53"/>
      <c r="D427" s="54" t="s">
        <v>1159</v>
      </c>
      <c r="E427" s="55" t="str">
        <f>_xlfn.IFNA(_xlfn.IFNA(INDEX(l_act!$B$3:$B$65537,MATCH(IFERROR(RIGHT($C427,LEN($C427)-FIND("_",$C427)),""),l_act!$A$3:$A$65537,0)),INDEX(background_technosphere!$E$2:$E$65536,MATCH($C427,background_technosphere!$A$2:$A$65536,0))),"")</f>
        <v/>
      </c>
      <c r="F427" s="55" t="str">
        <f>_xlfn.IFNA(_xlfn.IFNA(INDEX(l_act!$C$3:$C$65537,MATCH(IFERROR(RIGHT($C427,LEN($C427)-FIND("_",$C427)),""),l_act!$A$3:$A$65537,0)),INDEX(background_technosphere!$G$2:$G$65536,MATCH($C427,background_technosphere!$A$2:$A$65536,0))),"")</f>
        <v/>
      </c>
      <c r="G427" s="56" t="str">
        <f>_xlfn.IFNA(_xlfn.IFNA(INDEX(l_goods!$B$3:$B$65537,MATCH($C427,l_goods!$A$3:$A$65537,0)),INDEX(background_technosphere!$F$2:$F$65536,MATCH($C427,background_technosphere!$A$2:$A$65536,0))),"")</f>
        <v/>
      </c>
      <c r="H427" s="57" t="str">
        <f>_xlfn.IFNA(_xlfn.IFNA(INDEX(l_fp!$B$3:$B$65537,MATCH($D427,l_fp!$A$3:$A$65537,0)),INDEX(background_biosphere!$B$2:$B$65536,MATCH($D427,background_biosphere!$A$2:$A$65536,0))),"")</f>
        <v>Iron</v>
      </c>
      <c r="I427" s="58"/>
      <c r="J427" s="58"/>
      <c r="K427" s="54">
        <v>3.6573589999999998E-6</v>
      </c>
      <c r="L427" s="59" t="str">
        <f>IF(_xlfn.IFNA(_xlfn.IFNA(INDEX(l_fp!$D$3:$D$65537,MATCH($D427,l_fp!$A$3:$A$65537,0)),INDEX(background_biosphere!$C$2:$C$65536,MATCH($D427,background_biosphere!$A$2:$A$65536,0))),"")=0,"",_xlfn.IFNA(_xlfn.IFNA(INDEX(l_fp!$D$3:$D$65537,MATCH($D427,l_fp!$A$3:$A$65537,0)),INDEX(background_biosphere!$C$2:$C$65536,MATCH($D427,background_biosphere!$A$2:$A$65536,0))),""))</f>
        <v>air</v>
      </c>
      <c r="M427" s="59" t="str">
        <f>IF(_xlfn.IFNA(_xlfn.IFNA(INDEX(l_fp!$E$3:$E$65537,MATCH($D427,l_fp!$A$3:$A$65537,0)),INDEX(background_biosphere!$D$2:$D$65536,MATCH($D427,background_biosphere!$A$2:$A$65536,0))),"")=0,"",_xlfn.IFNA(_xlfn.IFNA(INDEX(l_fp!$E$3:$E$65537,MATCH($D427,l_fp!$A$3:$A$65537,0)),INDEX(background_biosphere!$D$2:$D$65536,MATCH($D427,background_biosphere!$A$2:$A$65536,0))),""))</f>
        <v>unspecified</v>
      </c>
      <c r="N427" s="60" t="str">
        <f>_xlfn.IFNA(_xlfn.IFNA(_xlfn.IFNA(_xlfn.IFNA(INDEX(l_goods!$D$3:$D$65537,MATCH(C427,l_goods!$A$3:$A$65537,0)),INDEX(background_technosphere!$H$2:$H$65536,MATCH(C427,background_technosphere!$A$2:$A$65536,0))),INDEX(l_fp!$F$3:$F$65537,MATCH($D427,l_fp!$A$3:$A$65537,0))),INDEX(background_biosphere!$E$2:$E$65536,MATCH($D427,background_biosphere!$A$2:$A$65536,0))),"")</f>
        <v>kg</v>
      </c>
      <c r="O427" s="61"/>
      <c r="P427" s="61" t="s">
        <v>5777</v>
      </c>
      <c r="Q427" s="61"/>
    </row>
    <row r="428" spans="1:17" x14ac:dyDescent="0.25">
      <c r="A428" s="158" t="str">
        <f>_xlfn.IFNA(_xlfn.IFNA(INDEX(l_act!$B$3:$B$65537,MATCH($B428,l_act!$A$3:$A$65537,0)),INDEX(background_technosphere!$E$2:$E$65536,MATCH($B428,background_technosphere!$B$2:$B$65536,0))),"")</f>
        <v>recyc_OCC_QC_1</v>
      </c>
      <c r="B428" s="156" t="s">
        <v>6055</v>
      </c>
      <c r="C428" s="53"/>
      <c r="D428" s="54" t="s">
        <v>1245</v>
      </c>
      <c r="E428" s="55" t="str">
        <f>_xlfn.IFNA(_xlfn.IFNA(INDEX(l_act!$B$3:$B$65537,MATCH(IFERROR(RIGHT($C428,LEN($C428)-FIND("_",$C428)),""),l_act!$A$3:$A$65537,0)),INDEX(background_technosphere!$E$2:$E$65536,MATCH($C428,background_technosphere!$A$2:$A$65536,0))),"")</f>
        <v/>
      </c>
      <c r="F428" s="55" t="str">
        <f>_xlfn.IFNA(_xlfn.IFNA(INDEX(l_act!$C$3:$C$65537,MATCH(IFERROR(RIGHT($C428,LEN($C428)-FIND("_",$C428)),""),l_act!$A$3:$A$65537,0)),INDEX(background_technosphere!$G$2:$G$65536,MATCH($C428,background_technosphere!$A$2:$A$65536,0))),"")</f>
        <v/>
      </c>
      <c r="G428" s="56" t="str">
        <f>_xlfn.IFNA(_xlfn.IFNA(INDEX(l_goods!$B$3:$B$65537,MATCH($C428,l_goods!$A$3:$A$65537,0)),INDEX(background_technosphere!$F$2:$F$65536,MATCH($C428,background_technosphere!$A$2:$A$65536,0))),"")</f>
        <v/>
      </c>
      <c r="H428" s="57" t="str">
        <f>_xlfn.IFNA(_xlfn.IFNA(INDEX(l_fp!$B$3:$B$65537,MATCH($D428,l_fp!$A$3:$A$65537,0)),INDEX(background_biosphere!$B$2:$B$65536,MATCH($D428,background_biosphere!$A$2:$A$65536,0))),"")</f>
        <v>Lead</v>
      </c>
      <c r="I428" s="58"/>
      <c r="J428" s="58"/>
      <c r="K428" s="54">
        <v>2.86953E-8</v>
      </c>
      <c r="L428" s="59" t="str">
        <f>IF(_xlfn.IFNA(_xlfn.IFNA(INDEX(l_fp!$D$3:$D$65537,MATCH($D428,l_fp!$A$3:$A$65537,0)),INDEX(background_biosphere!$C$2:$C$65536,MATCH($D428,background_biosphere!$A$2:$A$65536,0))),"")=0,"",_xlfn.IFNA(_xlfn.IFNA(INDEX(l_fp!$D$3:$D$65537,MATCH($D428,l_fp!$A$3:$A$65537,0)),INDEX(background_biosphere!$C$2:$C$65536,MATCH($D428,background_biosphere!$A$2:$A$65536,0))),""))</f>
        <v>air</v>
      </c>
      <c r="M428" s="59" t="str">
        <f>IF(_xlfn.IFNA(_xlfn.IFNA(INDEX(l_fp!$E$3:$E$65537,MATCH($D428,l_fp!$A$3:$A$65537,0)),INDEX(background_biosphere!$D$2:$D$65536,MATCH($D428,background_biosphere!$A$2:$A$65536,0))),"")=0,"",_xlfn.IFNA(_xlfn.IFNA(INDEX(l_fp!$E$3:$E$65537,MATCH($D428,l_fp!$A$3:$A$65537,0)),INDEX(background_biosphere!$D$2:$D$65536,MATCH($D428,background_biosphere!$A$2:$A$65536,0))),""))</f>
        <v>unspecified</v>
      </c>
      <c r="N428" s="60" t="str">
        <f>_xlfn.IFNA(_xlfn.IFNA(_xlfn.IFNA(_xlfn.IFNA(INDEX(l_goods!$D$3:$D$65537,MATCH(C428,l_goods!$A$3:$A$65537,0)),INDEX(background_technosphere!$H$2:$H$65536,MATCH(C428,background_technosphere!$A$2:$A$65536,0))),INDEX(l_fp!$F$3:$F$65537,MATCH($D428,l_fp!$A$3:$A$65537,0))),INDEX(background_biosphere!$E$2:$E$65536,MATCH($D428,background_biosphere!$A$2:$A$65536,0))),"")</f>
        <v>kg</v>
      </c>
      <c r="O428" s="61"/>
      <c r="P428" s="61" t="s">
        <v>5777</v>
      </c>
      <c r="Q428" s="61"/>
    </row>
    <row r="429" spans="1:17" x14ac:dyDescent="0.25">
      <c r="A429" s="158" t="str">
        <f>_xlfn.IFNA(_xlfn.IFNA(INDEX(l_act!$B$3:$B$65537,MATCH($B429,l_act!$A$3:$A$65537,0)),INDEX(background_technosphere!$E$2:$E$65536,MATCH($B429,background_technosphere!$B$2:$B$65536,0))),"")</f>
        <v>recyc_OCC_QC_1</v>
      </c>
      <c r="B429" s="156" t="s">
        <v>6055</v>
      </c>
      <c r="C429" s="53"/>
      <c r="D429" s="54" t="s">
        <v>1251</v>
      </c>
      <c r="E429" s="55" t="str">
        <f>_xlfn.IFNA(_xlfn.IFNA(INDEX(l_act!$B$3:$B$65537,MATCH(IFERROR(RIGHT($C429,LEN($C429)-FIND("_",$C429)),""),l_act!$A$3:$A$65537,0)),INDEX(background_technosphere!$E$2:$E$65536,MATCH($C429,background_technosphere!$A$2:$A$65536,0))),"")</f>
        <v/>
      </c>
      <c r="F429" s="55" t="str">
        <f>_xlfn.IFNA(_xlfn.IFNA(INDEX(l_act!$C$3:$C$65537,MATCH(IFERROR(RIGHT($C429,LEN($C429)-FIND("_",$C429)),""),l_act!$A$3:$A$65537,0)),INDEX(background_technosphere!$G$2:$G$65536,MATCH($C429,background_technosphere!$A$2:$A$65536,0))),"")</f>
        <v/>
      </c>
      <c r="G429" s="56" t="str">
        <f>_xlfn.IFNA(_xlfn.IFNA(INDEX(l_goods!$B$3:$B$65537,MATCH($C429,l_goods!$A$3:$A$65537,0)),INDEX(background_technosphere!$F$2:$F$65536,MATCH($C429,background_technosphere!$A$2:$A$65536,0))),"")</f>
        <v/>
      </c>
      <c r="H429" s="57" t="str">
        <f>_xlfn.IFNA(_xlfn.IFNA(INDEX(l_fp!$B$3:$B$65537,MATCH($D429,l_fp!$A$3:$A$65537,0)),INDEX(background_biosphere!$B$2:$B$65536,MATCH($D429,background_biosphere!$A$2:$A$65536,0))),"")</f>
        <v>Lead-210</v>
      </c>
      <c r="I429" s="58"/>
      <c r="J429" s="58"/>
      <c r="K429" s="54">
        <v>2.0950820000000001E-5</v>
      </c>
      <c r="L429" s="59" t="str">
        <f>IF(_xlfn.IFNA(_xlfn.IFNA(INDEX(l_fp!$D$3:$D$65537,MATCH($D429,l_fp!$A$3:$A$65537,0)),INDEX(background_biosphere!$C$2:$C$65536,MATCH($D429,background_biosphere!$A$2:$A$65536,0))),"")=0,"",_xlfn.IFNA(_xlfn.IFNA(INDEX(l_fp!$D$3:$D$65537,MATCH($D429,l_fp!$A$3:$A$65537,0)),INDEX(background_biosphere!$C$2:$C$65536,MATCH($D429,background_biosphere!$A$2:$A$65536,0))),""))</f>
        <v>air</v>
      </c>
      <c r="M429" s="59" t="str">
        <f>IF(_xlfn.IFNA(_xlfn.IFNA(INDEX(l_fp!$E$3:$E$65537,MATCH($D429,l_fp!$A$3:$A$65537,0)),INDEX(background_biosphere!$D$2:$D$65536,MATCH($D429,background_biosphere!$A$2:$A$65536,0))),"")=0,"",_xlfn.IFNA(_xlfn.IFNA(INDEX(l_fp!$E$3:$E$65537,MATCH($D429,l_fp!$A$3:$A$65537,0)),INDEX(background_biosphere!$D$2:$D$65536,MATCH($D429,background_biosphere!$A$2:$A$65536,0))),""))</f>
        <v>unspecified</v>
      </c>
      <c r="N429" s="60" t="str">
        <f>_xlfn.IFNA(_xlfn.IFNA(_xlfn.IFNA(_xlfn.IFNA(INDEX(l_goods!$D$3:$D$65537,MATCH(C429,l_goods!$A$3:$A$65537,0)),INDEX(background_technosphere!$H$2:$H$65536,MATCH(C429,background_technosphere!$A$2:$A$65536,0))),INDEX(l_fp!$F$3:$F$65537,MATCH($D429,l_fp!$A$3:$A$65537,0))),INDEX(background_biosphere!$E$2:$E$65536,MATCH($D429,background_biosphere!$A$2:$A$65536,0))),"")</f>
        <v>kBq</v>
      </c>
      <c r="O429" s="61"/>
      <c r="P429" s="61" t="s">
        <v>5777</v>
      </c>
      <c r="Q429" s="61"/>
    </row>
    <row r="430" spans="1:17" x14ac:dyDescent="0.25">
      <c r="A430" s="158" t="str">
        <f>_xlfn.IFNA(_xlfn.IFNA(INDEX(l_act!$B$3:$B$65537,MATCH($B430,l_act!$A$3:$A$65537,0)),INDEX(background_technosphere!$E$2:$E$65536,MATCH($B430,background_technosphere!$B$2:$B$65536,0))),"")</f>
        <v>recyc_OCC_QC_1</v>
      </c>
      <c r="B430" s="156" t="s">
        <v>6055</v>
      </c>
      <c r="C430" s="53"/>
      <c r="D430" s="54" t="s">
        <v>1269</v>
      </c>
      <c r="E430" s="55" t="str">
        <f>_xlfn.IFNA(_xlfn.IFNA(INDEX(l_act!$B$3:$B$65537,MATCH(IFERROR(RIGHT($C430,LEN($C430)-FIND("_",$C430)),""),l_act!$A$3:$A$65537,0)),INDEX(background_technosphere!$E$2:$E$65536,MATCH($C430,background_technosphere!$A$2:$A$65536,0))),"")</f>
        <v/>
      </c>
      <c r="F430" s="55" t="str">
        <f>_xlfn.IFNA(_xlfn.IFNA(INDEX(l_act!$C$3:$C$65537,MATCH(IFERROR(RIGHT($C430,LEN($C430)-FIND("_",$C430)),""),l_act!$A$3:$A$65537,0)),INDEX(background_technosphere!$G$2:$G$65536,MATCH($C430,background_technosphere!$A$2:$A$65536,0))),"")</f>
        <v/>
      </c>
      <c r="G430" s="56" t="str">
        <f>_xlfn.IFNA(_xlfn.IFNA(INDEX(l_goods!$B$3:$B$65537,MATCH($C430,l_goods!$A$3:$A$65537,0)),INDEX(background_technosphere!$F$2:$F$65536,MATCH($C430,background_technosphere!$A$2:$A$65536,0))),"")</f>
        <v/>
      </c>
      <c r="H430" s="57" t="str">
        <f>_xlfn.IFNA(_xlfn.IFNA(INDEX(l_fp!$B$3:$B$65537,MATCH($D430,l_fp!$A$3:$A$65537,0)),INDEX(background_biosphere!$B$2:$B$65536,MATCH($D430,background_biosphere!$A$2:$A$65536,0))),"")</f>
        <v>Magnesium</v>
      </c>
      <c r="I430" s="58"/>
      <c r="J430" s="58"/>
      <c r="K430" s="54">
        <v>2.364217E-6</v>
      </c>
      <c r="L430" s="59" t="str">
        <f>IF(_xlfn.IFNA(_xlfn.IFNA(INDEX(l_fp!$D$3:$D$65537,MATCH($D430,l_fp!$A$3:$A$65537,0)),INDEX(background_biosphere!$C$2:$C$65536,MATCH($D430,background_biosphere!$A$2:$A$65536,0))),"")=0,"",_xlfn.IFNA(_xlfn.IFNA(INDEX(l_fp!$D$3:$D$65537,MATCH($D430,l_fp!$A$3:$A$65537,0)),INDEX(background_biosphere!$C$2:$C$65536,MATCH($D430,background_biosphere!$A$2:$A$65536,0))),""))</f>
        <v>air</v>
      </c>
      <c r="M430" s="59" t="str">
        <f>IF(_xlfn.IFNA(_xlfn.IFNA(INDEX(l_fp!$E$3:$E$65537,MATCH($D430,l_fp!$A$3:$A$65537,0)),INDEX(background_biosphere!$D$2:$D$65536,MATCH($D430,background_biosphere!$A$2:$A$65536,0))),"")=0,"",_xlfn.IFNA(_xlfn.IFNA(INDEX(l_fp!$E$3:$E$65537,MATCH($D430,l_fp!$A$3:$A$65537,0)),INDEX(background_biosphere!$D$2:$D$65536,MATCH($D430,background_biosphere!$A$2:$A$65536,0))),""))</f>
        <v>unspecified</v>
      </c>
      <c r="N430" s="60" t="str">
        <f>_xlfn.IFNA(_xlfn.IFNA(_xlfn.IFNA(_xlfn.IFNA(INDEX(l_goods!$D$3:$D$65537,MATCH(C430,l_goods!$A$3:$A$65537,0)),INDEX(background_technosphere!$H$2:$H$65536,MATCH(C430,background_technosphere!$A$2:$A$65536,0))),INDEX(l_fp!$F$3:$F$65537,MATCH($D430,l_fp!$A$3:$A$65537,0))),INDEX(background_biosphere!$E$2:$E$65536,MATCH($D430,background_biosphere!$A$2:$A$65536,0))),"")</f>
        <v>kg</v>
      </c>
      <c r="O430" s="61"/>
      <c r="P430" s="61" t="s">
        <v>5777</v>
      </c>
      <c r="Q430" s="61"/>
    </row>
    <row r="431" spans="1:17" x14ac:dyDescent="0.25">
      <c r="A431" s="158" t="str">
        <f>_xlfn.IFNA(_xlfn.IFNA(INDEX(l_act!$B$3:$B$65537,MATCH($B431,l_act!$A$3:$A$65537,0)),INDEX(background_technosphere!$E$2:$E$65536,MATCH($B431,background_technosphere!$B$2:$B$65536,0))),"")</f>
        <v>recyc_OCC_QC_1</v>
      </c>
      <c r="B431" s="156" t="s">
        <v>6055</v>
      </c>
      <c r="C431" s="53"/>
      <c r="D431" s="54" t="s">
        <v>1275</v>
      </c>
      <c r="E431" s="55" t="str">
        <f>_xlfn.IFNA(_xlfn.IFNA(INDEX(l_act!$B$3:$B$65537,MATCH(IFERROR(RIGHT($C431,LEN($C431)-FIND("_",$C431)),""),l_act!$A$3:$A$65537,0)),INDEX(background_technosphere!$E$2:$E$65536,MATCH($C431,background_technosphere!$A$2:$A$65536,0))),"")</f>
        <v/>
      </c>
      <c r="F431" s="55" t="str">
        <f>_xlfn.IFNA(_xlfn.IFNA(INDEX(l_act!$C$3:$C$65537,MATCH(IFERROR(RIGHT($C431,LEN($C431)-FIND("_",$C431)),""),l_act!$A$3:$A$65537,0)),INDEX(background_technosphere!$G$2:$G$65536,MATCH($C431,background_technosphere!$A$2:$A$65536,0))),"")</f>
        <v/>
      </c>
      <c r="G431" s="56" t="str">
        <f>_xlfn.IFNA(_xlfn.IFNA(INDEX(l_goods!$B$3:$B$65537,MATCH($C431,l_goods!$A$3:$A$65537,0)),INDEX(background_technosphere!$F$2:$F$65536,MATCH($C431,background_technosphere!$A$2:$A$65536,0))),"")</f>
        <v/>
      </c>
      <c r="H431" s="57" t="str">
        <f>_xlfn.IFNA(_xlfn.IFNA(INDEX(l_fp!$B$3:$B$65537,MATCH($D431,l_fp!$A$3:$A$65537,0)),INDEX(background_biosphere!$B$2:$B$65536,MATCH($D431,background_biosphere!$A$2:$A$65536,0))),"")</f>
        <v>Manganese</v>
      </c>
      <c r="I431" s="58"/>
      <c r="J431" s="58"/>
      <c r="K431" s="54">
        <v>6.1602899999999994E-8</v>
      </c>
      <c r="L431" s="59" t="str">
        <f>IF(_xlfn.IFNA(_xlfn.IFNA(INDEX(l_fp!$D$3:$D$65537,MATCH($D431,l_fp!$A$3:$A$65537,0)),INDEX(background_biosphere!$C$2:$C$65536,MATCH($D431,background_biosphere!$A$2:$A$65536,0))),"")=0,"",_xlfn.IFNA(_xlfn.IFNA(INDEX(l_fp!$D$3:$D$65537,MATCH($D431,l_fp!$A$3:$A$65537,0)),INDEX(background_biosphere!$C$2:$C$65536,MATCH($D431,background_biosphere!$A$2:$A$65536,0))),""))</f>
        <v>air</v>
      </c>
      <c r="M431" s="59" t="str">
        <f>IF(_xlfn.IFNA(_xlfn.IFNA(INDEX(l_fp!$E$3:$E$65537,MATCH($D431,l_fp!$A$3:$A$65537,0)),INDEX(background_biosphere!$D$2:$D$65536,MATCH($D431,background_biosphere!$A$2:$A$65536,0))),"")=0,"",_xlfn.IFNA(_xlfn.IFNA(INDEX(l_fp!$E$3:$E$65537,MATCH($D431,l_fp!$A$3:$A$65537,0)),INDEX(background_biosphere!$D$2:$D$65536,MATCH($D431,background_biosphere!$A$2:$A$65536,0))),""))</f>
        <v>unspecified</v>
      </c>
      <c r="N431" s="60" t="str">
        <f>_xlfn.IFNA(_xlfn.IFNA(_xlfn.IFNA(_xlfn.IFNA(INDEX(l_goods!$D$3:$D$65537,MATCH(C431,l_goods!$A$3:$A$65537,0)),INDEX(background_technosphere!$H$2:$H$65536,MATCH(C431,background_technosphere!$A$2:$A$65536,0))),INDEX(l_fp!$F$3:$F$65537,MATCH($D431,l_fp!$A$3:$A$65537,0))),INDEX(background_biosphere!$E$2:$E$65536,MATCH($D431,background_biosphere!$A$2:$A$65536,0))),"")</f>
        <v>kg</v>
      </c>
      <c r="O431" s="61"/>
      <c r="P431" s="61" t="s">
        <v>5777</v>
      </c>
      <c r="Q431" s="61"/>
    </row>
    <row r="432" spans="1:17" x14ac:dyDescent="0.25">
      <c r="A432" s="158" t="str">
        <f>_xlfn.IFNA(_xlfn.IFNA(INDEX(l_act!$B$3:$B$65537,MATCH($B432,l_act!$A$3:$A$65537,0)),INDEX(background_technosphere!$E$2:$E$65536,MATCH($B432,background_technosphere!$B$2:$B$65536,0))),"")</f>
        <v>recyc_OCC_QC_1</v>
      </c>
      <c r="B432" s="156" t="s">
        <v>6055</v>
      </c>
      <c r="C432" s="53"/>
      <c r="D432" s="54" t="s">
        <v>1287</v>
      </c>
      <c r="E432" s="55" t="str">
        <f>_xlfn.IFNA(_xlfn.IFNA(INDEX(l_act!$B$3:$B$65537,MATCH(IFERROR(RIGHT($C432,LEN($C432)-FIND("_",$C432)),""),l_act!$A$3:$A$65537,0)),INDEX(background_technosphere!$E$2:$E$65536,MATCH($C432,background_technosphere!$A$2:$A$65536,0))),"")</f>
        <v/>
      </c>
      <c r="F432" s="55" t="str">
        <f>_xlfn.IFNA(_xlfn.IFNA(INDEX(l_act!$C$3:$C$65537,MATCH(IFERROR(RIGHT($C432,LEN($C432)-FIND("_",$C432)),""),l_act!$A$3:$A$65537,0)),INDEX(background_technosphere!$G$2:$G$65536,MATCH($C432,background_technosphere!$A$2:$A$65536,0))),"")</f>
        <v/>
      </c>
      <c r="G432" s="56" t="str">
        <f>_xlfn.IFNA(_xlfn.IFNA(INDEX(l_goods!$B$3:$B$65537,MATCH($C432,l_goods!$A$3:$A$65537,0)),INDEX(background_technosphere!$F$2:$F$65536,MATCH($C432,background_technosphere!$A$2:$A$65536,0))),"")</f>
        <v/>
      </c>
      <c r="H432" s="57" t="str">
        <f>_xlfn.IFNA(_xlfn.IFNA(INDEX(l_fp!$B$3:$B$65537,MATCH($D432,l_fp!$A$3:$A$65537,0)),INDEX(background_biosphere!$B$2:$B$65536,MATCH($D432,background_biosphere!$A$2:$A$65536,0))),"")</f>
        <v>Mercury</v>
      </c>
      <c r="I432" s="58"/>
      <c r="J432" s="58"/>
      <c r="K432" s="54">
        <v>3.1750299999999999E-9</v>
      </c>
      <c r="L432" s="59" t="str">
        <f>IF(_xlfn.IFNA(_xlfn.IFNA(INDEX(l_fp!$D$3:$D$65537,MATCH($D432,l_fp!$A$3:$A$65537,0)),INDEX(background_biosphere!$C$2:$C$65536,MATCH($D432,background_biosphere!$A$2:$A$65536,0))),"")=0,"",_xlfn.IFNA(_xlfn.IFNA(INDEX(l_fp!$D$3:$D$65537,MATCH($D432,l_fp!$A$3:$A$65537,0)),INDEX(background_biosphere!$C$2:$C$65536,MATCH($D432,background_biosphere!$A$2:$A$65536,0))),""))</f>
        <v>air</v>
      </c>
      <c r="M432" s="59" t="str">
        <f>IF(_xlfn.IFNA(_xlfn.IFNA(INDEX(l_fp!$E$3:$E$65537,MATCH($D432,l_fp!$A$3:$A$65537,0)),INDEX(background_biosphere!$D$2:$D$65536,MATCH($D432,background_biosphere!$A$2:$A$65536,0))),"")=0,"",_xlfn.IFNA(_xlfn.IFNA(INDEX(l_fp!$E$3:$E$65537,MATCH($D432,l_fp!$A$3:$A$65537,0)),INDEX(background_biosphere!$D$2:$D$65536,MATCH($D432,background_biosphere!$A$2:$A$65536,0))),""))</f>
        <v>unspecified</v>
      </c>
      <c r="N432" s="60" t="str">
        <f>_xlfn.IFNA(_xlfn.IFNA(_xlfn.IFNA(_xlfn.IFNA(INDEX(l_goods!$D$3:$D$65537,MATCH(C432,l_goods!$A$3:$A$65537,0)),INDEX(background_technosphere!$H$2:$H$65536,MATCH(C432,background_technosphere!$A$2:$A$65536,0))),INDEX(l_fp!$F$3:$F$65537,MATCH($D432,l_fp!$A$3:$A$65537,0))),INDEX(background_biosphere!$E$2:$E$65536,MATCH($D432,background_biosphere!$A$2:$A$65536,0))),"")</f>
        <v>kg</v>
      </c>
      <c r="O432" s="61"/>
      <c r="P432" s="61" t="s">
        <v>5777</v>
      </c>
      <c r="Q432" s="61"/>
    </row>
    <row r="433" spans="1:17" x14ac:dyDescent="0.25">
      <c r="A433" s="158" t="str">
        <f>_xlfn.IFNA(_xlfn.IFNA(INDEX(l_act!$B$3:$B$65537,MATCH($B433,l_act!$A$3:$A$65537,0)),INDEX(background_technosphere!$E$2:$E$65536,MATCH($B433,background_technosphere!$B$2:$B$65536,0))),"")</f>
        <v>recyc_OCC_QC_1</v>
      </c>
      <c r="B433" s="156" t="s">
        <v>6055</v>
      </c>
      <c r="C433" s="53"/>
      <c r="D433" s="54" t="s">
        <v>1355</v>
      </c>
      <c r="E433" s="55" t="str">
        <f>_xlfn.IFNA(_xlfn.IFNA(INDEX(l_act!$B$3:$B$65537,MATCH(IFERROR(RIGHT($C433,LEN($C433)-FIND("_",$C433)),""),l_act!$A$3:$A$65537,0)),INDEX(background_technosphere!$E$2:$E$65536,MATCH($C433,background_technosphere!$A$2:$A$65536,0))),"")</f>
        <v/>
      </c>
      <c r="F433" s="55" t="str">
        <f>_xlfn.IFNA(_xlfn.IFNA(INDEX(l_act!$C$3:$C$65537,MATCH(IFERROR(RIGHT($C433,LEN($C433)-FIND("_",$C433)),""),l_act!$A$3:$A$65537,0)),INDEX(background_technosphere!$G$2:$G$65536,MATCH($C433,background_technosphere!$A$2:$A$65536,0))),"")</f>
        <v/>
      </c>
      <c r="G433" s="56" t="str">
        <f>_xlfn.IFNA(_xlfn.IFNA(INDEX(l_goods!$B$3:$B$65537,MATCH($C433,l_goods!$A$3:$A$65537,0)),INDEX(background_technosphere!$F$2:$F$65536,MATCH($C433,background_technosphere!$A$2:$A$65536,0))),"")</f>
        <v/>
      </c>
      <c r="H433" s="57" t="str">
        <f>_xlfn.IFNA(_xlfn.IFNA(INDEX(l_fp!$B$3:$B$65537,MATCH($D433,l_fp!$A$3:$A$65537,0)),INDEX(background_biosphere!$B$2:$B$65536,MATCH($D433,background_biosphere!$A$2:$A$65536,0))),"")</f>
        <v>Methane, fossil</v>
      </c>
      <c r="I433" s="58"/>
      <c r="J433" s="58"/>
      <c r="K433" s="54">
        <v>7.6313830000000003E-5</v>
      </c>
      <c r="L433" s="59" t="str">
        <f>IF(_xlfn.IFNA(_xlfn.IFNA(INDEX(l_fp!$D$3:$D$65537,MATCH($D433,l_fp!$A$3:$A$65537,0)),INDEX(background_biosphere!$C$2:$C$65536,MATCH($D433,background_biosphere!$A$2:$A$65536,0))),"")=0,"",_xlfn.IFNA(_xlfn.IFNA(INDEX(l_fp!$D$3:$D$65537,MATCH($D433,l_fp!$A$3:$A$65537,0)),INDEX(background_biosphere!$C$2:$C$65536,MATCH($D433,background_biosphere!$A$2:$A$65536,0))),""))</f>
        <v>air</v>
      </c>
      <c r="M433" s="59" t="str">
        <f>IF(_xlfn.IFNA(_xlfn.IFNA(INDEX(l_fp!$E$3:$E$65537,MATCH($D433,l_fp!$A$3:$A$65537,0)),INDEX(background_biosphere!$D$2:$D$65536,MATCH($D433,background_biosphere!$A$2:$A$65536,0))),"")=0,"",_xlfn.IFNA(_xlfn.IFNA(INDEX(l_fp!$E$3:$E$65537,MATCH($D433,l_fp!$A$3:$A$65537,0)),INDEX(background_biosphere!$D$2:$D$65536,MATCH($D433,background_biosphere!$A$2:$A$65536,0))),""))</f>
        <v>unspecified</v>
      </c>
      <c r="N433" s="60" t="str">
        <f>_xlfn.IFNA(_xlfn.IFNA(_xlfn.IFNA(_xlfn.IFNA(INDEX(l_goods!$D$3:$D$65537,MATCH(C433,l_goods!$A$3:$A$65537,0)),INDEX(background_technosphere!$H$2:$H$65536,MATCH(C433,background_technosphere!$A$2:$A$65536,0))),INDEX(l_fp!$F$3:$F$65537,MATCH($D433,l_fp!$A$3:$A$65537,0))),INDEX(background_biosphere!$E$2:$E$65536,MATCH($D433,background_biosphere!$A$2:$A$65536,0))),"")</f>
        <v>kg</v>
      </c>
      <c r="O433" s="61"/>
      <c r="P433" s="61" t="s">
        <v>5777</v>
      </c>
      <c r="Q433" s="61"/>
    </row>
    <row r="434" spans="1:17" x14ac:dyDescent="0.25">
      <c r="A434" s="158" t="str">
        <f>_xlfn.IFNA(_xlfn.IFNA(INDEX(l_act!$B$3:$B$65537,MATCH($B434,l_act!$A$3:$A$65537,0)),INDEX(background_technosphere!$E$2:$E$65536,MATCH($B434,background_technosphere!$B$2:$B$65536,0))),"")</f>
        <v>recyc_OCC_QC_1</v>
      </c>
      <c r="B434" s="156" t="s">
        <v>6055</v>
      </c>
      <c r="C434" s="53"/>
      <c r="D434" s="54" t="s">
        <v>1374</v>
      </c>
      <c r="E434" s="55" t="str">
        <f>_xlfn.IFNA(_xlfn.IFNA(INDEX(l_act!$B$3:$B$65537,MATCH(IFERROR(RIGHT($C434,LEN($C434)-FIND("_",$C434)),""),l_act!$A$3:$A$65537,0)),INDEX(background_technosphere!$E$2:$E$65536,MATCH($C434,background_technosphere!$A$2:$A$65536,0))),"")</f>
        <v/>
      </c>
      <c r="F434" s="55" t="str">
        <f>_xlfn.IFNA(_xlfn.IFNA(INDEX(l_act!$C$3:$C$65537,MATCH(IFERROR(RIGHT($C434,LEN($C434)-FIND("_",$C434)),""),l_act!$A$3:$A$65537,0)),INDEX(background_technosphere!$G$2:$G$65536,MATCH($C434,background_technosphere!$A$2:$A$65536,0))),"")</f>
        <v/>
      </c>
      <c r="G434" s="56" t="str">
        <f>_xlfn.IFNA(_xlfn.IFNA(INDEX(l_goods!$B$3:$B$65537,MATCH($C434,l_goods!$A$3:$A$65537,0)),INDEX(background_technosphere!$F$2:$F$65536,MATCH($C434,background_technosphere!$A$2:$A$65536,0))),"")</f>
        <v/>
      </c>
      <c r="H434" s="57" t="str">
        <f>_xlfn.IFNA(_xlfn.IFNA(INDEX(l_fp!$B$3:$B$65537,MATCH($D434,l_fp!$A$3:$A$65537,0)),INDEX(background_biosphere!$B$2:$B$65536,MATCH($D434,background_biosphere!$A$2:$A$65536,0))),"")</f>
        <v>Methane, non-fossil</v>
      </c>
      <c r="I434" s="58"/>
      <c r="J434" s="58"/>
      <c r="K434" s="54">
        <v>3.61713E-7</v>
      </c>
      <c r="L434" s="59" t="str">
        <f>IF(_xlfn.IFNA(_xlfn.IFNA(INDEX(l_fp!$D$3:$D$65537,MATCH($D434,l_fp!$A$3:$A$65537,0)),INDEX(background_biosphere!$C$2:$C$65536,MATCH($D434,background_biosphere!$A$2:$A$65536,0))),"")=0,"",_xlfn.IFNA(_xlfn.IFNA(INDEX(l_fp!$D$3:$D$65537,MATCH($D434,l_fp!$A$3:$A$65537,0)),INDEX(background_biosphere!$C$2:$C$65536,MATCH($D434,background_biosphere!$A$2:$A$65536,0))),""))</f>
        <v>air</v>
      </c>
      <c r="M434" s="59" t="str">
        <f>IF(_xlfn.IFNA(_xlfn.IFNA(INDEX(l_fp!$E$3:$E$65537,MATCH($D434,l_fp!$A$3:$A$65537,0)),INDEX(background_biosphere!$D$2:$D$65536,MATCH($D434,background_biosphere!$A$2:$A$65536,0))),"")=0,"",_xlfn.IFNA(_xlfn.IFNA(INDEX(l_fp!$E$3:$E$65537,MATCH($D434,l_fp!$A$3:$A$65537,0)),INDEX(background_biosphere!$D$2:$D$65536,MATCH($D434,background_biosphere!$A$2:$A$65536,0))),""))</f>
        <v>unspecified</v>
      </c>
      <c r="N434" s="60" t="str">
        <f>_xlfn.IFNA(_xlfn.IFNA(_xlfn.IFNA(_xlfn.IFNA(INDEX(l_goods!$D$3:$D$65537,MATCH(C434,l_goods!$A$3:$A$65537,0)),INDEX(background_technosphere!$H$2:$H$65536,MATCH(C434,background_technosphere!$A$2:$A$65536,0))),INDEX(l_fp!$F$3:$F$65537,MATCH($D434,l_fp!$A$3:$A$65537,0))),INDEX(background_biosphere!$E$2:$E$65536,MATCH($D434,background_biosphere!$A$2:$A$65536,0))),"")</f>
        <v>kg</v>
      </c>
      <c r="O434" s="61"/>
      <c r="P434" s="61" t="s">
        <v>5777</v>
      </c>
      <c r="Q434" s="61"/>
    </row>
    <row r="435" spans="1:17" x14ac:dyDescent="0.25">
      <c r="A435" s="158" t="str">
        <f>_xlfn.IFNA(_xlfn.IFNA(INDEX(l_act!$B$3:$B$65537,MATCH($B435,l_act!$A$3:$A$65537,0)),INDEX(background_technosphere!$E$2:$E$65536,MATCH($B435,background_technosphere!$B$2:$B$65536,0))),"")</f>
        <v>recyc_OCC_QC_1</v>
      </c>
      <c r="B435" s="156" t="s">
        <v>6055</v>
      </c>
      <c r="C435" s="53"/>
      <c r="D435" s="54" t="s">
        <v>1410</v>
      </c>
      <c r="E435" s="55" t="str">
        <f>_xlfn.IFNA(_xlfn.IFNA(INDEX(l_act!$B$3:$B$65537,MATCH(IFERROR(RIGHT($C435,LEN($C435)-FIND("_",$C435)),""),l_act!$A$3:$A$65537,0)),INDEX(background_technosphere!$E$2:$E$65536,MATCH($C435,background_technosphere!$A$2:$A$65536,0))),"")</f>
        <v/>
      </c>
      <c r="F435" s="55" t="str">
        <f>_xlfn.IFNA(_xlfn.IFNA(INDEX(l_act!$C$3:$C$65537,MATCH(IFERROR(RIGHT($C435,LEN($C435)-FIND("_",$C435)),""),l_act!$A$3:$A$65537,0)),INDEX(background_technosphere!$G$2:$G$65536,MATCH($C435,background_technosphere!$A$2:$A$65536,0))),"")</f>
        <v/>
      </c>
      <c r="G435" s="56" t="str">
        <f>_xlfn.IFNA(_xlfn.IFNA(INDEX(l_goods!$B$3:$B$65537,MATCH($C435,l_goods!$A$3:$A$65537,0)),INDEX(background_technosphere!$F$2:$F$65536,MATCH($C435,background_technosphere!$A$2:$A$65536,0))),"")</f>
        <v/>
      </c>
      <c r="H435" s="57" t="str">
        <f>_xlfn.IFNA(_xlfn.IFNA(INDEX(l_fp!$B$3:$B$65537,MATCH($D435,l_fp!$A$3:$A$65537,0)),INDEX(background_biosphere!$B$2:$B$65536,MATCH($D435,background_biosphere!$A$2:$A$65536,0))),"")</f>
        <v>Methanol</v>
      </c>
      <c r="I435" s="58"/>
      <c r="J435" s="58"/>
      <c r="K435" s="54">
        <v>1.5810300000000001E-9</v>
      </c>
      <c r="L435" s="59" t="str">
        <f>IF(_xlfn.IFNA(_xlfn.IFNA(INDEX(l_fp!$D$3:$D$65537,MATCH($D435,l_fp!$A$3:$A$65537,0)),INDEX(background_biosphere!$C$2:$C$65536,MATCH($D435,background_biosphere!$A$2:$A$65536,0))),"")=0,"",_xlfn.IFNA(_xlfn.IFNA(INDEX(l_fp!$D$3:$D$65537,MATCH($D435,l_fp!$A$3:$A$65537,0)),INDEX(background_biosphere!$C$2:$C$65536,MATCH($D435,background_biosphere!$A$2:$A$65536,0))),""))</f>
        <v>air</v>
      </c>
      <c r="M435" s="59" t="str">
        <f>IF(_xlfn.IFNA(_xlfn.IFNA(INDEX(l_fp!$E$3:$E$65537,MATCH($D435,l_fp!$A$3:$A$65537,0)),INDEX(background_biosphere!$D$2:$D$65536,MATCH($D435,background_biosphere!$A$2:$A$65536,0))),"")=0,"",_xlfn.IFNA(_xlfn.IFNA(INDEX(l_fp!$E$3:$E$65537,MATCH($D435,l_fp!$A$3:$A$65537,0)),INDEX(background_biosphere!$D$2:$D$65536,MATCH($D435,background_biosphere!$A$2:$A$65536,0))),""))</f>
        <v>unspecified</v>
      </c>
      <c r="N435" s="60" t="str">
        <f>_xlfn.IFNA(_xlfn.IFNA(_xlfn.IFNA(_xlfn.IFNA(INDEX(l_goods!$D$3:$D$65537,MATCH(C435,l_goods!$A$3:$A$65537,0)),INDEX(background_technosphere!$H$2:$H$65536,MATCH(C435,background_technosphere!$A$2:$A$65536,0))),INDEX(l_fp!$F$3:$F$65537,MATCH($D435,l_fp!$A$3:$A$65537,0))),INDEX(background_biosphere!$E$2:$E$65536,MATCH($D435,background_biosphere!$A$2:$A$65536,0))),"")</f>
        <v>kg</v>
      </c>
      <c r="O435" s="61"/>
      <c r="P435" s="61" t="s">
        <v>5777</v>
      </c>
      <c r="Q435" s="61"/>
    </row>
    <row r="436" spans="1:17" x14ac:dyDescent="0.25">
      <c r="A436" s="158" t="str">
        <f>_xlfn.IFNA(_xlfn.IFNA(INDEX(l_act!$B$3:$B$65537,MATCH($B436,l_act!$A$3:$A$65537,0)),INDEX(background_technosphere!$E$2:$E$65536,MATCH($B436,background_technosphere!$B$2:$B$65536,0))),"")</f>
        <v>recyc_OCC_QC_1</v>
      </c>
      <c r="B436" s="156" t="s">
        <v>6055</v>
      </c>
      <c r="C436" s="53"/>
      <c r="D436" s="54" t="s">
        <v>1468</v>
      </c>
      <c r="E436" s="55" t="str">
        <f>_xlfn.IFNA(_xlfn.IFNA(INDEX(l_act!$B$3:$B$65537,MATCH(IFERROR(RIGHT($C436,LEN($C436)-FIND("_",$C436)),""),l_act!$A$3:$A$65537,0)),INDEX(background_technosphere!$E$2:$E$65536,MATCH($C436,background_technosphere!$A$2:$A$65536,0))),"")</f>
        <v/>
      </c>
      <c r="F436" s="55" t="str">
        <f>_xlfn.IFNA(_xlfn.IFNA(INDEX(l_act!$C$3:$C$65537,MATCH(IFERROR(RIGHT($C436,LEN($C436)-FIND("_",$C436)),""),l_act!$A$3:$A$65537,0)),INDEX(background_technosphere!$G$2:$G$65536,MATCH($C436,background_technosphere!$A$2:$A$65536,0))),"")</f>
        <v/>
      </c>
      <c r="G436" s="56" t="str">
        <f>_xlfn.IFNA(_xlfn.IFNA(INDEX(l_goods!$B$3:$B$65537,MATCH($C436,l_goods!$A$3:$A$65537,0)),INDEX(background_technosphere!$F$2:$F$65536,MATCH($C436,background_technosphere!$A$2:$A$65536,0))),"")</f>
        <v/>
      </c>
      <c r="H436" s="57" t="str">
        <f>_xlfn.IFNA(_xlfn.IFNA(INDEX(l_fp!$B$3:$B$65537,MATCH($D436,l_fp!$A$3:$A$65537,0)),INDEX(background_biosphere!$B$2:$B$65536,MATCH($D436,background_biosphere!$A$2:$A$65536,0))),"")</f>
        <v>Molybdenum</v>
      </c>
      <c r="I436" s="58"/>
      <c r="J436" s="58"/>
      <c r="K436" s="54">
        <v>1.03362E-8</v>
      </c>
      <c r="L436" s="59" t="str">
        <f>IF(_xlfn.IFNA(_xlfn.IFNA(INDEX(l_fp!$D$3:$D$65537,MATCH($D436,l_fp!$A$3:$A$65537,0)),INDEX(background_biosphere!$C$2:$C$65536,MATCH($D436,background_biosphere!$A$2:$A$65536,0))),"")=0,"",_xlfn.IFNA(_xlfn.IFNA(INDEX(l_fp!$D$3:$D$65537,MATCH($D436,l_fp!$A$3:$A$65537,0)),INDEX(background_biosphere!$C$2:$C$65536,MATCH($D436,background_biosphere!$A$2:$A$65536,0))),""))</f>
        <v>air</v>
      </c>
      <c r="M436" s="59" t="str">
        <f>IF(_xlfn.IFNA(_xlfn.IFNA(INDEX(l_fp!$E$3:$E$65537,MATCH($D436,l_fp!$A$3:$A$65537,0)),INDEX(background_biosphere!$D$2:$D$65536,MATCH($D436,background_biosphere!$A$2:$A$65536,0))),"")=0,"",_xlfn.IFNA(_xlfn.IFNA(INDEX(l_fp!$E$3:$E$65537,MATCH($D436,l_fp!$A$3:$A$65537,0)),INDEX(background_biosphere!$D$2:$D$65536,MATCH($D436,background_biosphere!$A$2:$A$65536,0))),""))</f>
        <v>unspecified</v>
      </c>
      <c r="N436" s="60" t="str">
        <f>_xlfn.IFNA(_xlfn.IFNA(_xlfn.IFNA(_xlfn.IFNA(INDEX(l_goods!$D$3:$D$65537,MATCH(C436,l_goods!$A$3:$A$65537,0)),INDEX(background_technosphere!$H$2:$H$65536,MATCH(C436,background_technosphere!$A$2:$A$65536,0))),INDEX(l_fp!$F$3:$F$65537,MATCH($D436,l_fp!$A$3:$A$65537,0))),INDEX(background_biosphere!$E$2:$E$65536,MATCH($D436,background_biosphere!$A$2:$A$65536,0))),"")</f>
        <v>kg</v>
      </c>
      <c r="O436" s="61"/>
      <c r="P436" s="61" t="s">
        <v>5777</v>
      </c>
      <c r="Q436" s="61"/>
    </row>
    <row r="437" spans="1:17" x14ac:dyDescent="0.25">
      <c r="A437" s="158" t="str">
        <f>_xlfn.IFNA(_xlfn.IFNA(INDEX(l_act!$B$3:$B$65537,MATCH($B437,l_act!$A$3:$A$65537,0)),INDEX(background_technosphere!$E$2:$E$65536,MATCH($B437,background_technosphere!$B$2:$B$65536,0))),"")</f>
        <v>recyc_OCC_QC_1</v>
      </c>
      <c r="B437" s="156" t="s">
        <v>6055</v>
      </c>
      <c r="C437" s="53"/>
      <c r="D437" s="54" t="s">
        <v>1492</v>
      </c>
      <c r="E437" s="55" t="str">
        <f>_xlfn.IFNA(_xlfn.IFNA(INDEX(l_act!$B$3:$B$65537,MATCH(IFERROR(RIGHT($C437,LEN($C437)-FIND("_",$C437)),""),l_act!$A$3:$A$65537,0)),INDEX(background_technosphere!$E$2:$E$65536,MATCH($C437,background_technosphere!$A$2:$A$65536,0))),"")</f>
        <v/>
      </c>
      <c r="F437" s="55" t="str">
        <f>_xlfn.IFNA(_xlfn.IFNA(INDEX(l_act!$C$3:$C$65537,MATCH(IFERROR(RIGHT($C437,LEN($C437)-FIND("_",$C437)),""),l_act!$A$3:$A$65537,0)),INDEX(background_technosphere!$G$2:$G$65536,MATCH($C437,background_technosphere!$A$2:$A$65536,0))),"")</f>
        <v/>
      </c>
      <c r="G437" s="56" t="str">
        <f>_xlfn.IFNA(_xlfn.IFNA(INDEX(l_goods!$B$3:$B$65537,MATCH($C437,l_goods!$A$3:$A$65537,0)),INDEX(background_technosphere!$F$2:$F$65536,MATCH($C437,background_technosphere!$A$2:$A$65536,0))),"")</f>
        <v/>
      </c>
      <c r="H437" s="57" t="str">
        <f>_xlfn.IFNA(_xlfn.IFNA(INDEX(l_fp!$B$3:$B$65537,MATCH($D437,l_fp!$A$3:$A$65537,0)),INDEX(background_biosphere!$B$2:$B$65536,MATCH($D437,background_biosphere!$A$2:$A$65536,0))),"")</f>
        <v>NMVOC, non-methane volatile organic compounds, unspecified origin</v>
      </c>
      <c r="I437" s="58"/>
      <c r="J437" s="58"/>
      <c r="K437" s="54">
        <v>4.7958150000000001E-6</v>
      </c>
      <c r="L437" s="59" t="str">
        <f>IF(_xlfn.IFNA(_xlfn.IFNA(INDEX(l_fp!$D$3:$D$65537,MATCH($D437,l_fp!$A$3:$A$65537,0)),INDEX(background_biosphere!$C$2:$C$65536,MATCH($D437,background_biosphere!$A$2:$A$65536,0))),"")=0,"",_xlfn.IFNA(_xlfn.IFNA(INDEX(l_fp!$D$3:$D$65537,MATCH($D437,l_fp!$A$3:$A$65537,0)),INDEX(background_biosphere!$C$2:$C$65536,MATCH($D437,background_biosphere!$A$2:$A$65536,0))),""))</f>
        <v>air</v>
      </c>
      <c r="M437" s="59" t="str">
        <f>IF(_xlfn.IFNA(_xlfn.IFNA(INDEX(l_fp!$E$3:$E$65537,MATCH($D437,l_fp!$A$3:$A$65537,0)),INDEX(background_biosphere!$D$2:$D$65536,MATCH($D437,background_biosphere!$A$2:$A$65536,0))),"")=0,"",_xlfn.IFNA(_xlfn.IFNA(INDEX(l_fp!$E$3:$E$65537,MATCH($D437,l_fp!$A$3:$A$65537,0)),INDEX(background_biosphere!$D$2:$D$65536,MATCH($D437,background_biosphere!$A$2:$A$65536,0))),""))</f>
        <v>unspecified</v>
      </c>
      <c r="N437" s="60" t="str">
        <f>_xlfn.IFNA(_xlfn.IFNA(_xlfn.IFNA(_xlfn.IFNA(INDEX(l_goods!$D$3:$D$65537,MATCH(C437,l_goods!$A$3:$A$65537,0)),INDEX(background_technosphere!$H$2:$H$65536,MATCH(C437,background_technosphere!$A$2:$A$65536,0))),INDEX(l_fp!$F$3:$F$65537,MATCH($D437,l_fp!$A$3:$A$65537,0))),INDEX(background_biosphere!$E$2:$E$65536,MATCH($D437,background_biosphere!$A$2:$A$65536,0))),"")</f>
        <v>kg</v>
      </c>
      <c r="O437" s="61"/>
      <c r="P437" s="61" t="s">
        <v>5777</v>
      </c>
      <c r="Q437" s="61"/>
    </row>
    <row r="438" spans="1:17" x14ac:dyDescent="0.25">
      <c r="A438" s="158" t="str">
        <f>_xlfn.IFNA(_xlfn.IFNA(INDEX(l_act!$B$3:$B$65537,MATCH($B438,l_act!$A$3:$A$65537,0)),INDEX(background_technosphere!$E$2:$E$65536,MATCH($B438,background_technosphere!$B$2:$B$65536,0))),"")</f>
        <v>recyc_OCC_QC_1</v>
      </c>
      <c r="B438" s="156" t="s">
        <v>6055</v>
      </c>
      <c r="C438" s="53"/>
      <c r="D438" s="54" t="s">
        <v>1508</v>
      </c>
      <c r="E438" s="55" t="str">
        <f>_xlfn.IFNA(_xlfn.IFNA(INDEX(l_act!$B$3:$B$65537,MATCH(IFERROR(RIGHT($C438,LEN($C438)-FIND("_",$C438)),""),l_act!$A$3:$A$65537,0)),INDEX(background_technosphere!$E$2:$E$65536,MATCH($C438,background_technosphere!$A$2:$A$65536,0))),"")</f>
        <v/>
      </c>
      <c r="F438" s="55" t="str">
        <f>_xlfn.IFNA(_xlfn.IFNA(INDEX(l_act!$C$3:$C$65537,MATCH(IFERROR(RIGHT($C438,LEN($C438)-FIND("_",$C438)),""),l_act!$A$3:$A$65537,0)),INDEX(background_technosphere!$G$2:$G$65536,MATCH($C438,background_technosphere!$A$2:$A$65536,0))),"")</f>
        <v/>
      </c>
      <c r="G438" s="56" t="str">
        <f>_xlfn.IFNA(_xlfn.IFNA(INDEX(l_goods!$B$3:$B$65537,MATCH($C438,l_goods!$A$3:$A$65537,0)),INDEX(background_technosphere!$F$2:$F$65536,MATCH($C438,background_technosphere!$A$2:$A$65536,0))),"")</f>
        <v/>
      </c>
      <c r="H438" s="57" t="str">
        <f>_xlfn.IFNA(_xlfn.IFNA(INDEX(l_fp!$B$3:$B$65537,MATCH($D438,l_fp!$A$3:$A$65537,0)),INDEX(background_biosphere!$B$2:$B$65536,MATCH($D438,background_biosphere!$A$2:$A$65536,0))),"")</f>
        <v>Nickel</v>
      </c>
      <c r="I438" s="58"/>
      <c r="J438" s="58"/>
      <c r="K438" s="54">
        <v>1.8747299999999999E-8</v>
      </c>
      <c r="L438" s="59" t="str">
        <f>IF(_xlfn.IFNA(_xlfn.IFNA(INDEX(l_fp!$D$3:$D$65537,MATCH($D438,l_fp!$A$3:$A$65537,0)),INDEX(background_biosphere!$C$2:$C$65536,MATCH($D438,background_biosphere!$A$2:$A$65536,0))),"")=0,"",_xlfn.IFNA(_xlfn.IFNA(INDEX(l_fp!$D$3:$D$65537,MATCH($D438,l_fp!$A$3:$A$65537,0)),INDEX(background_biosphere!$C$2:$C$65536,MATCH($D438,background_biosphere!$A$2:$A$65536,0))),""))</f>
        <v>air</v>
      </c>
      <c r="M438" s="59" t="str">
        <f>IF(_xlfn.IFNA(_xlfn.IFNA(INDEX(l_fp!$E$3:$E$65537,MATCH($D438,l_fp!$A$3:$A$65537,0)),INDEX(background_biosphere!$D$2:$D$65536,MATCH($D438,background_biosphere!$A$2:$A$65536,0))),"")=0,"",_xlfn.IFNA(_xlfn.IFNA(INDEX(l_fp!$E$3:$E$65537,MATCH($D438,l_fp!$A$3:$A$65537,0)),INDEX(background_biosphere!$D$2:$D$65536,MATCH($D438,background_biosphere!$A$2:$A$65536,0))),""))</f>
        <v>unspecified</v>
      </c>
      <c r="N438" s="60" t="str">
        <f>_xlfn.IFNA(_xlfn.IFNA(_xlfn.IFNA(_xlfn.IFNA(INDEX(l_goods!$D$3:$D$65537,MATCH(C438,l_goods!$A$3:$A$65537,0)),INDEX(background_technosphere!$H$2:$H$65536,MATCH(C438,background_technosphere!$A$2:$A$65536,0))),INDEX(l_fp!$F$3:$F$65537,MATCH($D438,l_fp!$A$3:$A$65537,0))),INDEX(background_biosphere!$E$2:$E$65536,MATCH($D438,background_biosphere!$A$2:$A$65536,0))),"")</f>
        <v>kg</v>
      </c>
      <c r="O438" s="61"/>
      <c r="P438" s="61" t="s">
        <v>5777</v>
      </c>
      <c r="Q438" s="61"/>
    </row>
    <row r="439" spans="1:17" x14ac:dyDescent="0.25">
      <c r="A439" s="158" t="str">
        <f>_xlfn.IFNA(_xlfn.IFNA(INDEX(l_act!$B$3:$B$65537,MATCH($B439,l_act!$A$3:$A$65537,0)),INDEX(background_technosphere!$E$2:$E$65536,MATCH($B439,background_technosphere!$B$2:$B$65536,0))),"")</f>
        <v>recyc_OCC_QC_1</v>
      </c>
      <c r="B439" s="156" t="s">
        <v>6055</v>
      </c>
      <c r="C439" s="53"/>
      <c r="D439" s="54" t="s">
        <v>1542</v>
      </c>
      <c r="E439" s="55" t="str">
        <f>_xlfn.IFNA(_xlfn.IFNA(INDEX(l_act!$B$3:$B$65537,MATCH(IFERROR(RIGHT($C439,LEN($C439)-FIND("_",$C439)),""),l_act!$A$3:$A$65537,0)),INDEX(background_technosphere!$E$2:$E$65536,MATCH($C439,background_technosphere!$A$2:$A$65536,0))),"")</f>
        <v/>
      </c>
      <c r="F439" s="55" t="str">
        <f>_xlfn.IFNA(_xlfn.IFNA(INDEX(l_act!$C$3:$C$65537,MATCH(IFERROR(RIGHT($C439,LEN($C439)-FIND("_",$C439)),""),l_act!$A$3:$A$65537,0)),INDEX(background_technosphere!$G$2:$G$65536,MATCH($C439,background_technosphere!$A$2:$A$65536,0))),"")</f>
        <v/>
      </c>
      <c r="G439" s="56" t="str">
        <f>_xlfn.IFNA(_xlfn.IFNA(INDEX(l_goods!$B$3:$B$65537,MATCH($C439,l_goods!$A$3:$A$65537,0)),INDEX(background_technosphere!$F$2:$F$65536,MATCH($C439,background_technosphere!$A$2:$A$65536,0))),"")</f>
        <v/>
      </c>
      <c r="H439" s="57" t="str">
        <f>_xlfn.IFNA(_xlfn.IFNA(INDEX(l_fp!$B$3:$B$65537,MATCH($D439,l_fp!$A$3:$A$65537,0)),INDEX(background_biosphere!$B$2:$B$65536,MATCH($D439,background_biosphere!$A$2:$A$65536,0))),"")</f>
        <v>Nitrogen oxides</v>
      </c>
      <c r="I439" s="58"/>
      <c r="J439" s="58"/>
      <c r="K439" s="54">
        <v>3.4723743500000002E-4</v>
      </c>
      <c r="L439" s="59" t="str">
        <f>IF(_xlfn.IFNA(_xlfn.IFNA(INDEX(l_fp!$D$3:$D$65537,MATCH($D439,l_fp!$A$3:$A$65537,0)),INDEX(background_biosphere!$C$2:$C$65536,MATCH($D439,background_biosphere!$A$2:$A$65536,0))),"")=0,"",_xlfn.IFNA(_xlfn.IFNA(INDEX(l_fp!$D$3:$D$65537,MATCH($D439,l_fp!$A$3:$A$65537,0)),INDEX(background_biosphere!$C$2:$C$65536,MATCH($D439,background_biosphere!$A$2:$A$65536,0))),""))</f>
        <v>air</v>
      </c>
      <c r="M439" s="59" t="str">
        <f>IF(_xlfn.IFNA(_xlfn.IFNA(INDEX(l_fp!$E$3:$E$65537,MATCH($D439,l_fp!$A$3:$A$65537,0)),INDEX(background_biosphere!$D$2:$D$65536,MATCH($D439,background_biosphere!$A$2:$A$65536,0))),"")=0,"",_xlfn.IFNA(_xlfn.IFNA(INDEX(l_fp!$E$3:$E$65537,MATCH($D439,l_fp!$A$3:$A$65537,0)),INDEX(background_biosphere!$D$2:$D$65536,MATCH($D439,background_biosphere!$A$2:$A$65536,0))),""))</f>
        <v>unspecified</v>
      </c>
      <c r="N439" s="60" t="str">
        <f>_xlfn.IFNA(_xlfn.IFNA(_xlfn.IFNA(_xlfn.IFNA(INDEX(l_goods!$D$3:$D$65537,MATCH(C439,l_goods!$A$3:$A$65537,0)),INDEX(background_technosphere!$H$2:$H$65536,MATCH(C439,background_technosphere!$A$2:$A$65536,0))),INDEX(l_fp!$F$3:$F$65537,MATCH($D439,l_fp!$A$3:$A$65537,0))),INDEX(background_biosphere!$E$2:$E$65536,MATCH($D439,background_biosphere!$A$2:$A$65536,0))),"")</f>
        <v>kg</v>
      </c>
      <c r="O439" s="61"/>
      <c r="P439" s="61" t="s">
        <v>5777</v>
      </c>
      <c r="Q439" s="61"/>
    </row>
    <row r="440" spans="1:17" x14ac:dyDescent="0.25">
      <c r="A440" s="158" t="str">
        <f>_xlfn.IFNA(_xlfn.IFNA(INDEX(l_act!$B$3:$B$65537,MATCH($B440,l_act!$A$3:$A$65537,0)),INDEX(background_technosphere!$E$2:$E$65536,MATCH($B440,background_technosphere!$B$2:$B$65536,0))),"")</f>
        <v>recyc_OCC_QC_1</v>
      </c>
      <c r="B440" s="156" t="s">
        <v>6055</v>
      </c>
      <c r="C440" s="53"/>
      <c r="D440" s="54" t="s">
        <v>1564</v>
      </c>
      <c r="E440" s="55" t="str">
        <f>_xlfn.IFNA(_xlfn.IFNA(INDEX(l_act!$B$3:$B$65537,MATCH(IFERROR(RIGHT($C440,LEN($C440)-FIND("_",$C440)),""),l_act!$A$3:$A$65537,0)),INDEX(background_technosphere!$E$2:$E$65536,MATCH($C440,background_technosphere!$A$2:$A$65536,0))),"")</f>
        <v/>
      </c>
      <c r="F440" s="55" t="str">
        <f>_xlfn.IFNA(_xlfn.IFNA(INDEX(l_act!$C$3:$C$65537,MATCH(IFERROR(RIGHT($C440,LEN($C440)-FIND("_",$C440)),""),l_act!$A$3:$A$65537,0)),INDEX(background_technosphere!$G$2:$G$65536,MATCH($C440,background_technosphere!$A$2:$A$65536,0))),"")</f>
        <v/>
      </c>
      <c r="G440" s="56" t="str">
        <f>_xlfn.IFNA(_xlfn.IFNA(INDEX(l_goods!$B$3:$B$65537,MATCH($C440,l_goods!$A$3:$A$65537,0)),INDEX(background_technosphere!$F$2:$F$65536,MATCH($C440,background_technosphere!$A$2:$A$65536,0))),"")</f>
        <v/>
      </c>
      <c r="H440" s="57" t="str">
        <f>_xlfn.IFNA(_xlfn.IFNA(INDEX(l_fp!$B$3:$B$65537,MATCH($D440,l_fp!$A$3:$A$65537,0)),INDEX(background_biosphere!$B$2:$B$65536,MATCH($D440,background_biosphere!$A$2:$A$65536,0))),"")</f>
        <v>PAH, polycyclic aromatic hydrocarbons</v>
      </c>
      <c r="I440" s="58"/>
      <c r="J440" s="58"/>
      <c r="K440" s="54">
        <v>5.2972699999999998E-8</v>
      </c>
      <c r="L440" s="59" t="str">
        <f>IF(_xlfn.IFNA(_xlfn.IFNA(INDEX(l_fp!$D$3:$D$65537,MATCH($D440,l_fp!$A$3:$A$65537,0)),INDEX(background_biosphere!$C$2:$C$65536,MATCH($D440,background_biosphere!$A$2:$A$65536,0))),"")=0,"",_xlfn.IFNA(_xlfn.IFNA(INDEX(l_fp!$D$3:$D$65537,MATCH($D440,l_fp!$A$3:$A$65537,0)),INDEX(background_biosphere!$C$2:$C$65536,MATCH($D440,background_biosphere!$A$2:$A$65536,0))),""))</f>
        <v>air</v>
      </c>
      <c r="M440" s="59" t="str">
        <f>IF(_xlfn.IFNA(_xlfn.IFNA(INDEX(l_fp!$E$3:$E$65537,MATCH($D440,l_fp!$A$3:$A$65537,0)),INDEX(background_biosphere!$D$2:$D$65536,MATCH($D440,background_biosphere!$A$2:$A$65536,0))),"")=0,"",_xlfn.IFNA(_xlfn.IFNA(INDEX(l_fp!$E$3:$E$65537,MATCH($D440,l_fp!$A$3:$A$65537,0)),INDEX(background_biosphere!$D$2:$D$65536,MATCH($D440,background_biosphere!$A$2:$A$65536,0))),""))</f>
        <v>unspecified</v>
      </c>
      <c r="N440" s="60" t="str">
        <f>_xlfn.IFNA(_xlfn.IFNA(_xlfn.IFNA(_xlfn.IFNA(INDEX(l_goods!$D$3:$D$65537,MATCH(C440,l_goods!$A$3:$A$65537,0)),INDEX(background_technosphere!$H$2:$H$65536,MATCH(C440,background_technosphere!$A$2:$A$65536,0))),INDEX(l_fp!$F$3:$F$65537,MATCH($D440,l_fp!$A$3:$A$65537,0))),INDEX(background_biosphere!$E$2:$E$65536,MATCH($D440,background_biosphere!$A$2:$A$65536,0))),"")</f>
        <v>kg</v>
      </c>
      <c r="O440" s="61"/>
      <c r="P440" s="61" t="s">
        <v>5777</v>
      </c>
      <c r="Q440" s="61"/>
    </row>
    <row r="441" spans="1:17" x14ac:dyDescent="0.25">
      <c r="A441" s="158" t="str">
        <f>_xlfn.IFNA(_xlfn.IFNA(INDEX(l_act!$B$3:$B$65537,MATCH($B441,l_act!$A$3:$A$65537,0)),INDEX(background_technosphere!$E$2:$E$65536,MATCH($B441,background_technosphere!$B$2:$B$65536,0))),"")</f>
        <v>recyc_OCC_QC_1</v>
      </c>
      <c r="B441" s="156" t="s">
        <v>6055</v>
      </c>
      <c r="C441" s="53"/>
      <c r="D441" s="54" t="s">
        <v>1580</v>
      </c>
      <c r="E441" s="55" t="str">
        <f>_xlfn.IFNA(_xlfn.IFNA(INDEX(l_act!$B$3:$B$65537,MATCH(IFERROR(RIGHT($C441,LEN($C441)-FIND("_",$C441)),""),l_act!$A$3:$A$65537,0)),INDEX(background_technosphere!$E$2:$E$65536,MATCH($C441,background_technosphere!$A$2:$A$65536,0))),"")</f>
        <v/>
      </c>
      <c r="F441" s="55" t="str">
        <f>_xlfn.IFNA(_xlfn.IFNA(INDEX(l_act!$C$3:$C$65537,MATCH(IFERROR(RIGHT($C441,LEN($C441)-FIND("_",$C441)),""),l_act!$A$3:$A$65537,0)),INDEX(background_technosphere!$G$2:$G$65536,MATCH($C441,background_technosphere!$A$2:$A$65536,0))),"")</f>
        <v/>
      </c>
      <c r="G441" s="56" t="str">
        <f>_xlfn.IFNA(_xlfn.IFNA(INDEX(l_goods!$B$3:$B$65537,MATCH($C441,l_goods!$A$3:$A$65537,0)),INDEX(background_technosphere!$F$2:$F$65536,MATCH($C441,background_technosphere!$A$2:$A$65536,0))),"")</f>
        <v/>
      </c>
      <c r="H441" s="57" t="str">
        <f>_xlfn.IFNA(_xlfn.IFNA(INDEX(l_fp!$B$3:$B$65537,MATCH($D441,l_fp!$A$3:$A$65537,0)),INDEX(background_biosphere!$B$2:$B$65536,MATCH($D441,background_biosphere!$A$2:$A$65536,0))),"")</f>
        <v>Particulates, &lt; 2.5 um</v>
      </c>
      <c r="I441" s="58"/>
      <c r="J441" s="58"/>
      <c r="K441" s="54">
        <v>2.5363928999999999E-5</v>
      </c>
      <c r="L441" s="59" t="str">
        <f>IF(_xlfn.IFNA(_xlfn.IFNA(INDEX(l_fp!$D$3:$D$65537,MATCH($D441,l_fp!$A$3:$A$65537,0)),INDEX(background_biosphere!$C$2:$C$65536,MATCH($D441,background_biosphere!$A$2:$A$65536,0))),"")=0,"",_xlfn.IFNA(_xlfn.IFNA(INDEX(l_fp!$D$3:$D$65537,MATCH($D441,l_fp!$A$3:$A$65537,0)),INDEX(background_biosphere!$C$2:$C$65536,MATCH($D441,background_biosphere!$A$2:$A$65536,0))),""))</f>
        <v>air</v>
      </c>
      <c r="M441" s="59" t="str">
        <f>IF(_xlfn.IFNA(_xlfn.IFNA(INDEX(l_fp!$E$3:$E$65537,MATCH($D441,l_fp!$A$3:$A$65537,0)),INDEX(background_biosphere!$D$2:$D$65536,MATCH($D441,background_biosphere!$A$2:$A$65536,0))),"")=0,"",_xlfn.IFNA(_xlfn.IFNA(INDEX(l_fp!$E$3:$E$65537,MATCH($D441,l_fp!$A$3:$A$65537,0)),INDEX(background_biosphere!$D$2:$D$65536,MATCH($D441,background_biosphere!$A$2:$A$65536,0))),""))</f>
        <v>unspecified</v>
      </c>
      <c r="N441" s="60" t="str">
        <f>_xlfn.IFNA(_xlfn.IFNA(_xlfn.IFNA(_xlfn.IFNA(INDEX(l_goods!$D$3:$D$65537,MATCH(C441,l_goods!$A$3:$A$65537,0)),INDEX(background_technosphere!$H$2:$H$65536,MATCH(C441,background_technosphere!$A$2:$A$65536,0))),INDEX(l_fp!$F$3:$F$65537,MATCH($D441,l_fp!$A$3:$A$65537,0))),INDEX(background_biosphere!$E$2:$E$65536,MATCH($D441,background_biosphere!$A$2:$A$65536,0))),"")</f>
        <v>kg</v>
      </c>
      <c r="O441" s="61"/>
      <c r="P441" s="61" t="s">
        <v>5777</v>
      </c>
      <c r="Q441" s="61"/>
    </row>
    <row r="442" spans="1:17" x14ac:dyDescent="0.25">
      <c r="A442" s="158" t="str">
        <f>_xlfn.IFNA(_xlfn.IFNA(INDEX(l_act!$B$3:$B$65537,MATCH($B442,l_act!$A$3:$A$65537,0)),INDEX(background_technosphere!$E$2:$E$65536,MATCH($B442,background_technosphere!$B$2:$B$65536,0))),"")</f>
        <v>recyc_OCC_QC_1</v>
      </c>
      <c r="B442" s="156" t="s">
        <v>6055</v>
      </c>
      <c r="C442" s="53"/>
      <c r="D442" s="54" t="s">
        <v>1586</v>
      </c>
      <c r="E442" s="55" t="str">
        <f>_xlfn.IFNA(_xlfn.IFNA(INDEX(l_act!$B$3:$B$65537,MATCH(IFERROR(RIGHT($C442,LEN($C442)-FIND("_",$C442)),""),l_act!$A$3:$A$65537,0)),INDEX(background_technosphere!$E$2:$E$65536,MATCH($C442,background_technosphere!$A$2:$A$65536,0))),"")</f>
        <v/>
      </c>
      <c r="F442" s="55" t="str">
        <f>_xlfn.IFNA(_xlfn.IFNA(INDEX(l_act!$C$3:$C$65537,MATCH(IFERROR(RIGHT($C442,LEN($C442)-FIND("_",$C442)),""),l_act!$A$3:$A$65537,0)),INDEX(background_technosphere!$G$2:$G$65536,MATCH($C442,background_technosphere!$A$2:$A$65536,0))),"")</f>
        <v/>
      </c>
      <c r="G442" s="56" t="str">
        <f>_xlfn.IFNA(_xlfn.IFNA(INDEX(l_goods!$B$3:$B$65537,MATCH($C442,l_goods!$A$3:$A$65537,0)),INDEX(background_technosphere!$F$2:$F$65536,MATCH($C442,background_technosphere!$A$2:$A$65536,0))),"")</f>
        <v/>
      </c>
      <c r="H442" s="57" t="str">
        <f>_xlfn.IFNA(_xlfn.IFNA(INDEX(l_fp!$B$3:$B$65537,MATCH($D442,l_fp!$A$3:$A$65537,0)),INDEX(background_biosphere!$B$2:$B$65536,MATCH($D442,background_biosphere!$A$2:$A$65536,0))),"")</f>
        <v>Particulates, &gt; 10 um</v>
      </c>
      <c r="I442" s="58"/>
      <c r="J442" s="58"/>
      <c r="K442" s="54">
        <v>3.1851996000000002E-5</v>
      </c>
      <c r="L442" s="59" t="str">
        <f>IF(_xlfn.IFNA(_xlfn.IFNA(INDEX(l_fp!$D$3:$D$65537,MATCH($D442,l_fp!$A$3:$A$65537,0)),INDEX(background_biosphere!$C$2:$C$65536,MATCH($D442,background_biosphere!$A$2:$A$65536,0))),"")=0,"",_xlfn.IFNA(_xlfn.IFNA(INDEX(l_fp!$D$3:$D$65537,MATCH($D442,l_fp!$A$3:$A$65537,0)),INDEX(background_biosphere!$C$2:$C$65536,MATCH($D442,background_biosphere!$A$2:$A$65536,0))),""))</f>
        <v>air</v>
      </c>
      <c r="M442" s="59" t="str">
        <f>IF(_xlfn.IFNA(_xlfn.IFNA(INDEX(l_fp!$E$3:$E$65537,MATCH($D442,l_fp!$A$3:$A$65537,0)),INDEX(background_biosphere!$D$2:$D$65536,MATCH($D442,background_biosphere!$A$2:$A$65536,0))),"")=0,"",_xlfn.IFNA(_xlfn.IFNA(INDEX(l_fp!$E$3:$E$65537,MATCH($D442,l_fp!$A$3:$A$65537,0)),INDEX(background_biosphere!$D$2:$D$65536,MATCH($D442,background_biosphere!$A$2:$A$65536,0))),""))</f>
        <v>unspecified</v>
      </c>
      <c r="N442" s="60" t="str">
        <f>_xlfn.IFNA(_xlfn.IFNA(_xlfn.IFNA(_xlfn.IFNA(INDEX(l_goods!$D$3:$D$65537,MATCH(C442,l_goods!$A$3:$A$65537,0)),INDEX(background_technosphere!$H$2:$H$65536,MATCH(C442,background_technosphere!$A$2:$A$65536,0))),INDEX(l_fp!$F$3:$F$65537,MATCH($D442,l_fp!$A$3:$A$65537,0))),INDEX(background_biosphere!$E$2:$E$65536,MATCH($D442,background_biosphere!$A$2:$A$65536,0))),"")</f>
        <v>kg</v>
      </c>
      <c r="O442" s="61"/>
      <c r="P442" s="61" t="s">
        <v>5777</v>
      </c>
      <c r="Q442" s="61"/>
    </row>
    <row r="443" spans="1:17" x14ac:dyDescent="0.25">
      <c r="A443" s="158" t="str">
        <f>_xlfn.IFNA(_xlfn.IFNA(INDEX(l_act!$B$3:$B$65537,MATCH($B443,l_act!$A$3:$A$65537,0)),INDEX(background_technosphere!$E$2:$E$65536,MATCH($B443,background_technosphere!$B$2:$B$65536,0))),"")</f>
        <v>recyc_OCC_QC_1</v>
      </c>
      <c r="B443" s="156" t="s">
        <v>6055</v>
      </c>
      <c r="C443" s="53"/>
      <c r="D443" s="54" t="s">
        <v>1592</v>
      </c>
      <c r="E443" s="55" t="str">
        <f>_xlfn.IFNA(_xlfn.IFNA(INDEX(l_act!$B$3:$B$65537,MATCH(IFERROR(RIGHT($C443,LEN($C443)-FIND("_",$C443)),""),l_act!$A$3:$A$65537,0)),INDEX(background_technosphere!$E$2:$E$65536,MATCH($C443,background_technosphere!$A$2:$A$65536,0))),"")</f>
        <v/>
      </c>
      <c r="F443" s="55" t="str">
        <f>_xlfn.IFNA(_xlfn.IFNA(INDEX(l_act!$C$3:$C$65537,MATCH(IFERROR(RIGHT($C443,LEN($C443)-FIND("_",$C443)),""),l_act!$A$3:$A$65537,0)),INDEX(background_technosphere!$G$2:$G$65536,MATCH($C443,background_technosphere!$A$2:$A$65536,0))),"")</f>
        <v/>
      </c>
      <c r="G443" s="56" t="str">
        <f>_xlfn.IFNA(_xlfn.IFNA(INDEX(l_goods!$B$3:$B$65537,MATCH($C443,l_goods!$A$3:$A$65537,0)),INDEX(background_technosphere!$F$2:$F$65536,MATCH($C443,background_technosphere!$A$2:$A$65536,0))),"")</f>
        <v/>
      </c>
      <c r="H443" s="57" t="str">
        <f>_xlfn.IFNA(_xlfn.IFNA(INDEX(l_fp!$B$3:$B$65537,MATCH($D443,l_fp!$A$3:$A$65537,0)),INDEX(background_biosphere!$B$2:$B$65536,MATCH($D443,background_biosphere!$A$2:$A$65536,0))),"")</f>
        <v>Particulates, &gt; 2.5 um, and &lt; 10um</v>
      </c>
      <c r="I443" s="58"/>
      <c r="J443" s="58"/>
      <c r="K443" s="54">
        <v>1.2182953999999999E-5</v>
      </c>
      <c r="L443" s="59" t="str">
        <f>IF(_xlfn.IFNA(_xlfn.IFNA(INDEX(l_fp!$D$3:$D$65537,MATCH($D443,l_fp!$A$3:$A$65537,0)),INDEX(background_biosphere!$C$2:$C$65536,MATCH($D443,background_biosphere!$A$2:$A$65536,0))),"")=0,"",_xlfn.IFNA(_xlfn.IFNA(INDEX(l_fp!$D$3:$D$65537,MATCH($D443,l_fp!$A$3:$A$65537,0)),INDEX(background_biosphere!$C$2:$C$65536,MATCH($D443,background_biosphere!$A$2:$A$65536,0))),""))</f>
        <v>air</v>
      </c>
      <c r="M443" s="59" t="str">
        <f>IF(_xlfn.IFNA(_xlfn.IFNA(INDEX(l_fp!$E$3:$E$65537,MATCH($D443,l_fp!$A$3:$A$65537,0)),INDEX(background_biosphere!$D$2:$D$65536,MATCH($D443,background_biosphere!$A$2:$A$65536,0))),"")=0,"",_xlfn.IFNA(_xlfn.IFNA(INDEX(l_fp!$E$3:$E$65537,MATCH($D443,l_fp!$A$3:$A$65537,0)),INDEX(background_biosphere!$D$2:$D$65536,MATCH($D443,background_biosphere!$A$2:$A$65536,0))),""))</f>
        <v>unspecified</v>
      </c>
      <c r="N443" s="60" t="str">
        <f>_xlfn.IFNA(_xlfn.IFNA(_xlfn.IFNA(_xlfn.IFNA(INDEX(l_goods!$D$3:$D$65537,MATCH(C443,l_goods!$A$3:$A$65537,0)),INDEX(background_technosphere!$H$2:$H$65536,MATCH(C443,background_technosphere!$A$2:$A$65536,0))),INDEX(l_fp!$F$3:$F$65537,MATCH($D443,l_fp!$A$3:$A$65537,0))),INDEX(background_biosphere!$E$2:$E$65536,MATCH($D443,background_biosphere!$A$2:$A$65536,0))),"")</f>
        <v>kg</v>
      </c>
      <c r="O443" s="61"/>
      <c r="P443" s="61" t="s">
        <v>5777</v>
      </c>
      <c r="Q443" s="61"/>
    </row>
    <row r="444" spans="1:17" x14ac:dyDescent="0.25">
      <c r="A444" s="158" t="str">
        <f>_xlfn.IFNA(_xlfn.IFNA(INDEX(l_act!$B$3:$B$65537,MATCH($B444,l_act!$A$3:$A$65537,0)),INDEX(background_technosphere!$E$2:$E$65536,MATCH($B444,background_technosphere!$B$2:$B$65536,0))),"")</f>
        <v>recyc_OCC_QC_1</v>
      </c>
      <c r="B444" s="156" t="s">
        <v>6055</v>
      </c>
      <c r="C444" s="53"/>
      <c r="D444" s="54" t="s">
        <v>1600</v>
      </c>
      <c r="E444" s="55" t="str">
        <f>_xlfn.IFNA(_xlfn.IFNA(INDEX(l_act!$B$3:$B$65537,MATCH(IFERROR(RIGHT($C444,LEN($C444)-FIND("_",$C444)),""),l_act!$A$3:$A$65537,0)),INDEX(background_technosphere!$E$2:$E$65536,MATCH($C444,background_technosphere!$A$2:$A$65536,0))),"")</f>
        <v/>
      </c>
      <c r="F444" s="55" t="str">
        <f>_xlfn.IFNA(_xlfn.IFNA(INDEX(l_act!$C$3:$C$65537,MATCH(IFERROR(RIGHT($C444,LEN($C444)-FIND("_",$C444)),""),l_act!$A$3:$A$65537,0)),INDEX(background_technosphere!$G$2:$G$65536,MATCH($C444,background_technosphere!$A$2:$A$65536,0))),"")</f>
        <v/>
      </c>
      <c r="G444" s="56" t="str">
        <f>_xlfn.IFNA(_xlfn.IFNA(INDEX(l_goods!$B$3:$B$65537,MATCH($C444,l_goods!$A$3:$A$65537,0)),INDEX(background_technosphere!$F$2:$F$65536,MATCH($C444,background_technosphere!$A$2:$A$65536,0))),"")</f>
        <v/>
      </c>
      <c r="H444" s="57" t="str">
        <f>_xlfn.IFNA(_xlfn.IFNA(INDEX(l_fp!$B$3:$B$65537,MATCH($D444,l_fp!$A$3:$A$65537,0)),INDEX(background_biosphere!$B$2:$B$65536,MATCH($D444,background_biosphere!$A$2:$A$65536,0))),"")</f>
        <v>Pentane</v>
      </c>
      <c r="I444" s="58"/>
      <c r="J444" s="58"/>
      <c r="K444" s="54">
        <v>5.9477400000000001E-6</v>
      </c>
      <c r="L444" s="59" t="str">
        <f>IF(_xlfn.IFNA(_xlfn.IFNA(INDEX(l_fp!$D$3:$D$65537,MATCH($D444,l_fp!$A$3:$A$65537,0)),INDEX(background_biosphere!$C$2:$C$65536,MATCH($D444,background_biosphere!$A$2:$A$65536,0))),"")=0,"",_xlfn.IFNA(_xlfn.IFNA(INDEX(l_fp!$D$3:$D$65537,MATCH($D444,l_fp!$A$3:$A$65537,0)),INDEX(background_biosphere!$C$2:$C$65536,MATCH($D444,background_biosphere!$A$2:$A$65536,0))),""))</f>
        <v>air</v>
      </c>
      <c r="M444" s="59" t="str">
        <f>IF(_xlfn.IFNA(_xlfn.IFNA(INDEX(l_fp!$E$3:$E$65537,MATCH($D444,l_fp!$A$3:$A$65537,0)),INDEX(background_biosphere!$D$2:$D$65536,MATCH($D444,background_biosphere!$A$2:$A$65536,0))),"")=0,"",_xlfn.IFNA(_xlfn.IFNA(INDEX(l_fp!$E$3:$E$65537,MATCH($D444,l_fp!$A$3:$A$65537,0)),INDEX(background_biosphere!$D$2:$D$65536,MATCH($D444,background_biosphere!$A$2:$A$65536,0))),""))</f>
        <v>unspecified</v>
      </c>
      <c r="N444" s="60" t="str">
        <f>_xlfn.IFNA(_xlfn.IFNA(_xlfn.IFNA(_xlfn.IFNA(INDEX(l_goods!$D$3:$D$65537,MATCH(C444,l_goods!$A$3:$A$65537,0)),INDEX(background_technosphere!$H$2:$H$65536,MATCH(C444,background_technosphere!$A$2:$A$65536,0))),INDEX(l_fp!$F$3:$F$65537,MATCH($D444,l_fp!$A$3:$A$65537,0))),INDEX(background_biosphere!$E$2:$E$65536,MATCH($D444,background_biosphere!$A$2:$A$65536,0))),"")</f>
        <v>kg</v>
      </c>
      <c r="O444" s="61"/>
      <c r="P444" s="61" t="s">
        <v>5777</v>
      </c>
      <c r="Q444" s="61"/>
    </row>
    <row r="445" spans="1:17" x14ac:dyDescent="0.25">
      <c r="A445" s="158" t="str">
        <f>_xlfn.IFNA(_xlfn.IFNA(INDEX(l_act!$B$3:$B$65537,MATCH($B445,l_act!$A$3:$A$65537,0)),INDEX(background_technosphere!$E$2:$E$65536,MATCH($B445,background_technosphere!$B$2:$B$65536,0))),"")</f>
        <v>recyc_OCC_QC_1</v>
      </c>
      <c r="B445" s="156" t="s">
        <v>6055</v>
      </c>
      <c r="C445" s="53"/>
      <c r="D445" s="54" t="s">
        <v>1612</v>
      </c>
      <c r="E445" s="55" t="str">
        <f>_xlfn.IFNA(_xlfn.IFNA(INDEX(l_act!$B$3:$B$65537,MATCH(IFERROR(RIGHT($C445,LEN($C445)-FIND("_",$C445)),""),l_act!$A$3:$A$65537,0)),INDEX(background_technosphere!$E$2:$E$65536,MATCH($C445,background_technosphere!$A$2:$A$65536,0))),"")</f>
        <v/>
      </c>
      <c r="F445" s="55" t="str">
        <f>_xlfn.IFNA(_xlfn.IFNA(INDEX(l_act!$C$3:$C$65537,MATCH(IFERROR(RIGHT($C445,LEN($C445)-FIND("_",$C445)),""),l_act!$A$3:$A$65537,0)),INDEX(background_technosphere!$G$2:$G$65536,MATCH($C445,background_technosphere!$A$2:$A$65536,0))),"")</f>
        <v/>
      </c>
      <c r="G445" s="56" t="str">
        <f>_xlfn.IFNA(_xlfn.IFNA(INDEX(l_goods!$B$3:$B$65537,MATCH($C445,l_goods!$A$3:$A$65537,0)),INDEX(background_technosphere!$F$2:$F$65536,MATCH($C445,background_technosphere!$A$2:$A$65536,0))),"")</f>
        <v/>
      </c>
      <c r="H445" s="57" t="str">
        <f>_xlfn.IFNA(_xlfn.IFNA(INDEX(l_fp!$B$3:$B$65537,MATCH($D445,l_fp!$A$3:$A$65537,0)),INDEX(background_biosphere!$B$2:$B$65536,MATCH($D445,background_biosphere!$A$2:$A$65536,0))),"")</f>
        <v>Phenol</v>
      </c>
      <c r="I445" s="58"/>
      <c r="J445" s="58"/>
      <c r="K445" s="54">
        <v>1.07917E-7</v>
      </c>
      <c r="L445" s="59" t="str">
        <f>IF(_xlfn.IFNA(_xlfn.IFNA(INDEX(l_fp!$D$3:$D$65537,MATCH($D445,l_fp!$A$3:$A$65537,0)),INDEX(background_biosphere!$C$2:$C$65536,MATCH($D445,background_biosphere!$A$2:$A$65536,0))),"")=0,"",_xlfn.IFNA(_xlfn.IFNA(INDEX(l_fp!$D$3:$D$65537,MATCH($D445,l_fp!$A$3:$A$65537,0)),INDEX(background_biosphere!$C$2:$C$65536,MATCH($D445,background_biosphere!$A$2:$A$65536,0))),""))</f>
        <v>air</v>
      </c>
      <c r="M445" s="59" t="str">
        <f>IF(_xlfn.IFNA(_xlfn.IFNA(INDEX(l_fp!$E$3:$E$65537,MATCH($D445,l_fp!$A$3:$A$65537,0)),INDEX(background_biosphere!$D$2:$D$65536,MATCH($D445,background_biosphere!$A$2:$A$65536,0))),"")=0,"",_xlfn.IFNA(_xlfn.IFNA(INDEX(l_fp!$E$3:$E$65537,MATCH($D445,l_fp!$A$3:$A$65537,0)),INDEX(background_biosphere!$D$2:$D$65536,MATCH($D445,background_biosphere!$A$2:$A$65536,0))),""))</f>
        <v>unspecified</v>
      </c>
      <c r="N445" s="60" t="str">
        <f>_xlfn.IFNA(_xlfn.IFNA(_xlfn.IFNA(_xlfn.IFNA(INDEX(l_goods!$D$3:$D$65537,MATCH(C445,l_goods!$A$3:$A$65537,0)),INDEX(background_technosphere!$H$2:$H$65536,MATCH(C445,background_technosphere!$A$2:$A$65536,0))),INDEX(l_fp!$F$3:$F$65537,MATCH($D445,l_fp!$A$3:$A$65537,0))),INDEX(background_biosphere!$E$2:$E$65536,MATCH($D445,background_biosphere!$A$2:$A$65536,0))),"")</f>
        <v>kg</v>
      </c>
      <c r="O445" s="61"/>
      <c r="P445" s="61" t="s">
        <v>5777</v>
      </c>
      <c r="Q445" s="61"/>
    </row>
    <row r="446" spans="1:17" x14ac:dyDescent="0.25">
      <c r="A446" s="158" t="str">
        <f>_xlfn.IFNA(_xlfn.IFNA(INDEX(l_act!$B$3:$B$65537,MATCH($B446,l_act!$A$3:$A$65537,0)),INDEX(background_technosphere!$E$2:$E$65536,MATCH($B446,background_technosphere!$B$2:$B$65536,0))),"")</f>
        <v>recyc_OCC_QC_1</v>
      </c>
      <c r="B446" s="156" t="s">
        <v>6055</v>
      </c>
      <c r="C446" s="53"/>
      <c r="D446" s="54" t="s">
        <v>1624</v>
      </c>
      <c r="E446" s="55" t="str">
        <f>_xlfn.IFNA(_xlfn.IFNA(INDEX(l_act!$B$3:$B$65537,MATCH(IFERROR(RIGHT($C446,LEN($C446)-FIND("_",$C446)),""),l_act!$A$3:$A$65537,0)),INDEX(background_technosphere!$E$2:$E$65536,MATCH($C446,background_technosphere!$A$2:$A$65536,0))),"")</f>
        <v/>
      </c>
      <c r="F446" s="55" t="str">
        <f>_xlfn.IFNA(_xlfn.IFNA(INDEX(l_act!$C$3:$C$65537,MATCH(IFERROR(RIGHT($C446,LEN($C446)-FIND("_",$C446)),""),l_act!$A$3:$A$65537,0)),INDEX(background_technosphere!$G$2:$G$65536,MATCH($C446,background_technosphere!$A$2:$A$65536,0))),"")</f>
        <v/>
      </c>
      <c r="G446" s="56" t="str">
        <f>_xlfn.IFNA(_xlfn.IFNA(INDEX(l_goods!$B$3:$B$65537,MATCH($C446,l_goods!$A$3:$A$65537,0)),INDEX(background_technosphere!$F$2:$F$65536,MATCH($C446,background_technosphere!$A$2:$A$65536,0))),"")</f>
        <v/>
      </c>
      <c r="H446" s="57" t="str">
        <f>_xlfn.IFNA(_xlfn.IFNA(INDEX(l_fp!$B$3:$B$65537,MATCH($D446,l_fp!$A$3:$A$65537,0)),INDEX(background_biosphere!$B$2:$B$65536,MATCH($D446,background_biosphere!$A$2:$A$65536,0))),"")</f>
        <v>Phenol, pentachloro-</v>
      </c>
      <c r="I446" s="58"/>
      <c r="J446" s="58"/>
      <c r="K446" s="54">
        <v>2.5036100000000001E-12</v>
      </c>
      <c r="L446" s="59" t="str">
        <f>IF(_xlfn.IFNA(_xlfn.IFNA(INDEX(l_fp!$D$3:$D$65537,MATCH($D446,l_fp!$A$3:$A$65537,0)),INDEX(background_biosphere!$C$2:$C$65536,MATCH($D446,background_biosphere!$A$2:$A$65536,0))),"")=0,"",_xlfn.IFNA(_xlfn.IFNA(INDEX(l_fp!$D$3:$D$65537,MATCH($D446,l_fp!$A$3:$A$65537,0)),INDEX(background_biosphere!$C$2:$C$65536,MATCH($D446,background_biosphere!$A$2:$A$65536,0))),""))</f>
        <v>air</v>
      </c>
      <c r="M446" s="59" t="str">
        <f>IF(_xlfn.IFNA(_xlfn.IFNA(INDEX(l_fp!$E$3:$E$65537,MATCH($D446,l_fp!$A$3:$A$65537,0)),INDEX(background_biosphere!$D$2:$D$65536,MATCH($D446,background_biosphere!$A$2:$A$65536,0))),"")=0,"",_xlfn.IFNA(_xlfn.IFNA(INDEX(l_fp!$E$3:$E$65537,MATCH($D446,l_fp!$A$3:$A$65537,0)),INDEX(background_biosphere!$D$2:$D$65536,MATCH($D446,background_biosphere!$A$2:$A$65536,0))),""))</f>
        <v>unspecified</v>
      </c>
      <c r="N446" s="60" t="str">
        <f>_xlfn.IFNA(_xlfn.IFNA(_xlfn.IFNA(_xlfn.IFNA(INDEX(l_goods!$D$3:$D$65537,MATCH(C446,l_goods!$A$3:$A$65537,0)),INDEX(background_technosphere!$H$2:$H$65536,MATCH(C446,background_technosphere!$A$2:$A$65536,0))),INDEX(l_fp!$F$3:$F$65537,MATCH($D446,l_fp!$A$3:$A$65537,0))),INDEX(background_biosphere!$E$2:$E$65536,MATCH($D446,background_biosphere!$A$2:$A$65536,0))),"")</f>
        <v>kg</v>
      </c>
      <c r="O446" s="61"/>
      <c r="P446" s="61" t="s">
        <v>5777</v>
      </c>
      <c r="Q446" s="61"/>
    </row>
    <row r="447" spans="1:17" x14ac:dyDescent="0.25">
      <c r="A447" s="158" t="str">
        <f>_xlfn.IFNA(_xlfn.IFNA(INDEX(l_act!$B$3:$B$65537,MATCH($B447,l_act!$A$3:$A$65537,0)),INDEX(background_technosphere!$E$2:$E$65536,MATCH($B447,background_technosphere!$B$2:$B$65536,0))),"")</f>
        <v>recyc_OCC_QC_1</v>
      </c>
      <c r="B447" s="156" t="s">
        <v>6055</v>
      </c>
      <c r="C447" s="53"/>
      <c r="D447" s="54" t="s">
        <v>1644</v>
      </c>
      <c r="E447" s="55" t="str">
        <f>_xlfn.IFNA(_xlfn.IFNA(INDEX(l_act!$B$3:$B$65537,MATCH(IFERROR(RIGHT($C447,LEN($C447)-FIND("_",$C447)),""),l_act!$A$3:$A$65537,0)),INDEX(background_technosphere!$E$2:$E$65536,MATCH($C447,background_technosphere!$A$2:$A$65536,0))),"")</f>
        <v/>
      </c>
      <c r="F447" s="55" t="str">
        <f>_xlfn.IFNA(_xlfn.IFNA(INDEX(l_act!$C$3:$C$65537,MATCH(IFERROR(RIGHT($C447,LEN($C447)-FIND("_",$C447)),""),l_act!$A$3:$A$65537,0)),INDEX(background_technosphere!$G$2:$G$65536,MATCH($C447,background_technosphere!$A$2:$A$65536,0))),"")</f>
        <v/>
      </c>
      <c r="G447" s="56" t="str">
        <f>_xlfn.IFNA(_xlfn.IFNA(INDEX(l_goods!$B$3:$B$65537,MATCH($C447,l_goods!$A$3:$A$65537,0)),INDEX(background_technosphere!$F$2:$F$65536,MATCH($C447,background_technosphere!$A$2:$A$65536,0))),"")</f>
        <v/>
      </c>
      <c r="H447" s="57" t="str">
        <f>_xlfn.IFNA(_xlfn.IFNA(INDEX(l_fp!$B$3:$B$65537,MATCH($D447,l_fp!$A$3:$A$65537,0)),INDEX(background_biosphere!$B$2:$B$65536,MATCH($D447,background_biosphere!$A$2:$A$65536,0))),"")</f>
        <v>Phosphorus</v>
      </c>
      <c r="I447" s="58"/>
      <c r="J447" s="58"/>
      <c r="K447" s="54">
        <v>1.2481299999999999E-7</v>
      </c>
      <c r="L447" s="59" t="str">
        <f>IF(_xlfn.IFNA(_xlfn.IFNA(INDEX(l_fp!$D$3:$D$65537,MATCH($D447,l_fp!$A$3:$A$65537,0)),INDEX(background_biosphere!$C$2:$C$65536,MATCH($D447,background_biosphere!$A$2:$A$65536,0))),"")=0,"",_xlfn.IFNA(_xlfn.IFNA(INDEX(l_fp!$D$3:$D$65537,MATCH($D447,l_fp!$A$3:$A$65537,0)),INDEX(background_biosphere!$C$2:$C$65536,MATCH($D447,background_biosphere!$A$2:$A$65536,0))),""))</f>
        <v>air</v>
      </c>
      <c r="M447" s="59" t="str">
        <f>IF(_xlfn.IFNA(_xlfn.IFNA(INDEX(l_fp!$E$3:$E$65537,MATCH($D447,l_fp!$A$3:$A$65537,0)),INDEX(background_biosphere!$D$2:$D$65536,MATCH($D447,background_biosphere!$A$2:$A$65536,0))),"")=0,"",_xlfn.IFNA(_xlfn.IFNA(INDEX(l_fp!$E$3:$E$65537,MATCH($D447,l_fp!$A$3:$A$65537,0)),INDEX(background_biosphere!$D$2:$D$65536,MATCH($D447,background_biosphere!$A$2:$A$65536,0))),""))</f>
        <v>unspecified</v>
      </c>
      <c r="N447" s="60" t="str">
        <f>_xlfn.IFNA(_xlfn.IFNA(_xlfn.IFNA(_xlfn.IFNA(INDEX(l_goods!$D$3:$D$65537,MATCH(C447,l_goods!$A$3:$A$65537,0)),INDEX(background_technosphere!$H$2:$H$65536,MATCH(C447,background_technosphere!$A$2:$A$65536,0))),INDEX(l_fp!$F$3:$F$65537,MATCH($D447,l_fp!$A$3:$A$65537,0))),INDEX(background_biosphere!$E$2:$E$65536,MATCH($D447,background_biosphere!$A$2:$A$65536,0))),"")</f>
        <v>kg</v>
      </c>
      <c r="O447" s="61"/>
      <c r="P447" s="61" t="s">
        <v>5777</v>
      </c>
      <c r="Q447" s="61"/>
    </row>
    <row r="448" spans="1:17" x14ac:dyDescent="0.25">
      <c r="A448" s="158" t="str">
        <f>_xlfn.IFNA(_xlfn.IFNA(INDEX(l_act!$B$3:$B$65537,MATCH($B448,l_act!$A$3:$A$65537,0)),INDEX(background_technosphere!$E$2:$E$65536,MATCH($B448,background_technosphere!$B$2:$B$65536,0))),"")</f>
        <v>recyc_OCC_QC_1</v>
      </c>
      <c r="B448" s="156" t="s">
        <v>6055</v>
      </c>
      <c r="C448" s="53"/>
      <c r="D448" s="54" t="s">
        <v>1680</v>
      </c>
      <c r="E448" s="55" t="str">
        <f>_xlfn.IFNA(_xlfn.IFNA(INDEX(l_act!$B$3:$B$65537,MATCH(IFERROR(RIGHT($C448,LEN($C448)-FIND("_",$C448)),""),l_act!$A$3:$A$65537,0)),INDEX(background_technosphere!$E$2:$E$65536,MATCH($C448,background_technosphere!$A$2:$A$65536,0))),"")</f>
        <v/>
      </c>
      <c r="F448" s="55" t="str">
        <f>_xlfn.IFNA(_xlfn.IFNA(INDEX(l_act!$C$3:$C$65537,MATCH(IFERROR(RIGHT($C448,LEN($C448)-FIND("_",$C448)),""),l_act!$A$3:$A$65537,0)),INDEX(background_technosphere!$G$2:$G$65536,MATCH($C448,background_technosphere!$A$2:$A$65536,0))),"")</f>
        <v/>
      </c>
      <c r="G448" s="56" t="str">
        <f>_xlfn.IFNA(_xlfn.IFNA(INDEX(l_goods!$B$3:$B$65537,MATCH($C448,l_goods!$A$3:$A$65537,0)),INDEX(background_technosphere!$F$2:$F$65536,MATCH($C448,background_technosphere!$A$2:$A$65536,0))),"")</f>
        <v/>
      </c>
      <c r="H448" s="57" t="str">
        <f>_xlfn.IFNA(_xlfn.IFNA(INDEX(l_fp!$B$3:$B$65537,MATCH($D448,l_fp!$A$3:$A$65537,0)),INDEX(background_biosphere!$B$2:$B$65536,MATCH($D448,background_biosphere!$A$2:$A$65536,0))),"")</f>
        <v>Polonium-210</v>
      </c>
      <c r="I448" s="58"/>
      <c r="J448" s="58"/>
      <c r="K448" s="54">
        <v>3.8441088000000001E-5</v>
      </c>
      <c r="L448" s="59" t="str">
        <f>IF(_xlfn.IFNA(_xlfn.IFNA(INDEX(l_fp!$D$3:$D$65537,MATCH($D448,l_fp!$A$3:$A$65537,0)),INDEX(background_biosphere!$C$2:$C$65536,MATCH($D448,background_biosphere!$A$2:$A$65536,0))),"")=0,"",_xlfn.IFNA(_xlfn.IFNA(INDEX(l_fp!$D$3:$D$65537,MATCH($D448,l_fp!$A$3:$A$65537,0)),INDEX(background_biosphere!$C$2:$C$65536,MATCH($D448,background_biosphere!$A$2:$A$65536,0))),""))</f>
        <v>air</v>
      </c>
      <c r="M448" s="59" t="str">
        <f>IF(_xlfn.IFNA(_xlfn.IFNA(INDEX(l_fp!$E$3:$E$65537,MATCH($D448,l_fp!$A$3:$A$65537,0)),INDEX(background_biosphere!$D$2:$D$65536,MATCH($D448,background_biosphere!$A$2:$A$65536,0))),"")=0,"",_xlfn.IFNA(_xlfn.IFNA(INDEX(l_fp!$E$3:$E$65537,MATCH($D448,l_fp!$A$3:$A$65537,0)),INDEX(background_biosphere!$D$2:$D$65536,MATCH($D448,background_biosphere!$A$2:$A$65536,0))),""))</f>
        <v>unspecified</v>
      </c>
      <c r="N448" s="60" t="str">
        <f>_xlfn.IFNA(_xlfn.IFNA(_xlfn.IFNA(_xlfn.IFNA(INDEX(l_goods!$D$3:$D$65537,MATCH(C448,l_goods!$A$3:$A$65537,0)),INDEX(background_technosphere!$H$2:$H$65536,MATCH(C448,background_technosphere!$A$2:$A$65536,0))),INDEX(l_fp!$F$3:$F$65537,MATCH($D448,l_fp!$A$3:$A$65537,0))),INDEX(background_biosphere!$E$2:$E$65536,MATCH($D448,background_biosphere!$A$2:$A$65536,0))),"")</f>
        <v>kBq</v>
      </c>
      <c r="O448" s="61"/>
      <c r="P448" s="61" t="s">
        <v>5777</v>
      </c>
      <c r="Q448" s="61"/>
    </row>
    <row r="449" spans="1:17" x14ac:dyDescent="0.25">
      <c r="A449" s="158" t="str">
        <f>_xlfn.IFNA(_xlfn.IFNA(INDEX(l_act!$B$3:$B$65537,MATCH($B449,l_act!$A$3:$A$65537,0)),INDEX(background_technosphere!$E$2:$E$65536,MATCH($B449,background_technosphere!$B$2:$B$65536,0))),"")</f>
        <v>recyc_OCC_QC_1</v>
      </c>
      <c r="B449" s="156" t="s">
        <v>6055</v>
      </c>
      <c r="C449" s="53"/>
      <c r="D449" s="54" t="s">
        <v>1692</v>
      </c>
      <c r="E449" s="55" t="str">
        <f>_xlfn.IFNA(_xlfn.IFNA(INDEX(l_act!$B$3:$B$65537,MATCH(IFERROR(RIGHT($C449,LEN($C449)-FIND("_",$C449)),""),l_act!$A$3:$A$65537,0)),INDEX(background_technosphere!$E$2:$E$65536,MATCH($C449,background_technosphere!$A$2:$A$65536,0))),"")</f>
        <v/>
      </c>
      <c r="F449" s="55" t="str">
        <f>_xlfn.IFNA(_xlfn.IFNA(INDEX(l_act!$C$3:$C$65537,MATCH(IFERROR(RIGHT($C449,LEN($C449)-FIND("_",$C449)),""),l_act!$A$3:$A$65537,0)),INDEX(background_technosphere!$G$2:$G$65536,MATCH($C449,background_technosphere!$A$2:$A$65536,0))),"")</f>
        <v/>
      </c>
      <c r="G449" s="56" t="str">
        <f>_xlfn.IFNA(_xlfn.IFNA(INDEX(l_goods!$B$3:$B$65537,MATCH($C449,l_goods!$A$3:$A$65537,0)),INDEX(background_technosphere!$F$2:$F$65536,MATCH($C449,background_technosphere!$A$2:$A$65536,0))),"")</f>
        <v/>
      </c>
      <c r="H449" s="57" t="str">
        <f>_xlfn.IFNA(_xlfn.IFNA(INDEX(l_fp!$B$3:$B$65537,MATCH($D449,l_fp!$A$3:$A$65537,0)),INDEX(background_biosphere!$B$2:$B$65536,MATCH($D449,background_biosphere!$A$2:$A$65536,0))),"")</f>
        <v>Potassium</v>
      </c>
      <c r="I449" s="58"/>
      <c r="J449" s="58"/>
      <c r="K449" s="54">
        <v>7.7658240000000001E-6</v>
      </c>
      <c r="L449" s="59" t="str">
        <f>IF(_xlfn.IFNA(_xlfn.IFNA(INDEX(l_fp!$D$3:$D$65537,MATCH($D449,l_fp!$A$3:$A$65537,0)),INDEX(background_biosphere!$C$2:$C$65536,MATCH($D449,background_biosphere!$A$2:$A$65536,0))),"")=0,"",_xlfn.IFNA(_xlfn.IFNA(INDEX(l_fp!$D$3:$D$65537,MATCH($D449,l_fp!$A$3:$A$65537,0)),INDEX(background_biosphere!$C$2:$C$65536,MATCH($D449,background_biosphere!$A$2:$A$65536,0))),""))</f>
        <v>air</v>
      </c>
      <c r="M449" s="59" t="str">
        <f>IF(_xlfn.IFNA(_xlfn.IFNA(INDEX(l_fp!$E$3:$E$65537,MATCH($D449,l_fp!$A$3:$A$65537,0)),INDEX(background_biosphere!$D$2:$D$65536,MATCH($D449,background_biosphere!$A$2:$A$65536,0))),"")=0,"",_xlfn.IFNA(_xlfn.IFNA(INDEX(l_fp!$E$3:$E$65537,MATCH($D449,l_fp!$A$3:$A$65537,0)),INDEX(background_biosphere!$D$2:$D$65536,MATCH($D449,background_biosphere!$A$2:$A$65536,0))),""))</f>
        <v>unspecified</v>
      </c>
      <c r="N449" s="60" t="str">
        <f>_xlfn.IFNA(_xlfn.IFNA(_xlfn.IFNA(_xlfn.IFNA(INDEX(l_goods!$D$3:$D$65537,MATCH(C449,l_goods!$A$3:$A$65537,0)),INDEX(background_technosphere!$H$2:$H$65536,MATCH(C449,background_technosphere!$A$2:$A$65536,0))),INDEX(l_fp!$F$3:$F$65537,MATCH($D449,l_fp!$A$3:$A$65537,0))),INDEX(background_biosphere!$E$2:$E$65536,MATCH($D449,background_biosphere!$A$2:$A$65536,0))),"")</f>
        <v>kg</v>
      </c>
      <c r="O449" s="61"/>
      <c r="P449" s="61" t="s">
        <v>5777</v>
      </c>
      <c r="Q449" s="61"/>
    </row>
    <row r="450" spans="1:17" x14ac:dyDescent="0.25">
      <c r="A450" s="158" t="str">
        <f>_xlfn.IFNA(_xlfn.IFNA(INDEX(l_act!$B$3:$B$65537,MATCH($B450,l_act!$A$3:$A$65537,0)),INDEX(background_technosphere!$E$2:$E$65536,MATCH($B450,background_technosphere!$B$2:$B$65536,0))),"")</f>
        <v>recyc_OCC_QC_1</v>
      </c>
      <c r="B450" s="156" t="s">
        <v>6055</v>
      </c>
      <c r="C450" s="53"/>
      <c r="D450" s="54" t="s">
        <v>1710</v>
      </c>
      <c r="E450" s="55" t="str">
        <f>_xlfn.IFNA(_xlfn.IFNA(INDEX(l_act!$B$3:$B$65537,MATCH(IFERROR(RIGHT($C450,LEN($C450)-FIND("_",$C450)),""),l_act!$A$3:$A$65537,0)),INDEX(background_technosphere!$E$2:$E$65536,MATCH($C450,background_technosphere!$A$2:$A$65536,0))),"")</f>
        <v/>
      </c>
      <c r="F450" s="55" t="str">
        <f>_xlfn.IFNA(_xlfn.IFNA(INDEX(l_act!$C$3:$C$65537,MATCH(IFERROR(RIGHT($C450,LEN($C450)-FIND("_",$C450)),""),l_act!$A$3:$A$65537,0)),INDEX(background_technosphere!$G$2:$G$65536,MATCH($C450,background_technosphere!$A$2:$A$65536,0))),"")</f>
        <v/>
      </c>
      <c r="G450" s="56" t="str">
        <f>_xlfn.IFNA(_xlfn.IFNA(INDEX(l_goods!$B$3:$B$65537,MATCH($C450,l_goods!$A$3:$A$65537,0)),INDEX(background_technosphere!$F$2:$F$65536,MATCH($C450,background_technosphere!$A$2:$A$65536,0))),"")</f>
        <v/>
      </c>
      <c r="H450" s="57" t="str">
        <f>_xlfn.IFNA(_xlfn.IFNA(INDEX(l_fp!$B$3:$B$65537,MATCH($D450,l_fp!$A$3:$A$65537,0)),INDEX(background_biosphere!$B$2:$B$65536,MATCH($D450,background_biosphere!$A$2:$A$65536,0))),"")</f>
        <v>Potassium-40</v>
      </c>
      <c r="I450" s="58"/>
      <c r="J450" s="58"/>
      <c r="K450" s="54">
        <v>5.8019119999999998E-6</v>
      </c>
      <c r="L450" s="59" t="str">
        <f>IF(_xlfn.IFNA(_xlfn.IFNA(INDEX(l_fp!$D$3:$D$65537,MATCH($D450,l_fp!$A$3:$A$65537,0)),INDEX(background_biosphere!$C$2:$C$65536,MATCH($D450,background_biosphere!$A$2:$A$65536,0))),"")=0,"",_xlfn.IFNA(_xlfn.IFNA(INDEX(l_fp!$D$3:$D$65537,MATCH($D450,l_fp!$A$3:$A$65537,0)),INDEX(background_biosphere!$C$2:$C$65536,MATCH($D450,background_biosphere!$A$2:$A$65536,0))),""))</f>
        <v>air</v>
      </c>
      <c r="M450" s="59" t="str">
        <f>IF(_xlfn.IFNA(_xlfn.IFNA(INDEX(l_fp!$E$3:$E$65537,MATCH($D450,l_fp!$A$3:$A$65537,0)),INDEX(background_biosphere!$D$2:$D$65536,MATCH($D450,background_biosphere!$A$2:$A$65536,0))),"")=0,"",_xlfn.IFNA(_xlfn.IFNA(INDEX(l_fp!$E$3:$E$65537,MATCH($D450,l_fp!$A$3:$A$65537,0)),INDEX(background_biosphere!$D$2:$D$65536,MATCH($D450,background_biosphere!$A$2:$A$65536,0))),""))</f>
        <v>unspecified</v>
      </c>
      <c r="N450" s="60" t="str">
        <f>_xlfn.IFNA(_xlfn.IFNA(_xlfn.IFNA(_xlfn.IFNA(INDEX(l_goods!$D$3:$D$65537,MATCH(C450,l_goods!$A$3:$A$65537,0)),INDEX(background_technosphere!$H$2:$H$65536,MATCH(C450,background_technosphere!$A$2:$A$65536,0))),INDEX(l_fp!$F$3:$F$65537,MATCH($D450,l_fp!$A$3:$A$65537,0))),INDEX(background_biosphere!$E$2:$E$65536,MATCH($D450,background_biosphere!$A$2:$A$65536,0))),"")</f>
        <v>kBq</v>
      </c>
      <c r="O450" s="61"/>
      <c r="P450" s="61" t="s">
        <v>5777</v>
      </c>
      <c r="Q450" s="61"/>
    </row>
    <row r="451" spans="1:17" x14ac:dyDescent="0.25">
      <c r="A451" s="158" t="str">
        <f>_xlfn.IFNA(_xlfn.IFNA(INDEX(l_act!$B$3:$B$65537,MATCH($B451,l_act!$A$3:$A$65537,0)),INDEX(background_technosphere!$E$2:$E$65536,MATCH($B451,background_technosphere!$B$2:$B$65536,0))),"")</f>
        <v>recyc_OCC_QC_1</v>
      </c>
      <c r="B451" s="156" t="s">
        <v>6055</v>
      </c>
      <c r="C451" s="53"/>
      <c r="D451" s="54" t="s">
        <v>1728</v>
      </c>
      <c r="E451" s="55" t="str">
        <f>_xlfn.IFNA(_xlfn.IFNA(INDEX(l_act!$B$3:$B$65537,MATCH(IFERROR(RIGHT($C451,LEN($C451)-FIND("_",$C451)),""),l_act!$A$3:$A$65537,0)),INDEX(background_technosphere!$E$2:$E$65536,MATCH($C451,background_technosphere!$A$2:$A$65536,0))),"")</f>
        <v/>
      </c>
      <c r="F451" s="55" t="str">
        <f>_xlfn.IFNA(_xlfn.IFNA(INDEX(l_act!$C$3:$C$65537,MATCH(IFERROR(RIGHT($C451,LEN($C451)-FIND("_",$C451)),""),l_act!$A$3:$A$65537,0)),INDEX(background_technosphere!$G$2:$G$65536,MATCH($C451,background_technosphere!$A$2:$A$65536,0))),"")</f>
        <v/>
      </c>
      <c r="G451" s="56" t="str">
        <f>_xlfn.IFNA(_xlfn.IFNA(INDEX(l_goods!$B$3:$B$65537,MATCH($C451,l_goods!$A$3:$A$65537,0)),INDEX(background_technosphere!$F$2:$F$65536,MATCH($C451,background_technosphere!$A$2:$A$65536,0))),"")</f>
        <v/>
      </c>
      <c r="H451" s="57" t="str">
        <f>_xlfn.IFNA(_xlfn.IFNA(INDEX(l_fp!$B$3:$B$65537,MATCH($D451,l_fp!$A$3:$A$65537,0)),INDEX(background_biosphere!$B$2:$B$65536,MATCH($D451,background_biosphere!$A$2:$A$65536,0))),"")</f>
        <v>Propane</v>
      </c>
      <c r="I451" s="58"/>
      <c r="J451" s="58"/>
      <c r="K451" s="54">
        <v>3.31219E-6</v>
      </c>
      <c r="L451" s="59" t="str">
        <f>IF(_xlfn.IFNA(_xlfn.IFNA(INDEX(l_fp!$D$3:$D$65537,MATCH($D451,l_fp!$A$3:$A$65537,0)),INDEX(background_biosphere!$C$2:$C$65536,MATCH($D451,background_biosphere!$A$2:$A$65536,0))),"")=0,"",_xlfn.IFNA(_xlfn.IFNA(INDEX(l_fp!$D$3:$D$65537,MATCH($D451,l_fp!$A$3:$A$65537,0)),INDEX(background_biosphere!$C$2:$C$65536,MATCH($D451,background_biosphere!$A$2:$A$65536,0))),""))</f>
        <v>air</v>
      </c>
      <c r="M451" s="59" t="str">
        <f>IF(_xlfn.IFNA(_xlfn.IFNA(INDEX(l_fp!$E$3:$E$65537,MATCH($D451,l_fp!$A$3:$A$65537,0)),INDEX(background_biosphere!$D$2:$D$65536,MATCH($D451,background_biosphere!$A$2:$A$65536,0))),"")=0,"",_xlfn.IFNA(_xlfn.IFNA(INDEX(l_fp!$E$3:$E$65537,MATCH($D451,l_fp!$A$3:$A$65537,0)),INDEX(background_biosphere!$D$2:$D$65536,MATCH($D451,background_biosphere!$A$2:$A$65536,0))),""))</f>
        <v>unspecified</v>
      </c>
      <c r="N451" s="60" t="str">
        <f>_xlfn.IFNA(_xlfn.IFNA(_xlfn.IFNA(_xlfn.IFNA(INDEX(l_goods!$D$3:$D$65537,MATCH(C451,l_goods!$A$3:$A$65537,0)),INDEX(background_technosphere!$H$2:$H$65536,MATCH(C451,background_technosphere!$A$2:$A$65536,0))),INDEX(l_fp!$F$3:$F$65537,MATCH($D451,l_fp!$A$3:$A$65537,0))),INDEX(background_biosphere!$E$2:$E$65536,MATCH($D451,background_biosphere!$A$2:$A$65536,0))),"")</f>
        <v>kg</v>
      </c>
      <c r="O451" s="61"/>
      <c r="P451" s="61" t="s">
        <v>5777</v>
      </c>
      <c r="Q451" s="61"/>
    </row>
    <row r="452" spans="1:17" x14ac:dyDescent="0.25">
      <c r="A452" s="158" t="str">
        <f>_xlfn.IFNA(_xlfn.IFNA(INDEX(l_act!$B$3:$B$65537,MATCH($B452,l_act!$A$3:$A$65537,0)),INDEX(background_technosphere!$E$2:$E$65536,MATCH($B452,background_technosphere!$B$2:$B$65536,0))),"")</f>
        <v>recyc_OCC_QC_1</v>
      </c>
      <c r="B452" s="156" t="s">
        <v>6055</v>
      </c>
      <c r="C452" s="53"/>
      <c r="D452" s="54" t="s">
        <v>1740</v>
      </c>
      <c r="E452" s="55" t="str">
        <f>_xlfn.IFNA(_xlfn.IFNA(INDEX(l_act!$B$3:$B$65537,MATCH(IFERROR(RIGHT($C452,LEN($C452)-FIND("_",$C452)),""),l_act!$A$3:$A$65537,0)),INDEX(background_technosphere!$E$2:$E$65536,MATCH($C452,background_technosphere!$A$2:$A$65536,0))),"")</f>
        <v/>
      </c>
      <c r="F452" s="55" t="str">
        <f>_xlfn.IFNA(_xlfn.IFNA(INDEX(l_act!$C$3:$C$65537,MATCH(IFERROR(RIGHT($C452,LEN($C452)-FIND("_",$C452)),""),l_act!$A$3:$A$65537,0)),INDEX(background_technosphere!$G$2:$G$65536,MATCH($C452,background_technosphere!$A$2:$A$65536,0))),"")</f>
        <v/>
      </c>
      <c r="G452" s="56" t="str">
        <f>_xlfn.IFNA(_xlfn.IFNA(INDEX(l_goods!$B$3:$B$65537,MATCH($C452,l_goods!$A$3:$A$65537,0)),INDEX(background_technosphere!$F$2:$F$65536,MATCH($C452,background_technosphere!$A$2:$A$65536,0))),"")</f>
        <v/>
      </c>
      <c r="H452" s="57" t="str">
        <f>_xlfn.IFNA(_xlfn.IFNA(INDEX(l_fp!$B$3:$B$65537,MATCH($D452,l_fp!$A$3:$A$65537,0)),INDEX(background_biosphere!$B$2:$B$65536,MATCH($D452,background_biosphere!$A$2:$A$65536,0))),"")</f>
        <v>Propene</v>
      </c>
      <c r="I452" s="58"/>
      <c r="J452" s="58"/>
      <c r="K452" s="54">
        <v>1.1605590000000001E-6</v>
      </c>
      <c r="L452" s="59" t="str">
        <f>IF(_xlfn.IFNA(_xlfn.IFNA(INDEX(l_fp!$D$3:$D$65537,MATCH($D452,l_fp!$A$3:$A$65537,0)),INDEX(background_biosphere!$C$2:$C$65536,MATCH($D452,background_biosphere!$A$2:$A$65536,0))),"")=0,"",_xlfn.IFNA(_xlfn.IFNA(INDEX(l_fp!$D$3:$D$65537,MATCH($D452,l_fp!$A$3:$A$65537,0)),INDEX(background_biosphere!$C$2:$C$65536,MATCH($D452,background_biosphere!$A$2:$A$65536,0))),""))</f>
        <v>air</v>
      </c>
      <c r="M452" s="59" t="str">
        <f>IF(_xlfn.IFNA(_xlfn.IFNA(INDEX(l_fp!$E$3:$E$65537,MATCH($D452,l_fp!$A$3:$A$65537,0)),INDEX(background_biosphere!$D$2:$D$65536,MATCH($D452,background_biosphere!$A$2:$A$65536,0))),"")=0,"",_xlfn.IFNA(_xlfn.IFNA(INDEX(l_fp!$E$3:$E$65537,MATCH($D452,l_fp!$A$3:$A$65537,0)),INDEX(background_biosphere!$D$2:$D$65536,MATCH($D452,background_biosphere!$A$2:$A$65536,0))),""))</f>
        <v>unspecified</v>
      </c>
      <c r="N452" s="60" t="str">
        <f>_xlfn.IFNA(_xlfn.IFNA(_xlfn.IFNA(_xlfn.IFNA(INDEX(l_goods!$D$3:$D$65537,MATCH(C452,l_goods!$A$3:$A$65537,0)),INDEX(background_technosphere!$H$2:$H$65536,MATCH(C452,background_technosphere!$A$2:$A$65536,0))),INDEX(l_fp!$F$3:$F$65537,MATCH($D452,l_fp!$A$3:$A$65537,0))),INDEX(background_biosphere!$E$2:$E$65536,MATCH($D452,background_biosphere!$A$2:$A$65536,0))),"")</f>
        <v>kg</v>
      </c>
      <c r="O452" s="61"/>
      <c r="P452" s="61" t="s">
        <v>5777</v>
      </c>
      <c r="Q452" s="61"/>
    </row>
    <row r="453" spans="1:17" x14ac:dyDescent="0.25">
      <c r="A453" s="158" t="str">
        <f>_xlfn.IFNA(_xlfn.IFNA(INDEX(l_act!$B$3:$B$65537,MATCH($B453,l_act!$A$3:$A$65537,0)),INDEX(background_technosphere!$E$2:$E$65536,MATCH($B453,background_technosphere!$B$2:$B$65536,0))),"")</f>
        <v>recyc_OCC_QC_1</v>
      </c>
      <c r="B453" s="156" t="s">
        <v>6055</v>
      </c>
      <c r="C453" s="53"/>
      <c r="D453" s="54" t="s">
        <v>1748</v>
      </c>
      <c r="E453" s="55" t="str">
        <f>_xlfn.IFNA(_xlfn.IFNA(INDEX(l_act!$B$3:$B$65537,MATCH(IFERROR(RIGHT($C453,LEN($C453)-FIND("_",$C453)),""),l_act!$A$3:$A$65537,0)),INDEX(background_technosphere!$E$2:$E$65536,MATCH($C453,background_technosphere!$A$2:$A$65536,0))),"")</f>
        <v/>
      </c>
      <c r="F453" s="55" t="str">
        <f>_xlfn.IFNA(_xlfn.IFNA(INDEX(l_act!$C$3:$C$65537,MATCH(IFERROR(RIGHT($C453,LEN($C453)-FIND("_",$C453)),""),l_act!$A$3:$A$65537,0)),INDEX(background_technosphere!$G$2:$G$65536,MATCH($C453,background_technosphere!$A$2:$A$65536,0))),"")</f>
        <v/>
      </c>
      <c r="G453" s="56" t="str">
        <f>_xlfn.IFNA(_xlfn.IFNA(INDEX(l_goods!$B$3:$B$65537,MATCH($C453,l_goods!$A$3:$A$65537,0)),INDEX(background_technosphere!$F$2:$F$65536,MATCH($C453,background_technosphere!$A$2:$A$65536,0))),"")</f>
        <v/>
      </c>
      <c r="H453" s="57" t="str">
        <f>_xlfn.IFNA(_xlfn.IFNA(INDEX(l_fp!$B$3:$B$65537,MATCH($D453,l_fp!$A$3:$A$65537,0)),INDEX(background_biosphere!$B$2:$B$65536,MATCH($D453,background_biosphere!$A$2:$A$65536,0))),"")</f>
        <v>Propionic acid</v>
      </c>
      <c r="I453" s="58"/>
      <c r="J453" s="58"/>
      <c r="K453" s="54">
        <v>9.90558E-8</v>
      </c>
      <c r="L453" s="59" t="str">
        <f>IF(_xlfn.IFNA(_xlfn.IFNA(INDEX(l_fp!$D$3:$D$65537,MATCH($D453,l_fp!$A$3:$A$65537,0)),INDEX(background_biosphere!$C$2:$C$65536,MATCH($D453,background_biosphere!$A$2:$A$65536,0))),"")=0,"",_xlfn.IFNA(_xlfn.IFNA(INDEX(l_fp!$D$3:$D$65537,MATCH($D453,l_fp!$A$3:$A$65537,0)),INDEX(background_biosphere!$C$2:$C$65536,MATCH($D453,background_biosphere!$A$2:$A$65536,0))),""))</f>
        <v>air</v>
      </c>
      <c r="M453" s="59" t="str">
        <f>IF(_xlfn.IFNA(_xlfn.IFNA(INDEX(l_fp!$E$3:$E$65537,MATCH($D453,l_fp!$A$3:$A$65537,0)),INDEX(background_biosphere!$D$2:$D$65536,MATCH($D453,background_biosphere!$A$2:$A$65536,0))),"")=0,"",_xlfn.IFNA(_xlfn.IFNA(INDEX(l_fp!$E$3:$E$65537,MATCH($D453,l_fp!$A$3:$A$65537,0)),INDEX(background_biosphere!$D$2:$D$65536,MATCH($D453,background_biosphere!$A$2:$A$65536,0))),""))</f>
        <v>unspecified</v>
      </c>
      <c r="N453" s="60" t="str">
        <f>_xlfn.IFNA(_xlfn.IFNA(_xlfn.IFNA(_xlfn.IFNA(INDEX(l_goods!$D$3:$D$65537,MATCH(C453,l_goods!$A$3:$A$65537,0)),INDEX(background_technosphere!$H$2:$H$65536,MATCH(C453,background_technosphere!$A$2:$A$65536,0))),INDEX(l_fp!$F$3:$F$65537,MATCH($D453,l_fp!$A$3:$A$65537,0))),INDEX(background_biosphere!$E$2:$E$65536,MATCH($D453,background_biosphere!$A$2:$A$65536,0))),"")</f>
        <v>kg</v>
      </c>
      <c r="O453" s="61"/>
      <c r="P453" s="61" t="s">
        <v>5777</v>
      </c>
      <c r="Q453" s="61"/>
    </row>
    <row r="454" spans="1:17" x14ac:dyDescent="0.25">
      <c r="A454" s="158" t="str">
        <f>_xlfn.IFNA(_xlfn.IFNA(INDEX(l_act!$B$3:$B$65537,MATCH($B454,l_act!$A$3:$A$65537,0)),INDEX(background_technosphere!$E$2:$E$65536,MATCH($B454,background_technosphere!$B$2:$B$65536,0))),"")</f>
        <v>recyc_OCC_QC_1</v>
      </c>
      <c r="B454" s="156" t="s">
        <v>6055</v>
      </c>
      <c r="C454" s="53"/>
      <c r="D454" s="54" t="s">
        <v>1792</v>
      </c>
      <c r="E454" s="55" t="str">
        <f>_xlfn.IFNA(_xlfn.IFNA(INDEX(l_act!$B$3:$B$65537,MATCH(IFERROR(RIGHT($C454,LEN($C454)-FIND("_",$C454)),""),l_act!$A$3:$A$65537,0)),INDEX(background_technosphere!$E$2:$E$65536,MATCH($C454,background_technosphere!$A$2:$A$65536,0))),"")</f>
        <v/>
      </c>
      <c r="F454" s="55" t="str">
        <f>_xlfn.IFNA(_xlfn.IFNA(INDEX(l_act!$C$3:$C$65537,MATCH(IFERROR(RIGHT($C454,LEN($C454)-FIND("_",$C454)),""),l_act!$A$3:$A$65537,0)),INDEX(background_technosphere!$G$2:$G$65536,MATCH($C454,background_technosphere!$A$2:$A$65536,0))),"")</f>
        <v/>
      </c>
      <c r="G454" s="56" t="str">
        <f>_xlfn.IFNA(_xlfn.IFNA(INDEX(l_goods!$B$3:$B$65537,MATCH($C454,l_goods!$A$3:$A$65537,0)),INDEX(background_technosphere!$F$2:$F$65536,MATCH($C454,background_technosphere!$A$2:$A$65536,0))),"")</f>
        <v/>
      </c>
      <c r="H454" s="57" t="str">
        <f>_xlfn.IFNA(_xlfn.IFNA(INDEX(l_fp!$B$3:$B$65537,MATCH($D454,l_fp!$A$3:$A$65537,0)),INDEX(background_biosphere!$B$2:$B$65536,MATCH($D454,background_biosphere!$A$2:$A$65536,0))),"")</f>
        <v>Radium-226</v>
      </c>
      <c r="I454" s="58"/>
      <c r="J454" s="58"/>
      <c r="K454" s="54">
        <v>5.4066629999999999E-6</v>
      </c>
      <c r="L454" s="59" t="str">
        <f>IF(_xlfn.IFNA(_xlfn.IFNA(INDEX(l_fp!$D$3:$D$65537,MATCH($D454,l_fp!$A$3:$A$65537,0)),INDEX(background_biosphere!$C$2:$C$65536,MATCH($D454,background_biosphere!$A$2:$A$65536,0))),"")=0,"",_xlfn.IFNA(_xlfn.IFNA(INDEX(l_fp!$D$3:$D$65537,MATCH($D454,l_fp!$A$3:$A$65537,0)),INDEX(background_biosphere!$C$2:$C$65536,MATCH($D454,background_biosphere!$A$2:$A$65536,0))),""))</f>
        <v>air</v>
      </c>
      <c r="M454" s="59" t="str">
        <f>IF(_xlfn.IFNA(_xlfn.IFNA(INDEX(l_fp!$E$3:$E$65537,MATCH($D454,l_fp!$A$3:$A$65537,0)),INDEX(background_biosphere!$D$2:$D$65536,MATCH($D454,background_biosphere!$A$2:$A$65536,0))),"")=0,"",_xlfn.IFNA(_xlfn.IFNA(INDEX(l_fp!$E$3:$E$65537,MATCH($D454,l_fp!$A$3:$A$65537,0)),INDEX(background_biosphere!$D$2:$D$65536,MATCH($D454,background_biosphere!$A$2:$A$65536,0))),""))</f>
        <v>unspecified</v>
      </c>
      <c r="N454" s="60" t="str">
        <f>_xlfn.IFNA(_xlfn.IFNA(_xlfn.IFNA(_xlfn.IFNA(INDEX(l_goods!$D$3:$D$65537,MATCH(C454,l_goods!$A$3:$A$65537,0)),INDEX(background_technosphere!$H$2:$H$65536,MATCH(C454,background_technosphere!$A$2:$A$65536,0))),INDEX(l_fp!$F$3:$F$65537,MATCH($D454,l_fp!$A$3:$A$65537,0))),INDEX(background_biosphere!$E$2:$E$65536,MATCH($D454,background_biosphere!$A$2:$A$65536,0))),"")</f>
        <v>kBq</v>
      </c>
      <c r="O454" s="61"/>
      <c r="P454" s="61" t="s">
        <v>5777</v>
      </c>
      <c r="Q454" s="61"/>
    </row>
    <row r="455" spans="1:17" x14ac:dyDescent="0.25">
      <c r="A455" s="158" t="str">
        <f>_xlfn.IFNA(_xlfn.IFNA(INDEX(l_act!$B$3:$B$65537,MATCH($B455,l_act!$A$3:$A$65537,0)),INDEX(background_technosphere!$E$2:$E$65536,MATCH($B455,background_technosphere!$B$2:$B$65536,0))),"")</f>
        <v>recyc_OCC_QC_1</v>
      </c>
      <c r="B455" s="156" t="s">
        <v>6055</v>
      </c>
      <c r="C455" s="53"/>
      <c r="D455" s="54" t="s">
        <v>1798</v>
      </c>
      <c r="E455" s="55" t="str">
        <f>_xlfn.IFNA(_xlfn.IFNA(INDEX(l_act!$B$3:$B$65537,MATCH(IFERROR(RIGHT($C455,LEN($C455)-FIND("_",$C455)),""),l_act!$A$3:$A$65537,0)),INDEX(background_technosphere!$E$2:$E$65536,MATCH($C455,background_technosphere!$A$2:$A$65536,0))),"")</f>
        <v/>
      </c>
      <c r="F455" s="55" t="str">
        <f>_xlfn.IFNA(_xlfn.IFNA(INDEX(l_act!$C$3:$C$65537,MATCH(IFERROR(RIGHT($C455,LEN($C455)-FIND("_",$C455)),""),l_act!$A$3:$A$65537,0)),INDEX(background_technosphere!$G$2:$G$65536,MATCH($C455,background_technosphere!$A$2:$A$65536,0))),"")</f>
        <v/>
      </c>
      <c r="G455" s="56" t="str">
        <f>_xlfn.IFNA(_xlfn.IFNA(INDEX(l_goods!$B$3:$B$65537,MATCH($C455,l_goods!$A$3:$A$65537,0)),INDEX(background_technosphere!$F$2:$F$65536,MATCH($C455,background_technosphere!$A$2:$A$65536,0))),"")</f>
        <v/>
      </c>
      <c r="H455" s="57" t="str">
        <f>_xlfn.IFNA(_xlfn.IFNA(INDEX(l_fp!$B$3:$B$65537,MATCH($D455,l_fp!$A$3:$A$65537,0)),INDEX(background_biosphere!$B$2:$B$65536,MATCH($D455,background_biosphere!$A$2:$A$65536,0))),"")</f>
        <v>Radium-228</v>
      </c>
      <c r="I455" s="58"/>
      <c r="J455" s="58"/>
      <c r="K455" s="54">
        <v>1.2436633000000001E-5</v>
      </c>
      <c r="L455" s="59" t="str">
        <f>IF(_xlfn.IFNA(_xlfn.IFNA(INDEX(l_fp!$D$3:$D$65537,MATCH($D455,l_fp!$A$3:$A$65537,0)),INDEX(background_biosphere!$C$2:$C$65536,MATCH($D455,background_biosphere!$A$2:$A$65536,0))),"")=0,"",_xlfn.IFNA(_xlfn.IFNA(INDEX(l_fp!$D$3:$D$65537,MATCH($D455,l_fp!$A$3:$A$65537,0)),INDEX(background_biosphere!$C$2:$C$65536,MATCH($D455,background_biosphere!$A$2:$A$65536,0))),""))</f>
        <v>air</v>
      </c>
      <c r="M455" s="59" t="str">
        <f>IF(_xlfn.IFNA(_xlfn.IFNA(INDEX(l_fp!$E$3:$E$65537,MATCH($D455,l_fp!$A$3:$A$65537,0)),INDEX(background_biosphere!$D$2:$D$65536,MATCH($D455,background_biosphere!$A$2:$A$65536,0))),"")=0,"",_xlfn.IFNA(_xlfn.IFNA(INDEX(l_fp!$E$3:$E$65537,MATCH($D455,l_fp!$A$3:$A$65537,0)),INDEX(background_biosphere!$D$2:$D$65536,MATCH($D455,background_biosphere!$A$2:$A$65536,0))),""))</f>
        <v>unspecified</v>
      </c>
      <c r="N455" s="60" t="str">
        <f>_xlfn.IFNA(_xlfn.IFNA(_xlfn.IFNA(_xlfn.IFNA(INDEX(l_goods!$D$3:$D$65537,MATCH(C455,l_goods!$A$3:$A$65537,0)),INDEX(background_technosphere!$H$2:$H$65536,MATCH(C455,background_technosphere!$A$2:$A$65536,0))),INDEX(l_fp!$F$3:$F$65537,MATCH($D455,l_fp!$A$3:$A$65537,0))),INDEX(background_biosphere!$E$2:$E$65536,MATCH($D455,background_biosphere!$A$2:$A$65536,0))),"")</f>
        <v>kBq</v>
      </c>
      <c r="O455" s="61"/>
      <c r="P455" s="61" t="s">
        <v>5777</v>
      </c>
      <c r="Q455" s="61"/>
    </row>
    <row r="456" spans="1:17" x14ac:dyDescent="0.25">
      <c r="A456" s="158" t="str">
        <f>_xlfn.IFNA(_xlfn.IFNA(INDEX(l_act!$B$3:$B$65537,MATCH($B456,l_act!$A$3:$A$65537,0)),INDEX(background_technosphere!$E$2:$E$65536,MATCH($B456,background_technosphere!$B$2:$B$65536,0))),"")</f>
        <v>recyc_OCC_QC_1</v>
      </c>
      <c r="B456" s="156" t="s">
        <v>6055</v>
      </c>
      <c r="C456" s="53"/>
      <c r="D456" s="54" t="s">
        <v>1804</v>
      </c>
      <c r="E456" s="55" t="str">
        <f>_xlfn.IFNA(_xlfn.IFNA(INDEX(l_act!$B$3:$B$65537,MATCH(IFERROR(RIGHT($C456,LEN($C456)-FIND("_",$C456)),""),l_act!$A$3:$A$65537,0)),INDEX(background_technosphere!$E$2:$E$65536,MATCH($C456,background_technosphere!$A$2:$A$65536,0))),"")</f>
        <v/>
      </c>
      <c r="F456" s="55" t="str">
        <f>_xlfn.IFNA(_xlfn.IFNA(INDEX(l_act!$C$3:$C$65537,MATCH(IFERROR(RIGHT($C456,LEN($C456)-FIND("_",$C456)),""),l_act!$A$3:$A$65537,0)),INDEX(background_technosphere!$G$2:$G$65536,MATCH($C456,background_technosphere!$A$2:$A$65536,0))),"")</f>
        <v/>
      </c>
      <c r="G456" s="56" t="str">
        <f>_xlfn.IFNA(_xlfn.IFNA(INDEX(l_goods!$B$3:$B$65537,MATCH($C456,l_goods!$A$3:$A$65537,0)),INDEX(background_technosphere!$F$2:$F$65536,MATCH($C456,background_technosphere!$A$2:$A$65536,0))),"")</f>
        <v/>
      </c>
      <c r="H456" s="57" t="str">
        <f>_xlfn.IFNA(_xlfn.IFNA(INDEX(l_fp!$B$3:$B$65537,MATCH($D456,l_fp!$A$3:$A$65537,0)),INDEX(background_biosphere!$B$2:$B$65536,MATCH($D456,background_biosphere!$A$2:$A$65536,0))),"")</f>
        <v>Radon-220</v>
      </c>
      <c r="I456" s="58"/>
      <c r="J456" s="58"/>
      <c r="K456" s="54">
        <v>1.0261129999999999E-6</v>
      </c>
      <c r="L456" s="59" t="str">
        <f>IF(_xlfn.IFNA(_xlfn.IFNA(INDEX(l_fp!$D$3:$D$65537,MATCH($D456,l_fp!$A$3:$A$65537,0)),INDEX(background_biosphere!$C$2:$C$65536,MATCH($D456,background_biosphere!$A$2:$A$65536,0))),"")=0,"",_xlfn.IFNA(_xlfn.IFNA(INDEX(l_fp!$D$3:$D$65537,MATCH($D456,l_fp!$A$3:$A$65537,0)),INDEX(background_biosphere!$C$2:$C$65536,MATCH($D456,background_biosphere!$A$2:$A$65536,0))),""))</f>
        <v>air</v>
      </c>
      <c r="M456" s="59" t="str">
        <f>IF(_xlfn.IFNA(_xlfn.IFNA(INDEX(l_fp!$E$3:$E$65537,MATCH($D456,l_fp!$A$3:$A$65537,0)),INDEX(background_biosphere!$D$2:$D$65536,MATCH($D456,background_biosphere!$A$2:$A$65536,0))),"")=0,"",_xlfn.IFNA(_xlfn.IFNA(INDEX(l_fp!$E$3:$E$65537,MATCH($D456,l_fp!$A$3:$A$65537,0)),INDEX(background_biosphere!$D$2:$D$65536,MATCH($D456,background_biosphere!$A$2:$A$65536,0))),""))</f>
        <v>unspecified</v>
      </c>
      <c r="N456" s="60" t="str">
        <f>_xlfn.IFNA(_xlfn.IFNA(_xlfn.IFNA(_xlfn.IFNA(INDEX(l_goods!$D$3:$D$65537,MATCH(C456,l_goods!$A$3:$A$65537,0)),INDEX(background_technosphere!$H$2:$H$65536,MATCH(C456,background_technosphere!$A$2:$A$65536,0))),INDEX(l_fp!$F$3:$F$65537,MATCH($D456,l_fp!$A$3:$A$65537,0))),INDEX(background_biosphere!$E$2:$E$65536,MATCH($D456,background_biosphere!$A$2:$A$65536,0))),"")</f>
        <v>kBq</v>
      </c>
      <c r="O456" s="61"/>
      <c r="P456" s="61" t="s">
        <v>5777</v>
      </c>
      <c r="Q456" s="61"/>
    </row>
    <row r="457" spans="1:17" x14ac:dyDescent="0.25">
      <c r="A457" s="158" t="str">
        <f>_xlfn.IFNA(_xlfn.IFNA(INDEX(l_act!$B$3:$B$65537,MATCH($B457,l_act!$A$3:$A$65537,0)),INDEX(background_technosphere!$E$2:$E$65536,MATCH($B457,background_technosphere!$B$2:$B$65536,0))),"")</f>
        <v>recyc_OCC_QC_1</v>
      </c>
      <c r="B457" s="156" t="s">
        <v>6055</v>
      </c>
      <c r="C457" s="53"/>
      <c r="D457" s="54" t="s">
        <v>1810</v>
      </c>
      <c r="E457" s="55" t="str">
        <f>_xlfn.IFNA(_xlfn.IFNA(INDEX(l_act!$B$3:$B$65537,MATCH(IFERROR(RIGHT($C457,LEN($C457)-FIND("_",$C457)),""),l_act!$A$3:$A$65537,0)),INDEX(background_technosphere!$E$2:$E$65536,MATCH($C457,background_technosphere!$A$2:$A$65536,0))),"")</f>
        <v/>
      </c>
      <c r="F457" s="55" t="str">
        <f>_xlfn.IFNA(_xlfn.IFNA(INDEX(l_act!$C$3:$C$65537,MATCH(IFERROR(RIGHT($C457,LEN($C457)-FIND("_",$C457)),""),l_act!$A$3:$A$65537,0)),INDEX(background_technosphere!$G$2:$G$65536,MATCH($C457,background_technosphere!$A$2:$A$65536,0))),"")</f>
        <v/>
      </c>
      <c r="G457" s="56" t="str">
        <f>_xlfn.IFNA(_xlfn.IFNA(INDEX(l_goods!$B$3:$B$65537,MATCH($C457,l_goods!$A$3:$A$65537,0)),INDEX(background_technosphere!$F$2:$F$65536,MATCH($C457,background_technosphere!$A$2:$A$65536,0))),"")</f>
        <v/>
      </c>
      <c r="H457" s="57" t="str">
        <f>_xlfn.IFNA(_xlfn.IFNA(INDEX(l_fp!$B$3:$B$65537,MATCH($D457,l_fp!$A$3:$A$65537,0)),INDEX(background_biosphere!$B$2:$B$65536,MATCH($D457,background_biosphere!$A$2:$A$65536,0))),"")</f>
        <v>Radon-222</v>
      </c>
      <c r="I457" s="58"/>
      <c r="J457" s="58"/>
      <c r="K457" s="54">
        <v>1.0261129999999999E-6</v>
      </c>
      <c r="L457" s="59" t="str">
        <f>IF(_xlfn.IFNA(_xlfn.IFNA(INDEX(l_fp!$D$3:$D$65537,MATCH($D457,l_fp!$A$3:$A$65537,0)),INDEX(background_biosphere!$C$2:$C$65536,MATCH($D457,background_biosphere!$A$2:$A$65536,0))),"")=0,"",_xlfn.IFNA(_xlfn.IFNA(INDEX(l_fp!$D$3:$D$65537,MATCH($D457,l_fp!$A$3:$A$65537,0)),INDEX(background_biosphere!$C$2:$C$65536,MATCH($D457,background_biosphere!$A$2:$A$65536,0))),""))</f>
        <v>air</v>
      </c>
      <c r="M457" s="59" t="str">
        <f>IF(_xlfn.IFNA(_xlfn.IFNA(INDEX(l_fp!$E$3:$E$65537,MATCH($D457,l_fp!$A$3:$A$65537,0)),INDEX(background_biosphere!$D$2:$D$65536,MATCH($D457,background_biosphere!$A$2:$A$65536,0))),"")=0,"",_xlfn.IFNA(_xlfn.IFNA(INDEX(l_fp!$E$3:$E$65537,MATCH($D457,l_fp!$A$3:$A$65537,0)),INDEX(background_biosphere!$D$2:$D$65536,MATCH($D457,background_biosphere!$A$2:$A$65536,0))),""))</f>
        <v>unspecified</v>
      </c>
      <c r="N457" s="60" t="str">
        <f>_xlfn.IFNA(_xlfn.IFNA(_xlfn.IFNA(_xlfn.IFNA(INDEX(l_goods!$D$3:$D$65537,MATCH(C457,l_goods!$A$3:$A$65537,0)),INDEX(background_technosphere!$H$2:$H$65536,MATCH(C457,background_technosphere!$A$2:$A$65536,0))),INDEX(l_fp!$F$3:$F$65537,MATCH($D457,l_fp!$A$3:$A$65537,0))),INDEX(background_biosphere!$E$2:$E$65536,MATCH($D457,background_biosphere!$A$2:$A$65536,0))),"")</f>
        <v>kBq</v>
      </c>
      <c r="O457" s="61"/>
      <c r="P457" s="61" t="s">
        <v>5777</v>
      </c>
      <c r="Q457" s="61"/>
    </row>
    <row r="458" spans="1:17" x14ac:dyDescent="0.25">
      <c r="A458" s="158" t="str">
        <f>_xlfn.IFNA(_xlfn.IFNA(INDEX(l_act!$B$3:$B$65537,MATCH($B458,l_act!$A$3:$A$65537,0)),INDEX(background_technosphere!$E$2:$E$65536,MATCH($B458,background_technosphere!$B$2:$B$65536,0))),"")</f>
        <v>recyc_OCC_QC_1</v>
      </c>
      <c r="B458" s="156" t="s">
        <v>6055</v>
      </c>
      <c r="C458" s="53"/>
      <c r="D458" s="54" t="s">
        <v>1830</v>
      </c>
      <c r="E458" s="55" t="str">
        <f>_xlfn.IFNA(_xlfn.IFNA(INDEX(l_act!$B$3:$B$65537,MATCH(IFERROR(RIGHT($C458,LEN($C458)-FIND("_",$C458)),""),l_act!$A$3:$A$65537,0)),INDEX(background_technosphere!$E$2:$E$65536,MATCH($C458,background_technosphere!$A$2:$A$65536,0))),"")</f>
        <v/>
      </c>
      <c r="F458" s="55" t="str">
        <f>_xlfn.IFNA(_xlfn.IFNA(INDEX(l_act!$C$3:$C$65537,MATCH(IFERROR(RIGHT($C458,LEN($C458)-FIND("_",$C458)),""),l_act!$A$3:$A$65537,0)),INDEX(background_technosphere!$G$2:$G$65536,MATCH($C458,background_technosphere!$A$2:$A$65536,0))),"")</f>
        <v/>
      </c>
      <c r="G458" s="56" t="str">
        <f>_xlfn.IFNA(_xlfn.IFNA(INDEX(l_goods!$B$3:$B$65537,MATCH($C458,l_goods!$A$3:$A$65537,0)),INDEX(background_technosphere!$F$2:$F$65536,MATCH($C458,background_technosphere!$A$2:$A$65536,0))),"")</f>
        <v/>
      </c>
      <c r="H458" s="57" t="str">
        <f>_xlfn.IFNA(_xlfn.IFNA(INDEX(l_fp!$B$3:$B$65537,MATCH($D458,l_fp!$A$3:$A$65537,0)),INDEX(background_biosphere!$B$2:$B$65536,MATCH($D458,background_biosphere!$A$2:$A$65536,0))),"")</f>
        <v>Scandium</v>
      </c>
      <c r="I458" s="58"/>
      <c r="J458" s="58"/>
      <c r="K458" s="54">
        <v>3.41505E-10</v>
      </c>
      <c r="L458" s="59" t="str">
        <f>IF(_xlfn.IFNA(_xlfn.IFNA(INDEX(l_fp!$D$3:$D$65537,MATCH($D458,l_fp!$A$3:$A$65537,0)),INDEX(background_biosphere!$C$2:$C$65536,MATCH($D458,background_biosphere!$A$2:$A$65536,0))),"")=0,"",_xlfn.IFNA(_xlfn.IFNA(INDEX(l_fp!$D$3:$D$65537,MATCH($D458,l_fp!$A$3:$A$65537,0)),INDEX(background_biosphere!$C$2:$C$65536,MATCH($D458,background_biosphere!$A$2:$A$65536,0))),""))</f>
        <v>air</v>
      </c>
      <c r="M458" s="59" t="str">
        <f>IF(_xlfn.IFNA(_xlfn.IFNA(INDEX(l_fp!$E$3:$E$65537,MATCH($D458,l_fp!$A$3:$A$65537,0)),INDEX(background_biosphere!$D$2:$D$65536,MATCH($D458,background_biosphere!$A$2:$A$65536,0))),"")=0,"",_xlfn.IFNA(_xlfn.IFNA(INDEX(l_fp!$E$3:$E$65537,MATCH($D458,l_fp!$A$3:$A$65537,0)),INDEX(background_biosphere!$D$2:$D$65536,MATCH($D458,background_biosphere!$A$2:$A$65536,0))),""))</f>
        <v>unspecified</v>
      </c>
      <c r="N458" s="60" t="str">
        <f>_xlfn.IFNA(_xlfn.IFNA(_xlfn.IFNA(_xlfn.IFNA(INDEX(l_goods!$D$3:$D$65537,MATCH(C458,l_goods!$A$3:$A$65537,0)),INDEX(background_technosphere!$H$2:$H$65536,MATCH(C458,background_technosphere!$A$2:$A$65536,0))),INDEX(l_fp!$F$3:$F$65537,MATCH($D458,l_fp!$A$3:$A$65537,0))),INDEX(background_biosphere!$E$2:$E$65536,MATCH($D458,background_biosphere!$A$2:$A$65536,0))),"")</f>
        <v>kg</v>
      </c>
      <c r="O458" s="61"/>
      <c r="P458" s="61" t="s">
        <v>5777</v>
      </c>
      <c r="Q458" s="61"/>
    </row>
    <row r="459" spans="1:17" x14ac:dyDescent="0.25">
      <c r="A459" s="158" t="str">
        <f>_xlfn.IFNA(_xlfn.IFNA(INDEX(l_act!$B$3:$B$65537,MATCH($B459,l_act!$A$3:$A$65537,0)),INDEX(background_technosphere!$E$2:$E$65536,MATCH($B459,background_technosphere!$B$2:$B$65536,0))),"")</f>
        <v>recyc_OCC_QC_1</v>
      </c>
      <c r="B459" s="156" t="s">
        <v>6055</v>
      </c>
      <c r="C459" s="53"/>
      <c r="D459" s="54" t="s">
        <v>1836</v>
      </c>
      <c r="E459" s="55" t="str">
        <f>_xlfn.IFNA(_xlfn.IFNA(INDEX(l_act!$B$3:$B$65537,MATCH(IFERROR(RIGHT($C459,LEN($C459)-FIND("_",$C459)),""),l_act!$A$3:$A$65537,0)),INDEX(background_technosphere!$E$2:$E$65536,MATCH($C459,background_technosphere!$A$2:$A$65536,0))),"")</f>
        <v/>
      </c>
      <c r="F459" s="55" t="str">
        <f>_xlfn.IFNA(_xlfn.IFNA(INDEX(l_act!$C$3:$C$65537,MATCH(IFERROR(RIGHT($C459,LEN($C459)-FIND("_",$C459)),""),l_act!$A$3:$A$65537,0)),INDEX(background_technosphere!$G$2:$G$65536,MATCH($C459,background_technosphere!$A$2:$A$65536,0))),"")</f>
        <v/>
      </c>
      <c r="G459" s="56" t="str">
        <f>_xlfn.IFNA(_xlfn.IFNA(INDEX(l_goods!$B$3:$B$65537,MATCH($C459,l_goods!$A$3:$A$65537,0)),INDEX(background_technosphere!$F$2:$F$65536,MATCH($C459,background_technosphere!$A$2:$A$65536,0))),"")</f>
        <v/>
      </c>
      <c r="H459" s="57" t="str">
        <f>_xlfn.IFNA(_xlfn.IFNA(INDEX(l_fp!$B$3:$B$65537,MATCH($D459,l_fp!$A$3:$A$65537,0)),INDEX(background_biosphere!$B$2:$B$65536,MATCH($D459,background_biosphere!$A$2:$A$65536,0))),"")</f>
        <v>Selenium</v>
      </c>
      <c r="I459" s="58"/>
      <c r="J459" s="58"/>
      <c r="K459" s="54">
        <v>1.79406E-8</v>
      </c>
      <c r="L459" s="59" t="str">
        <f>IF(_xlfn.IFNA(_xlfn.IFNA(INDEX(l_fp!$D$3:$D$65537,MATCH($D459,l_fp!$A$3:$A$65537,0)),INDEX(background_biosphere!$C$2:$C$65536,MATCH($D459,background_biosphere!$A$2:$A$65536,0))),"")=0,"",_xlfn.IFNA(_xlfn.IFNA(INDEX(l_fp!$D$3:$D$65537,MATCH($D459,l_fp!$A$3:$A$65537,0)),INDEX(background_biosphere!$C$2:$C$65536,MATCH($D459,background_biosphere!$A$2:$A$65536,0))),""))</f>
        <v>air</v>
      </c>
      <c r="M459" s="59" t="str">
        <f>IF(_xlfn.IFNA(_xlfn.IFNA(INDEX(l_fp!$E$3:$E$65537,MATCH($D459,l_fp!$A$3:$A$65537,0)),INDEX(background_biosphere!$D$2:$D$65536,MATCH($D459,background_biosphere!$A$2:$A$65536,0))),"")=0,"",_xlfn.IFNA(_xlfn.IFNA(INDEX(l_fp!$E$3:$E$65537,MATCH($D459,l_fp!$A$3:$A$65537,0)),INDEX(background_biosphere!$D$2:$D$65536,MATCH($D459,background_biosphere!$A$2:$A$65536,0))),""))</f>
        <v>unspecified</v>
      </c>
      <c r="N459" s="60" t="str">
        <f>_xlfn.IFNA(_xlfn.IFNA(_xlfn.IFNA(_xlfn.IFNA(INDEX(l_goods!$D$3:$D$65537,MATCH(C459,l_goods!$A$3:$A$65537,0)),INDEX(background_technosphere!$H$2:$H$65536,MATCH(C459,background_technosphere!$A$2:$A$65536,0))),INDEX(l_fp!$F$3:$F$65537,MATCH($D459,l_fp!$A$3:$A$65537,0))),INDEX(background_biosphere!$E$2:$E$65536,MATCH($D459,background_biosphere!$A$2:$A$65536,0))),"")</f>
        <v>kg</v>
      </c>
      <c r="O459" s="61"/>
      <c r="P459" s="61" t="s">
        <v>5777</v>
      </c>
      <c r="Q459" s="61"/>
    </row>
    <row r="460" spans="1:17" x14ac:dyDescent="0.25">
      <c r="A460" s="158" t="str">
        <f>_xlfn.IFNA(_xlfn.IFNA(INDEX(l_act!$B$3:$B$65537,MATCH($B460,l_act!$A$3:$A$65537,0)),INDEX(background_technosphere!$E$2:$E$65536,MATCH($B460,background_technosphere!$B$2:$B$65536,0))),"")</f>
        <v>recyc_OCC_QC_1</v>
      </c>
      <c r="B460" s="156" t="s">
        <v>6055</v>
      </c>
      <c r="C460" s="53"/>
      <c r="D460" s="54" t="s">
        <v>1844</v>
      </c>
      <c r="E460" s="55" t="str">
        <f>_xlfn.IFNA(_xlfn.IFNA(INDEX(l_act!$B$3:$B$65537,MATCH(IFERROR(RIGHT($C460,LEN($C460)-FIND("_",$C460)),""),l_act!$A$3:$A$65537,0)),INDEX(background_technosphere!$E$2:$E$65536,MATCH($C460,background_technosphere!$A$2:$A$65536,0))),"")</f>
        <v/>
      </c>
      <c r="F460" s="55" t="str">
        <f>_xlfn.IFNA(_xlfn.IFNA(INDEX(l_act!$C$3:$C$65537,MATCH(IFERROR(RIGHT($C460,LEN($C460)-FIND("_",$C460)),""),l_act!$A$3:$A$65537,0)),INDEX(background_technosphere!$G$2:$G$65536,MATCH($C460,background_technosphere!$A$2:$A$65536,0))),"")</f>
        <v/>
      </c>
      <c r="G460" s="56" t="str">
        <f>_xlfn.IFNA(_xlfn.IFNA(INDEX(l_goods!$B$3:$B$65537,MATCH($C460,l_goods!$A$3:$A$65537,0)),INDEX(background_technosphere!$F$2:$F$65536,MATCH($C460,background_technosphere!$A$2:$A$65536,0))),"")</f>
        <v/>
      </c>
      <c r="H460" s="57" t="str">
        <f>_xlfn.IFNA(_xlfn.IFNA(INDEX(l_fp!$B$3:$B$65537,MATCH($D460,l_fp!$A$3:$A$65537,0)),INDEX(background_biosphere!$B$2:$B$65536,MATCH($D460,background_biosphere!$A$2:$A$65536,0))),"")</f>
        <v>Silicon</v>
      </c>
      <c r="I460" s="58"/>
      <c r="J460" s="58"/>
      <c r="K460" s="54">
        <v>2.8687807999999999E-5</v>
      </c>
      <c r="L460" s="59" t="str">
        <f>IF(_xlfn.IFNA(_xlfn.IFNA(INDEX(l_fp!$D$3:$D$65537,MATCH($D460,l_fp!$A$3:$A$65537,0)),INDEX(background_biosphere!$C$2:$C$65536,MATCH($D460,background_biosphere!$A$2:$A$65536,0))),"")=0,"",_xlfn.IFNA(_xlfn.IFNA(INDEX(l_fp!$D$3:$D$65537,MATCH($D460,l_fp!$A$3:$A$65537,0)),INDEX(background_biosphere!$C$2:$C$65536,MATCH($D460,background_biosphere!$A$2:$A$65536,0))),""))</f>
        <v>air</v>
      </c>
      <c r="M460" s="59" t="str">
        <f>IF(_xlfn.IFNA(_xlfn.IFNA(INDEX(l_fp!$E$3:$E$65537,MATCH($D460,l_fp!$A$3:$A$65537,0)),INDEX(background_biosphere!$D$2:$D$65536,MATCH($D460,background_biosphere!$A$2:$A$65536,0))),"")=0,"",_xlfn.IFNA(_xlfn.IFNA(INDEX(l_fp!$E$3:$E$65537,MATCH($D460,l_fp!$A$3:$A$65537,0)),INDEX(background_biosphere!$D$2:$D$65536,MATCH($D460,background_biosphere!$A$2:$A$65536,0))),""))</f>
        <v>unspecified</v>
      </c>
      <c r="N460" s="60" t="str">
        <f>_xlfn.IFNA(_xlfn.IFNA(_xlfn.IFNA(_xlfn.IFNA(INDEX(l_goods!$D$3:$D$65537,MATCH(C460,l_goods!$A$3:$A$65537,0)),INDEX(background_technosphere!$H$2:$H$65536,MATCH(C460,background_technosphere!$A$2:$A$65536,0))),INDEX(l_fp!$F$3:$F$65537,MATCH($D460,l_fp!$A$3:$A$65537,0))),INDEX(background_biosphere!$E$2:$E$65536,MATCH($D460,background_biosphere!$A$2:$A$65536,0))),"")</f>
        <v>kg</v>
      </c>
      <c r="O460" s="61"/>
      <c r="P460" s="61" t="s">
        <v>5777</v>
      </c>
      <c r="Q460" s="61"/>
    </row>
    <row r="461" spans="1:17" x14ac:dyDescent="0.25">
      <c r="A461" s="158" t="str">
        <f>_xlfn.IFNA(_xlfn.IFNA(INDEX(l_act!$B$3:$B$65537,MATCH($B461,l_act!$A$3:$A$65537,0)),INDEX(background_technosphere!$E$2:$E$65536,MATCH($B461,background_technosphere!$B$2:$B$65536,0))),"")</f>
        <v>recyc_OCC_QC_1</v>
      </c>
      <c r="B461" s="156" t="s">
        <v>6055</v>
      </c>
      <c r="C461" s="53"/>
      <c r="D461" s="54" t="s">
        <v>1870</v>
      </c>
      <c r="E461" s="55" t="str">
        <f>_xlfn.IFNA(_xlfn.IFNA(INDEX(l_act!$B$3:$B$65537,MATCH(IFERROR(RIGHT($C461,LEN($C461)-FIND("_",$C461)),""),l_act!$A$3:$A$65537,0)),INDEX(background_technosphere!$E$2:$E$65536,MATCH($C461,background_technosphere!$A$2:$A$65536,0))),"")</f>
        <v/>
      </c>
      <c r="F461" s="55" t="str">
        <f>_xlfn.IFNA(_xlfn.IFNA(INDEX(l_act!$C$3:$C$65537,MATCH(IFERROR(RIGHT($C461,LEN($C461)-FIND("_",$C461)),""),l_act!$A$3:$A$65537,0)),INDEX(background_technosphere!$G$2:$G$65536,MATCH($C461,background_technosphere!$A$2:$A$65536,0))),"")</f>
        <v/>
      </c>
      <c r="G461" s="56" t="str">
        <f>_xlfn.IFNA(_xlfn.IFNA(INDEX(l_goods!$B$3:$B$65537,MATCH($C461,l_goods!$A$3:$A$65537,0)),INDEX(background_technosphere!$F$2:$F$65536,MATCH($C461,background_technosphere!$A$2:$A$65536,0))),"")</f>
        <v/>
      </c>
      <c r="H461" s="57" t="str">
        <f>_xlfn.IFNA(_xlfn.IFNA(INDEX(l_fp!$B$3:$B$65537,MATCH($D461,l_fp!$A$3:$A$65537,0)),INDEX(background_biosphere!$B$2:$B$65536,MATCH($D461,background_biosphere!$A$2:$A$65536,0))),"")</f>
        <v>Sodium</v>
      </c>
      <c r="I461" s="58"/>
      <c r="J461" s="58"/>
      <c r="K461" s="54">
        <v>9.9695800000000005E-7</v>
      </c>
      <c r="L461" s="59" t="str">
        <f>IF(_xlfn.IFNA(_xlfn.IFNA(INDEX(l_fp!$D$3:$D$65537,MATCH($D461,l_fp!$A$3:$A$65537,0)),INDEX(background_biosphere!$C$2:$C$65536,MATCH($D461,background_biosphere!$A$2:$A$65536,0))),"")=0,"",_xlfn.IFNA(_xlfn.IFNA(INDEX(l_fp!$D$3:$D$65537,MATCH($D461,l_fp!$A$3:$A$65537,0)),INDEX(background_biosphere!$C$2:$C$65536,MATCH($D461,background_biosphere!$A$2:$A$65536,0))),""))</f>
        <v>air</v>
      </c>
      <c r="M461" s="59" t="str">
        <f>IF(_xlfn.IFNA(_xlfn.IFNA(INDEX(l_fp!$E$3:$E$65537,MATCH($D461,l_fp!$A$3:$A$65537,0)),INDEX(background_biosphere!$D$2:$D$65536,MATCH($D461,background_biosphere!$A$2:$A$65536,0))),"")=0,"",_xlfn.IFNA(_xlfn.IFNA(INDEX(l_fp!$E$3:$E$65537,MATCH($D461,l_fp!$A$3:$A$65537,0)),INDEX(background_biosphere!$D$2:$D$65536,MATCH($D461,background_biosphere!$A$2:$A$65536,0))),""))</f>
        <v>unspecified</v>
      </c>
      <c r="N461" s="60" t="str">
        <f>_xlfn.IFNA(_xlfn.IFNA(_xlfn.IFNA(_xlfn.IFNA(INDEX(l_goods!$D$3:$D$65537,MATCH(C461,l_goods!$A$3:$A$65537,0)),INDEX(background_technosphere!$H$2:$H$65536,MATCH(C461,background_technosphere!$A$2:$A$65536,0))),INDEX(l_fp!$F$3:$F$65537,MATCH($D461,l_fp!$A$3:$A$65537,0))),INDEX(background_biosphere!$E$2:$E$65536,MATCH($D461,background_biosphere!$A$2:$A$65536,0))),"")</f>
        <v>kg</v>
      </c>
      <c r="O461" s="61"/>
      <c r="P461" s="61" t="s">
        <v>5777</v>
      </c>
      <c r="Q461" s="61"/>
    </row>
    <row r="462" spans="1:17" x14ac:dyDescent="0.25">
      <c r="A462" s="158" t="str">
        <f>_xlfn.IFNA(_xlfn.IFNA(INDEX(l_act!$B$3:$B$65537,MATCH($B462,l_act!$A$3:$A$65537,0)),INDEX(background_technosphere!$E$2:$E$65536,MATCH($B462,background_technosphere!$B$2:$B$65536,0))),"")</f>
        <v>recyc_OCC_QC_1</v>
      </c>
      <c r="B462" s="156" t="s">
        <v>6055</v>
      </c>
      <c r="C462" s="53"/>
      <c r="D462" s="54" t="s">
        <v>1918</v>
      </c>
      <c r="E462" s="55" t="str">
        <f>_xlfn.IFNA(_xlfn.IFNA(INDEX(l_act!$B$3:$B$65537,MATCH(IFERROR(RIGHT($C462,LEN($C462)-FIND("_",$C462)),""),l_act!$A$3:$A$65537,0)),INDEX(background_technosphere!$E$2:$E$65536,MATCH($C462,background_technosphere!$A$2:$A$65536,0))),"")</f>
        <v/>
      </c>
      <c r="F462" s="55" t="str">
        <f>_xlfn.IFNA(_xlfn.IFNA(INDEX(l_act!$C$3:$C$65537,MATCH(IFERROR(RIGHT($C462,LEN($C462)-FIND("_",$C462)),""),l_act!$A$3:$A$65537,0)),INDEX(background_technosphere!$G$2:$G$65536,MATCH($C462,background_technosphere!$A$2:$A$65536,0))),"")</f>
        <v/>
      </c>
      <c r="G462" s="56" t="str">
        <f>_xlfn.IFNA(_xlfn.IFNA(INDEX(l_goods!$B$3:$B$65537,MATCH($C462,l_goods!$A$3:$A$65537,0)),INDEX(background_technosphere!$F$2:$F$65536,MATCH($C462,background_technosphere!$A$2:$A$65536,0))),"")</f>
        <v/>
      </c>
      <c r="H462" s="57" t="str">
        <f>_xlfn.IFNA(_xlfn.IFNA(INDEX(l_fp!$B$3:$B$65537,MATCH($D462,l_fp!$A$3:$A$65537,0)),INDEX(background_biosphere!$B$2:$B$65536,MATCH($D462,background_biosphere!$A$2:$A$65536,0))),"")</f>
        <v>Strontium</v>
      </c>
      <c r="I462" s="58"/>
      <c r="J462" s="58"/>
      <c r="K462" s="54">
        <v>8.8123599999999994E-8</v>
      </c>
      <c r="L462" s="59" t="str">
        <f>IF(_xlfn.IFNA(_xlfn.IFNA(INDEX(l_fp!$D$3:$D$65537,MATCH($D462,l_fp!$A$3:$A$65537,0)),INDEX(background_biosphere!$C$2:$C$65536,MATCH($D462,background_biosphere!$A$2:$A$65536,0))),"")=0,"",_xlfn.IFNA(_xlfn.IFNA(INDEX(l_fp!$D$3:$D$65537,MATCH($D462,l_fp!$A$3:$A$65537,0)),INDEX(background_biosphere!$C$2:$C$65536,MATCH($D462,background_biosphere!$A$2:$A$65536,0))),""))</f>
        <v>air</v>
      </c>
      <c r="M462" s="59" t="str">
        <f>IF(_xlfn.IFNA(_xlfn.IFNA(INDEX(l_fp!$E$3:$E$65537,MATCH($D462,l_fp!$A$3:$A$65537,0)),INDEX(background_biosphere!$D$2:$D$65536,MATCH($D462,background_biosphere!$A$2:$A$65536,0))),"")=0,"",_xlfn.IFNA(_xlfn.IFNA(INDEX(l_fp!$E$3:$E$65537,MATCH($D462,l_fp!$A$3:$A$65537,0)),INDEX(background_biosphere!$D$2:$D$65536,MATCH($D462,background_biosphere!$A$2:$A$65536,0))),""))</f>
        <v>unspecified</v>
      </c>
      <c r="N462" s="60" t="str">
        <f>_xlfn.IFNA(_xlfn.IFNA(_xlfn.IFNA(_xlfn.IFNA(INDEX(l_goods!$D$3:$D$65537,MATCH(C462,l_goods!$A$3:$A$65537,0)),INDEX(background_technosphere!$H$2:$H$65536,MATCH(C462,background_technosphere!$A$2:$A$65536,0))),INDEX(l_fp!$F$3:$F$65537,MATCH($D462,l_fp!$A$3:$A$65537,0))),INDEX(background_biosphere!$E$2:$E$65536,MATCH($D462,background_biosphere!$A$2:$A$65536,0))),"")</f>
        <v>kg</v>
      </c>
      <c r="O462" s="61"/>
      <c r="P462" s="61" t="s">
        <v>5777</v>
      </c>
      <c r="Q462" s="61"/>
    </row>
    <row r="463" spans="1:17" x14ac:dyDescent="0.25">
      <c r="A463" s="158" t="str">
        <f>_xlfn.IFNA(_xlfn.IFNA(INDEX(l_act!$B$3:$B$65537,MATCH($B463,l_act!$A$3:$A$65537,0)),INDEX(background_technosphere!$E$2:$E$65536,MATCH($B463,background_technosphere!$B$2:$B$65536,0))),"")</f>
        <v>recyc_OCC_QC_1</v>
      </c>
      <c r="B463" s="156" t="s">
        <v>6055</v>
      </c>
      <c r="C463" s="53"/>
      <c r="D463" s="54" t="s">
        <v>1958</v>
      </c>
      <c r="E463" s="55" t="str">
        <f>_xlfn.IFNA(_xlfn.IFNA(INDEX(l_act!$B$3:$B$65537,MATCH(IFERROR(RIGHT($C463,LEN($C463)-FIND("_",$C463)),""),l_act!$A$3:$A$65537,0)),INDEX(background_technosphere!$E$2:$E$65536,MATCH($C463,background_technosphere!$A$2:$A$65536,0))),"")</f>
        <v/>
      </c>
      <c r="F463" s="55" t="str">
        <f>_xlfn.IFNA(_xlfn.IFNA(INDEX(l_act!$C$3:$C$65537,MATCH(IFERROR(RIGHT($C463,LEN($C463)-FIND("_",$C463)),""),l_act!$A$3:$A$65537,0)),INDEX(background_technosphere!$G$2:$G$65536,MATCH($C463,background_technosphere!$A$2:$A$65536,0))),"")</f>
        <v/>
      </c>
      <c r="G463" s="56" t="str">
        <f>_xlfn.IFNA(_xlfn.IFNA(INDEX(l_goods!$B$3:$B$65537,MATCH($C463,l_goods!$A$3:$A$65537,0)),INDEX(background_technosphere!$F$2:$F$65536,MATCH($C463,background_technosphere!$A$2:$A$65536,0))),"")</f>
        <v/>
      </c>
      <c r="H463" s="57" t="str">
        <f>_xlfn.IFNA(_xlfn.IFNA(INDEX(l_fp!$B$3:$B$65537,MATCH($D463,l_fp!$A$3:$A$65537,0)),INDEX(background_biosphere!$B$2:$B$65536,MATCH($D463,background_biosphere!$A$2:$A$65536,0))),"")</f>
        <v>Sulfur oxides</v>
      </c>
      <c r="I463" s="58"/>
      <c r="J463" s="58"/>
      <c r="K463" s="54">
        <v>4.1333272999999999E-5</v>
      </c>
      <c r="L463" s="59" t="str">
        <f>IF(_xlfn.IFNA(_xlfn.IFNA(INDEX(l_fp!$D$3:$D$65537,MATCH($D463,l_fp!$A$3:$A$65537,0)),INDEX(background_biosphere!$C$2:$C$65536,MATCH($D463,background_biosphere!$A$2:$A$65536,0))),"")=0,"",_xlfn.IFNA(_xlfn.IFNA(INDEX(l_fp!$D$3:$D$65537,MATCH($D463,l_fp!$A$3:$A$65537,0)),INDEX(background_biosphere!$C$2:$C$65536,MATCH($D463,background_biosphere!$A$2:$A$65536,0))),""))</f>
        <v>air</v>
      </c>
      <c r="M463" s="59" t="str">
        <f>IF(_xlfn.IFNA(_xlfn.IFNA(INDEX(l_fp!$E$3:$E$65537,MATCH($D463,l_fp!$A$3:$A$65537,0)),INDEX(background_biosphere!$D$2:$D$65536,MATCH($D463,background_biosphere!$A$2:$A$65536,0))),"")=0,"",_xlfn.IFNA(_xlfn.IFNA(INDEX(l_fp!$E$3:$E$65537,MATCH($D463,l_fp!$A$3:$A$65537,0)),INDEX(background_biosphere!$D$2:$D$65536,MATCH($D463,background_biosphere!$A$2:$A$65536,0))),""))</f>
        <v>unspecified</v>
      </c>
      <c r="N463" s="60" t="str">
        <f>_xlfn.IFNA(_xlfn.IFNA(_xlfn.IFNA(_xlfn.IFNA(INDEX(l_goods!$D$3:$D$65537,MATCH(C463,l_goods!$A$3:$A$65537,0)),INDEX(background_technosphere!$H$2:$H$65536,MATCH(C463,background_technosphere!$A$2:$A$65536,0))),INDEX(l_fp!$F$3:$F$65537,MATCH($D463,l_fp!$A$3:$A$65537,0))),INDEX(background_biosphere!$E$2:$E$65536,MATCH($D463,background_biosphere!$A$2:$A$65536,0))),"")</f>
        <v>kg</v>
      </c>
      <c r="O463" s="61"/>
      <c r="P463" s="61" t="s">
        <v>5777</v>
      </c>
      <c r="Q463" s="61"/>
    </row>
    <row r="464" spans="1:17" x14ac:dyDescent="0.25">
      <c r="A464" s="158" t="str">
        <f>_xlfn.IFNA(_xlfn.IFNA(INDEX(l_act!$B$3:$B$65537,MATCH($B464,l_act!$A$3:$A$65537,0)),INDEX(background_technosphere!$E$2:$E$65536,MATCH($B464,background_technosphere!$B$2:$B$65536,0))),"")</f>
        <v>recyc_OCC_QC_1</v>
      </c>
      <c r="B464" s="156" t="s">
        <v>6055</v>
      </c>
      <c r="C464" s="53"/>
      <c r="D464" s="54" t="s">
        <v>2006</v>
      </c>
      <c r="E464" s="55" t="str">
        <f>_xlfn.IFNA(_xlfn.IFNA(INDEX(l_act!$B$3:$B$65537,MATCH(IFERROR(RIGHT($C464,LEN($C464)-FIND("_",$C464)),""),l_act!$A$3:$A$65537,0)),INDEX(background_technosphere!$E$2:$E$65536,MATCH($C464,background_technosphere!$A$2:$A$65536,0))),"")</f>
        <v/>
      </c>
      <c r="F464" s="55" t="str">
        <f>_xlfn.IFNA(_xlfn.IFNA(INDEX(l_act!$C$3:$C$65537,MATCH(IFERROR(RIGHT($C464,LEN($C464)-FIND("_",$C464)),""),l_act!$A$3:$A$65537,0)),INDEX(background_technosphere!$G$2:$G$65536,MATCH($C464,background_technosphere!$A$2:$A$65536,0))),"")</f>
        <v/>
      </c>
      <c r="G464" s="56" t="str">
        <f>_xlfn.IFNA(_xlfn.IFNA(INDEX(l_goods!$B$3:$B$65537,MATCH($C464,l_goods!$A$3:$A$65537,0)),INDEX(background_technosphere!$F$2:$F$65536,MATCH($C464,background_technosphere!$A$2:$A$65536,0))),"")</f>
        <v/>
      </c>
      <c r="H464" s="57" t="str">
        <f>_xlfn.IFNA(_xlfn.IFNA(INDEX(l_fp!$B$3:$B$65537,MATCH($D464,l_fp!$A$3:$A$65537,0)),INDEX(background_biosphere!$B$2:$B$65536,MATCH($D464,background_biosphere!$A$2:$A$65536,0))),"")</f>
        <v>Thallium</v>
      </c>
      <c r="I464" s="58"/>
      <c r="J464" s="58"/>
      <c r="K464" s="54">
        <v>2.8438200000000002E-10</v>
      </c>
      <c r="L464" s="59" t="str">
        <f>IF(_xlfn.IFNA(_xlfn.IFNA(INDEX(l_fp!$D$3:$D$65537,MATCH($D464,l_fp!$A$3:$A$65537,0)),INDEX(background_biosphere!$C$2:$C$65536,MATCH($D464,background_biosphere!$A$2:$A$65536,0))),"")=0,"",_xlfn.IFNA(_xlfn.IFNA(INDEX(l_fp!$D$3:$D$65537,MATCH($D464,l_fp!$A$3:$A$65537,0)),INDEX(background_biosphere!$C$2:$C$65536,MATCH($D464,background_biosphere!$A$2:$A$65536,0))),""))</f>
        <v>air</v>
      </c>
      <c r="M464" s="59" t="str">
        <f>IF(_xlfn.IFNA(_xlfn.IFNA(INDEX(l_fp!$E$3:$E$65537,MATCH($D464,l_fp!$A$3:$A$65537,0)),INDEX(background_biosphere!$D$2:$D$65536,MATCH($D464,background_biosphere!$A$2:$A$65536,0))),"")=0,"",_xlfn.IFNA(_xlfn.IFNA(INDEX(l_fp!$E$3:$E$65537,MATCH($D464,l_fp!$A$3:$A$65537,0)),INDEX(background_biosphere!$D$2:$D$65536,MATCH($D464,background_biosphere!$A$2:$A$65536,0))),""))</f>
        <v>unspecified</v>
      </c>
      <c r="N464" s="60" t="str">
        <f>_xlfn.IFNA(_xlfn.IFNA(_xlfn.IFNA(_xlfn.IFNA(INDEX(l_goods!$D$3:$D$65537,MATCH(C464,l_goods!$A$3:$A$65537,0)),INDEX(background_technosphere!$H$2:$H$65536,MATCH(C464,background_technosphere!$A$2:$A$65536,0))),INDEX(l_fp!$F$3:$F$65537,MATCH($D464,l_fp!$A$3:$A$65537,0))),INDEX(background_biosphere!$E$2:$E$65536,MATCH($D464,background_biosphere!$A$2:$A$65536,0))),"")</f>
        <v>kg</v>
      </c>
      <c r="O464" s="61"/>
      <c r="P464" s="61" t="s">
        <v>5777</v>
      </c>
      <c r="Q464" s="61"/>
    </row>
    <row r="465" spans="1:17" x14ac:dyDescent="0.25">
      <c r="A465" s="158" t="str">
        <f>_xlfn.IFNA(_xlfn.IFNA(INDEX(l_act!$B$3:$B$65537,MATCH($B465,l_act!$A$3:$A$65537,0)),INDEX(background_technosphere!$E$2:$E$65536,MATCH($B465,background_technosphere!$B$2:$B$65536,0))),"")</f>
        <v>recyc_OCC_QC_1</v>
      </c>
      <c r="B465" s="156" t="s">
        <v>6055</v>
      </c>
      <c r="C465" s="53"/>
      <c r="D465" s="54" t="s">
        <v>2016</v>
      </c>
      <c r="E465" s="55" t="str">
        <f>_xlfn.IFNA(_xlfn.IFNA(INDEX(l_act!$B$3:$B$65537,MATCH(IFERROR(RIGHT($C465,LEN($C465)-FIND("_",$C465)),""),l_act!$A$3:$A$65537,0)),INDEX(background_technosphere!$E$2:$E$65536,MATCH($C465,background_technosphere!$A$2:$A$65536,0))),"")</f>
        <v/>
      </c>
      <c r="F465" s="55" t="str">
        <f>_xlfn.IFNA(_xlfn.IFNA(INDEX(l_act!$C$3:$C$65537,MATCH(IFERROR(RIGHT($C465,LEN($C465)-FIND("_",$C465)),""),l_act!$A$3:$A$65537,0)),INDEX(background_technosphere!$G$2:$G$65536,MATCH($C465,background_technosphere!$A$2:$A$65536,0))),"")</f>
        <v/>
      </c>
      <c r="G465" s="56" t="str">
        <f>_xlfn.IFNA(_xlfn.IFNA(INDEX(l_goods!$B$3:$B$65537,MATCH($C465,l_goods!$A$3:$A$65537,0)),INDEX(background_technosphere!$F$2:$F$65536,MATCH($C465,background_technosphere!$A$2:$A$65536,0))),"")</f>
        <v/>
      </c>
      <c r="H465" s="57" t="str">
        <f>_xlfn.IFNA(_xlfn.IFNA(INDEX(l_fp!$B$3:$B$65537,MATCH($D465,l_fp!$A$3:$A$65537,0)),INDEX(background_biosphere!$B$2:$B$65536,MATCH($D465,background_biosphere!$A$2:$A$65536,0))),"")</f>
        <v>Thorium</v>
      </c>
      <c r="I465" s="58"/>
      <c r="J465" s="58"/>
      <c r="K465" s="54">
        <v>9.6325300000000009E-10</v>
      </c>
      <c r="L465" s="59" t="str">
        <f>IF(_xlfn.IFNA(_xlfn.IFNA(INDEX(l_fp!$D$3:$D$65537,MATCH($D465,l_fp!$A$3:$A$65537,0)),INDEX(background_biosphere!$C$2:$C$65536,MATCH($D465,background_biosphere!$A$2:$A$65536,0))),"")=0,"",_xlfn.IFNA(_xlfn.IFNA(INDEX(l_fp!$D$3:$D$65537,MATCH($D465,l_fp!$A$3:$A$65537,0)),INDEX(background_biosphere!$C$2:$C$65536,MATCH($D465,background_biosphere!$A$2:$A$65536,0))),""))</f>
        <v>air</v>
      </c>
      <c r="M465" s="59" t="str">
        <f>IF(_xlfn.IFNA(_xlfn.IFNA(INDEX(l_fp!$E$3:$E$65537,MATCH($D465,l_fp!$A$3:$A$65537,0)),INDEX(background_biosphere!$D$2:$D$65536,MATCH($D465,background_biosphere!$A$2:$A$65536,0))),"")=0,"",_xlfn.IFNA(_xlfn.IFNA(INDEX(l_fp!$E$3:$E$65537,MATCH($D465,l_fp!$A$3:$A$65537,0)),INDEX(background_biosphere!$D$2:$D$65536,MATCH($D465,background_biosphere!$A$2:$A$65536,0))),""))</f>
        <v>unspecified</v>
      </c>
      <c r="N465" s="60" t="str">
        <f>_xlfn.IFNA(_xlfn.IFNA(_xlfn.IFNA(_xlfn.IFNA(INDEX(l_goods!$D$3:$D$65537,MATCH(C465,l_goods!$A$3:$A$65537,0)),INDEX(background_technosphere!$H$2:$H$65536,MATCH(C465,background_technosphere!$A$2:$A$65536,0))),INDEX(l_fp!$F$3:$F$65537,MATCH($D465,l_fp!$A$3:$A$65537,0))),INDEX(background_biosphere!$E$2:$E$65536,MATCH($D465,background_biosphere!$A$2:$A$65536,0))),"")</f>
        <v>kg</v>
      </c>
      <c r="O465" s="61"/>
      <c r="P465" s="61" t="s">
        <v>5777</v>
      </c>
      <c r="Q465" s="61"/>
    </row>
    <row r="466" spans="1:17" x14ac:dyDescent="0.25">
      <c r="A466" s="158" t="str">
        <f>_xlfn.IFNA(_xlfn.IFNA(INDEX(l_act!$B$3:$B$65537,MATCH($B466,l_act!$A$3:$A$65537,0)),INDEX(background_technosphere!$E$2:$E$65536,MATCH($B466,background_technosphere!$B$2:$B$65536,0))),"")</f>
        <v>recyc_OCC_QC_1</v>
      </c>
      <c r="B466" s="156" t="s">
        <v>6055</v>
      </c>
      <c r="C466" s="53"/>
      <c r="D466" s="54" t="s">
        <v>2022</v>
      </c>
      <c r="E466" s="55" t="str">
        <f>_xlfn.IFNA(_xlfn.IFNA(INDEX(l_act!$B$3:$B$65537,MATCH(IFERROR(RIGHT($C466,LEN($C466)-FIND("_",$C466)),""),l_act!$A$3:$A$65537,0)),INDEX(background_technosphere!$E$2:$E$65536,MATCH($C466,background_technosphere!$A$2:$A$65536,0))),"")</f>
        <v/>
      </c>
      <c r="F466" s="55" t="str">
        <f>_xlfn.IFNA(_xlfn.IFNA(INDEX(l_act!$C$3:$C$65537,MATCH(IFERROR(RIGHT($C466,LEN($C466)-FIND("_",$C466)),""),l_act!$A$3:$A$65537,0)),INDEX(background_technosphere!$G$2:$G$65536,MATCH($C466,background_technosphere!$A$2:$A$65536,0))),"")</f>
        <v/>
      </c>
      <c r="G466" s="56" t="str">
        <f>_xlfn.IFNA(_xlfn.IFNA(INDEX(l_goods!$B$3:$B$65537,MATCH($C466,l_goods!$A$3:$A$65537,0)),INDEX(background_technosphere!$F$2:$F$65536,MATCH($C466,background_technosphere!$A$2:$A$65536,0))),"")</f>
        <v/>
      </c>
      <c r="H466" s="57" t="str">
        <f>_xlfn.IFNA(_xlfn.IFNA(INDEX(l_fp!$B$3:$B$65537,MATCH($D466,l_fp!$A$3:$A$65537,0)),INDEX(background_biosphere!$B$2:$B$65536,MATCH($D466,background_biosphere!$A$2:$A$65536,0))),"")</f>
        <v>Thorium-228</v>
      </c>
      <c r="I466" s="58"/>
      <c r="J466" s="58"/>
      <c r="K466" s="54">
        <v>2.4924430000000002E-6</v>
      </c>
      <c r="L466" s="59" t="str">
        <f>IF(_xlfn.IFNA(_xlfn.IFNA(INDEX(l_fp!$D$3:$D$65537,MATCH($D466,l_fp!$A$3:$A$65537,0)),INDEX(background_biosphere!$C$2:$C$65536,MATCH($D466,background_biosphere!$A$2:$A$65536,0))),"")=0,"",_xlfn.IFNA(_xlfn.IFNA(INDEX(l_fp!$D$3:$D$65537,MATCH($D466,l_fp!$A$3:$A$65537,0)),INDEX(background_biosphere!$C$2:$C$65536,MATCH($D466,background_biosphere!$A$2:$A$65536,0))),""))</f>
        <v>air</v>
      </c>
      <c r="M466" s="59" t="str">
        <f>IF(_xlfn.IFNA(_xlfn.IFNA(INDEX(l_fp!$E$3:$E$65537,MATCH($D466,l_fp!$A$3:$A$65537,0)),INDEX(background_biosphere!$D$2:$D$65536,MATCH($D466,background_biosphere!$A$2:$A$65536,0))),"")=0,"",_xlfn.IFNA(_xlfn.IFNA(INDEX(l_fp!$E$3:$E$65537,MATCH($D466,l_fp!$A$3:$A$65537,0)),INDEX(background_biosphere!$D$2:$D$65536,MATCH($D466,background_biosphere!$A$2:$A$65536,0))),""))</f>
        <v>unspecified</v>
      </c>
      <c r="N466" s="60" t="str">
        <f>_xlfn.IFNA(_xlfn.IFNA(_xlfn.IFNA(_xlfn.IFNA(INDEX(l_goods!$D$3:$D$65537,MATCH(C466,l_goods!$A$3:$A$65537,0)),INDEX(background_technosphere!$H$2:$H$65536,MATCH(C466,background_technosphere!$A$2:$A$65536,0))),INDEX(l_fp!$F$3:$F$65537,MATCH($D466,l_fp!$A$3:$A$65537,0))),INDEX(background_biosphere!$E$2:$E$65536,MATCH($D466,background_biosphere!$A$2:$A$65536,0))),"")</f>
        <v>kBq</v>
      </c>
      <c r="O466" s="61"/>
      <c r="P466" s="61" t="s">
        <v>5777</v>
      </c>
      <c r="Q466" s="61"/>
    </row>
    <row r="467" spans="1:17" x14ac:dyDescent="0.25">
      <c r="A467" s="158" t="str">
        <f>_xlfn.IFNA(_xlfn.IFNA(INDEX(l_act!$B$3:$B$65537,MATCH($B467,l_act!$A$3:$A$65537,0)),INDEX(background_technosphere!$E$2:$E$65536,MATCH($B467,background_technosphere!$B$2:$B$65536,0))),"")</f>
        <v>recyc_OCC_QC_1</v>
      </c>
      <c r="B467" s="156" t="s">
        <v>6055</v>
      </c>
      <c r="C467" s="53"/>
      <c r="D467" s="54" t="s">
        <v>2034</v>
      </c>
      <c r="E467" s="55" t="str">
        <f>_xlfn.IFNA(_xlfn.IFNA(INDEX(l_act!$B$3:$B$65537,MATCH(IFERROR(RIGHT($C467,LEN($C467)-FIND("_",$C467)),""),l_act!$A$3:$A$65537,0)),INDEX(background_technosphere!$E$2:$E$65536,MATCH($C467,background_technosphere!$A$2:$A$65536,0))),"")</f>
        <v/>
      </c>
      <c r="F467" s="55" t="str">
        <f>_xlfn.IFNA(_xlfn.IFNA(INDEX(l_act!$C$3:$C$65537,MATCH(IFERROR(RIGHT($C467,LEN($C467)-FIND("_",$C467)),""),l_act!$A$3:$A$65537,0)),INDEX(background_technosphere!$G$2:$G$65536,MATCH($C467,background_technosphere!$A$2:$A$65536,0))),"")</f>
        <v/>
      </c>
      <c r="G467" s="56" t="str">
        <f>_xlfn.IFNA(_xlfn.IFNA(INDEX(l_goods!$B$3:$B$65537,MATCH($C467,l_goods!$A$3:$A$65537,0)),INDEX(background_technosphere!$F$2:$F$65536,MATCH($C467,background_technosphere!$A$2:$A$65536,0))),"")</f>
        <v/>
      </c>
      <c r="H467" s="57" t="str">
        <f>_xlfn.IFNA(_xlfn.IFNA(INDEX(l_fp!$B$3:$B$65537,MATCH($D467,l_fp!$A$3:$A$65537,0)),INDEX(background_biosphere!$B$2:$B$65536,MATCH($D467,background_biosphere!$A$2:$A$65536,0))),"")</f>
        <v>Thorium-232</v>
      </c>
      <c r="I467" s="58"/>
      <c r="J467" s="58"/>
      <c r="K467" s="54">
        <v>1.5625549999999999E-6</v>
      </c>
      <c r="L467" s="59" t="str">
        <f>IF(_xlfn.IFNA(_xlfn.IFNA(INDEX(l_fp!$D$3:$D$65537,MATCH($D467,l_fp!$A$3:$A$65537,0)),INDEX(background_biosphere!$C$2:$C$65536,MATCH($D467,background_biosphere!$A$2:$A$65536,0))),"")=0,"",_xlfn.IFNA(_xlfn.IFNA(INDEX(l_fp!$D$3:$D$65537,MATCH($D467,l_fp!$A$3:$A$65537,0)),INDEX(background_biosphere!$C$2:$C$65536,MATCH($D467,background_biosphere!$A$2:$A$65536,0))),""))</f>
        <v>air</v>
      </c>
      <c r="M467" s="59" t="str">
        <f>IF(_xlfn.IFNA(_xlfn.IFNA(INDEX(l_fp!$E$3:$E$65537,MATCH($D467,l_fp!$A$3:$A$65537,0)),INDEX(background_biosphere!$D$2:$D$65536,MATCH($D467,background_biosphere!$A$2:$A$65536,0))),"")=0,"",_xlfn.IFNA(_xlfn.IFNA(INDEX(l_fp!$E$3:$E$65537,MATCH($D467,l_fp!$A$3:$A$65537,0)),INDEX(background_biosphere!$D$2:$D$65536,MATCH($D467,background_biosphere!$A$2:$A$65536,0))),""))</f>
        <v>unspecified</v>
      </c>
      <c r="N467" s="60" t="str">
        <f>_xlfn.IFNA(_xlfn.IFNA(_xlfn.IFNA(_xlfn.IFNA(INDEX(l_goods!$D$3:$D$65537,MATCH(C467,l_goods!$A$3:$A$65537,0)),INDEX(background_technosphere!$H$2:$H$65536,MATCH(C467,background_technosphere!$A$2:$A$65536,0))),INDEX(l_fp!$F$3:$F$65537,MATCH($D467,l_fp!$A$3:$A$65537,0))),INDEX(background_biosphere!$E$2:$E$65536,MATCH($D467,background_biosphere!$A$2:$A$65536,0))),"")</f>
        <v>kBq</v>
      </c>
      <c r="O467" s="61"/>
      <c r="P467" s="61" t="s">
        <v>5777</v>
      </c>
      <c r="Q467" s="61"/>
    </row>
    <row r="468" spans="1:17" x14ac:dyDescent="0.25">
      <c r="A468" s="158" t="str">
        <f>_xlfn.IFNA(_xlfn.IFNA(INDEX(l_act!$B$3:$B$65537,MATCH($B468,l_act!$A$3:$A$65537,0)),INDEX(background_technosphere!$E$2:$E$65536,MATCH($B468,background_technosphere!$B$2:$B$65536,0))),"")</f>
        <v>recyc_OCC_QC_1</v>
      </c>
      <c r="B468" s="156" t="s">
        <v>6055</v>
      </c>
      <c r="C468" s="53"/>
      <c r="D468" s="54" t="s">
        <v>2046</v>
      </c>
      <c r="E468" s="55" t="str">
        <f>_xlfn.IFNA(_xlfn.IFNA(INDEX(l_act!$B$3:$B$65537,MATCH(IFERROR(RIGHT($C468,LEN($C468)-FIND("_",$C468)),""),l_act!$A$3:$A$65537,0)),INDEX(background_technosphere!$E$2:$E$65536,MATCH($C468,background_technosphere!$A$2:$A$65536,0))),"")</f>
        <v/>
      </c>
      <c r="F468" s="55" t="str">
        <f>_xlfn.IFNA(_xlfn.IFNA(INDEX(l_act!$C$3:$C$65537,MATCH(IFERROR(RIGHT($C468,LEN($C468)-FIND("_",$C468)),""),l_act!$A$3:$A$65537,0)),INDEX(background_technosphere!$G$2:$G$65536,MATCH($C468,background_technosphere!$A$2:$A$65536,0))),"")</f>
        <v/>
      </c>
      <c r="G468" s="56" t="str">
        <f>_xlfn.IFNA(_xlfn.IFNA(INDEX(l_goods!$B$3:$B$65537,MATCH($C468,l_goods!$A$3:$A$65537,0)),INDEX(background_technosphere!$F$2:$F$65536,MATCH($C468,background_technosphere!$A$2:$A$65536,0))),"")</f>
        <v/>
      </c>
      <c r="H468" s="57" t="str">
        <f>_xlfn.IFNA(_xlfn.IFNA(INDEX(l_fp!$B$3:$B$65537,MATCH($D468,l_fp!$A$3:$A$65537,0)),INDEX(background_biosphere!$B$2:$B$65536,MATCH($D468,background_biosphere!$A$2:$A$65536,0))),"")</f>
        <v>Tin</v>
      </c>
      <c r="I468" s="58"/>
      <c r="J468" s="58"/>
      <c r="K468" s="54">
        <v>5.3886000000000004E-10</v>
      </c>
      <c r="L468" s="59" t="str">
        <f>IF(_xlfn.IFNA(_xlfn.IFNA(INDEX(l_fp!$D$3:$D$65537,MATCH($D468,l_fp!$A$3:$A$65537,0)),INDEX(background_biosphere!$C$2:$C$65536,MATCH($D468,background_biosphere!$A$2:$A$65536,0))),"")=0,"",_xlfn.IFNA(_xlfn.IFNA(INDEX(l_fp!$D$3:$D$65537,MATCH($D468,l_fp!$A$3:$A$65537,0)),INDEX(background_biosphere!$C$2:$C$65536,MATCH($D468,background_biosphere!$A$2:$A$65536,0))),""))</f>
        <v>air</v>
      </c>
      <c r="M468" s="59" t="str">
        <f>IF(_xlfn.IFNA(_xlfn.IFNA(INDEX(l_fp!$E$3:$E$65537,MATCH($D468,l_fp!$A$3:$A$65537,0)),INDEX(background_biosphere!$D$2:$D$65536,MATCH($D468,background_biosphere!$A$2:$A$65536,0))),"")=0,"",_xlfn.IFNA(_xlfn.IFNA(INDEX(l_fp!$E$3:$E$65537,MATCH($D468,l_fp!$A$3:$A$65537,0)),INDEX(background_biosphere!$D$2:$D$65536,MATCH($D468,background_biosphere!$A$2:$A$65536,0))),""))</f>
        <v>unspecified</v>
      </c>
      <c r="N468" s="60" t="str">
        <f>_xlfn.IFNA(_xlfn.IFNA(_xlfn.IFNA(_xlfn.IFNA(INDEX(l_goods!$D$3:$D$65537,MATCH(C468,l_goods!$A$3:$A$65537,0)),INDEX(background_technosphere!$H$2:$H$65536,MATCH(C468,background_technosphere!$A$2:$A$65536,0))),INDEX(l_fp!$F$3:$F$65537,MATCH($D468,l_fp!$A$3:$A$65537,0))),INDEX(background_biosphere!$E$2:$E$65536,MATCH($D468,background_biosphere!$A$2:$A$65536,0))),"")</f>
        <v>kg</v>
      </c>
      <c r="O468" s="61"/>
      <c r="P468" s="61" t="s">
        <v>5777</v>
      </c>
      <c r="Q468" s="61"/>
    </row>
    <row r="469" spans="1:17" x14ac:dyDescent="0.25">
      <c r="A469" s="158" t="str">
        <f>_xlfn.IFNA(_xlfn.IFNA(INDEX(l_act!$B$3:$B$65537,MATCH($B469,l_act!$A$3:$A$65537,0)),INDEX(background_technosphere!$E$2:$E$65536,MATCH($B469,background_technosphere!$B$2:$B$65536,0))),"")</f>
        <v>recyc_OCC_QC_1</v>
      </c>
      <c r="B469" s="156" t="s">
        <v>6055</v>
      </c>
      <c r="C469" s="53"/>
      <c r="D469" s="54" t="s">
        <v>2052</v>
      </c>
      <c r="E469" s="55" t="str">
        <f>_xlfn.IFNA(_xlfn.IFNA(INDEX(l_act!$B$3:$B$65537,MATCH(IFERROR(RIGHT($C469,LEN($C469)-FIND("_",$C469)),""),l_act!$A$3:$A$65537,0)),INDEX(background_technosphere!$E$2:$E$65536,MATCH($C469,background_technosphere!$A$2:$A$65536,0))),"")</f>
        <v/>
      </c>
      <c r="F469" s="55" t="str">
        <f>_xlfn.IFNA(_xlfn.IFNA(INDEX(l_act!$C$3:$C$65537,MATCH(IFERROR(RIGHT($C469,LEN($C469)-FIND("_",$C469)),""),l_act!$A$3:$A$65537,0)),INDEX(background_technosphere!$G$2:$G$65536,MATCH($C469,background_technosphere!$A$2:$A$65536,0))),"")</f>
        <v/>
      </c>
      <c r="G469" s="56" t="str">
        <f>_xlfn.IFNA(_xlfn.IFNA(INDEX(l_goods!$B$3:$B$65537,MATCH($C469,l_goods!$A$3:$A$65537,0)),INDEX(background_technosphere!$F$2:$F$65536,MATCH($C469,background_technosphere!$A$2:$A$65536,0))),"")</f>
        <v/>
      </c>
      <c r="H469" s="57" t="str">
        <f>_xlfn.IFNA(_xlfn.IFNA(INDEX(l_fp!$B$3:$B$65537,MATCH($D469,l_fp!$A$3:$A$65537,0)),INDEX(background_biosphere!$B$2:$B$65536,MATCH($D469,background_biosphere!$A$2:$A$65536,0))),"")</f>
        <v>Titanium</v>
      </c>
      <c r="I469" s="58"/>
      <c r="J469" s="58"/>
      <c r="K469" s="54">
        <v>1.16298E-7</v>
      </c>
      <c r="L469" s="59" t="str">
        <f>IF(_xlfn.IFNA(_xlfn.IFNA(INDEX(l_fp!$D$3:$D$65537,MATCH($D469,l_fp!$A$3:$A$65537,0)),INDEX(background_biosphere!$C$2:$C$65536,MATCH($D469,background_biosphere!$A$2:$A$65536,0))),"")=0,"",_xlfn.IFNA(_xlfn.IFNA(INDEX(l_fp!$D$3:$D$65537,MATCH($D469,l_fp!$A$3:$A$65537,0)),INDEX(background_biosphere!$C$2:$C$65536,MATCH($D469,background_biosphere!$A$2:$A$65536,0))),""))</f>
        <v>air</v>
      </c>
      <c r="M469" s="59" t="str">
        <f>IF(_xlfn.IFNA(_xlfn.IFNA(INDEX(l_fp!$E$3:$E$65537,MATCH($D469,l_fp!$A$3:$A$65537,0)),INDEX(background_biosphere!$D$2:$D$65536,MATCH($D469,background_biosphere!$A$2:$A$65536,0))),"")=0,"",_xlfn.IFNA(_xlfn.IFNA(INDEX(l_fp!$E$3:$E$65537,MATCH($D469,l_fp!$A$3:$A$65537,0)),INDEX(background_biosphere!$D$2:$D$65536,MATCH($D469,background_biosphere!$A$2:$A$65536,0))),""))</f>
        <v>unspecified</v>
      </c>
      <c r="N469" s="60" t="str">
        <f>_xlfn.IFNA(_xlfn.IFNA(_xlfn.IFNA(_xlfn.IFNA(INDEX(l_goods!$D$3:$D$65537,MATCH(C469,l_goods!$A$3:$A$65537,0)),INDEX(background_technosphere!$H$2:$H$65536,MATCH(C469,background_technosphere!$A$2:$A$65536,0))),INDEX(l_fp!$F$3:$F$65537,MATCH($D469,l_fp!$A$3:$A$65537,0))),INDEX(background_biosphere!$E$2:$E$65536,MATCH($D469,background_biosphere!$A$2:$A$65536,0))),"")</f>
        <v>kg</v>
      </c>
      <c r="O469" s="61"/>
      <c r="P469" s="61" t="s">
        <v>5777</v>
      </c>
      <c r="Q469" s="61"/>
    </row>
    <row r="470" spans="1:17" x14ac:dyDescent="0.25">
      <c r="A470" s="158" t="str">
        <f>_xlfn.IFNA(_xlfn.IFNA(INDEX(l_act!$B$3:$B$65537,MATCH($B470,l_act!$A$3:$A$65537,0)),INDEX(background_technosphere!$E$2:$E$65536,MATCH($B470,background_technosphere!$B$2:$B$65536,0))),"")</f>
        <v>recyc_OCC_QC_1</v>
      </c>
      <c r="B470" s="156" t="s">
        <v>6055</v>
      </c>
      <c r="C470" s="53"/>
      <c r="D470" s="54" t="s">
        <v>2058</v>
      </c>
      <c r="E470" s="55" t="str">
        <f>_xlfn.IFNA(_xlfn.IFNA(INDEX(l_act!$B$3:$B$65537,MATCH(IFERROR(RIGHT($C470,LEN($C470)-FIND("_",$C470)),""),l_act!$A$3:$A$65537,0)),INDEX(background_technosphere!$E$2:$E$65536,MATCH($C470,background_technosphere!$A$2:$A$65536,0))),"")</f>
        <v/>
      </c>
      <c r="F470" s="55" t="str">
        <f>_xlfn.IFNA(_xlfn.IFNA(INDEX(l_act!$C$3:$C$65537,MATCH(IFERROR(RIGHT($C470,LEN($C470)-FIND("_",$C470)),""),l_act!$A$3:$A$65537,0)),INDEX(background_technosphere!$G$2:$G$65536,MATCH($C470,background_technosphere!$A$2:$A$65536,0))),"")</f>
        <v/>
      </c>
      <c r="G470" s="56" t="str">
        <f>_xlfn.IFNA(_xlfn.IFNA(INDEX(l_goods!$B$3:$B$65537,MATCH($C470,l_goods!$A$3:$A$65537,0)),INDEX(background_technosphere!$F$2:$F$65536,MATCH($C470,background_technosphere!$A$2:$A$65536,0))),"")</f>
        <v/>
      </c>
      <c r="H470" s="57" t="str">
        <f>_xlfn.IFNA(_xlfn.IFNA(INDEX(l_fp!$B$3:$B$65537,MATCH($D470,l_fp!$A$3:$A$65537,0)),INDEX(background_biosphere!$B$2:$B$65536,MATCH($D470,background_biosphere!$A$2:$A$65536,0))),"")</f>
        <v>Toluene</v>
      </c>
      <c r="I470" s="58"/>
      <c r="J470" s="58"/>
      <c r="K470" s="54">
        <v>1.316117E-6</v>
      </c>
      <c r="L470" s="59" t="str">
        <f>IF(_xlfn.IFNA(_xlfn.IFNA(INDEX(l_fp!$D$3:$D$65537,MATCH($D470,l_fp!$A$3:$A$65537,0)),INDEX(background_biosphere!$C$2:$C$65536,MATCH($D470,background_biosphere!$A$2:$A$65536,0))),"")=0,"",_xlfn.IFNA(_xlfn.IFNA(INDEX(l_fp!$D$3:$D$65537,MATCH($D470,l_fp!$A$3:$A$65537,0)),INDEX(background_biosphere!$C$2:$C$65536,MATCH($D470,background_biosphere!$A$2:$A$65536,0))),""))</f>
        <v>air</v>
      </c>
      <c r="M470" s="59" t="str">
        <f>IF(_xlfn.IFNA(_xlfn.IFNA(INDEX(l_fp!$E$3:$E$65537,MATCH($D470,l_fp!$A$3:$A$65537,0)),INDEX(background_biosphere!$D$2:$D$65536,MATCH($D470,background_biosphere!$A$2:$A$65536,0))),"")=0,"",_xlfn.IFNA(_xlfn.IFNA(INDEX(l_fp!$E$3:$E$65537,MATCH($D470,l_fp!$A$3:$A$65537,0)),INDEX(background_biosphere!$D$2:$D$65536,MATCH($D470,background_biosphere!$A$2:$A$65536,0))),""))</f>
        <v>unspecified</v>
      </c>
      <c r="N470" s="60" t="str">
        <f>_xlfn.IFNA(_xlfn.IFNA(_xlfn.IFNA(_xlfn.IFNA(INDEX(l_goods!$D$3:$D$65537,MATCH(C470,l_goods!$A$3:$A$65537,0)),INDEX(background_technosphere!$H$2:$H$65536,MATCH(C470,background_technosphere!$A$2:$A$65536,0))),INDEX(l_fp!$F$3:$F$65537,MATCH($D470,l_fp!$A$3:$A$65537,0))),INDEX(background_biosphere!$E$2:$E$65536,MATCH($D470,background_biosphere!$A$2:$A$65536,0))),"")</f>
        <v>kg</v>
      </c>
      <c r="O470" s="61"/>
      <c r="P470" s="61" t="s">
        <v>5777</v>
      </c>
      <c r="Q470" s="61"/>
    </row>
    <row r="471" spans="1:17" x14ac:dyDescent="0.25">
      <c r="A471" s="158" t="str">
        <f>_xlfn.IFNA(_xlfn.IFNA(INDEX(l_act!$B$3:$B$65537,MATCH($B471,l_act!$A$3:$A$65537,0)),INDEX(background_technosphere!$E$2:$E$65536,MATCH($B471,background_technosphere!$B$2:$B$65536,0))),"")</f>
        <v>recyc_OCC_QC_1</v>
      </c>
      <c r="B471" s="156" t="s">
        <v>6055</v>
      </c>
      <c r="C471" s="53"/>
      <c r="D471" s="54" t="s">
        <v>2096</v>
      </c>
      <c r="E471" s="55" t="str">
        <f>_xlfn.IFNA(_xlfn.IFNA(INDEX(l_act!$B$3:$B$65537,MATCH(IFERROR(RIGHT($C471,LEN($C471)-FIND("_",$C471)),""),l_act!$A$3:$A$65537,0)),INDEX(background_technosphere!$E$2:$E$65536,MATCH($C471,background_technosphere!$A$2:$A$65536,0))),"")</f>
        <v/>
      </c>
      <c r="F471" s="55" t="str">
        <f>_xlfn.IFNA(_xlfn.IFNA(INDEX(l_act!$C$3:$C$65537,MATCH(IFERROR(RIGHT($C471,LEN($C471)-FIND("_",$C471)),""),l_act!$A$3:$A$65537,0)),INDEX(background_technosphere!$G$2:$G$65536,MATCH($C471,background_technosphere!$A$2:$A$65536,0))),"")</f>
        <v/>
      </c>
      <c r="G471" s="56" t="str">
        <f>_xlfn.IFNA(_xlfn.IFNA(INDEX(l_goods!$B$3:$B$65537,MATCH($C471,l_goods!$A$3:$A$65537,0)),INDEX(background_technosphere!$F$2:$F$65536,MATCH($C471,background_technosphere!$A$2:$A$65536,0))),"")</f>
        <v/>
      </c>
      <c r="H471" s="57" t="str">
        <f>_xlfn.IFNA(_xlfn.IFNA(INDEX(l_fp!$B$3:$B$65537,MATCH($D471,l_fp!$A$3:$A$65537,0)),INDEX(background_biosphere!$B$2:$B$65536,MATCH($D471,background_biosphere!$A$2:$A$65536,0))),"")</f>
        <v>Uranium</v>
      </c>
      <c r="I471" s="58"/>
      <c r="J471" s="58"/>
      <c r="K471" s="54">
        <v>1.50179E-9</v>
      </c>
      <c r="L471" s="59" t="str">
        <f>IF(_xlfn.IFNA(_xlfn.IFNA(INDEX(l_fp!$D$3:$D$65537,MATCH($D471,l_fp!$A$3:$A$65537,0)),INDEX(background_biosphere!$C$2:$C$65536,MATCH($D471,background_biosphere!$A$2:$A$65536,0))),"")=0,"",_xlfn.IFNA(_xlfn.IFNA(INDEX(l_fp!$D$3:$D$65537,MATCH($D471,l_fp!$A$3:$A$65537,0)),INDEX(background_biosphere!$C$2:$C$65536,MATCH($D471,background_biosphere!$A$2:$A$65536,0))),""))</f>
        <v>air</v>
      </c>
      <c r="M471" s="59" t="str">
        <f>IF(_xlfn.IFNA(_xlfn.IFNA(INDEX(l_fp!$E$3:$E$65537,MATCH($D471,l_fp!$A$3:$A$65537,0)),INDEX(background_biosphere!$D$2:$D$65536,MATCH($D471,background_biosphere!$A$2:$A$65536,0))),"")=0,"",_xlfn.IFNA(_xlfn.IFNA(INDEX(l_fp!$E$3:$E$65537,MATCH($D471,l_fp!$A$3:$A$65537,0)),INDEX(background_biosphere!$D$2:$D$65536,MATCH($D471,background_biosphere!$A$2:$A$65536,0))),""))</f>
        <v>unspecified</v>
      </c>
      <c r="N471" s="60" t="str">
        <f>_xlfn.IFNA(_xlfn.IFNA(_xlfn.IFNA(_xlfn.IFNA(INDEX(l_goods!$D$3:$D$65537,MATCH(C471,l_goods!$A$3:$A$65537,0)),INDEX(background_technosphere!$H$2:$H$65536,MATCH(C471,background_technosphere!$A$2:$A$65536,0))),INDEX(l_fp!$F$3:$F$65537,MATCH($D471,l_fp!$A$3:$A$65537,0))),INDEX(background_biosphere!$E$2:$E$65536,MATCH($D471,background_biosphere!$A$2:$A$65536,0))),"")</f>
        <v>kg</v>
      </c>
      <c r="O471" s="61"/>
      <c r="P471" s="61" t="s">
        <v>5777</v>
      </c>
      <c r="Q471" s="61"/>
    </row>
    <row r="472" spans="1:17" x14ac:dyDescent="0.25">
      <c r="A472" s="158" t="str">
        <f>_xlfn.IFNA(_xlfn.IFNA(INDEX(l_act!$B$3:$B$65537,MATCH($B472,l_act!$A$3:$A$65537,0)),INDEX(background_technosphere!$E$2:$E$65536,MATCH($B472,background_technosphere!$B$2:$B$65536,0))),"")</f>
        <v>recyc_OCC_QC_1</v>
      </c>
      <c r="B472" s="156" t="s">
        <v>6055</v>
      </c>
      <c r="C472" s="53"/>
      <c r="D472" s="54" t="s">
        <v>2120</v>
      </c>
      <c r="E472" s="55" t="str">
        <f>_xlfn.IFNA(_xlfn.IFNA(INDEX(l_act!$B$3:$B$65537,MATCH(IFERROR(RIGHT($C472,LEN($C472)-FIND("_",$C472)),""),l_act!$A$3:$A$65537,0)),INDEX(background_technosphere!$E$2:$E$65536,MATCH($C472,background_technosphere!$A$2:$A$65536,0))),"")</f>
        <v/>
      </c>
      <c r="F472" s="55" t="str">
        <f>_xlfn.IFNA(_xlfn.IFNA(INDEX(l_act!$C$3:$C$65537,MATCH(IFERROR(RIGHT($C472,LEN($C472)-FIND("_",$C472)),""),l_act!$A$3:$A$65537,0)),INDEX(background_technosphere!$G$2:$G$65536,MATCH($C472,background_technosphere!$A$2:$A$65536,0))),"")</f>
        <v/>
      </c>
      <c r="G472" s="56" t="str">
        <f>_xlfn.IFNA(_xlfn.IFNA(INDEX(l_goods!$B$3:$B$65537,MATCH($C472,l_goods!$A$3:$A$65537,0)),INDEX(background_technosphere!$F$2:$F$65536,MATCH($C472,background_technosphere!$A$2:$A$65536,0))),"")</f>
        <v/>
      </c>
      <c r="H472" s="57" t="str">
        <f>_xlfn.IFNA(_xlfn.IFNA(INDEX(l_fp!$B$3:$B$65537,MATCH($D472,l_fp!$A$3:$A$65537,0)),INDEX(background_biosphere!$B$2:$B$65536,MATCH($D472,background_biosphere!$A$2:$A$65536,0))),"")</f>
        <v>Uranium-238</v>
      </c>
      <c r="I472" s="58"/>
      <c r="J472" s="58"/>
      <c r="K472" s="54">
        <v>4.5199419999999996E-6</v>
      </c>
      <c r="L472" s="59" t="str">
        <f>IF(_xlfn.IFNA(_xlfn.IFNA(INDEX(l_fp!$D$3:$D$65537,MATCH($D472,l_fp!$A$3:$A$65537,0)),INDEX(background_biosphere!$C$2:$C$65536,MATCH($D472,background_biosphere!$A$2:$A$65536,0))),"")=0,"",_xlfn.IFNA(_xlfn.IFNA(INDEX(l_fp!$D$3:$D$65537,MATCH($D472,l_fp!$A$3:$A$65537,0)),INDEX(background_biosphere!$C$2:$C$65536,MATCH($D472,background_biosphere!$A$2:$A$65536,0))),""))</f>
        <v>air</v>
      </c>
      <c r="M472" s="59" t="str">
        <f>IF(_xlfn.IFNA(_xlfn.IFNA(INDEX(l_fp!$E$3:$E$65537,MATCH($D472,l_fp!$A$3:$A$65537,0)),INDEX(background_biosphere!$D$2:$D$65536,MATCH($D472,background_biosphere!$A$2:$A$65536,0))),"")=0,"",_xlfn.IFNA(_xlfn.IFNA(INDEX(l_fp!$E$3:$E$65537,MATCH($D472,l_fp!$A$3:$A$65537,0)),INDEX(background_biosphere!$D$2:$D$65536,MATCH($D472,background_biosphere!$A$2:$A$65536,0))),""))</f>
        <v>unspecified</v>
      </c>
      <c r="N472" s="60" t="str">
        <f>_xlfn.IFNA(_xlfn.IFNA(_xlfn.IFNA(_xlfn.IFNA(INDEX(l_goods!$D$3:$D$65537,MATCH(C472,l_goods!$A$3:$A$65537,0)),INDEX(background_technosphere!$H$2:$H$65536,MATCH(C472,background_technosphere!$A$2:$A$65536,0))),INDEX(l_fp!$F$3:$F$65537,MATCH($D472,l_fp!$A$3:$A$65537,0))),INDEX(background_biosphere!$E$2:$E$65536,MATCH($D472,background_biosphere!$A$2:$A$65536,0))),"")</f>
        <v>kBq</v>
      </c>
      <c r="O472" s="61"/>
      <c r="P472" s="61" t="s">
        <v>5777</v>
      </c>
      <c r="Q472" s="61"/>
    </row>
    <row r="473" spans="1:17" x14ac:dyDescent="0.25">
      <c r="A473" s="158" t="str">
        <f>_xlfn.IFNA(_xlfn.IFNA(INDEX(l_act!$B$3:$B$65537,MATCH($B473,l_act!$A$3:$A$65537,0)),INDEX(background_technosphere!$E$2:$E$65536,MATCH($B473,background_technosphere!$B$2:$B$65536,0))),"")</f>
        <v>recyc_OCC_QC_1</v>
      </c>
      <c r="B473" s="156" t="s">
        <v>6055</v>
      </c>
      <c r="C473" s="53"/>
      <c r="D473" s="54" t="s">
        <v>2128</v>
      </c>
      <c r="E473" s="55" t="str">
        <f>_xlfn.IFNA(_xlfn.IFNA(INDEX(l_act!$B$3:$B$65537,MATCH(IFERROR(RIGHT($C473,LEN($C473)-FIND("_",$C473)),""),l_act!$A$3:$A$65537,0)),INDEX(background_technosphere!$E$2:$E$65536,MATCH($C473,background_technosphere!$A$2:$A$65536,0))),"")</f>
        <v/>
      </c>
      <c r="F473" s="55" t="str">
        <f>_xlfn.IFNA(_xlfn.IFNA(INDEX(l_act!$C$3:$C$65537,MATCH(IFERROR(RIGHT($C473,LEN($C473)-FIND("_",$C473)),""),l_act!$A$3:$A$65537,0)),INDEX(background_technosphere!$G$2:$G$65536,MATCH($C473,background_technosphere!$A$2:$A$65536,0))),"")</f>
        <v/>
      </c>
      <c r="G473" s="56" t="str">
        <f>_xlfn.IFNA(_xlfn.IFNA(INDEX(l_goods!$B$3:$B$65537,MATCH($C473,l_goods!$A$3:$A$65537,0)),INDEX(background_technosphere!$F$2:$F$65536,MATCH($C473,background_technosphere!$A$2:$A$65536,0))),"")</f>
        <v/>
      </c>
      <c r="H473" s="57" t="str">
        <f>_xlfn.IFNA(_xlfn.IFNA(INDEX(l_fp!$B$3:$B$65537,MATCH($D473,l_fp!$A$3:$A$65537,0)),INDEX(background_biosphere!$B$2:$B$65536,MATCH($D473,background_biosphere!$A$2:$A$65536,0))),"")</f>
        <v>Vanadium</v>
      </c>
      <c r="I473" s="58"/>
      <c r="J473" s="58"/>
      <c r="K473" s="54">
        <v>3.7975199999999998E-8</v>
      </c>
      <c r="L473" s="59" t="str">
        <f>IF(_xlfn.IFNA(_xlfn.IFNA(INDEX(l_fp!$D$3:$D$65537,MATCH($D473,l_fp!$A$3:$A$65537,0)),INDEX(background_biosphere!$C$2:$C$65536,MATCH($D473,background_biosphere!$A$2:$A$65536,0))),"")=0,"",_xlfn.IFNA(_xlfn.IFNA(INDEX(l_fp!$D$3:$D$65537,MATCH($D473,l_fp!$A$3:$A$65537,0)),INDEX(background_biosphere!$C$2:$C$65536,MATCH($D473,background_biosphere!$A$2:$A$65536,0))),""))</f>
        <v>air</v>
      </c>
      <c r="M473" s="59" t="str">
        <f>IF(_xlfn.IFNA(_xlfn.IFNA(INDEX(l_fp!$E$3:$E$65537,MATCH($D473,l_fp!$A$3:$A$65537,0)),INDEX(background_biosphere!$D$2:$D$65536,MATCH($D473,background_biosphere!$A$2:$A$65536,0))),"")=0,"",_xlfn.IFNA(_xlfn.IFNA(INDEX(l_fp!$E$3:$E$65537,MATCH($D473,l_fp!$A$3:$A$65537,0)),INDEX(background_biosphere!$D$2:$D$65536,MATCH($D473,background_biosphere!$A$2:$A$65536,0))),""))</f>
        <v>unspecified</v>
      </c>
      <c r="N473" s="60" t="str">
        <f>_xlfn.IFNA(_xlfn.IFNA(_xlfn.IFNA(_xlfn.IFNA(INDEX(l_goods!$D$3:$D$65537,MATCH(C473,l_goods!$A$3:$A$65537,0)),INDEX(background_technosphere!$H$2:$H$65536,MATCH(C473,background_technosphere!$A$2:$A$65536,0))),INDEX(l_fp!$F$3:$F$65537,MATCH($D473,l_fp!$A$3:$A$65537,0))),INDEX(background_biosphere!$E$2:$E$65536,MATCH($D473,background_biosphere!$A$2:$A$65536,0))),"")</f>
        <v>kg</v>
      </c>
      <c r="O473" s="61"/>
      <c r="P473" s="61" t="s">
        <v>5777</v>
      </c>
      <c r="Q473" s="61"/>
    </row>
    <row r="474" spans="1:17" x14ac:dyDescent="0.25">
      <c r="A474" s="158" t="str">
        <f>_xlfn.IFNA(_xlfn.IFNA(INDEX(l_act!$B$3:$B$65537,MATCH($B474,l_act!$A$3:$A$65537,0)),INDEX(background_technosphere!$E$2:$E$65536,MATCH($B474,background_technosphere!$B$2:$B$65536,0))),"")</f>
        <v>recyc_OCC_QC_1</v>
      </c>
      <c r="B474" s="156" t="s">
        <v>6055</v>
      </c>
      <c r="C474" s="53"/>
      <c r="D474" s="54" t="s">
        <v>2135</v>
      </c>
      <c r="E474" s="55" t="str">
        <f>_xlfn.IFNA(_xlfn.IFNA(INDEX(l_act!$B$3:$B$65537,MATCH(IFERROR(RIGHT($C474,LEN($C474)-FIND("_",$C474)),""),l_act!$A$3:$A$65537,0)),INDEX(background_technosphere!$E$2:$E$65536,MATCH($C474,background_technosphere!$A$2:$A$65536,0))),"")</f>
        <v/>
      </c>
      <c r="F474" s="55" t="str">
        <f>_xlfn.IFNA(_xlfn.IFNA(INDEX(l_act!$C$3:$C$65537,MATCH(IFERROR(RIGHT($C474,LEN($C474)-FIND("_",$C474)),""),l_act!$A$3:$A$65537,0)),INDEX(background_technosphere!$G$2:$G$65536,MATCH($C474,background_technosphere!$A$2:$A$65536,0))),"")</f>
        <v/>
      </c>
      <c r="G474" s="56" t="str">
        <f>_xlfn.IFNA(_xlfn.IFNA(INDEX(l_goods!$B$3:$B$65537,MATCH($C474,l_goods!$A$3:$A$65537,0)),INDEX(background_technosphere!$F$2:$F$65536,MATCH($C474,background_technosphere!$A$2:$A$65536,0))),"")</f>
        <v/>
      </c>
      <c r="H474" s="57" t="str">
        <f>_xlfn.IFNA(_xlfn.IFNA(INDEX(l_fp!$B$3:$B$65537,MATCH($D474,l_fp!$A$3:$A$65537,0)),INDEX(background_biosphere!$B$2:$B$65536,MATCH($D474,background_biosphere!$A$2:$A$65536,0))),"")</f>
        <v>Water</v>
      </c>
      <c r="I474" s="58"/>
      <c r="J474" s="58"/>
      <c r="K474" s="54">
        <v>1.380183123E-3</v>
      </c>
      <c r="L474" s="59" t="str">
        <f>IF(_xlfn.IFNA(_xlfn.IFNA(INDEX(l_fp!$D$3:$D$65537,MATCH($D474,l_fp!$A$3:$A$65537,0)),INDEX(background_biosphere!$C$2:$C$65536,MATCH($D474,background_biosphere!$A$2:$A$65536,0))),"")=0,"",_xlfn.IFNA(_xlfn.IFNA(INDEX(l_fp!$D$3:$D$65537,MATCH($D474,l_fp!$A$3:$A$65537,0)),INDEX(background_biosphere!$C$2:$C$65536,MATCH($D474,background_biosphere!$A$2:$A$65536,0))),""))</f>
        <v>air</v>
      </c>
      <c r="M474" s="59" t="str">
        <f>IF(_xlfn.IFNA(_xlfn.IFNA(INDEX(l_fp!$E$3:$E$65537,MATCH($D474,l_fp!$A$3:$A$65537,0)),INDEX(background_biosphere!$D$2:$D$65536,MATCH($D474,background_biosphere!$A$2:$A$65536,0))),"")=0,"",_xlfn.IFNA(_xlfn.IFNA(INDEX(l_fp!$E$3:$E$65537,MATCH($D474,l_fp!$A$3:$A$65537,0)),INDEX(background_biosphere!$D$2:$D$65536,MATCH($D474,background_biosphere!$A$2:$A$65536,0))),""))</f>
        <v>unspecified</v>
      </c>
      <c r="N474" s="60" t="str">
        <f>_xlfn.IFNA(_xlfn.IFNA(_xlfn.IFNA(_xlfn.IFNA(INDEX(l_goods!$D$3:$D$65537,MATCH(C474,l_goods!$A$3:$A$65537,0)),INDEX(background_technosphere!$H$2:$H$65536,MATCH(C474,background_technosphere!$A$2:$A$65536,0))),INDEX(l_fp!$F$3:$F$65537,MATCH($D474,l_fp!$A$3:$A$65537,0))),INDEX(background_biosphere!$E$2:$E$65536,MATCH($D474,background_biosphere!$A$2:$A$65536,0))),"")</f>
        <v>m3</v>
      </c>
      <c r="O474" s="61"/>
      <c r="P474" s="61" t="s">
        <v>5777</v>
      </c>
      <c r="Q474" s="61"/>
    </row>
    <row r="475" spans="1:17" x14ac:dyDescent="0.25">
      <c r="A475" s="158" t="str">
        <f>_xlfn.IFNA(_xlfn.IFNA(INDEX(l_act!$B$3:$B$65537,MATCH($B475,l_act!$A$3:$A$65537,0)),INDEX(background_technosphere!$E$2:$E$65536,MATCH($B475,background_technosphere!$B$2:$B$65536,0))),"")</f>
        <v>recyc_OCC_QC_1</v>
      </c>
      <c r="B475" s="156" t="s">
        <v>6055</v>
      </c>
      <c r="C475" s="53"/>
      <c r="D475" s="54" t="s">
        <v>2183</v>
      </c>
      <c r="E475" s="55" t="str">
        <f>_xlfn.IFNA(_xlfn.IFNA(INDEX(l_act!$B$3:$B$65537,MATCH(IFERROR(RIGHT($C475,LEN($C475)-FIND("_",$C475)),""),l_act!$A$3:$A$65537,0)),INDEX(background_technosphere!$E$2:$E$65536,MATCH($C475,background_technosphere!$A$2:$A$65536,0))),"")</f>
        <v/>
      </c>
      <c r="F475" s="55" t="str">
        <f>_xlfn.IFNA(_xlfn.IFNA(INDEX(l_act!$C$3:$C$65537,MATCH(IFERROR(RIGHT($C475,LEN($C475)-FIND("_",$C475)),""),l_act!$A$3:$A$65537,0)),INDEX(background_technosphere!$G$2:$G$65536,MATCH($C475,background_technosphere!$A$2:$A$65536,0))),"")</f>
        <v/>
      </c>
      <c r="G475" s="56" t="str">
        <f>_xlfn.IFNA(_xlfn.IFNA(INDEX(l_goods!$B$3:$B$65537,MATCH($C475,l_goods!$A$3:$A$65537,0)),INDEX(background_technosphere!$F$2:$F$65536,MATCH($C475,background_technosphere!$A$2:$A$65536,0))),"")</f>
        <v/>
      </c>
      <c r="H475" s="57" t="str">
        <f>_xlfn.IFNA(_xlfn.IFNA(INDEX(l_fp!$B$3:$B$65537,MATCH($D475,l_fp!$A$3:$A$65537,0)),INDEX(background_biosphere!$B$2:$B$65536,MATCH($D475,background_biosphere!$A$2:$A$65536,0))),"")</f>
        <v>Xylene</v>
      </c>
      <c r="I475" s="58"/>
      <c r="J475" s="58"/>
      <c r="K475" s="54">
        <v>7.28531E-7</v>
      </c>
      <c r="L475" s="59" t="str">
        <f>IF(_xlfn.IFNA(_xlfn.IFNA(INDEX(l_fp!$D$3:$D$65537,MATCH($D475,l_fp!$A$3:$A$65537,0)),INDEX(background_biosphere!$C$2:$C$65536,MATCH($D475,background_biosphere!$A$2:$A$65536,0))),"")=0,"",_xlfn.IFNA(_xlfn.IFNA(INDEX(l_fp!$D$3:$D$65537,MATCH($D475,l_fp!$A$3:$A$65537,0)),INDEX(background_biosphere!$C$2:$C$65536,MATCH($D475,background_biosphere!$A$2:$A$65536,0))),""))</f>
        <v>air</v>
      </c>
      <c r="M475" s="59" t="str">
        <f>IF(_xlfn.IFNA(_xlfn.IFNA(INDEX(l_fp!$E$3:$E$65537,MATCH($D475,l_fp!$A$3:$A$65537,0)),INDEX(background_biosphere!$D$2:$D$65536,MATCH($D475,background_biosphere!$A$2:$A$65536,0))),"")=0,"",_xlfn.IFNA(_xlfn.IFNA(INDEX(l_fp!$E$3:$E$65537,MATCH($D475,l_fp!$A$3:$A$65537,0)),INDEX(background_biosphere!$D$2:$D$65536,MATCH($D475,background_biosphere!$A$2:$A$65536,0))),""))</f>
        <v>unspecified</v>
      </c>
      <c r="N475" s="60" t="str">
        <f>_xlfn.IFNA(_xlfn.IFNA(_xlfn.IFNA(_xlfn.IFNA(INDEX(l_goods!$D$3:$D$65537,MATCH(C475,l_goods!$A$3:$A$65537,0)),INDEX(background_technosphere!$H$2:$H$65536,MATCH(C475,background_technosphere!$A$2:$A$65536,0))),INDEX(l_fp!$F$3:$F$65537,MATCH($D475,l_fp!$A$3:$A$65537,0))),INDEX(background_biosphere!$E$2:$E$65536,MATCH($D475,background_biosphere!$A$2:$A$65536,0))),"")</f>
        <v>kg</v>
      </c>
      <c r="O475" s="61"/>
      <c r="P475" s="61" t="s">
        <v>5777</v>
      </c>
      <c r="Q475" s="61"/>
    </row>
    <row r="476" spans="1:17" x14ac:dyDescent="0.25">
      <c r="A476" s="158" t="str">
        <f>_xlfn.IFNA(_xlfn.IFNA(INDEX(l_act!$B$3:$B$65537,MATCH($B476,l_act!$A$3:$A$65537,0)),INDEX(background_technosphere!$E$2:$E$65536,MATCH($B476,background_technosphere!$B$2:$B$65536,0))),"")</f>
        <v>recyc_OCC_QC_1</v>
      </c>
      <c r="B476" s="156" t="s">
        <v>6055</v>
      </c>
      <c r="C476" s="53"/>
      <c r="D476" s="54" t="s">
        <v>2191</v>
      </c>
      <c r="E476" s="55" t="str">
        <f>_xlfn.IFNA(_xlfn.IFNA(INDEX(l_act!$B$3:$B$65537,MATCH(IFERROR(RIGHT($C476,LEN($C476)-FIND("_",$C476)),""),l_act!$A$3:$A$65537,0)),INDEX(background_technosphere!$E$2:$E$65536,MATCH($C476,background_technosphere!$A$2:$A$65536,0))),"")</f>
        <v/>
      </c>
      <c r="F476" s="55" t="str">
        <f>_xlfn.IFNA(_xlfn.IFNA(INDEX(l_act!$C$3:$C$65537,MATCH(IFERROR(RIGHT($C476,LEN($C476)-FIND("_",$C476)),""),l_act!$A$3:$A$65537,0)),INDEX(background_technosphere!$G$2:$G$65536,MATCH($C476,background_technosphere!$A$2:$A$65536,0))),"")</f>
        <v/>
      </c>
      <c r="G476" s="56" t="str">
        <f>_xlfn.IFNA(_xlfn.IFNA(INDEX(l_goods!$B$3:$B$65537,MATCH($C476,l_goods!$A$3:$A$65537,0)),INDEX(background_technosphere!$F$2:$F$65536,MATCH($C476,background_technosphere!$A$2:$A$65536,0))),"")</f>
        <v/>
      </c>
      <c r="H476" s="57" t="str">
        <f>_xlfn.IFNA(_xlfn.IFNA(INDEX(l_fp!$B$3:$B$65537,MATCH($D476,l_fp!$A$3:$A$65537,0)),INDEX(background_biosphere!$B$2:$B$65536,MATCH($D476,background_biosphere!$A$2:$A$65536,0))),"")</f>
        <v>Zinc</v>
      </c>
      <c r="I476" s="58"/>
      <c r="J476" s="58"/>
      <c r="K476" s="54">
        <v>1.1023300000000001E-7</v>
      </c>
      <c r="L476" s="59" t="str">
        <f>IF(_xlfn.IFNA(_xlfn.IFNA(INDEX(l_fp!$D$3:$D$65537,MATCH($D476,l_fp!$A$3:$A$65537,0)),INDEX(background_biosphere!$C$2:$C$65536,MATCH($D476,background_biosphere!$A$2:$A$65536,0))),"")=0,"",_xlfn.IFNA(_xlfn.IFNA(INDEX(l_fp!$D$3:$D$65537,MATCH($D476,l_fp!$A$3:$A$65537,0)),INDEX(background_biosphere!$C$2:$C$65536,MATCH($D476,background_biosphere!$A$2:$A$65536,0))),""))</f>
        <v>air</v>
      </c>
      <c r="M476" s="59" t="str">
        <f>IF(_xlfn.IFNA(_xlfn.IFNA(INDEX(l_fp!$E$3:$E$65537,MATCH($D476,l_fp!$A$3:$A$65537,0)),INDEX(background_biosphere!$D$2:$D$65536,MATCH($D476,background_biosphere!$A$2:$A$65536,0))),"")=0,"",_xlfn.IFNA(_xlfn.IFNA(INDEX(l_fp!$E$3:$E$65537,MATCH($D476,l_fp!$A$3:$A$65537,0)),INDEX(background_biosphere!$D$2:$D$65536,MATCH($D476,background_biosphere!$A$2:$A$65536,0))),""))</f>
        <v>unspecified</v>
      </c>
      <c r="N476" s="60" t="str">
        <f>_xlfn.IFNA(_xlfn.IFNA(_xlfn.IFNA(_xlfn.IFNA(INDEX(l_goods!$D$3:$D$65537,MATCH(C476,l_goods!$A$3:$A$65537,0)),INDEX(background_technosphere!$H$2:$H$65536,MATCH(C476,background_technosphere!$A$2:$A$65536,0))),INDEX(l_fp!$F$3:$F$65537,MATCH($D476,l_fp!$A$3:$A$65537,0))),INDEX(background_biosphere!$E$2:$E$65536,MATCH($D476,background_biosphere!$A$2:$A$65536,0))),"")</f>
        <v>kg</v>
      </c>
      <c r="O476" s="61"/>
      <c r="P476" s="61" t="s">
        <v>5777</v>
      </c>
      <c r="Q476" s="61"/>
    </row>
    <row r="477" spans="1:17" x14ac:dyDescent="0.25">
      <c r="A477" s="158" t="str">
        <f>_xlfn.IFNA(_xlfn.IFNA(INDEX(l_act!$B$3:$B$65537,MATCH($B477,l_act!$A$3:$A$65537,0)),INDEX(background_technosphere!$E$2:$E$65536,MATCH($B477,background_technosphere!$B$2:$B$65536,0))),"")</f>
        <v>recyc_OCC_QC_1</v>
      </c>
      <c r="B477" s="156" t="s">
        <v>6055</v>
      </c>
      <c r="C477" s="53"/>
      <c r="D477" s="54" t="s">
        <v>2215</v>
      </c>
      <c r="E477" s="55" t="str">
        <f>_xlfn.IFNA(_xlfn.IFNA(INDEX(l_act!$B$3:$B$65537,MATCH(IFERROR(RIGHT($C477,LEN($C477)-FIND("_",$C477)),""),l_act!$A$3:$A$65537,0)),INDEX(background_technosphere!$E$2:$E$65536,MATCH($C477,background_technosphere!$A$2:$A$65536,0))),"")</f>
        <v/>
      </c>
      <c r="F477" s="55" t="str">
        <f>_xlfn.IFNA(_xlfn.IFNA(INDEX(l_act!$C$3:$C$65537,MATCH(IFERROR(RIGHT($C477,LEN($C477)-FIND("_",$C477)),""),l_act!$A$3:$A$65537,0)),INDEX(background_technosphere!$G$2:$G$65536,MATCH($C477,background_technosphere!$A$2:$A$65536,0))),"")</f>
        <v/>
      </c>
      <c r="G477" s="56" t="str">
        <f>_xlfn.IFNA(_xlfn.IFNA(INDEX(l_goods!$B$3:$B$65537,MATCH($C477,l_goods!$A$3:$A$65537,0)),INDEX(background_technosphere!$F$2:$F$65536,MATCH($C477,background_technosphere!$A$2:$A$65536,0))),"")</f>
        <v/>
      </c>
      <c r="H477" s="57" t="str">
        <f>_xlfn.IFNA(_xlfn.IFNA(INDEX(l_fp!$B$3:$B$65537,MATCH($D477,l_fp!$A$3:$A$65537,0)),INDEX(background_biosphere!$B$2:$B$65536,MATCH($D477,background_biosphere!$A$2:$A$65536,0))),"")</f>
        <v>m-Xylene</v>
      </c>
      <c r="I477" s="58"/>
      <c r="J477" s="58"/>
      <c r="K477" s="54">
        <v>3.7090600000000003E-8</v>
      </c>
      <c r="L477" s="59" t="str">
        <f>IF(_xlfn.IFNA(_xlfn.IFNA(INDEX(l_fp!$D$3:$D$65537,MATCH($D477,l_fp!$A$3:$A$65537,0)),INDEX(background_biosphere!$C$2:$C$65536,MATCH($D477,background_biosphere!$A$2:$A$65536,0))),"")=0,"",_xlfn.IFNA(_xlfn.IFNA(INDEX(l_fp!$D$3:$D$65537,MATCH($D477,l_fp!$A$3:$A$65537,0)),INDEX(background_biosphere!$C$2:$C$65536,MATCH($D477,background_biosphere!$A$2:$A$65536,0))),""))</f>
        <v>air</v>
      </c>
      <c r="M477" s="59" t="str">
        <f>IF(_xlfn.IFNA(_xlfn.IFNA(INDEX(l_fp!$E$3:$E$65537,MATCH($D477,l_fp!$A$3:$A$65537,0)),INDEX(background_biosphere!$D$2:$D$65536,MATCH($D477,background_biosphere!$A$2:$A$65536,0))),"")=0,"",_xlfn.IFNA(_xlfn.IFNA(INDEX(l_fp!$E$3:$E$65537,MATCH($D477,l_fp!$A$3:$A$65537,0)),INDEX(background_biosphere!$D$2:$D$65536,MATCH($D477,background_biosphere!$A$2:$A$65536,0))),""))</f>
        <v>unspecified</v>
      </c>
      <c r="N477" s="60" t="str">
        <f>_xlfn.IFNA(_xlfn.IFNA(_xlfn.IFNA(_xlfn.IFNA(INDEX(l_goods!$D$3:$D$65537,MATCH(C477,l_goods!$A$3:$A$65537,0)),INDEX(background_technosphere!$H$2:$H$65536,MATCH(C477,background_technosphere!$A$2:$A$65536,0))),INDEX(l_fp!$F$3:$F$65537,MATCH($D477,l_fp!$A$3:$A$65537,0))),INDEX(background_biosphere!$E$2:$E$65536,MATCH($D477,background_biosphere!$A$2:$A$65536,0))),"")</f>
        <v>kg</v>
      </c>
      <c r="O477" s="61"/>
      <c r="P477" s="61" t="s">
        <v>5777</v>
      </c>
      <c r="Q477" s="61"/>
    </row>
    <row r="478" spans="1:17" x14ac:dyDescent="0.25">
      <c r="A478" s="158" t="str">
        <f>_xlfn.IFNA(_xlfn.IFNA(INDEX(l_act!$B$3:$B$65537,MATCH($B478,l_act!$A$3:$A$65537,0)),INDEX(background_technosphere!$E$2:$E$65536,MATCH($B478,background_technosphere!$B$2:$B$65536,0))),"")</f>
        <v>recyc_OCC_QC_1</v>
      </c>
      <c r="B478" s="156" t="s">
        <v>6055</v>
      </c>
      <c r="C478" s="53"/>
      <c r="D478" s="54" t="s">
        <v>2987</v>
      </c>
      <c r="E478" s="55" t="str">
        <f>_xlfn.IFNA(_xlfn.IFNA(INDEX(l_act!$B$3:$B$65537,MATCH(IFERROR(RIGHT($C478,LEN($C478)-FIND("_",$C478)),""),l_act!$A$3:$A$65537,0)),INDEX(background_technosphere!$E$2:$E$65536,MATCH($C478,background_technosphere!$A$2:$A$65536,0))),"")</f>
        <v/>
      </c>
      <c r="F478" s="55" t="str">
        <f>_xlfn.IFNA(_xlfn.IFNA(INDEX(l_act!$C$3:$C$65537,MATCH(IFERROR(RIGHT($C478,LEN($C478)-FIND("_",$C478)),""),l_act!$A$3:$A$65537,0)),INDEX(background_technosphere!$G$2:$G$65536,MATCH($C478,background_technosphere!$A$2:$A$65536,0))),"")</f>
        <v/>
      </c>
      <c r="G478" s="56" t="str">
        <f>_xlfn.IFNA(_xlfn.IFNA(INDEX(l_goods!$B$3:$B$65537,MATCH($C478,l_goods!$A$3:$A$65537,0)),INDEX(background_technosphere!$F$2:$F$65536,MATCH($C478,background_technosphere!$A$2:$A$65536,0))),"")</f>
        <v/>
      </c>
      <c r="H478" s="57" t="str">
        <f>_xlfn.IFNA(_xlfn.IFNA(INDEX(l_fp!$B$3:$B$65537,MATCH($D478,l_fp!$A$3:$A$65537,0)),INDEX(background_biosphere!$B$2:$B$65536,MATCH($D478,background_biosphere!$A$2:$A$65536,0))),"")</f>
        <v>Water, river</v>
      </c>
      <c r="I478" s="58"/>
      <c r="J478" s="58"/>
      <c r="K478" s="54">
        <v>3.65535724E-3</v>
      </c>
      <c r="L478" s="59" t="str">
        <f>IF(_xlfn.IFNA(_xlfn.IFNA(INDEX(l_fp!$D$3:$D$65537,MATCH($D478,l_fp!$A$3:$A$65537,0)),INDEX(background_biosphere!$C$2:$C$65536,MATCH($D478,background_biosphere!$A$2:$A$65536,0))),"")=0,"",_xlfn.IFNA(_xlfn.IFNA(INDEX(l_fp!$D$3:$D$65537,MATCH($D478,l_fp!$A$3:$A$65537,0)),INDEX(background_biosphere!$C$2:$C$65536,MATCH($D478,background_biosphere!$A$2:$A$65536,0))),""))</f>
        <v>natural resource</v>
      </c>
      <c r="M478" s="59" t="str">
        <f>IF(_xlfn.IFNA(_xlfn.IFNA(INDEX(l_fp!$E$3:$E$65537,MATCH($D478,l_fp!$A$3:$A$65537,0)),INDEX(background_biosphere!$D$2:$D$65536,MATCH($D478,background_biosphere!$A$2:$A$65536,0))),"")=0,"",_xlfn.IFNA(_xlfn.IFNA(INDEX(l_fp!$E$3:$E$65537,MATCH($D478,l_fp!$A$3:$A$65537,0)),INDEX(background_biosphere!$D$2:$D$65536,MATCH($D478,background_biosphere!$A$2:$A$65536,0))),""))</f>
        <v>in water</v>
      </c>
      <c r="N478" s="60" t="str">
        <f>_xlfn.IFNA(_xlfn.IFNA(_xlfn.IFNA(_xlfn.IFNA(INDEX(l_goods!$D$3:$D$65537,MATCH(C478,l_goods!$A$3:$A$65537,0)),INDEX(background_technosphere!$H$2:$H$65536,MATCH(C478,background_technosphere!$A$2:$A$65536,0))),INDEX(l_fp!$F$3:$F$65537,MATCH($D478,l_fp!$A$3:$A$65537,0))),INDEX(background_biosphere!$E$2:$E$65536,MATCH($D478,background_biosphere!$A$2:$A$65536,0))),"")</f>
        <v>m3</v>
      </c>
      <c r="O478" s="61"/>
      <c r="P478" s="61" t="s">
        <v>5777</v>
      </c>
      <c r="Q478" s="61"/>
    </row>
    <row r="479" spans="1:17" x14ac:dyDescent="0.25">
      <c r="A479" s="158" t="str">
        <f>_xlfn.IFNA(_xlfn.IFNA(INDEX(l_act!$B$3:$B$65537,MATCH($B479,l_act!$A$3:$A$65537,0)),INDEX(background_technosphere!$E$2:$E$65536,MATCH($B479,background_technosphere!$B$2:$B$65536,0))),"")</f>
        <v>recyc_OCC_QC_1</v>
      </c>
      <c r="B479" s="156" t="s">
        <v>6055</v>
      </c>
      <c r="C479" s="53"/>
      <c r="D479" s="54" t="s">
        <v>2998</v>
      </c>
      <c r="E479" s="55" t="str">
        <f>_xlfn.IFNA(_xlfn.IFNA(INDEX(l_act!$B$3:$B$65537,MATCH(IFERROR(RIGHT($C479,LEN($C479)-FIND("_",$C479)),""),l_act!$A$3:$A$65537,0)),INDEX(background_technosphere!$E$2:$E$65536,MATCH($C479,background_technosphere!$A$2:$A$65536,0))),"")</f>
        <v/>
      </c>
      <c r="F479" s="55" t="str">
        <f>_xlfn.IFNA(_xlfn.IFNA(INDEX(l_act!$C$3:$C$65537,MATCH(IFERROR(RIGHT($C479,LEN($C479)-FIND("_",$C479)),""),l_act!$A$3:$A$65537,0)),INDEX(background_technosphere!$G$2:$G$65536,MATCH($C479,background_technosphere!$A$2:$A$65536,0))),"")</f>
        <v/>
      </c>
      <c r="G479" s="56" t="str">
        <f>_xlfn.IFNA(_xlfn.IFNA(INDEX(l_goods!$B$3:$B$65537,MATCH($C479,l_goods!$A$3:$A$65537,0)),INDEX(background_technosphere!$F$2:$F$65536,MATCH($C479,background_technosphere!$A$2:$A$65536,0))),"")</f>
        <v/>
      </c>
      <c r="H479" s="57" t="str">
        <f>_xlfn.IFNA(_xlfn.IFNA(INDEX(l_fp!$B$3:$B$65537,MATCH($D479,l_fp!$A$3:$A$65537,0)),INDEX(background_biosphere!$B$2:$B$65536,MATCH($D479,background_biosphere!$A$2:$A$65536,0))),"")</f>
        <v>Water, well, in ground</v>
      </c>
      <c r="I479" s="58"/>
      <c r="J479" s="58"/>
      <c r="K479" s="54">
        <v>2.9810498869999999E-3</v>
      </c>
      <c r="L479" s="59" t="str">
        <f>IF(_xlfn.IFNA(_xlfn.IFNA(INDEX(l_fp!$D$3:$D$65537,MATCH($D479,l_fp!$A$3:$A$65537,0)),INDEX(background_biosphere!$C$2:$C$65536,MATCH($D479,background_biosphere!$A$2:$A$65536,0))),"")=0,"",_xlfn.IFNA(_xlfn.IFNA(INDEX(l_fp!$D$3:$D$65537,MATCH($D479,l_fp!$A$3:$A$65537,0)),INDEX(background_biosphere!$C$2:$C$65536,MATCH($D479,background_biosphere!$A$2:$A$65536,0))),""))</f>
        <v>natural resource</v>
      </c>
      <c r="M479" s="59" t="str">
        <f>IF(_xlfn.IFNA(_xlfn.IFNA(INDEX(l_fp!$E$3:$E$65537,MATCH($D479,l_fp!$A$3:$A$65537,0)),INDEX(background_biosphere!$D$2:$D$65536,MATCH($D479,background_biosphere!$A$2:$A$65536,0))),"")=0,"",_xlfn.IFNA(_xlfn.IFNA(INDEX(l_fp!$E$3:$E$65537,MATCH($D479,l_fp!$A$3:$A$65537,0)),INDEX(background_biosphere!$D$2:$D$65536,MATCH($D479,background_biosphere!$A$2:$A$65536,0))),""))</f>
        <v>in water</v>
      </c>
      <c r="N479" s="60" t="str">
        <f>_xlfn.IFNA(_xlfn.IFNA(_xlfn.IFNA(_xlfn.IFNA(INDEX(l_goods!$D$3:$D$65537,MATCH(C479,l_goods!$A$3:$A$65537,0)),INDEX(background_technosphere!$H$2:$H$65536,MATCH(C479,background_technosphere!$A$2:$A$65536,0))),INDEX(l_fp!$F$3:$F$65537,MATCH($D479,l_fp!$A$3:$A$65537,0))),INDEX(background_biosphere!$E$2:$E$65536,MATCH($D479,background_biosphere!$A$2:$A$65536,0))),"")</f>
        <v>m3</v>
      </c>
      <c r="O479" s="61"/>
      <c r="P479" s="61" t="s">
        <v>5777</v>
      </c>
      <c r="Q479" s="61"/>
    </row>
    <row r="480" spans="1:17" x14ac:dyDescent="0.25">
      <c r="A480" s="158" t="str">
        <f>_xlfn.IFNA(_xlfn.IFNA(INDEX(l_act!$B$3:$B$65537,MATCH($B480,l_act!$A$3:$A$65537,0)),INDEX(background_technosphere!$E$2:$E$65536,MATCH($B480,background_technosphere!$B$2:$B$65536,0))),"")</f>
        <v>recyc_OCC_QC_1</v>
      </c>
      <c r="B480" s="156" t="s">
        <v>6055</v>
      </c>
      <c r="C480" s="53"/>
      <c r="D480" s="54" t="s">
        <v>4156</v>
      </c>
      <c r="E480" s="55" t="str">
        <f>_xlfn.IFNA(_xlfn.IFNA(INDEX(l_act!$B$3:$B$65537,MATCH(IFERROR(RIGHT($C480,LEN($C480)-FIND("_",$C480)),""),l_act!$A$3:$A$65537,0)),INDEX(background_technosphere!$E$2:$E$65536,MATCH($C480,background_technosphere!$A$2:$A$65536,0))),"")</f>
        <v/>
      </c>
      <c r="F480" s="55" t="str">
        <f>_xlfn.IFNA(_xlfn.IFNA(INDEX(l_act!$C$3:$C$65537,MATCH(IFERROR(RIGHT($C480,LEN($C480)-FIND("_",$C480)),""),l_act!$A$3:$A$65537,0)),INDEX(background_technosphere!$G$2:$G$65536,MATCH($C480,background_technosphere!$A$2:$A$65536,0))),"")</f>
        <v/>
      </c>
      <c r="G480" s="56" t="str">
        <f>_xlfn.IFNA(_xlfn.IFNA(INDEX(l_goods!$B$3:$B$65537,MATCH($C480,l_goods!$A$3:$A$65537,0)),INDEX(background_technosphere!$F$2:$F$65536,MATCH($C480,background_technosphere!$A$2:$A$65536,0))),"")</f>
        <v/>
      </c>
      <c r="H480" s="57" t="str">
        <f>_xlfn.IFNA(_xlfn.IFNA(INDEX(l_fp!$B$3:$B$65537,MATCH($D480,l_fp!$A$3:$A$65537,0)),INDEX(background_biosphere!$B$2:$B$65536,MATCH($D480,background_biosphere!$A$2:$A$65536,0))),"")</f>
        <v>AOX, Adsorbable Organic Halogen as Cl</v>
      </c>
      <c r="I480" s="58"/>
      <c r="J480" s="58"/>
      <c r="K480" s="54">
        <v>8.2454399999999995E-7</v>
      </c>
      <c r="L480" s="59" t="str">
        <f>IF(_xlfn.IFNA(_xlfn.IFNA(INDEX(l_fp!$D$3:$D$65537,MATCH($D480,l_fp!$A$3:$A$65537,0)),INDEX(background_biosphere!$C$2:$C$65536,MATCH($D480,background_biosphere!$A$2:$A$65536,0))),"")=0,"",_xlfn.IFNA(_xlfn.IFNA(INDEX(l_fp!$D$3:$D$65537,MATCH($D480,l_fp!$A$3:$A$65537,0)),INDEX(background_biosphere!$C$2:$C$65536,MATCH($D480,background_biosphere!$A$2:$A$65536,0))),""))</f>
        <v>water</v>
      </c>
      <c r="M480" s="59" t="str">
        <f>IF(_xlfn.IFNA(_xlfn.IFNA(INDEX(l_fp!$E$3:$E$65537,MATCH($D480,l_fp!$A$3:$A$65537,0)),INDEX(background_biosphere!$D$2:$D$65536,MATCH($D480,background_biosphere!$A$2:$A$65536,0))),"")=0,"",_xlfn.IFNA(_xlfn.IFNA(INDEX(l_fp!$E$3:$E$65537,MATCH($D480,l_fp!$A$3:$A$65537,0)),INDEX(background_biosphere!$D$2:$D$65536,MATCH($D480,background_biosphere!$A$2:$A$65536,0))),""))</f>
        <v>unspecified</v>
      </c>
      <c r="N480" s="60" t="str">
        <f>_xlfn.IFNA(_xlfn.IFNA(_xlfn.IFNA(_xlfn.IFNA(INDEX(l_goods!$D$3:$D$65537,MATCH(C480,l_goods!$A$3:$A$65537,0)),INDEX(background_technosphere!$H$2:$H$65536,MATCH(C480,background_technosphere!$A$2:$A$65536,0))),INDEX(l_fp!$F$3:$F$65537,MATCH($D480,l_fp!$A$3:$A$65537,0))),INDEX(background_biosphere!$E$2:$E$65536,MATCH($D480,background_biosphere!$A$2:$A$65536,0))),"")</f>
        <v>kg</v>
      </c>
      <c r="O480" s="61"/>
      <c r="P480" s="61" t="s">
        <v>5777</v>
      </c>
      <c r="Q480" s="61"/>
    </row>
    <row r="481" spans="1:17" x14ac:dyDescent="0.25">
      <c r="A481" s="158" t="str">
        <f>_xlfn.IFNA(_xlfn.IFNA(INDEX(l_act!$B$3:$B$65537,MATCH($B481,l_act!$A$3:$A$65537,0)),INDEX(background_technosphere!$E$2:$E$65536,MATCH($B481,background_technosphere!$B$2:$B$65536,0))),"")</f>
        <v>recyc_OCC_QC_1</v>
      </c>
      <c r="B481" s="156" t="s">
        <v>6055</v>
      </c>
      <c r="C481" s="53"/>
      <c r="D481" s="54" t="s">
        <v>4236</v>
      </c>
      <c r="E481" s="55" t="str">
        <f>_xlfn.IFNA(_xlfn.IFNA(INDEX(l_act!$B$3:$B$65537,MATCH(IFERROR(RIGHT($C481,LEN($C481)-FIND("_",$C481)),""),l_act!$A$3:$A$65537,0)),INDEX(background_technosphere!$E$2:$E$65536,MATCH($C481,background_technosphere!$A$2:$A$65536,0))),"")</f>
        <v/>
      </c>
      <c r="F481" s="55" t="str">
        <f>_xlfn.IFNA(_xlfn.IFNA(INDEX(l_act!$C$3:$C$65537,MATCH(IFERROR(RIGHT($C481,LEN($C481)-FIND("_",$C481)),""),l_act!$A$3:$A$65537,0)),INDEX(background_technosphere!$G$2:$G$65536,MATCH($C481,background_technosphere!$A$2:$A$65536,0))),"")</f>
        <v/>
      </c>
      <c r="G481" s="56" t="str">
        <f>_xlfn.IFNA(_xlfn.IFNA(INDEX(l_goods!$B$3:$B$65537,MATCH($C481,l_goods!$A$3:$A$65537,0)),INDEX(background_technosphere!$F$2:$F$65536,MATCH($C481,background_technosphere!$A$2:$A$65536,0))),"")</f>
        <v/>
      </c>
      <c r="H481" s="57" t="str">
        <f>_xlfn.IFNA(_xlfn.IFNA(INDEX(l_fp!$B$3:$B$65537,MATCH($D481,l_fp!$A$3:$A$65537,0)),INDEX(background_biosphere!$B$2:$B$65536,MATCH($D481,background_biosphere!$A$2:$A$65536,0))),"")</f>
        <v>Ammonium, ion</v>
      </c>
      <c r="I481" s="58"/>
      <c r="J481" s="58"/>
      <c r="K481" s="54">
        <v>1.5999999999999999E-5</v>
      </c>
      <c r="L481" s="59" t="str">
        <f>IF(_xlfn.IFNA(_xlfn.IFNA(INDEX(l_fp!$D$3:$D$65537,MATCH($D481,l_fp!$A$3:$A$65537,0)),INDEX(background_biosphere!$C$2:$C$65536,MATCH($D481,background_biosphere!$A$2:$A$65536,0))),"")=0,"",_xlfn.IFNA(_xlfn.IFNA(INDEX(l_fp!$D$3:$D$65537,MATCH($D481,l_fp!$A$3:$A$65537,0)),INDEX(background_biosphere!$C$2:$C$65536,MATCH($D481,background_biosphere!$A$2:$A$65536,0))),""))</f>
        <v>water</v>
      </c>
      <c r="M481" s="59" t="str">
        <f>IF(_xlfn.IFNA(_xlfn.IFNA(INDEX(l_fp!$E$3:$E$65537,MATCH($D481,l_fp!$A$3:$A$65537,0)),INDEX(background_biosphere!$D$2:$D$65536,MATCH($D481,background_biosphere!$A$2:$A$65536,0))),"")=0,"",_xlfn.IFNA(_xlfn.IFNA(INDEX(l_fp!$E$3:$E$65537,MATCH($D481,l_fp!$A$3:$A$65537,0)),INDEX(background_biosphere!$D$2:$D$65536,MATCH($D481,background_biosphere!$A$2:$A$65536,0))),""))</f>
        <v>unspecified</v>
      </c>
      <c r="N481" s="60" t="str">
        <f>_xlfn.IFNA(_xlfn.IFNA(_xlfn.IFNA(_xlfn.IFNA(INDEX(l_goods!$D$3:$D$65537,MATCH(C481,l_goods!$A$3:$A$65537,0)),INDEX(background_technosphere!$H$2:$H$65536,MATCH(C481,background_technosphere!$A$2:$A$65536,0))),INDEX(l_fp!$F$3:$F$65537,MATCH($D481,l_fp!$A$3:$A$65537,0))),INDEX(background_biosphere!$E$2:$E$65536,MATCH($D481,background_biosphere!$A$2:$A$65536,0))),"")</f>
        <v>kg</v>
      </c>
      <c r="O481" s="61"/>
      <c r="P481" s="61" t="s">
        <v>5777</v>
      </c>
      <c r="Q481" s="61"/>
    </row>
    <row r="482" spans="1:17" x14ac:dyDescent="0.25">
      <c r="A482" s="158" t="str">
        <f>_xlfn.IFNA(_xlfn.IFNA(INDEX(l_act!$B$3:$B$65537,MATCH($B482,l_act!$A$3:$A$65537,0)),INDEX(background_technosphere!$E$2:$E$65536,MATCH($B482,background_technosphere!$B$2:$B$65536,0))),"")</f>
        <v>recyc_OCC_QC_1</v>
      </c>
      <c r="B482" s="156" t="s">
        <v>6055</v>
      </c>
      <c r="C482" s="53"/>
      <c r="D482" s="54" t="s">
        <v>4273</v>
      </c>
      <c r="E482" s="55" t="str">
        <f>_xlfn.IFNA(_xlfn.IFNA(INDEX(l_act!$B$3:$B$65537,MATCH(IFERROR(RIGHT($C482,LEN($C482)-FIND("_",$C482)),""),l_act!$A$3:$A$65537,0)),INDEX(background_technosphere!$E$2:$E$65536,MATCH($C482,background_technosphere!$A$2:$A$65536,0))),"")</f>
        <v/>
      </c>
      <c r="F482" s="55" t="str">
        <f>_xlfn.IFNA(_xlfn.IFNA(INDEX(l_act!$C$3:$C$65537,MATCH(IFERROR(RIGHT($C482,LEN($C482)-FIND("_",$C482)),""),l_act!$A$3:$A$65537,0)),INDEX(background_technosphere!$G$2:$G$65536,MATCH($C482,background_technosphere!$A$2:$A$65536,0))),"")</f>
        <v/>
      </c>
      <c r="G482" s="56" t="str">
        <f>_xlfn.IFNA(_xlfn.IFNA(INDEX(l_goods!$B$3:$B$65537,MATCH($C482,l_goods!$A$3:$A$65537,0)),INDEX(background_technosphere!$F$2:$F$65536,MATCH($C482,background_technosphere!$A$2:$A$65536,0))),"")</f>
        <v/>
      </c>
      <c r="H482" s="57" t="str">
        <f>_xlfn.IFNA(_xlfn.IFNA(INDEX(l_fp!$B$3:$B$65537,MATCH($D482,l_fp!$A$3:$A$65537,0)),INDEX(background_biosphere!$B$2:$B$65536,MATCH($D482,background_biosphere!$A$2:$A$65536,0))),"")</f>
        <v>Arsenic, ion</v>
      </c>
      <c r="I482" s="58"/>
      <c r="J482" s="58"/>
      <c r="K482" s="54">
        <v>5.02973E-8</v>
      </c>
      <c r="L482" s="59" t="str">
        <f>IF(_xlfn.IFNA(_xlfn.IFNA(INDEX(l_fp!$D$3:$D$65537,MATCH($D482,l_fp!$A$3:$A$65537,0)),INDEX(background_biosphere!$C$2:$C$65536,MATCH($D482,background_biosphere!$A$2:$A$65536,0))),"")=0,"",_xlfn.IFNA(_xlfn.IFNA(INDEX(l_fp!$D$3:$D$65537,MATCH($D482,l_fp!$A$3:$A$65537,0)),INDEX(background_biosphere!$C$2:$C$65536,MATCH($D482,background_biosphere!$A$2:$A$65536,0))),""))</f>
        <v>water</v>
      </c>
      <c r="M482" s="59" t="str">
        <f>IF(_xlfn.IFNA(_xlfn.IFNA(INDEX(l_fp!$E$3:$E$65537,MATCH($D482,l_fp!$A$3:$A$65537,0)),INDEX(background_biosphere!$D$2:$D$65536,MATCH($D482,background_biosphere!$A$2:$A$65536,0))),"")=0,"",_xlfn.IFNA(_xlfn.IFNA(INDEX(l_fp!$E$3:$E$65537,MATCH($D482,l_fp!$A$3:$A$65537,0)),INDEX(background_biosphere!$D$2:$D$65536,MATCH($D482,background_biosphere!$A$2:$A$65536,0))),""))</f>
        <v>unspecified</v>
      </c>
      <c r="N482" s="60" t="str">
        <f>_xlfn.IFNA(_xlfn.IFNA(_xlfn.IFNA(_xlfn.IFNA(INDEX(l_goods!$D$3:$D$65537,MATCH(C482,l_goods!$A$3:$A$65537,0)),INDEX(background_technosphere!$H$2:$H$65536,MATCH(C482,background_technosphere!$A$2:$A$65536,0))),INDEX(l_fp!$F$3:$F$65537,MATCH($D482,l_fp!$A$3:$A$65537,0))),INDEX(background_biosphere!$E$2:$E$65536,MATCH($D482,background_biosphere!$A$2:$A$65536,0))),"")</f>
        <v>kg</v>
      </c>
      <c r="O482" s="61"/>
      <c r="P482" s="61" t="s">
        <v>5777</v>
      </c>
      <c r="Q482" s="61"/>
    </row>
    <row r="483" spans="1:17" x14ac:dyDescent="0.25">
      <c r="A483" s="158" t="str">
        <f>_xlfn.IFNA(_xlfn.IFNA(INDEX(l_act!$B$3:$B$65537,MATCH($B483,l_act!$A$3:$A$65537,0)),INDEX(background_technosphere!$E$2:$E$65536,MATCH($B483,background_technosphere!$B$2:$B$65536,0))),"")</f>
        <v>recyc_OCC_QC_1</v>
      </c>
      <c r="B483" s="156" t="s">
        <v>6055</v>
      </c>
      <c r="C483" s="53"/>
      <c r="D483" s="54" t="s">
        <v>4281</v>
      </c>
      <c r="E483" s="55" t="str">
        <f>_xlfn.IFNA(_xlfn.IFNA(INDEX(l_act!$B$3:$B$65537,MATCH(IFERROR(RIGHT($C483,LEN($C483)-FIND("_",$C483)),""),l_act!$A$3:$A$65537,0)),INDEX(background_technosphere!$E$2:$E$65536,MATCH($C483,background_technosphere!$A$2:$A$65536,0))),"")</f>
        <v/>
      </c>
      <c r="F483" s="55" t="str">
        <f>_xlfn.IFNA(_xlfn.IFNA(INDEX(l_act!$C$3:$C$65537,MATCH(IFERROR(RIGHT($C483,LEN($C483)-FIND("_",$C483)),""),l_act!$A$3:$A$65537,0)),INDEX(background_technosphere!$G$2:$G$65536,MATCH($C483,background_technosphere!$A$2:$A$65536,0))),"")</f>
        <v/>
      </c>
      <c r="G483" s="56" t="str">
        <f>_xlfn.IFNA(_xlfn.IFNA(INDEX(l_goods!$B$3:$B$65537,MATCH($C483,l_goods!$A$3:$A$65537,0)),INDEX(background_technosphere!$F$2:$F$65536,MATCH($C483,background_technosphere!$A$2:$A$65536,0))),"")</f>
        <v/>
      </c>
      <c r="H483" s="57" t="str">
        <f>_xlfn.IFNA(_xlfn.IFNA(INDEX(l_fp!$B$3:$B$65537,MATCH($D483,l_fp!$A$3:$A$65537,0)),INDEX(background_biosphere!$B$2:$B$65536,MATCH($D483,background_biosphere!$A$2:$A$65536,0))),"")</f>
        <v>BOD5, Biological Oxygen Demand</v>
      </c>
      <c r="I483" s="58"/>
      <c r="J483" s="58"/>
      <c r="K483" s="54">
        <v>6.1379904000000003E-5</v>
      </c>
      <c r="L483" s="59" t="str">
        <f>IF(_xlfn.IFNA(_xlfn.IFNA(INDEX(l_fp!$D$3:$D$65537,MATCH($D483,l_fp!$A$3:$A$65537,0)),INDEX(background_biosphere!$C$2:$C$65536,MATCH($D483,background_biosphere!$A$2:$A$65536,0))),"")=0,"",_xlfn.IFNA(_xlfn.IFNA(INDEX(l_fp!$D$3:$D$65537,MATCH($D483,l_fp!$A$3:$A$65537,0)),INDEX(background_biosphere!$C$2:$C$65536,MATCH($D483,background_biosphere!$A$2:$A$65536,0))),""))</f>
        <v>water</v>
      </c>
      <c r="M483" s="59" t="str">
        <f>IF(_xlfn.IFNA(_xlfn.IFNA(INDEX(l_fp!$E$3:$E$65537,MATCH($D483,l_fp!$A$3:$A$65537,0)),INDEX(background_biosphere!$D$2:$D$65536,MATCH($D483,background_biosphere!$A$2:$A$65536,0))),"")=0,"",_xlfn.IFNA(_xlfn.IFNA(INDEX(l_fp!$E$3:$E$65537,MATCH($D483,l_fp!$A$3:$A$65537,0)),INDEX(background_biosphere!$D$2:$D$65536,MATCH($D483,background_biosphere!$A$2:$A$65536,0))),""))</f>
        <v>unspecified</v>
      </c>
      <c r="N483" s="60" t="str">
        <f>_xlfn.IFNA(_xlfn.IFNA(_xlfn.IFNA(_xlfn.IFNA(INDEX(l_goods!$D$3:$D$65537,MATCH(C483,l_goods!$A$3:$A$65537,0)),INDEX(background_technosphere!$H$2:$H$65536,MATCH(C483,background_technosphere!$A$2:$A$65536,0))),INDEX(l_fp!$F$3:$F$65537,MATCH($D483,l_fp!$A$3:$A$65537,0))),INDEX(background_biosphere!$E$2:$E$65536,MATCH($D483,background_biosphere!$A$2:$A$65536,0))),"")</f>
        <v>kg</v>
      </c>
      <c r="O483" s="61"/>
      <c r="P483" s="61" t="s">
        <v>5777</v>
      </c>
      <c r="Q483" s="61"/>
    </row>
    <row r="484" spans="1:17" x14ac:dyDescent="0.25">
      <c r="A484" s="158" t="str">
        <f>_xlfn.IFNA(_xlfn.IFNA(INDEX(l_act!$B$3:$B$65537,MATCH($B484,l_act!$A$3:$A$65537,0)),INDEX(background_technosphere!$E$2:$E$65536,MATCH($B484,background_technosphere!$B$2:$B$65536,0))),"")</f>
        <v>recyc_OCC_QC_1</v>
      </c>
      <c r="B484" s="156" t="s">
        <v>6055</v>
      </c>
      <c r="C484" s="53"/>
      <c r="D484" s="54" t="s">
        <v>4412</v>
      </c>
      <c r="E484" s="55" t="str">
        <f>_xlfn.IFNA(_xlfn.IFNA(INDEX(l_act!$B$3:$B$65537,MATCH(IFERROR(RIGHT($C484,LEN($C484)-FIND("_",$C484)),""),l_act!$A$3:$A$65537,0)),INDEX(background_technosphere!$E$2:$E$65536,MATCH($C484,background_technosphere!$A$2:$A$65536,0))),"")</f>
        <v/>
      </c>
      <c r="F484" s="55" t="str">
        <f>_xlfn.IFNA(_xlfn.IFNA(INDEX(l_act!$C$3:$C$65537,MATCH(IFERROR(RIGHT($C484,LEN($C484)-FIND("_",$C484)),""),l_act!$A$3:$A$65537,0)),INDEX(background_technosphere!$G$2:$G$65536,MATCH($C484,background_technosphere!$A$2:$A$65536,0))),"")</f>
        <v/>
      </c>
      <c r="G484" s="56" t="str">
        <f>_xlfn.IFNA(_xlfn.IFNA(INDEX(l_goods!$B$3:$B$65537,MATCH($C484,l_goods!$A$3:$A$65537,0)),INDEX(background_technosphere!$F$2:$F$65536,MATCH($C484,background_technosphere!$A$2:$A$65536,0))),"")</f>
        <v/>
      </c>
      <c r="H484" s="57" t="str">
        <f>_xlfn.IFNA(_xlfn.IFNA(INDEX(l_fp!$B$3:$B$65537,MATCH($D484,l_fp!$A$3:$A$65537,0)),INDEX(background_biosphere!$B$2:$B$65536,MATCH($D484,background_biosphere!$A$2:$A$65536,0))),"")</f>
        <v>COD, Chemical Oxygen Demand</v>
      </c>
      <c r="I484" s="58"/>
      <c r="J484" s="58"/>
      <c r="K484" s="54">
        <v>8.2309298499999995E-4</v>
      </c>
      <c r="L484" s="59" t="str">
        <f>IF(_xlfn.IFNA(_xlfn.IFNA(INDEX(l_fp!$D$3:$D$65537,MATCH($D484,l_fp!$A$3:$A$65537,0)),INDEX(background_biosphere!$C$2:$C$65536,MATCH($D484,background_biosphere!$A$2:$A$65536,0))),"")=0,"",_xlfn.IFNA(_xlfn.IFNA(INDEX(l_fp!$D$3:$D$65537,MATCH($D484,l_fp!$A$3:$A$65537,0)),INDEX(background_biosphere!$C$2:$C$65536,MATCH($D484,background_biosphere!$A$2:$A$65536,0))),""))</f>
        <v>water</v>
      </c>
      <c r="M484" s="59" t="str">
        <f>IF(_xlfn.IFNA(_xlfn.IFNA(INDEX(l_fp!$E$3:$E$65537,MATCH($D484,l_fp!$A$3:$A$65537,0)),INDEX(background_biosphere!$D$2:$D$65536,MATCH($D484,background_biosphere!$A$2:$A$65536,0))),"")=0,"",_xlfn.IFNA(_xlfn.IFNA(INDEX(l_fp!$E$3:$E$65537,MATCH($D484,l_fp!$A$3:$A$65537,0)),INDEX(background_biosphere!$D$2:$D$65536,MATCH($D484,background_biosphere!$A$2:$A$65536,0))),""))</f>
        <v>unspecified</v>
      </c>
      <c r="N484" s="60" t="str">
        <f>_xlfn.IFNA(_xlfn.IFNA(_xlfn.IFNA(_xlfn.IFNA(INDEX(l_goods!$D$3:$D$65537,MATCH(C484,l_goods!$A$3:$A$65537,0)),INDEX(background_technosphere!$H$2:$H$65536,MATCH(C484,background_technosphere!$A$2:$A$65536,0))),INDEX(l_fp!$F$3:$F$65537,MATCH($D484,l_fp!$A$3:$A$65537,0))),INDEX(background_biosphere!$E$2:$E$65536,MATCH($D484,background_biosphere!$A$2:$A$65536,0))),"")</f>
        <v>kg</v>
      </c>
      <c r="O484" s="61"/>
      <c r="P484" s="61" t="s">
        <v>5777</v>
      </c>
      <c r="Q484" s="61"/>
    </row>
    <row r="485" spans="1:17" x14ac:dyDescent="0.25">
      <c r="A485" s="158" t="str">
        <f>_xlfn.IFNA(_xlfn.IFNA(INDEX(l_act!$B$3:$B$65537,MATCH($B485,l_act!$A$3:$A$65537,0)),INDEX(background_technosphere!$E$2:$E$65536,MATCH($B485,background_technosphere!$B$2:$B$65536,0))),"")</f>
        <v>recyc_OCC_QC_1</v>
      </c>
      <c r="B485" s="156" t="s">
        <v>6055</v>
      </c>
      <c r="C485" s="53"/>
      <c r="D485" s="54" t="s">
        <v>4505</v>
      </c>
      <c r="E485" s="55" t="str">
        <f>_xlfn.IFNA(_xlfn.IFNA(INDEX(l_act!$B$3:$B$65537,MATCH(IFERROR(RIGHT($C485,LEN($C485)-FIND("_",$C485)),""),l_act!$A$3:$A$65537,0)),INDEX(background_technosphere!$E$2:$E$65536,MATCH($C485,background_technosphere!$A$2:$A$65536,0))),"")</f>
        <v/>
      </c>
      <c r="F485" s="55" t="str">
        <f>_xlfn.IFNA(_xlfn.IFNA(INDEX(l_act!$C$3:$C$65537,MATCH(IFERROR(RIGHT($C485,LEN($C485)-FIND("_",$C485)),""),l_act!$A$3:$A$65537,0)),INDEX(background_technosphere!$G$2:$G$65536,MATCH($C485,background_technosphere!$A$2:$A$65536,0))),"")</f>
        <v/>
      </c>
      <c r="G485" s="56" t="str">
        <f>_xlfn.IFNA(_xlfn.IFNA(INDEX(l_goods!$B$3:$B$65537,MATCH($C485,l_goods!$A$3:$A$65537,0)),INDEX(background_technosphere!$F$2:$F$65536,MATCH($C485,background_technosphere!$A$2:$A$65536,0))),"")</f>
        <v/>
      </c>
      <c r="H485" s="57" t="str">
        <f>_xlfn.IFNA(_xlfn.IFNA(INDEX(l_fp!$B$3:$B$65537,MATCH($D485,l_fp!$A$3:$A$65537,0)),INDEX(background_biosphere!$B$2:$B$65536,MATCH($D485,background_biosphere!$A$2:$A$65536,0))),"")</f>
        <v>Chlorides, unspecified</v>
      </c>
      <c r="I485" s="58"/>
      <c r="J485" s="58"/>
      <c r="K485" s="54">
        <v>7.6000000000000004E-4</v>
      </c>
      <c r="L485" s="59" t="str">
        <f>IF(_xlfn.IFNA(_xlfn.IFNA(INDEX(l_fp!$D$3:$D$65537,MATCH($D485,l_fp!$A$3:$A$65537,0)),INDEX(background_biosphere!$C$2:$C$65536,MATCH($D485,background_biosphere!$A$2:$A$65536,0))),"")=0,"",_xlfn.IFNA(_xlfn.IFNA(INDEX(l_fp!$D$3:$D$65537,MATCH($D485,l_fp!$A$3:$A$65537,0)),INDEX(background_biosphere!$C$2:$C$65536,MATCH($D485,background_biosphere!$A$2:$A$65536,0))),""))</f>
        <v>water</v>
      </c>
      <c r="M485" s="59" t="str">
        <f>IF(_xlfn.IFNA(_xlfn.IFNA(INDEX(l_fp!$E$3:$E$65537,MATCH($D485,l_fp!$A$3:$A$65537,0)),INDEX(background_biosphere!$D$2:$D$65536,MATCH($D485,background_biosphere!$A$2:$A$65536,0))),"")=0,"",_xlfn.IFNA(_xlfn.IFNA(INDEX(l_fp!$E$3:$E$65537,MATCH($D485,l_fp!$A$3:$A$65537,0)),INDEX(background_biosphere!$D$2:$D$65536,MATCH($D485,background_biosphere!$A$2:$A$65536,0))),""))</f>
        <v>unspecified</v>
      </c>
      <c r="N485" s="60" t="str">
        <f>_xlfn.IFNA(_xlfn.IFNA(_xlfn.IFNA(_xlfn.IFNA(INDEX(l_goods!$D$3:$D$65537,MATCH(C485,l_goods!$A$3:$A$65537,0)),INDEX(background_technosphere!$H$2:$H$65536,MATCH(C485,background_technosphere!$A$2:$A$65536,0))),INDEX(l_fp!$F$3:$F$65537,MATCH($D485,l_fp!$A$3:$A$65537,0))),INDEX(background_biosphere!$E$2:$E$65536,MATCH($D485,background_biosphere!$A$2:$A$65536,0))),"")</f>
        <v>kg</v>
      </c>
      <c r="O485" s="61"/>
      <c r="P485" s="61" t="s">
        <v>5777</v>
      </c>
      <c r="Q485" s="61"/>
    </row>
    <row r="486" spans="1:17" x14ac:dyDescent="0.25">
      <c r="A486" s="158" t="str">
        <f>_xlfn.IFNA(_xlfn.IFNA(INDEX(l_act!$B$3:$B$65537,MATCH($B486,l_act!$A$3:$A$65537,0)),INDEX(background_technosphere!$E$2:$E$65536,MATCH($B486,background_technosphere!$B$2:$B$65536,0))),"")</f>
        <v>recyc_OCC_QC_1</v>
      </c>
      <c r="B486" s="156" t="s">
        <v>6055</v>
      </c>
      <c r="C486" s="53"/>
      <c r="D486" s="54" t="s">
        <v>4553</v>
      </c>
      <c r="E486" s="55" t="str">
        <f>_xlfn.IFNA(_xlfn.IFNA(INDEX(l_act!$B$3:$B$65537,MATCH(IFERROR(RIGHT($C486,LEN($C486)-FIND("_",$C486)),""),l_act!$A$3:$A$65537,0)),INDEX(background_technosphere!$E$2:$E$65536,MATCH($C486,background_technosphere!$A$2:$A$65536,0))),"")</f>
        <v/>
      </c>
      <c r="F486" s="55" t="str">
        <f>_xlfn.IFNA(_xlfn.IFNA(INDEX(l_act!$C$3:$C$65537,MATCH(IFERROR(RIGHT($C486,LEN($C486)-FIND("_",$C486)),""),l_act!$A$3:$A$65537,0)),INDEX(background_technosphere!$G$2:$G$65536,MATCH($C486,background_technosphere!$A$2:$A$65536,0))),"")</f>
        <v/>
      </c>
      <c r="G486" s="56" t="str">
        <f>_xlfn.IFNA(_xlfn.IFNA(INDEX(l_goods!$B$3:$B$65537,MATCH($C486,l_goods!$A$3:$A$65537,0)),INDEX(background_technosphere!$F$2:$F$65536,MATCH($C486,background_technosphere!$A$2:$A$65536,0))),"")</f>
        <v/>
      </c>
      <c r="H486" s="57" t="str">
        <f>_xlfn.IFNA(_xlfn.IFNA(INDEX(l_fp!$B$3:$B$65537,MATCH($D486,l_fp!$A$3:$A$65537,0)),INDEX(background_biosphere!$B$2:$B$65536,MATCH($D486,background_biosphere!$A$2:$A$65536,0))),"")</f>
        <v>Chromium, ion</v>
      </c>
      <c r="I486" s="58"/>
      <c r="J486" s="58"/>
      <c r="K486" s="54">
        <v>9.3036199999999998E-8</v>
      </c>
      <c r="L486" s="59" t="str">
        <f>IF(_xlfn.IFNA(_xlfn.IFNA(INDEX(l_fp!$D$3:$D$65537,MATCH($D486,l_fp!$A$3:$A$65537,0)),INDEX(background_biosphere!$C$2:$C$65536,MATCH($D486,background_biosphere!$A$2:$A$65536,0))),"")=0,"",_xlfn.IFNA(_xlfn.IFNA(INDEX(l_fp!$D$3:$D$65537,MATCH($D486,l_fp!$A$3:$A$65537,0)),INDEX(background_biosphere!$C$2:$C$65536,MATCH($D486,background_biosphere!$A$2:$A$65536,0))),""))</f>
        <v>water</v>
      </c>
      <c r="M486" s="59" t="str">
        <f>IF(_xlfn.IFNA(_xlfn.IFNA(INDEX(l_fp!$E$3:$E$65537,MATCH($D486,l_fp!$A$3:$A$65537,0)),INDEX(background_biosphere!$D$2:$D$65536,MATCH($D486,background_biosphere!$A$2:$A$65536,0))),"")=0,"",_xlfn.IFNA(_xlfn.IFNA(INDEX(l_fp!$E$3:$E$65537,MATCH($D486,l_fp!$A$3:$A$65537,0)),INDEX(background_biosphere!$D$2:$D$65536,MATCH($D486,background_biosphere!$A$2:$A$65536,0))),""))</f>
        <v>unspecified</v>
      </c>
      <c r="N486" s="60" t="str">
        <f>_xlfn.IFNA(_xlfn.IFNA(_xlfn.IFNA(_xlfn.IFNA(INDEX(l_goods!$D$3:$D$65537,MATCH(C486,l_goods!$A$3:$A$65537,0)),INDEX(background_technosphere!$H$2:$H$65536,MATCH(C486,background_technosphere!$A$2:$A$65536,0))),INDEX(l_fp!$F$3:$F$65537,MATCH($D486,l_fp!$A$3:$A$65537,0))),INDEX(background_biosphere!$E$2:$E$65536,MATCH($D486,background_biosphere!$A$2:$A$65536,0))),"")</f>
        <v>kg</v>
      </c>
      <c r="O486" s="61"/>
      <c r="P486" s="61" t="s">
        <v>5777</v>
      </c>
      <c r="Q486" s="61"/>
    </row>
    <row r="487" spans="1:17" x14ac:dyDescent="0.25">
      <c r="A487" s="158" t="str">
        <f>_xlfn.IFNA(_xlfn.IFNA(INDEX(l_act!$B$3:$B$65537,MATCH($B487,l_act!$A$3:$A$65537,0)),INDEX(background_technosphere!$E$2:$E$65536,MATCH($B487,background_technosphere!$B$2:$B$65536,0))),"")</f>
        <v>recyc_OCC_QC_1</v>
      </c>
      <c r="B487" s="156" t="s">
        <v>6055</v>
      </c>
      <c r="C487" s="53"/>
      <c r="D487" s="54" t="s">
        <v>4585</v>
      </c>
      <c r="E487" s="55" t="str">
        <f>_xlfn.IFNA(_xlfn.IFNA(INDEX(l_act!$B$3:$B$65537,MATCH(IFERROR(RIGHT($C487,LEN($C487)-FIND("_",$C487)),""),l_act!$A$3:$A$65537,0)),INDEX(background_technosphere!$E$2:$E$65536,MATCH($C487,background_technosphere!$A$2:$A$65536,0))),"")</f>
        <v/>
      </c>
      <c r="F487" s="55" t="str">
        <f>_xlfn.IFNA(_xlfn.IFNA(INDEX(l_act!$C$3:$C$65537,MATCH(IFERROR(RIGHT($C487,LEN($C487)-FIND("_",$C487)),""),l_act!$A$3:$A$65537,0)),INDEX(background_technosphere!$G$2:$G$65536,MATCH($C487,background_technosphere!$A$2:$A$65536,0))),"")</f>
        <v/>
      </c>
      <c r="G487" s="56" t="str">
        <f>_xlfn.IFNA(_xlfn.IFNA(INDEX(l_goods!$B$3:$B$65537,MATCH($C487,l_goods!$A$3:$A$65537,0)),INDEX(background_technosphere!$F$2:$F$65536,MATCH($C487,background_technosphere!$A$2:$A$65536,0))),"")</f>
        <v/>
      </c>
      <c r="H487" s="57" t="str">
        <f>_xlfn.IFNA(_xlfn.IFNA(INDEX(l_fp!$B$3:$B$65537,MATCH($D487,l_fp!$A$3:$A$65537,0)),INDEX(background_biosphere!$B$2:$B$65536,MATCH($D487,background_biosphere!$A$2:$A$65536,0))),"")</f>
        <v>Copper, ion</v>
      </c>
      <c r="I487" s="58"/>
      <c r="J487" s="58"/>
      <c r="K487" s="54">
        <v>8.0831299999999994E-8</v>
      </c>
      <c r="L487" s="59" t="str">
        <f>IF(_xlfn.IFNA(_xlfn.IFNA(INDEX(l_fp!$D$3:$D$65537,MATCH($D487,l_fp!$A$3:$A$65537,0)),INDEX(background_biosphere!$C$2:$C$65536,MATCH($D487,background_biosphere!$A$2:$A$65536,0))),"")=0,"",_xlfn.IFNA(_xlfn.IFNA(INDEX(l_fp!$D$3:$D$65537,MATCH($D487,l_fp!$A$3:$A$65537,0)),INDEX(background_biosphere!$C$2:$C$65536,MATCH($D487,background_biosphere!$A$2:$A$65536,0))),""))</f>
        <v>water</v>
      </c>
      <c r="M487" s="59" t="str">
        <f>IF(_xlfn.IFNA(_xlfn.IFNA(INDEX(l_fp!$E$3:$E$65537,MATCH($D487,l_fp!$A$3:$A$65537,0)),INDEX(background_biosphere!$D$2:$D$65536,MATCH($D487,background_biosphere!$A$2:$A$65536,0))),"")=0,"",_xlfn.IFNA(_xlfn.IFNA(INDEX(l_fp!$E$3:$E$65537,MATCH($D487,l_fp!$A$3:$A$65537,0)),INDEX(background_biosphere!$D$2:$D$65536,MATCH($D487,background_biosphere!$A$2:$A$65536,0))),""))</f>
        <v>unspecified</v>
      </c>
      <c r="N487" s="60" t="str">
        <f>_xlfn.IFNA(_xlfn.IFNA(_xlfn.IFNA(_xlfn.IFNA(INDEX(l_goods!$D$3:$D$65537,MATCH(C487,l_goods!$A$3:$A$65537,0)),INDEX(background_technosphere!$H$2:$H$65536,MATCH(C487,background_technosphere!$A$2:$A$65536,0))),INDEX(l_fp!$F$3:$F$65537,MATCH($D487,l_fp!$A$3:$A$65537,0))),INDEX(background_biosphere!$E$2:$E$65536,MATCH($D487,background_biosphere!$A$2:$A$65536,0))),"")</f>
        <v>kg</v>
      </c>
      <c r="O487" s="61"/>
      <c r="P487" s="61" t="s">
        <v>5777</v>
      </c>
      <c r="Q487" s="61"/>
    </row>
    <row r="488" spans="1:17" x14ac:dyDescent="0.25">
      <c r="A488" s="158" t="str">
        <f>_xlfn.IFNA(_xlfn.IFNA(INDEX(l_act!$B$3:$B$65537,MATCH($B488,l_act!$A$3:$A$65537,0)),INDEX(background_technosphere!$E$2:$E$65536,MATCH($B488,background_technosphere!$B$2:$B$65536,0))),"")</f>
        <v>recyc_OCC_QC_1</v>
      </c>
      <c r="B488" s="156" t="s">
        <v>6055</v>
      </c>
      <c r="C488" s="53"/>
      <c r="D488" s="54" t="s">
        <v>4613</v>
      </c>
      <c r="E488" s="55" t="str">
        <f>_xlfn.IFNA(_xlfn.IFNA(INDEX(l_act!$B$3:$B$65537,MATCH(IFERROR(RIGHT($C488,LEN($C488)-FIND("_",$C488)),""),l_act!$A$3:$A$65537,0)),INDEX(background_technosphere!$E$2:$E$65536,MATCH($C488,background_technosphere!$A$2:$A$65536,0))),"")</f>
        <v/>
      </c>
      <c r="F488" s="55" t="str">
        <f>_xlfn.IFNA(_xlfn.IFNA(INDEX(l_act!$C$3:$C$65537,MATCH(IFERROR(RIGHT($C488,LEN($C488)-FIND("_",$C488)),""),l_act!$A$3:$A$65537,0)),INDEX(background_technosphere!$G$2:$G$65536,MATCH($C488,background_technosphere!$A$2:$A$65536,0))),"")</f>
        <v/>
      </c>
      <c r="G488" s="56" t="str">
        <f>_xlfn.IFNA(_xlfn.IFNA(INDEX(l_goods!$B$3:$B$65537,MATCH($C488,l_goods!$A$3:$A$65537,0)),INDEX(background_technosphere!$F$2:$F$65536,MATCH($C488,background_technosphere!$A$2:$A$65536,0))),"")</f>
        <v/>
      </c>
      <c r="H488" s="57" t="str">
        <f>_xlfn.IFNA(_xlfn.IFNA(INDEX(l_fp!$B$3:$B$65537,MATCH($D488,l_fp!$A$3:$A$65537,0)),INDEX(background_biosphere!$B$2:$B$65536,MATCH($D488,background_biosphere!$A$2:$A$65536,0))),"")</f>
        <v>DOC, Dissolved Organic Carbon</v>
      </c>
      <c r="I488" s="58"/>
      <c r="J488" s="58"/>
      <c r="K488" s="54">
        <v>3.2589227800000002E-4</v>
      </c>
      <c r="L488" s="59" t="str">
        <f>IF(_xlfn.IFNA(_xlfn.IFNA(INDEX(l_fp!$D$3:$D$65537,MATCH($D488,l_fp!$A$3:$A$65537,0)),INDEX(background_biosphere!$C$2:$C$65536,MATCH($D488,background_biosphere!$A$2:$A$65536,0))),"")=0,"",_xlfn.IFNA(_xlfn.IFNA(INDEX(l_fp!$D$3:$D$65537,MATCH($D488,l_fp!$A$3:$A$65537,0)),INDEX(background_biosphere!$C$2:$C$65536,MATCH($D488,background_biosphere!$A$2:$A$65536,0))),""))</f>
        <v>water</v>
      </c>
      <c r="M488" s="59" t="str">
        <f>IF(_xlfn.IFNA(_xlfn.IFNA(INDEX(l_fp!$E$3:$E$65537,MATCH($D488,l_fp!$A$3:$A$65537,0)),INDEX(background_biosphere!$D$2:$D$65536,MATCH($D488,background_biosphere!$A$2:$A$65536,0))),"")=0,"",_xlfn.IFNA(_xlfn.IFNA(INDEX(l_fp!$E$3:$E$65537,MATCH($D488,l_fp!$A$3:$A$65537,0)),INDEX(background_biosphere!$D$2:$D$65536,MATCH($D488,background_biosphere!$A$2:$A$65536,0))),""))</f>
        <v>unspecified</v>
      </c>
      <c r="N488" s="60" t="str">
        <f>_xlfn.IFNA(_xlfn.IFNA(_xlfn.IFNA(_xlfn.IFNA(INDEX(l_goods!$D$3:$D$65537,MATCH(C488,l_goods!$A$3:$A$65537,0)),INDEX(background_technosphere!$H$2:$H$65536,MATCH(C488,background_technosphere!$A$2:$A$65536,0))),INDEX(l_fp!$F$3:$F$65537,MATCH($D488,l_fp!$A$3:$A$65537,0))),INDEX(background_biosphere!$E$2:$E$65536,MATCH($D488,background_biosphere!$A$2:$A$65536,0))),"")</f>
        <v>kg</v>
      </c>
      <c r="O488" s="61"/>
      <c r="P488" s="61" t="s">
        <v>5777</v>
      </c>
      <c r="Q488" s="61"/>
    </row>
    <row r="489" spans="1:17" x14ac:dyDescent="0.25">
      <c r="A489" s="158" t="str">
        <f>_xlfn.IFNA(_xlfn.IFNA(INDEX(l_act!$B$3:$B$65537,MATCH($B489,l_act!$A$3:$A$65537,0)),INDEX(background_technosphere!$E$2:$E$65536,MATCH($B489,background_technosphere!$B$2:$B$65536,0))),"")</f>
        <v>recyc_OCC_QC_1</v>
      </c>
      <c r="B489" s="156" t="s">
        <v>6055</v>
      </c>
      <c r="C489" s="53"/>
      <c r="D489" s="54" t="s">
        <v>4975</v>
      </c>
      <c r="E489" s="55" t="str">
        <f>_xlfn.IFNA(_xlfn.IFNA(INDEX(l_act!$B$3:$B$65537,MATCH(IFERROR(RIGHT($C489,LEN($C489)-FIND("_",$C489)),""),l_act!$A$3:$A$65537,0)),INDEX(background_technosphere!$E$2:$E$65536,MATCH($C489,background_technosphere!$A$2:$A$65536,0))),"")</f>
        <v/>
      </c>
      <c r="F489" s="55" t="str">
        <f>_xlfn.IFNA(_xlfn.IFNA(INDEX(l_act!$C$3:$C$65537,MATCH(IFERROR(RIGHT($C489,LEN($C489)-FIND("_",$C489)),""),l_act!$A$3:$A$65537,0)),INDEX(background_technosphere!$G$2:$G$65536,MATCH($C489,background_technosphere!$A$2:$A$65536,0))),"")</f>
        <v/>
      </c>
      <c r="G489" s="56" t="str">
        <f>_xlfn.IFNA(_xlfn.IFNA(INDEX(l_goods!$B$3:$B$65537,MATCH($C489,l_goods!$A$3:$A$65537,0)),INDEX(background_technosphere!$F$2:$F$65536,MATCH($C489,background_technosphere!$A$2:$A$65536,0))),"")</f>
        <v/>
      </c>
      <c r="H489" s="57" t="str">
        <f>_xlfn.IFNA(_xlfn.IFNA(INDEX(l_fp!$B$3:$B$65537,MATCH($D489,l_fp!$A$3:$A$65537,0)),INDEX(background_biosphere!$B$2:$B$65536,MATCH($D489,background_biosphere!$A$2:$A$65536,0))),"")</f>
        <v>Lead</v>
      </c>
      <c r="I489" s="58"/>
      <c r="J489" s="58"/>
      <c r="K489" s="54">
        <v>3.6373399999999999E-8</v>
      </c>
      <c r="L489" s="59" t="str">
        <f>IF(_xlfn.IFNA(_xlfn.IFNA(INDEX(l_fp!$D$3:$D$65537,MATCH($D489,l_fp!$A$3:$A$65537,0)),INDEX(background_biosphere!$C$2:$C$65536,MATCH($D489,background_biosphere!$A$2:$A$65536,0))),"")=0,"",_xlfn.IFNA(_xlfn.IFNA(INDEX(l_fp!$D$3:$D$65537,MATCH($D489,l_fp!$A$3:$A$65537,0)),INDEX(background_biosphere!$C$2:$C$65536,MATCH($D489,background_biosphere!$A$2:$A$65536,0))),""))</f>
        <v>water</v>
      </c>
      <c r="M489" s="59" t="str">
        <f>IF(_xlfn.IFNA(_xlfn.IFNA(INDEX(l_fp!$E$3:$E$65537,MATCH($D489,l_fp!$A$3:$A$65537,0)),INDEX(background_biosphere!$D$2:$D$65536,MATCH($D489,background_biosphere!$A$2:$A$65536,0))),"")=0,"",_xlfn.IFNA(_xlfn.IFNA(INDEX(l_fp!$E$3:$E$65537,MATCH($D489,l_fp!$A$3:$A$65537,0)),INDEX(background_biosphere!$D$2:$D$65536,MATCH($D489,background_biosphere!$A$2:$A$65536,0))),""))</f>
        <v>unspecified</v>
      </c>
      <c r="N489" s="60" t="str">
        <f>_xlfn.IFNA(_xlfn.IFNA(_xlfn.IFNA(_xlfn.IFNA(INDEX(l_goods!$D$3:$D$65537,MATCH(C489,l_goods!$A$3:$A$65537,0)),INDEX(background_technosphere!$H$2:$H$65536,MATCH(C489,background_technosphere!$A$2:$A$65536,0))),INDEX(l_fp!$F$3:$F$65537,MATCH($D489,l_fp!$A$3:$A$65537,0))),INDEX(background_biosphere!$E$2:$E$65536,MATCH($D489,background_biosphere!$A$2:$A$65536,0))),"")</f>
        <v>kg</v>
      </c>
      <c r="O489" s="61"/>
      <c r="P489" s="61" t="s">
        <v>5777</v>
      </c>
      <c r="Q489" s="61"/>
    </row>
    <row r="490" spans="1:17" x14ac:dyDescent="0.25">
      <c r="A490" s="158" t="str">
        <f>_xlfn.IFNA(_xlfn.IFNA(INDEX(l_act!$B$3:$B$65537,MATCH($B490,l_act!$A$3:$A$65537,0)),INDEX(background_technosphere!$E$2:$E$65536,MATCH($B490,background_technosphere!$B$2:$B$65536,0))),"")</f>
        <v>recyc_OCC_QC_1</v>
      </c>
      <c r="B490" s="156" t="s">
        <v>6055</v>
      </c>
      <c r="C490" s="53"/>
      <c r="D490" s="54" t="s">
        <v>5019</v>
      </c>
      <c r="E490" s="55" t="str">
        <f>_xlfn.IFNA(_xlfn.IFNA(INDEX(l_act!$B$3:$B$65537,MATCH(IFERROR(RIGHT($C490,LEN($C490)-FIND("_",$C490)),""),l_act!$A$3:$A$65537,0)),INDEX(background_technosphere!$E$2:$E$65536,MATCH($C490,background_technosphere!$A$2:$A$65536,0))),"")</f>
        <v/>
      </c>
      <c r="F490" s="55" t="str">
        <f>_xlfn.IFNA(_xlfn.IFNA(INDEX(l_act!$C$3:$C$65537,MATCH(IFERROR(RIGHT($C490,LEN($C490)-FIND("_",$C490)),""),l_act!$A$3:$A$65537,0)),INDEX(background_technosphere!$G$2:$G$65536,MATCH($C490,background_technosphere!$A$2:$A$65536,0))),"")</f>
        <v/>
      </c>
      <c r="G490" s="56" t="str">
        <f>_xlfn.IFNA(_xlfn.IFNA(INDEX(l_goods!$B$3:$B$65537,MATCH($C490,l_goods!$A$3:$A$65537,0)),INDEX(background_technosphere!$F$2:$F$65536,MATCH($C490,background_technosphere!$A$2:$A$65536,0))),"")</f>
        <v/>
      </c>
      <c r="H490" s="57" t="str">
        <f>_xlfn.IFNA(_xlfn.IFNA(INDEX(l_fp!$B$3:$B$65537,MATCH($D490,l_fp!$A$3:$A$65537,0)),INDEX(background_biosphere!$B$2:$B$65536,MATCH($D490,background_biosphere!$A$2:$A$65536,0))),"")</f>
        <v>Mercury</v>
      </c>
      <c r="I490" s="58"/>
      <c r="J490" s="58"/>
      <c r="K490" s="54">
        <v>4.1021599999999998E-9</v>
      </c>
      <c r="L490" s="59" t="str">
        <f>IF(_xlfn.IFNA(_xlfn.IFNA(INDEX(l_fp!$D$3:$D$65537,MATCH($D490,l_fp!$A$3:$A$65537,0)),INDEX(background_biosphere!$C$2:$C$65536,MATCH($D490,background_biosphere!$A$2:$A$65536,0))),"")=0,"",_xlfn.IFNA(_xlfn.IFNA(INDEX(l_fp!$D$3:$D$65537,MATCH($D490,l_fp!$A$3:$A$65537,0)),INDEX(background_biosphere!$C$2:$C$65536,MATCH($D490,background_biosphere!$A$2:$A$65536,0))),""))</f>
        <v>water</v>
      </c>
      <c r="M490" s="59" t="str">
        <f>IF(_xlfn.IFNA(_xlfn.IFNA(INDEX(l_fp!$E$3:$E$65537,MATCH($D490,l_fp!$A$3:$A$65537,0)),INDEX(background_biosphere!$D$2:$D$65536,MATCH($D490,background_biosphere!$A$2:$A$65536,0))),"")=0,"",_xlfn.IFNA(_xlfn.IFNA(INDEX(l_fp!$E$3:$E$65537,MATCH($D490,l_fp!$A$3:$A$65537,0)),INDEX(background_biosphere!$D$2:$D$65536,MATCH($D490,background_biosphere!$A$2:$A$65536,0))),""))</f>
        <v>unspecified</v>
      </c>
      <c r="N490" s="60" t="str">
        <f>_xlfn.IFNA(_xlfn.IFNA(_xlfn.IFNA(_xlfn.IFNA(INDEX(l_goods!$D$3:$D$65537,MATCH(C490,l_goods!$A$3:$A$65537,0)),INDEX(background_technosphere!$H$2:$H$65536,MATCH(C490,background_technosphere!$A$2:$A$65536,0))),INDEX(l_fp!$F$3:$F$65537,MATCH($D490,l_fp!$A$3:$A$65537,0))),INDEX(background_biosphere!$E$2:$E$65536,MATCH($D490,background_biosphere!$A$2:$A$65536,0))),"")</f>
        <v>kg</v>
      </c>
      <c r="O490" s="61"/>
      <c r="P490" s="61" t="s">
        <v>5777</v>
      </c>
      <c r="Q490" s="61"/>
    </row>
    <row r="491" spans="1:17" x14ac:dyDescent="0.25">
      <c r="A491" s="158" t="str">
        <f>_xlfn.IFNA(_xlfn.IFNA(INDEX(l_act!$B$3:$B$65537,MATCH($B491,l_act!$A$3:$A$65537,0)),INDEX(background_technosphere!$E$2:$E$65536,MATCH($B491,background_technosphere!$B$2:$B$65536,0))),"")</f>
        <v>recyc_OCC_QC_1</v>
      </c>
      <c r="B491" s="156" t="s">
        <v>6055</v>
      </c>
      <c r="C491" s="53"/>
      <c r="D491" s="54" t="s">
        <v>5109</v>
      </c>
      <c r="E491" s="55" t="str">
        <f>_xlfn.IFNA(_xlfn.IFNA(INDEX(l_act!$B$3:$B$65537,MATCH(IFERROR(RIGHT($C491,LEN($C491)-FIND("_",$C491)),""),l_act!$A$3:$A$65537,0)),INDEX(background_technosphere!$E$2:$E$65536,MATCH($C491,background_technosphere!$A$2:$A$65536,0))),"")</f>
        <v/>
      </c>
      <c r="F491" s="55" t="str">
        <f>_xlfn.IFNA(_xlfn.IFNA(INDEX(l_act!$C$3:$C$65537,MATCH(IFERROR(RIGHT($C491,LEN($C491)-FIND("_",$C491)),""),l_act!$A$3:$A$65537,0)),INDEX(background_technosphere!$G$2:$G$65536,MATCH($C491,background_technosphere!$A$2:$A$65536,0))),"")</f>
        <v/>
      </c>
      <c r="G491" s="56" t="str">
        <f>_xlfn.IFNA(_xlfn.IFNA(INDEX(l_goods!$B$3:$B$65537,MATCH($C491,l_goods!$A$3:$A$65537,0)),INDEX(background_technosphere!$F$2:$F$65536,MATCH($C491,background_technosphere!$A$2:$A$65536,0))),"")</f>
        <v/>
      </c>
      <c r="H491" s="57" t="str">
        <f>_xlfn.IFNA(_xlfn.IFNA(INDEX(l_fp!$B$3:$B$65537,MATCH($D491,l_fp!$A$3:$A$65537,0)),INDEX(background_biosphere!$B$2:$B$65536,MATCH($D491,background_biosphere!$A$2:$A$65536,0))),"")</f>
        <v>Nickel, ion</v>
      </c>
      <c r="I491" s="58"/>
      <c r="J491" s="58"/>
      <c r="K491" s="54">
        <v>2.1276800000000002E-8</v>
      </c>
      <c r="L491" s="59" t="str">
        <f>IF(_xlfn.IFNA(_xlfn.IFNA(INDEX(l_fp!$D$3:$D$65537,MATCH($D491,l_fp!$A$3:$A$65537,0)),INDEX(background_biosphere!$C$2:$C$65536,MATCH($D491,background_biosphere!$A$2:$A$65536,0))),"")=0,"",_xlfn.IFNA(_xlfn.IFNA(INDEX(l_fp!$D$3:$D$65537,MATCH($D491,l_fp!$A$3:$A$65537,0)),INDEX(background_biosphere!$C$2:$C$65536,MATCH($D491,background_biosphere!$A$2:$A$65536,0))),""))</f>
        <v>water</v>
      </c>
      <c r="M491" s="59" t="str">
        <f>IF(_xlfn.IFNA(_xlfn.IFNA(INDEX(l_fp!$E$3:$E$65537,MATCH($D491,l_fp!$A$3:$A$65537,0)),INDEX(background_biosphere!$D$2:$D$65536,MATCH($D491,background_biosphere!$A$2:$A$65536,0))),"")=0,"",_xlfn.IFNA(_xlfn.IFNA(INDEX(l_fp!$E$3:$E$65537,MATCH($D491,l_fp!$A$3:$A$65537,0)),INDEX(background_biosphere!$D$2:$D$65536,MATCH($D491,background_biosphere!$A$2:$A$65536,0))),""))</f>
        <v>unspecified</v>
      </c>
      <c r="N491" s="60" t="str">
        <f>_xlfn.IFNA(_xlfn.IFNA(_xlfn.IFNA(_xlfn.IFNA(INDEX(l_goods!$D$3:$D$65537,MATCH(C491,l_goods!$A$3:$A$65537,0)),INDEX(background_technosphere!$H$2:$H$65536,MATCH(C491,background_technosphere!$A$2:$A$65536,0))),INDEX(l_fp!$F$3:$F$65537,MATCH($D491,l_fp!$A$3:$A$65537,0))),INDEX(background_biosphere!$E$2:$E$65536,MATCH($D491,background_biosphere!$A$2:$A$65536,0))),"")</f>
        <v>kg</v>
      </c>
      <c r="O491" s="61"/>
      <c r="P491" s="61" t="s">
        <v>5777</v>
      </c>
      <c r="Q491" s="61"/>
    </row>
    <row r="492" spans="1:17" x14ac:dyDescent="0.25">
      <c r="A492" s="158" t="str">
        <f>_xlfn.IFNA(_xlfn.IFNA(INDEX(l_act!$B$3:$B$65537,MATCH($B492,l_act!$A$3:$A$65537,0)),INDEX(background_technosphere!$E$2:$E$65536,MATCH($B492,background_technosphere!$B$2:$B$65536,0))),"")</f>
        <v>recyc_OCC_QC_1</v>
      </c>
      <c r="B492" s="156" t="s">
        <v>6055</v>
      </c>
      <c r="C492" s="53"/>
      <c r="D492" s="54" t="s">
        <v>5135</v>
      </c>
      <c r="E492" s="55" t="str">
        <f>_xlfn.IFNA(_xlfn.IFNA(INDEX(l_act!$B$3:$B$65537,MATCH(IFERROR(RIGHT($C492,LEN($C492)-FIND("_",$C492)),""),l_act!$A$3:$A$65537,0)),INDEX(background_technosphere!$E$2:$E$65536,MATCH($C492,background_technosphere!$A$2:$A$65536,0))),"")</f>
        <v/>
      </c>
      <c r="F492" s="55" t="str">
        <f>_xlfn.IFNA(_xlfn.IFNA(INDEX(l_act!$C$3:$C$65537,MATCH(IFERROR(RIGHT($C492,LEN($C492)-FIND("_",$C492)),""),l_act!$A$3:$A$65537,0)),INDEX(background_technosphere!$G$2:$G$65536,MATCH($C492,background_technosphere!$A$2:$A$65536,0))),"")</f>
        <v/>
      </c>
      <c r="G492" s="56" t="str">
        <f>_xlfn.IFNA(_xlfn.IFNA(INDEX(l_goods!$B$3:$B$65537,MATCH($C492,l_goods!$A$3:$A$65537,0)),INDEX(background_technosphere!$F$2:$F$65536,MATCH($C492,background_technosphere!$A$2:$A$65536,0))),"")</f>
        <v/>
      </c>
      <c r="H492" s="57" t="str">
        <f>_xlfn.IFNA(_xlfn.IFNA(INDEX(l_fp!$B$3:$B$65537,MATCH($D492,l_fp!$A$3:$A$65537,0)),INDEX(background_biosphere!$B$2:$B$65536,MATCH($D492,background_biosphere!$A$2:$A$65536,0))),"")</f>
        <v>Nitrogen</v>
      </c>
      <c r="I492" s="58"/>
      <c r="J492" s="58"/>
      <c r="K492" s="54">
        <v>5.5521113999999998E-5</v>
      </c>
      <c r="L492" s="59" t="str">
        <f>IF(_xlfn.IFNA(_xlfn.IFNA(INDEX(l_fp!$D$3:$D$65537,MATCH($D492,l_fp!$A$3:$A$65537,0)),INDEX(background_biosphere!$C$2:$C$65536,MATCH($D492,background_biosphere!$A$2:$A$65536,0))),"")=0,"",_xlfn.IFNA(_xlfn.IFNA(INDEX(l_fp!$D$3:$D$65537,MATCH($D492,l_fp!$A$3:$A$65537,0)),INDEX(background_biosphere!$C$2:$C$65536,MATCH($D492,background_biosphere!$A$2:$A$65536,0))),""))</f>
        <v>water</v>
      </c>
      <c r="M492" s="59" t="str">
        <f>IF(_xlfn.IFNA(_xlfn.IFNA(INDEX(l_fp!$E$3:$E$65537,MATCH($D492,l_fp!$A$3:$A$65537,0)),INDEX(background_biosphere!$D$2:$D$65536,MATCH($D492,background_biosphere!$A$2:$A$65536,0))),"")=0,"",_xlfn.IFNA(_xlfn.IFNA(INDEX(l_fp!$E$3:$E$65537,MATCH($D492,l_fp!$A$3:$A$65537,0)),INDEX(background_biosphere!$D$2:$D$65536,MATCH($D492,background_biosphere!$A$2:$A$65536,0))),""))</f>
        <v>unspecified</v>
      </c>
      <c r="N492" s="60" t="str">
        <f>_xlfn.IFNA(_xlfn.IFNA(_xlfn.IFNA(_xlfn.IFNA(INDEX(l_goods!$D$3:$D$65537,MATCH(C492,l_goods!$A$3:$A$65537,0)),INDEX(background_technosphere!$H$2:$H$65536,MATCH(C492,background_technosphere!$A$2:$A$65536,0))),INDEX(l_fp!$F$3:$F$65537,MATCH($D492,l_fp!$A$3:$A$65537,0))),INDEX(background_biosphere!$E$2:$E$65536,MATCH($D492,background_biosphere!$A$2:$A$65536,0))),"")</f>
        <v>kg</v>
      </c>
      <c r="O492" s="61"/>
      <c r="P492" s="61" t="s">
        <v>5777</v>
      </c>
      <c r="Q492" s="61"/>
    </row>
    <row r="493" spans="1:17" x14ac:dyDescent="0.25">
      <c r="A493" s="158" t="str">
        <f>_xlfn.IFNA(_xlfn.IFNA(INDEX(l_act!$B$3:$B$65537,MATCH($B493,l_act!$A$3:$A$65537,0)),INDEX(background_technosphere!$E$2:$E$65536,MATCH($B493,background_technosphere!$B$2:$B$65536,0))),"")</f>
        <v>recyc_OCC_QC_1</v>
      </c>
      <c r="B493" s="156" t="s">
        <v>6055</v>
      </c>
      <c r="C493" s="53"/>
      <c r="D493" s="54" t="s">
        <v>5193</v>
      </c>
      <c r="E493" s="55" t="str">
        <f>_xlfn.IFNA(_xlfn.IFNA(INDEX(l_act!$B$3:$B$65537,MATCH(IFERROR(RIGHT($C493,LEN($C493)-FIND("_",$C493)),""),l_act!$A$3:$A$65537,0)),INDEX(background_technosphere!$E$2:$E$65536,MATCH($C493,background_technosphere!$A$2:$A$65536,0))),"")</f>
        <v/>
      </c>
      <c r="F493" s="55" t="str">
        <f>_xlfn.IFNA(_xlfn.IFNA(INDEX(l_act!$C$3:$C$65537,MATCH(IFERROR(RIGHT($C493,LEN($C493)-FIND("_",$C493)),""),l_act!$A$3:$A$65537,0)),INDEX(background_technosphere!$G$2:$G$65536,MATCH($C493,background_technosphere!$A$2:$A$65536,0))),"")</f>
        <v/>
      </c>
      <c r="G493" s="56" t="str">
        <f>_xlfn.IFNA(_xlfn.IFNA(INDEX(l_goods!$B$3:$B$65537,MATCH($C493,l_goods!$A$3:$A$65537,0)),INDEX(background_technosphere!$F$2:$F$65536,MATCH($C493,background_technosphere!$A$2:$A$65536,0))),"")</f>
        <v/>
      </c>
      <c r="H493" s="57" t="str">
        <f>_xlfn.IFNA(_xlfn.IFNA(INDEX(l_fp!$B$3:$B$65537,MATCH($D493,l_fp!$A$3:$A$65537,0)),INDEX(background_biosphere!$B$2:$B$65536,MATCH($D493,background_biosphere!$A$2:$A$65536,0))),"")</f>
        <v>Phosphorus</v>
      </c>
      <c r="I493" s="58"/>
      <c r="J493" s="58"/>
      <c r="K493" s="54">
        <v>7.2162560000000003E-6</v>
      </c>
      <c r="L493" s="59" t="str">
        <f>IF(_xlfn.IFNA(_xlfn.IFNA(INDEX(l_fp!$D$3:$D$65537,MATCH($D493,l_fp!$A$3:$A$65537,0)),INDEX(background_biosphere!$C$2:$C$65536,MATCH($D493,background_biosphere!$A$2:$A$65536,0))),"")=0,"",_xlfn.IFNA(_xlfn.IFNA(INDEX(l_fp!$D$3:$D$65537,MATCH($D493,l_fp!$A$3:$A$65537,0)),INDEX(background_biosphere!$C$2:$C$65536,MATCH($D493,background_biosphere!$A$2:$A$65536,0))),""))</f>
        <v>water</v>
      </c>
      <c r="M493" s="59" t="str">
        <f>IF(_xlfn.IFNA(_xlfn.IFNA(INDEX(l_fp!$E$3:$E$65537,MATCH($D493,l_fp!$A$3:$A$65537,0)),INDEX(background_biosphere!$D$2:$D$65536,MATCH($D493,background_biosphere!$A$2:$A$65536,0))),"")=0,"",_xlfn.IFNA(_xlfn.IFNA(INDEX(l_fp!$E$3:$E$65537,MATCH($D493,l_fp!$A$3:$A$65537,0)),INDEX(background_biosphere!$D$2:$D$65536,MATCH($D493,background_biosphere!$A$2:$A$65536,0))),""))</f>
        <v>unspecified</v>
      </c>
      <c r="N493" s="60" t="str">
        <f>_xlfn.IFNA(_xlfn.IFNA(_xlfn.IFNA(_xlfn.IFNA(INDEX(l_goods!$D$3:$D$65537,MATCH(C493,l_goods!$A$3:$A$65537,0)),INDEX(background_technosphere!$H$2:$H$65536,MATCH(C493,background_technosphere!$A$2:$A$65536,0))),INDEX(l_fp!$F$3:$F$65537,MATCH($D493,l_fp!$A$3:$A$65537,0))),INDEX(background_biosphere!$E$2:$E$65536,MATCH($D493,background_biosphere!$A$2:$A$65536,0))),"")</f>
        <v>kg</v>
      </c>
      <c r="O493" s="61"/>
      <c r="P493" s="61" t="s">
        <v>5777</v>
      </c>
      <c r="Q493" s="61"/>
    </row>
    <row r="494" spans="1:17" x14ac:dyDescent="0.25">
      <c r="A494" s="158" t="str">
        <f>_xlfn.IFNA(_xlfn.IFNA(INDEX(l_act!$B$3:$B$65537,MATCH($B494,l_act!$A$3:$A$65537,0)),INDEX(background_technosphere!$E$2:$E$65536,MATCH($B494,background_technosphere!$B$2:$B$65536,0))),"")</f>
        <v>recyc_OCC_QC_1</v>
      </c>
      <c r="B494" s="156" t="s">
        <v>6055</v>
      </c>
      <c r="C494" s="53"/>
      <c r="D494" s="54" t="s">
        <v>5453</v>
      </c>
      <c r="E494" s="55" t="str">
        <f>_xlfn.IFNA(_xlfn.IFNA(INDEX(l_act!$B$3:$B$65537,MATCH(IFERROR(RIGHT($C494,LEN($C494)-FIND("_",$C494)),""),l_act!$A$3:$A$65537,0)),INDEX(background_technosphere!$E$2:$E$65536,MATCH($C494,background_technosphere!$A$2:$A$65536,0))),"")</f>
        <v/>
      </c>
      <c r="F494" s="55" t="str">
        <f>_xlfn.IFNA(_xlfn.IFNA(INDEX(l_act!$C$3:$C$65537,MATCH(IFERROR(RIGHT($C494,LEN($C494)-FIND("_",$C494)),""),l_act!$A$3:$A$65537,0)),INDEX(background_technosphere!$G$2:$G$65536,MATCH($C494,background_technosphere!$A$2:$A$65536,0))),"")</f>
        <v/>
      </c>
      <c r="G494" s="56" t="str">
        <f>_xlfn.IFNA(_xlfn.IFNA(INDEX(l_goods!$B$3:$B$65537,MATCH($C494,l_goods!$A$3:$A$65537,0)),INDEX(background_technosphere!$F$2:$F$65536,MATCH($C494,background_technosphere!$A$2:$A$65536,0))),"")</f>
        <v/>
      </c>
      <c r="H494" s="57" t="str">
        <f>_xlfn.IFNA(_xlfn.IFNA(INDEX(l_fp!$B$3:$B$65537,MATCH($D494,l_fp!$A$3:$A$65537,0)),INDEX(background_biosphere!$B$2:$B$65536,MATCH($D494,background_biosphere!$A$2:$A$65536,0))),"")</f>
        <v>Suspended solids, unspecified</v>
      </c>
      <c r="I494" s="58"/>
      <c r="J494" s="58"/>
      <c r="K494" s="54">
        <v>2.3014197500000001E-4</v>
      </c>
      <c r="L494" s="59" t="str">
        <f>IF(_xlfn.IFNA(_xlfn.IFNA(INDEX(l_fp!$D$3:$D$65537,MATCH($D494,l_fp!$A$3:$A$65537,0)),INDEX(background_biosphere!$C$2:$C$65536,MATCH($D494,background_biosphere!$A$2:$A$65536,0))),"")=0,"",_xlfn.IFNA(_xlfn.IFNA(INDEX(l_fp!$D$3:$D$65537,MATCH($D494,l_fp!$A$3:$A$65537,0)),INDEX(background_biosphere!$C$2:$C$65536,MATCH($D494,background_biosphere!$A$2:$A$65536,0))),""))</f>
        <v>water</v>
      </c>
      <c r="M494" s="59" t="str">
        <f>IF(_xlfn.IFNA(_xlfn.IFNA(INDEX(l_fp!$E$3:$E$65537,MATCH($D494,l_fp!$A$3:$A$65537,0)),INDEX(background_biosphere!$D$2:$D$65536,MATCH($D494,background_biosphere!$A$2:$A$65536,0))),"")=0,"",_xlfn.IFNA(_xlfn.IFNA(INDEX(l_fp!$E$3:$E$65537,MATCH($D494,l_fp!$A$3:$A$65537,0)),INDEX(background_biosphere!$D$2:$D$65536,MATCH($D494,background_biosphere!$A$2:$A$65536,0))),""))</f>
        <v>unspecified</v>
      </c>
      <c r="N494" s="60" t="str">
        <f>_xlfn.IFNA(_xlfn.IFNA(_xlfn.IFNA(_xlfn.IFNA(INDEX(l_goods!$D$3:$D$65537,MATCH(C494,l_goods!$A$3:$A$65537,0)),INDEX(background_technosphere!$H$2:$H$65536,MATCH(C494,background_technosphere!$A$2:$A$65536,0))),INDEX(l_fp!$F$3:$F$65537,MATCH($D494,l_fp!$A$3:$A$65537,0))),INDEX(background_biosphere!$E$2:$E$65536,MATCH($D494,background_biosphere!$A$2:$A$65536,0))),"")</f>
        <v>kg</v>
      </c>
      <c r="O494" s="61"/>
      <c r="P494" s="61" t="s">
        <v>5777</v>
      </c>
      <c r="Q494" s="61"/>
    </row>
    <row r="495" spans="1:17" x14ac:dyDescent="0.25">
      <c r="A495" s="158" t="str">
        <f>_xlfn.IFNA(_xlfn.IFNA(INDEX(l_act!$B$3:$B$65537,MATCH($B495,l_act!$A$3:$A$65537,0)),INDEX(background_technosphere!$E$2:$E$65536,MATCH($B495,background_technosphere!$B$2:$B$65536,0))),"")</f>
        <v>recyc_OCC_QC_1</v>
      </c>
      <c r="B495" s="156" t="s">
        <v>6055</v>
      </c>
      <c r="C495" s="53"/>
      <c r="D495" s="54" t="s">
        <v>5459</v>
      </c>
      <c r="E495" s="55" t="str">
        <f>_xlfn.IFNA(_xlfn.IFNA(INDEX(l_act!$B$3:$B$65537,MATCH(IFERROR(RIGHT($C495,LEN($C495)-FIND("_",$C495)),""),l_act!$A$3:$A$65537,0)),INDEX(background_technosphere!$E$2:$E$65536,MATCH($C495,background_technosphere!$A$2:$A$65536,0))),"")</f>
        <v/>
      </c>
      <c r="F495" s="55" t="str">
        <f>_xlfn.IFNA(_xlfn.IFNA(INDEX(l_act!$C$3:$C$65537,MATCH(IFERROR(RIGHT($C495,LEN($C495)-FIND("_",$C495)),""),l_act!$A$3:$A$65537,0)),INDEX(background_technosphere!$G$2:$G$65536,MATCH($C495,background_technosphere!$A$2:$A$65536,0))),"")</f>
        <v/>
      </c>
      <c r="G495" s="56" t="str">
        <f>_xlfn.IFNA(_xlfn.IFNA(INDEX(l_goods!$B$3:$B$65537,MATCH($C495,l_goods!$A$3:$A$65537,0)),INDEX(background_technosphere!$F$2:$F$65536,MATCH($C495,background_technosphere!$A$2:$A$65536,0))),"")</f>
        <v/>
      </c>
      <c r="H495" s="57" t="str">
        <f>_xlfn.IFNA(_xlfn.IFNA(INDEX(l_fp!$B$3:$B$65537,MATCH($D495,l_fp!$A$3:$A$65537,0)),INDEX(background_biosphere!$B$2:$B$65536,MATCH($D495,background_biosphere!$A$2:$A$65536,0))),"")</f>
        <v>TOC, Total Organic Carbon</v>
      </c>
      <c r="I495" s="58"/>
      <c r="J495" s="58"/>
      <c r="K495" s="54">
        <v>3.2589227800000002E-4</v>
      </c>
      <c r="L495" s="59" t="str">
        <f>IF(_xlfn.IFNA(_xlfn.IFNA(INDEX(l_fp!$D$3:$D$65537,MATCH($D495,l_fp!$A$3:$A$65537,0)),INDEX(background_biosphere!$C$2:$C$65536,MATCH($D495,background_biosphere!$A$2:$A$65536,0))),"")=0,"",_xlfn.IFNA(_xlfn.IFNA(INDEX(l_fp!$D$3:$D$65537,MATCH($D495,l_fp!$A$3:$A$65537,0)),INDEX(background_biosphere!$C$2:$C$65536,MATCH($D495,background_biosphere!$A$2:$A$65536,0))),""))</f>
        <v>water</v>
      </c>
      <c r="M495" s="59" t="str">
        <f>IF(_xlfn.IFNA(_xlfn.IFNA(INDEX(l_fp!$E$3:$E$65537,MATCH($D495,l_fp!$A$3:$A$65537,0)),INDEX(background_biosphere!$D$2:$D$65536,MATCH($D495,background_biosphere!$A$2:$A$65536,0))),"")=0,"",_xlfn.IFNA(_xlfn.IFNA(INDEX(l_fp!$E$3:$E$65537,MATCH($D495,l_fp!$A$3:$A$65537,0)),INDEX(background_biosphere!$D$2:$D$65536,MATCH($D495,background_biosphere!$A$2:$A$65536,0))),""))</f>
        <v>unspecified</v>
      </c>
      <c r="N495" s="60" t="str">
        <f>_xlfn.IFNA(_xlfn.IFNA(_xlfn.IFNA(_xlfn.IFNA(INDEX(l_goods!$D$3:$D$65537,MATCH(C495,l_goods!$A$3:$A$65537,0)),INDEX(background_technosphere!$H$2:$H$65536,MATCH(C495,background_technosphere!$A$2:$A$65536,0))),INDEX(l_fp!$F$3:$F$65537,MATCH($D495,l_fp!$A$3:$A$65537,0))),INDEX(background_biosphere!$E$2:$E$65536,MATCH($D495,background_biosphere!$A$2:$A$65536,0))),"")</f>
        <v>kg</v>
      </c>
      <c r="O495" s="61"/>
      <c r="P495" s="61" t="s">
        <v>5777</v>
      </c>
      <c r="Q495" s="61"/>
    </row>
    <row r="496" spans="1:17" x14ac:dyDescent="0.25">
      <c r="A496" s="158" t="str">
        <f>_xlfn.IFNA(_xlfn.IFNA(INDEX(l_act!$B$3:$B$65537,MATCH($B496,l_act!$A$3:$A$65537,0)),INDEX(background_technosphere!$E$2:$E$65536,MATCH($B496,background_technosphere!$B$2:$B$65536,0))),"")</f>
        <v>recyc_OCC_QC_1</v>
      </c>
      <c r="B496" s="156" t="s">
        <v>6055</v>
      </c>
      <c r="C496" s="53"/>
      <c r="D496" s="54" t="s">
        <v>5612</v>
      </c>
      <c r="E496" s="55" t="str">
        <f>_xlfn.IFNA(_xlfn.IFNA(INDEX(l_act!$B$3:$B$65537,MATCH(IFERROR(RIGHT($C496,LEN($C496)-FIND("_",$C496)),""),l_act!$A$3:$A$65537,0)),INDEX(background_technosphere!$E$2:$E$65536,MATCH($C496,background_technosphere!$A$2:$A$65536,0))),"")</f>
        <v/>
      </c>
      <c r="F496" s="55" t="str">
        <f>_xlfn.IFNA(_xlfn.IFNA(INDEX(l_act!$C$3:$C$65537,MATCH(IFERROR(RIGHT($C496,LEN($C496)-FIND("_",$C496)),""),l_act!$A$3:$A$65537,0)),INDEX(background_technosphere!$G$2:$G$65536,MATCH($C496,background_technosphere!$A$2:$A$65536,0))),"")</f>
        <v/>
      </c>
      <c r="G496" s="56" t="str">
        <f>_xlfn.IFNA(_xlfn.IFNA(INDEX(l_goods!$B$3:$B$65537,MATCH($C496,l_goods!$A$3:$A$65537,0)),INDEX(background_technosphere!$F$2:$F$65536,MATCH($C496,background_technosphere!$A$2:$A$65536,0))),"")</f>
        <v/>
      </c>
      <c r="H496" s="57" t="str">
        <f>_xlfn.IFNA(_xlfn.IFNA(INDEX(l_fp!$B$3:$B$65537,MATCH($D496,l_fp!$A$3:$A$65537,0)),INDEX(background_biosphere!$B$2:$B$65536,MATCH($D496,background_biosphere!$A$2:$A$65536,0))),"")</f>
        <v>Water</v>
      </c>
      <c r="I496" s="58"/>
      <c r="J496" s="58"/>
      <c r="K496" s="54">
        <v>5.3872088329999998E-3</v>
      </c>
      <c r="L496" s="59" t="str">
        <f>IF(_xlfn.IFNA(_xlfn.IFNA(INDEX(l_fp!$D$3:$D$65537,MATCH($D496,l_fp!$A$3:$A$65537,0)),INDEX(background_biosphere!$C$2:$C$65536,MATCH($D496,background_biosphere!$A$2:$A$65536,0))),"")=0,"",_xlfn.IFNA(_xlfn.IFNA(INDEX(l_fp!$D$3:$D$65537,MATCH($D496,l_fp!$A$3:$A$65537,0)),INDEX(background_biosphere!$C$2:$C$65536,MATCH($D496,background_biosphere!$A$2:$A$65536,0))),""))</f>
        <v>water</v>
      </c>
      <c r="M496" s="59" t="str">
        <f>IF(_xlfn.IFNA(_xlfn.IFNA(INDEX(l_fp!$E$3:$E$65537,MATCH($D496,l_fp!$A$3:$A$65537,0)),INDEX(background_biosphere!$D$2:$D$65536,MATCH($D496,background_biosphere!$A$2:$A$65536,0))),"")=0,"",_xlfn.IFNA(_xlfn.IFNA(INDEX(l_fp!$E$3:$E$65537,MATCH($D496,l_fp!$A$3:$A$65537,0)),INDEX(background_biosphere!$D$2:$D$65536,MATCH($D496,background_biosphere!$A$2:$A$65536,0))),""))</f>
        <v>surface water</v>
      </c>
      <c r="N496" s="60" t="str">
        <f>_xlfn.IFNA(_xlfn.IFNA(_xlfn.IFNA(_xlfn.IFNA(INDEX(l_goods!$D$3:$D$65537,MATCH(C496,l_goods!$A$3:$A$65537,0)),INDEX(background_technosphere!$H$2:$H$65536,MATCH(C496,background_technosphere!$A$2:$A$65536,0))),INDEX(l_fp!$F$3:$F$65537,MATCH($D496,l_fp!$A$3:$A$65537,0))),INDEX(background_biosphere!$E$2:$E$65536,MATCH($D496,background_biosphere!$A$2:$A$65536,0))),"")</f>
        <v>m3</v>
      </c>
      <c r="O496" s="61"/>
      <c r="P496" s="61" t="s">
        <v>5777</v>
      </c>
      <c r="Q496" s="61"/>
    </row>
    <row r="497" spans="1:17" x14ac:dyDescent="0.25">
      <c r="A497" s="158" t="str">
        <f>_xlfn.IFNA(_xlfn.IFNA(INDEX(l_act!$B$3:$B$65537,MATCH($B497,l_act!$A$3:$A$65537,0)),INDEX(background_technosphere!$E$2:$E$65536,MATCH($B497,background_technosphere!$B$2:$B$65536,0))),"")</f>
        <v>recyc_OCC_QC_1</v>
      </c>
      <c r="B497" s="156" t="s">
        <v>6055</v>
      </c>
      <c r="C497" s="53"/>
      <c r="D497" s="54" t="s">
        <v>5630</v>
      </c>
      <c r="E497" s="55" t="str">
        <f>_xlfn.IFNA(_xlfn.IFNA(INDEX(l_act!$B$3:$B$65537,MATCH(IFERROR(RIGHT($C497,LEN($C497)-FIND("_",$C497)),""),l_act!$A$3:$A$65537,0)),INDEX(background_technosphere!$E$2:$E$65536,MATCH($C497,background_technosphere!$A$2:$A$65536,0))),"")</f>
        <v/>
      </c>
      <c r="F497" s="55" t="str">
        <f>_xlfn.IFNA(_xlfn.IFNA(INDEX(l_act!$C$3:$C$65537,MATCH(IFERROR(RIGHT($C497,LEN($C497)-FIND("_",$C497)),""),l_act!$A$3:$A$65537,0)),INDEX(background_technosphere!$G$2:$G$65536,MATCH($C497,background_technosphere!$A$2:$A$65536,0))),"")</f>
        <v/>
      </c>
      <c r="G497" s="56" t="str">
        <f>_xlfn.IFNA(_xlfn.IFNA(INDEX(l_goods!$B$3:$B$65537,MATCH($C497,l_goods!$A$3:$A$65537,0)),INDEX(background_technosphere!$F$2:$F$65536,MATCH($C497,background_technosphere!$A$2:$A$65536,0))),"")</f>
        <v/>
      </c>
      <c r="H497" s="57" t="str">
        <f>_xlfn.IFNA(_xlfn.IFNA(INDEX(l_fp!$B$3:$B$65537,MATCH($D497,l_fp!$A$3:$A$65537,0)),INDEX(background_biosphere!$B$2:$B$65536,MATCH($D497,background_biosphere!$A$2:$A$65536,0))),"")</f>
        <v>Zinc, ion</v>
      </c>
      <c r="I497" s="58"/>
      <c r="J497" s="58"/>
      <c r="K497" s="54">
        <v>2.5209599999999998E-7</v>
      </c>
      <c r="L497" s="59" t="str">
        <f>IF(_xlfn.IFNA(_xlfn.IFNA(INDEX(l_fp!$D$3:$D$65537,MATCH($D497,l_fp!$A$3:$A$65537,0)),INDEX(background_biosphere!$C$2:$C$65536,MATCH($D497,background_biosphere!$A$2:$A$65536,0))),"")=0,"",_xlfn.IFNA(_xlfn.IFNA(INDEX(l_fp!$D$3:$D$65537,MATCH($D497,l_fp!$A$3:$A$65537,0)),INDEX(background_biosphere!$C$2:$C$65536,MATCH($D497,background_biosphere!$A$2:$A$65536,0))),""))</f>
        <v>water</v>
      </c>
      <c r="M497" s="59" t="str">
        <f>IF(_xlfn.IFNA(_xlfn.IFNA(INDEX(l_fp!$E$3:$E$65537,MATCH($D497,l_fp!$A$3:$A$65537,0)),INDEX(background_biosphere!$D$2:$D$65536,MATCH($D497,background_biosphere!$A$2:$A$65536,0))),"")=0,"",_xlfn.IFNA(_xlfn.IFNA(INDEX(l_fp!$E$3:$E$65537,MATCH($D497,l_fp!$A$3:$A$65537,0)),INDEX(background_biosphere!$D$2:$D$65536,MATCH($D497,background_biosphere!$A$2:$A$65536,0))),""))</f>
        <v>unspecified</v>
      </c>
      <c r="N497" s="60" t="str">
        <f>_xlfn.IFNA(_xlfn.IFNA(_xlfn.IFNA(_xlfn.IFNA(INDEX(l_goods!$D$3:$D$65537,MATCH(C497,l_goods!$A$3:$A$65537,0)),INDEX(background_technosphere!$H$2:$H$65536,MATCH(C497,background_technosphere!$A$2:$A$65536,0))),INDEX(l_fp!$F$3:$F$65537,MATCH($D497,l_fp!$A$3:$A$65537,0))),INDEX(background_biosphere!$E$2:$E$65536,MATCH($D497,background_biosphere!$A$2:$A$65536,0))),"")</f>
        <v>kg</v>
      </c>
      <c r="O497" s="61"/>
      <c r="P497" s="61" t="s">
        <v>5777</v>
      </c>
      <c r="Q497" s="61"/>
    </row>
    <row r="498" spans="1:17" s="151" customFormat="1" x14ac:dyDescent="0.25">
      <c r="A498" s="140" t="str">
        <f>_xlfn.IFNA(_xlfn.IFNA(INDEX(l_act!$B$3:$B$65537,MATCH($B498,l_act!$A$3:$A$65537,0)),INDEX(background_technosphere!$E$2:$E$65536,MATCH($B498,background_technosphere!$B$2:$B$65536,0))),"")</f>
        <v>recyc_OCC_QC_1</v>
      </c>
      <c r="B498" s="141" t="s">
        <v>6055</v>
      </c>
      <c r="C498" s="142" t="s">
        <v>6004</v>
      </c>
      <c r="D498" s="143"/>
      <c r="E498" s="144" t="str">
        <f>_xlfn.IFNA(_xlfn.IFNA(INDEX(l_act!$B$3:$B$65537,MATCH(IFERROR(RIGHT($C498,LEN($C498)-FIND("_",$C498)),""),l_act!$A$3:$A$65537,0)),INDEX(background_technosphere!$E$2:$E$65536,MATCH($C498,background_technosphere!$A$2:$A$65536,0))),"")</f>
        <v>treatment of waste polyethylene terephthalate, sanitary landfill</v>
      </c>
      <c r="F498" s="144" t="str">
        <f>_xlfn.IFNA(_xlfn.IFNA(INDEX(l_act!$C$3:$C$65537,MATCH(IFERROR(RIGHT($C498,LEN($C498)-FIND("_",$C498)),""),l_act!$A$3:$A$65537,0)),INDEX(background_technosphere!$G$2:$G$65536,MATCH($C498,background_technosphere!$A$2:$A$65536,0))),"")</f>
        <v>RoW</v>
      </c>
      <c r="G498" s="145" t="str">
        <f>_xlfn.IFNA(_xlfn.IFNA(INDEX(l_goods!$B$3:$B$65537,MATCH($C498,l_goods!$A$3:$A$65537,0)),INDEX(background_technosphere!$F$2:$F$65536,MATCH($C498,background_technosphere!$A$2:$A$65536,0))),"")</f>
        <v>waste polyethylene terephthalate</v>
      </c>
      <c r="H498" s="146" t="str">
        <f>_xlfn.IFNA(_xlfn.IFNA(INDEX(l_fp!$B$3:$B$65537,MATCH($D498,l_fp!$A$3:$A$65537,0)),INDEX(background_biosphere!$B$2:$B$65536,MATCH($D498,background_biosphere!$A$2:$A$65536,0))),"")</f>
        <v/>
      </c>
      <c r="I498" s="147">
        <f>-1/0.909*[1]Sheet1!$D$6</f>
        <v>-5.0671646790173665E-3</v>
      </c>
      <c r="J498" s="147"/>
      <c r="K498" s="143"/>
      <c r="L498" s="148" t="str">
        <f>IF(_xlfn.IFNA(_xlfn.IFNA(INDEX(l_fp!$D$3:$D$65537,MATCH($D498,l_fp!$A$3:$A$65537,0)),INDEX(background_biosphere!$C$2:$C$65536,MATCH($D498,background_biosphere!$A$2:$A$65536,0))),"")=0,"",_xlfn.IFNA(_xlfn.IFNA(INDEX(l_fp!$D$3:$D$65537,MATCH($D498,l_fp!$A$3:$A$65537,0)),INDEX(background_biosphere!$C$2:$C$65536,MATCH($D498,background_biosphere!$A$2:$A$65536,0))),""))</f>
        <v/>
      </c>
      <c r="M498" s="148" t="str">
        <f>IF(_xlfn.IFNA(_xlfn.IFNA(INDEX(l_fp!$E$3:$E$65537,MATCH($D498,l_fp!$A$3:$A$65537,0)),INDEX(background_biosphere!$D$2:$D$65536,MATCH($D498,background_biosphere!$A$2:$A$65536,0))),"")=0,"",_xlfn.IFNA(_xlfn.IFNA(INDEX(l_fp!$E$3:$E$65537,MATCH($D498,l_fp!$A$3:$A$65537,0)),INDEX(background_biosphere!$D$2:$D$65536,MATCH($D498,background_biosphere!$A$2:$A$65536,0))),""))</f>
        <v/>
      </c>
      <c r="N498" s="149" t="str">
        <f>_xlfn.IFNA(_xlfn.IFNA(_xlfn.IFNA(_xlfn.IFNA(INDEX(l_goods!$D$3:$D$65537,MATCH(C498,l_goods!$A$3:$A$65537,0)),INDEX(background_technosphere!$H$2:$H$65536,MATCH(C498,background_technosphere!$A$2:$A$65536,0))),INDEX(l_fp!$F$3:$F$65537,MATCH($D498,l_fp!$A$3:$A$65537,0))),INDEX(background_biosphere!$E$2:$E$65536,MATCH($D498,background_biosphere!$A$2:$A$65536,0))),"")</f>
        <v>kg</v>
      </c>
      <c r="O498" s="150"/>
      <c r="P498" s="150" t="s">
        <v>5999</v>
      </c>
      <c r="Q498" s="150" t="s">
        <v>5969</v>
      </c>
    </row>
    <row r="499" spans="1:17" s="151" customFormat="1" x14ac:dyDescent="0.25">
      <c r="A499" s="140" t="str">
        <f>_xlfn.IFNA(_xlfn.IFNA(INDEX(l_act!$B$3:$B$65537,MATCH($B499,l_act!$A$3:$A$65537,0)),INDEX(background_technosphere!$E$2:$E$65536,MATCH($B499,background_technosphere!$B$2:$B$65536,0))),"")</f>
        <v>recyc_OCC_QC_1</v>
      </c>
      <c r="B499" s="141" t="s">
        <v>6055</v>
      </c>
      <c r="C499" s="142" t="s">
        <v>6006</v>
      </c>
      <c r="D499" s="143"/>
      <c r="E499" s="144" t="str">
        <f>_xlfn.IFNA(_xlfn.IFNA(INDEX(l_act!$B$3:$B$65537,MATCH(IFERROR(RIGHT($C499,LEN($C499)-FIND("_",$C499)),""),l_act!$A$3:$A$65537,0)),INDEX(background_technosphere!$E$2:$E$65536,MATCH($C499,background_technosphere!$A$2:$A$65536,0))),"")</f>
        <v>treatment of waste polyethylene, sanitary landfill</v>
      </c>
      <c r="F499" s="144" t="str">
        <f>_xlfn.IFNA(_xlfn.IFNA(INDEX(l_act!$C$3:$C$65537,MATCH(IFERROR(RIGHT($C499,LEN($C499)-FIND("_",$C499)),""),l_act!$A$3:$A$65537,0)),INDEX(background_technosphere!$G$2:$G$65536,MATCH($C499,background_technosphere!$A$2:$A$65536,0))),"")</f>
        <v>RoW</v>
      </c>
      <c r="G499" s="145" t="str">
        <f>_xlfn.IFNA(_xlfn.IFNA(INDEX(l_goods!$B$3:$B$65537,MATCH($C499,l_goods!$A$3:$A$65537,0)),INDEX(background_technosphere!$F$2:$F$65536,MATCH($C499,background_technosphere!$A$2:$A$65536,0))),"")</f>
        <v>waste polyethylene</v>
      </c>
      <c r="H499" s="146" t="str">
        <f>_xlfn.IFNA(_xlfn.IFNA(INDEX(l_fp!$B$3:$B$65537,MATCH($D499,l_fp!$A$3:$A$65537,0)),INDEX(background_biosphere!$B$2:$B$65536,MATCH($D499,background_biosphere!$A$2:$A$65536,0))),"")</f>
        <v/>
      </c>
      <c r="I499" s="147">
        <f>-1/0.909*([1]Sheet1!$D$7+[1]Sheet1!$D$8)</f>
        <v>-9.36725224046938E-3</v>
      </c>
      <c r="J499" s="147"/>
      <c r="K499" s="143"/>
      <c r="L499" s="148" t="str">
        <f>IF(_xlfn.IFNA(_xlfn.IFNA(INDEX(l_fp!$D$3:$D$65537,MATCH($D499,l_fp!$A$3:$A$65537,0)),INDEX(background_biosphere!$C$2:$C$65536,MATCH($D499,background_biosphere!$A$2:$A$65536,0))),"")=0,"",_xlfn.IFNA(_xlfn.IFNA(INDEX(l_fp!$D$3:$D$65537,MATCH($D499,l_fp!$A$3:$A$65537,0)),INDEX(background_biosphere!$C$2:$C$65536,MATCH($D499,background_biosphere!$A$2:$A$65536,0))),""))</f>
        <v/>
      </c>
      <c r="M499" s="148" t="str">
        <f>IF(_xlfn.IFNA(_xlfn.IFNA(INDEX(l_fp!$E$3:$E$65537,MATCH($D499,l_fp!$A$3:$A$65537,0)),INDEX(background_biosphere!$D$2:$D$65536,MATCH($D499,background_biosphere!$A$2:$A$65536,0))),"")=0,"",_xlfn.IFNA(_xlfn.IFNA(INDEX(l_fp!$E$3:$E$65537,MATCH($D499,l_fp!$A$3:$A$65537,0)),INDEX(background_biosphere!$D$2:$D$65536,MATCH($D499,background_biosphere!$A$2:$A$65536,0))),""))</f>
        <v/>
      </c>
      <c r="N499" s="149" t="str">
        <f>_xlfn.IFNA(_xlfn.IFNA(_xlfn.IFNA(_xlfn.IFNA(INDEX(l_goods!$D$3:$D$65537,MATCH(C499,l_goods!$A$3:$A$65537,0)),INDEX(background_technosphere!$H$2:$H$65536,MATCH(C499,background_technosphere!$A$2:$A$65536,0))),INDEX(l_fp!$F$3:$F$65537,MATCH($D499,l_fp!$A$3:$A$65537,0))),INDEX(background_biosphere!$E$2:$E$65536,MATCH($D499,background_biosphere!$A$2:$A$65536,0))),"")</f>
        <v>kg</v>
      </c>
      <c r="O499" s="150"/>
      <c r="P499" s="150" t="s">
        <v>5999</v>
      </c>
      <c r="Q499" s="150" t="s">
        <v>5969</v>
      </c>
    </row>
    <row r="500" spans="1:17" s="151" customFormat="1" x14ac:dyDescent="0.25">
      <c r="A500" s="140" t="str">
        <f>_xlfn.IFNA(_xlfn.IFNA(INDEX(l_act!$B$3:$B$65537,MATCH($B500,l_act!$A$3:$A$65537,0)),INDEX(background_technosphere!$E$2:$E$65536,MATCH($B500,background_technosphere!$B$2:$B$65536,0))),"")</f>
        <v>recyc_OCC_QC_1</v>
      </c>
      <c r="B500" s="141" t="s">
        <v>6055</v>
      </c>
      <c r="C500" s="142" t="s">
        <v>6006</v>
      </c>
      <c r="D500" s="143"/>
      <c r="E500" s="144" t="str">
        <f>_xlfn.IFNA(_xlfn.IFNA(INDEX(l_act!$B$3:$B$65537,MATCH(IFERROR(RIGHT($C500,LEN($C500)-FIND("_",$C500)),""),l_act!$A$3:$A$65537,0)),INDEX(background_technosphere!$E$2:$E$65536,MATCH($C500,background_technosphere!$A$2:$A$65536,0))),"")</f>
        <v>treatment of waste polyethylene, sanitary landfill</v>
      </c>
      <c r="F500" s="144" t="str">
        <f>_xlfn.IFNA(_xlfn.IFNA(INDEX(l_act!$C$3:$C$65537,MATCH(IFERROR(RIGHT($C500,LEN($C500)-FIND("_",$C500)),""),l_act!$A$3:$A$65537,0)),INDEX(background_technosphere!$G$2:$G$65536,MATCH($C500,background_technosphere!$A$2:$A$65536,0))),"")</f>
        <v>RoW</v>
      </c>
      <c r="G500" s="145" t="str">
        <f>_xlfn.IFNA(_xlfn.IFNA(INDEX(l_goods!$B$3:$B$65537,MATCH($C500,l_goods!$A$3:$A$65537,0)),INDEX(background_technosphere!$F$2:$F$65536,MATCH($C500,background_technosphere!$A$2:$A$65536,0))),"")</f>
        <v>waste polyethylene</v>
      </c>
      <c r="H500" s="146" t="str">
        <f>_xlfn.IFNA(_xlfn.IFNA(INDEX(l_fp!$B$3:$B$65537,MATCH($D500,l_fp!$A$3:$A$65537,0)),INDEX(background_biosphere!$B$2:$B$65536,MATCH($D500,background_biosphere!$A$2:$A$65536,0))),"")</f>
        <v/>
      </c>
      <c r="I500" s="147">
        <f>-1/0.909*([1]Sheet1!$D$9)</f>
        <v>-1.9805280155900838E-18</v>
      </c>
      <c r="J500" s="147"/>
      <c r="K500" s="143"/>
      <c r="L500" s="148" t="str">
        <f>IF(_xlfn.IFNA(_xlfn.IFNA(INDEX(l_fp!$D$3:$D$65537,MATCH($D500,l_fp!$A$3:$A$65537,0)),INDEX(background_biosphere!$C$2:$C$65536,MATCH($D500,background_biosphere!$A$2:$A$65536,0))),"")=0,"",_xlfn.IFNA(_xlfn.IFNA(INDEX(l_fp!$D$3:$D$65537,MATCH($D500,l_fp!$A$3:$A$65537,0)),INDEX(background_biosphere!$C$2:$C$65536,MATCH($D500,background_biosphere!$A$2:$A$65536,0))),""))</f>
        <v/>
      </c>
      <c r="M500" s="148" t="str">
        <f>IF(_xlfn.IFNA(_xlfn.IFNA(INDEX(l_fp!$E$3:$E$65537,MATCH($D500,l_fp!$A$3:$A$65537,0)),INDEX(background_biosphere!$D$2:$D$65536,MATCH($D500,background_biosphere!$A$2:$A$65536,0))),"")=0,"",_xlfn.IFNA(_xlfn.IFNA(INDEX(l_fp!$E$3:$E$65537,MATCH($D500,l_fp!$A$3:$A$65537,0)),INDEX(background_biosphere!$D$2:$D$65536,MATCH($D500,background_biosphere!$A$2:$A$65536,0))),""))</f>
        <v/>
      </c>
      <c r="N500" s="149" t="str">
        <f>_xlfn.IFNA(_xlfn.IFNA(_xlfn.IFNA(_xlfn.IFNA(INDEX(l_goods!$D$3:$D$65537,MATCH(C500,l_goods!$A$3:$A$65537,0)),INDEX(background_technosphere!$H$2:$H$65536,MATCH(C500,background_technosphere!$A$2:$A$65536,0))),INDEX(l_fp!$F$3:$F$65537,MATCH($D500,l_fp!$A$3:$A$65537,0))),INDEX(background_biosphere!$E$2:$E$65536,MATCH($D500,background_biosphere!$A$2:$A$65536,0))),"")</f>
        <v>kg</v>
      </c>
      <c r="O500" s="150"/>
      <c r="P500" s="150" t="s">
        <v>5999</v>
      </c>
      <c r="Q500" s="150" t="s">
        <v>5969</v>
      </c>
    </row>
    <row r="501" spans="1:17" s="151" customFormat="1" x14ac:dyDescent="0.25">
      <c r="A501" s="140" t="str">
        <f>_xlfn.IFNA(_xlfn.IFNA(INDEX(l_act!$B$3:$B$65537,MATCH($B501,l_act!$A$3:$A$65537,0)),INDEX(background_technosphere!$E$2:$E$65536,MATCH($B501,background_technosphere!$B$2:$B$65536,0))),"")</f>
        <v>recyc_OCC_QC_1</v>
      </c>
      <c r="B501" s="141" t="s">
        <v>6055</v>
      </c>
      <c r="C501" s="142" t="s">
        <v>6008</v>
      </c>
      <c r="D501" s="143"/>
      <c r="E501" s="144" t="str">
        <f>_xlfn.IFNA(_xlfn.IFNA(INDEX(l_act!$B$3:$B$65537,MATCH(IFERROR(RIGHT($C501,LEN($C501)-FIND("_",$C501)),""),l_act!$A$3:$A$65537,0)),INDEX(background_technosphere!$E$2:$E$65536,MATCH($C501,background_technosphere!$A$2:$A$65536,0))),"")</f>
        <v>treatment of waste glass, sanitary landfill</v>
      </c>
      <c r="F501" s="144" t="str">
        <f>_xlfn.IFNA(_xlfn.IFNA(INDEX(l_act!$C$3:$C$65537,MATCH(IFERROR(RIGHT($C501,LEN($C501)-FIND("_",$C501)),""),l_act!$A$3:$A$65537,0)),INDEX(background_technosphere!$G$2:$G$65536,MATCH($C501,background_technosphere!$A$2:$A$65536,0))),"")</f>
        <v>GLO</v>
      </c>
      <c r="G501" s="145" t="str">
        <f>_xlfn.IFNA(_xlfn.IFNA(INDEX(l_goods!$B$3:$B$65537,MATCH($C501,l_goods!$A$3:$A$65537,0)),INDEX(background_technosphere!$F$2:$F$65536,MATCH($C501,background_technosphere!$A$2:$A$65536,0))),"")</f>
        <v>waste glass</v>
      </c>
      <c r="H501" s="146" t="str">
        <f>_xlfn.IFNA(_xlfn.IFNA(INDEX(l_fp!$B$3:$B$65537,MATCH($D501,l_fp!$A$3:$A$65537,0)),INDEX(background_biosphere!$B$2:$B$65536,MATCH($D501,background_biosphere!$A$2:$A$65536,0))),"")</f>
        <v/>
      </c>
      <c r="I501" s="147">
        <f>-1/0.909*[1]Sheet1!$D$10</f>
        <v>-9.431628598511611E-3</v>
      </c>
      <c r="J501" s="147"/>
      <c r="K501" s="143"/>
      <c r="L501" s="148" t="str">
        <f>IF(_xlfn.IFNA(_xlfn.IFNA(INDEX(l_fp!$D$3:$D$65537,MATCH($D501,l_fp!$A$3:$A$65537,0)),INDEX(background_biosphere!$C$2:$C$65536,MATCH($D501,background_biosphere!$A$2:$A$65536,0))),"")=0,"",_xlfn.IFNA(_xlfn.IFNA(INDEX(l_fp!$D$3:$D$65537,MATCH($D501,l_fp!$A$3:$A$65537,0)),INDEX(background_biosphere!$C$2:$C$65536,MATCH($D501,background_biosphere!$A$2:$A$65536,0))),""))</f>
        <v/>
      </c>
      <c r="M501" s="148" t="str">
        <f>IF(_xlfn.IFNA(_xlfn.IFNA(INDEX(l_fp!$E$3:$E$65537,MATCH($D501,l_fp!$A$3:$A$65537,0)),INDEX(background_biosphere!$D$2:$D$65536,MATCH($D501,background_biosphere!$A$2:$A$65536,0))),"")=0,"",_xlfn.IFNA(_xlfn.IFNA(INDEX(l_fp!$E$3:$E$65537,MATCH($D501,l_fp!$A$3:$A$65537,0)),INDEX(background_biosphere!$D$2:$D$65536,MATCH($D501,background_biosphere!$A$2:$A$65536,0))),""))</f>
        <v/>
      </c>
      <c r="N501" s="149" t="str">
        <f>_xlfn.IFNA(_xlfn.IFNA(_xlfn.IFNA(_xlfn.IFNA(INDEX(l_goods!$D$3:$D$65537,MATCH(C501,l_goods!$A$3:$A$65537,0)),INDEX(background_technosphere!$H$2:$H$65536,MATCH(C501,background_technosphere!$A$2:$A$65536,0))),INDEX(l_fp!$F$3:$F$65537,MATCH($D501,l_fp!$A$3:$A$65537,0))),INDEX(background_biosphere!$E$2:$E$65536,MATCH($D501,background_biosphere!$A$2:$A$65536,0))),"")</f>
        <v>kg</v>
      </c>
      <c r="O501" s="150"/>
      <c r="P501" s="150" t="s">
        <v>5999</v>
      </c>
      <c r="Q501" s="150" t="s">
        <v>5969</v>
      </c>
    </row>
    <row r="502" spans="1:17" s="151" customFormat="1" x14ac:dyDescent="0.25">
      <c r="A502" s="140" t="str">
        <f>_xlfn.IFNA(_xlfn.IFNA(INDEX(l_act!$B$3:$B$65537,MATCH($B502,l_act!$A$3:$A$65537,0)),INDEX(background_technosphere!$E$2:$E$65536,MATCH($B502,background_technosphere!$B$2:$B$65536,0))),"")</f>
        <v>recyc_OCC_QC_1</v>
      </c>
      <c r="B502" s="141" t="s">
        <v>6055</v>
      </c>
      <c r="C502" s="142" t="s">
        <v>5979</v>
      </c>
      <c r="D502" s="143"/>
      <c r="E502" s="144" t="str">
        <f>_xlfn.IFNA(_xlfn.IFNA(INDEX(l_act!$B$3:$B$65537,MATCH(IFERROR(RIGHT($C502,LEN($C502)-FIND("_",$C502)),""),l_act!$A$3:$A$65537,0)),INDEX(background_technosphere!$E$2:$E$65536,MATCH($C502,background_technosphere!$A$2:$A$65536,0))),"")</f>
        <v>treatment of scrap steel, inert material landfill</v>
      </c>
      <c r="F502" s="144" t="str">
        <f>_xlfn.IFNA(_xlfn.IFNA(INDEX(l_act!$C$3:$C$65537,MATCH(IFERROR(RIGHT($C502,LEN($C502)-FIND("_",$C502)),""),l_act!$A$3:$A$65537,0)),INDEX(background_technosphere!$G$2:$G$65536,MATCH($C502,background_technosphere!$A$2:$A$65536,0))),"")</f>
        <v>RoW</v>
      </c>
      <c r="G502" s="145" t="str">
        <f>_xlfn.IFNA(_xlfn.IFNA(INDEX(l_goods!$B$3:$B$65537,MATCH($C502,l_goods!$A$3:$A$65537,0)),INDEX(background_technosphere!$F$2:$F$65536,MATCH($C502,background_technosphere!$A$2:$A$65536,0))),"")</f>
        <v>scrap steel</v>
      </c>
      <c r="H502" s="146" t="str">
        <f>_xlfn.IFNA(_xlfn.IFNA(INDEX(l_fp!$B$3:$B$65537,MATCH($D502,l_fp!$A$3:$A$65537,0)),INDEX(background_biosphere!$B$2:$B$65536,MATCH($D502,background_biosphere!$A$2:$A$65536,0))),"")</f>
        <v/>
      </c>
      <c r="I502" s="147">
        <f>-1/0.909*[1]Sheet1!$D$11</f>
        <v>-6.2473355319663536E-18</v>
      </c>
      <c r="J502" s="147"/>
      <c r="K502" s="143"/>
      <c r="L502" s="148" t="str">
        <f>IF(_xlfn.IFNA(_xlfn.IFNA(INDEX(l_fp!$D$3:$D$65537,MATCH($D502,l_fp!$A$3:$A$65537,0)),INDEX(background_biosphere!$C$2:$C$65536,MATCH($D502,background_biosphere!$A$2:$A$65536,0))),"")=0,"",_xlfn.IFNA(_xlfn.IFNA(INDEX(l_fp!$D$3:$D$65537,MATCH($D502,l_fp!$A$3:$A$65537,0)),INDEX(background_biosphere!$C$2:$C$65536,MATCH($D502,background_biosphere!$A$2:$A$65536,0))),""))</f>
        <v/>
      </c>
      <c r="M502" s="148" t="str">
        <f>IF(_xlfn.IFNA(_xlfn.IFNA(INDEX(l_fp!$E$3:$E$65537,MATCH($D502,l_fp!$A$3:$A$65537,0)),INDEX(background_biosphere!$D$2:$D$65536,MATCH($D502,background_biosphere!$A$2:$A$65536,0))),"")=0,"",_xlfn.IFNA(_xlfn.IFNA(INDEX(l_fp!$E$3:$E$65537,MATCH($D502,l_fp!$A$3:$A$65537,0)),INDEX(background_biosphere!$D$2:$D$65536,MATCH($D502,background_biosphere!$A$2:$A$65536,0))),""))</f>
        <v/>
      </c>
      <c r="N502" s="149" t="str">
        <f>_xlfn.IFNA(_xlfn.IFNA(_xlfn.IFNA(_xlfn.IFNA(INDEX(l_goods!$D$3:$D$65537,MATCH(C502,l_goods!$A$3:$A$65537,0)),INDEX(background_technosphere!$H$2:$H$65536,MATCH(C502,background_technosphere!$A$2:$A$65536,0))),INDEX(l_fp!$F$3:$F$65537,MATCH($D502,l_fp!$A$3:$A$65537,0))),INDEX(background_biosphere!$E$2:$E$65536,MATCH($D502,background_biosphere!$A$2:$A$65536,0))),"")</f>
        <v>kg</v>
      </c>
      <c r="O502" s="150"/>
      <c r="P502" s="150" t="s">
        <v>5999</v>
      </c>
      <c r="Q502" s="150" t="s">
        <v>5969</v>
      </c>
    </row>
    <row r="503" spans="1:17" s="151" customFormat="1" x14ac:dyDescent="0.25">
      <c r="A503" s="140" t="str">
        <f>_xlfn.IFNA(_xlfn.IFNA(INDEX(l_act!$B$3:$B$65537,MATCH($B503,l_act!$A$3:$A$65537,0)),INDEX(background_technosphere!$E$2:$E$65536,MATCH($B503,background_technosphere!$B$2:$B$65536,0))),"")</f>
        <v>recyc_OCC_QC_1</v>
      </c>
      <c r="B503" s="141" t="s">
        <v>6055</v>
      </c>
      <c r="C503" s="142" t="s">
        <v>6002</v>
      </c>
      <c r="D503" s="143"/>
      <c r="E503" s="144" t="str">
        <f>_xlfn.IFNA(_xlfn.IFNA(INDEX(l_act!$B$3:$B$65537,MATCH(IFERROR(RIGHT($C503,LEN($C503)-FIND("_",$C503)),""),l_act!$A$3:$A$65537,0)),INDEX(background_technosphere!$E$2:$E$65536,MATCH($C503,background_technosphere!$A$2:$A$65536,0))),"")</f>
        <v>treatment of municipal solid waste, sanitary landfill</v>
      </c>
      <c r="F503" s="144" t="str">
        <f>_xlfn.IFNA(_xlfn.IFNA(INDEX(l_act!$C$3:$C$65537,MATCH(IFERROR(RIGHT($C503,LEN($C503)-FIND("_",$C503)),""),l_act!$A$3:$A$65537,0)),INDEX(background_technosphere!$G$2:$G$65536,MATCH($C503,background_technosphere!$A$2:$A$65536,0))),"")</f>
        <v>CA-QC</v>
      </c>
      <c r="G503" s="145" t="str">
        <f>_xlfn.IFNA(_xlfn.IFNA(INDEX(l_goods!$B$3:$B$65537,MATCH($C503,l_goods!$A$3:$A$65537,0)),INDEX(background_technosphere!$F$2:$F$65536,MATCH($C503,background_technosphere!$A$2:$A$65536,0))),"")</f>
        <v>municipal solid waste</v>
      </c>
      <c r="H503" s="146" t="str">
        <f>_xlfn.IFNA(_xlfn.IFNA(INDEX(l_fp!$B$3:$B$65537,MATCH($D503,l_fp!$A$3:$A$65537,0)),INDEX(background_biosphere!$B$2:$B$65536,MATCH($D503,background_biosphere!$A$2:$A$65536,0))),"")</f>
        <v/>
      </c>
      <c r="I503" s="147">
        <f>-1/0.909*[1]Sheet1!$D$12</f>
        <v>-9.431628598511611E-3</v>
      </c>
      <c r="J503" s="147"/>
      <c r="K503" s="143"/>
      <c r="L503" s="148" t="str">
        <f>IF(_xlfn.IFNA(_xlfn.IFNA(INDEX(l_fp!$D$3:$D$65537,MATCH($D503,l_fp!$A$3:$A$65537,0)),INDEX(background_biosphere!$C$2:$C$65536,MATCH($D503,background_biosphere!$A$2:$A$65536,0))),"")=0,"",_xlfn.IFNA(_xlfn.IFNA(INDEX(l_fp!$D$3:$D$65537,MATCH($D503,l_fp!$A$3:$A$65537,0)),INDEX(background_biosphere!$C$2:$C$65536,MATCH($D503,background_biosphere!$A$2:$A$65536,0))),""))</f>
        <v/>
      </c>
      <c r="M503" s="148" t="str">
        <f>IF(_xlfn.IFNA(_xlfn.IFNA(INDEX(l_fp!$E$3:$E$65537,MATCH($D503,l_fp!$A$3:$A$65537,0)),INDEX(background_biosphere!$D$2:$D$65536,MATCH($D503,background_biosphere!$A$2:$A$65536,0))),"")=0,"",_xlfn.IFNA(_xlfn.IFNA(INDEX(l_fp!$E$3:$E$65537,MATCH($D503,l_fp!$A$3:$A$65537,0)),INDEX(background_biosphere!$D$2:$D$65536,MATCH($D503,background_biosphere!$A$2:$A$65536,0))),""))</f>
        <v/>
      </c>
      <c r="N503" s="149" t="str">
        <f>_xlfn.IFNA(_xlfn.IFNA(_xlfn.IFNA(_xlfn.IFNA(INDEX(l_goods!$D$3:$D$65537,MATCH(C503,l_goods!$A$3:$A$65537,0)),INDEX(background_technosphere!$H$2:$H$65536,MATCH(C503,background_technosphere!$A$2:$A$65536,0))),INDEX(l_fp!$F$3:$F$65537,MATCH($D503,l_fp!$A$3:$A$65537,0))),INDEX(background_biosphere!$E$2:$E$65536,MATCH($D503,background_biosphere!$A$2:$A$65536,0))),"")</f>
        <v>kg</v>
      </c>
      <c r="O503" s="150"/>
      <c r="P503" s="150" t="s">
        <v>5999</v>
      </c>
      <c r="Q503" s="150" t="s">
        <v>5969</v>
      </c>
    </row>
    <row r="504" spans="1:17" s="151" customFormat="1" x14ac:dyDescent="0.25">
      <c r="A504" s="140" t="str">
        <f>_xlfn.IFNA(_xlfn.IFNA(INDEX(l_act!$B$3:$B$65537,MATCH($B504,l_act!$A$3:$A$65537,0)),INDEX(background_technosphere!$E$2:$E$65536,MATCH($B504,background_technosphere!$B$2:$B$65536,0))),"")</f>
        <v>recyc_OCC_QC_1</v>
      </c>
      <c r="B504" s="141" t="s">
        <v>6055</v>
      </c>
      <c r="C504" s="142" t="s">
        <v>6010</v>
      </c>
      <c r="D504" s="143"/>
      <c r="E504" s="144" t="str">
        <f>_xlfn.IFNA(_xlfn.IFNA(INDEX(l_act!$B$3:$B$65537,MATCH(IFERROR(RIGHT($C504,LEN($C504)-FIND("_",$C504)),""),l_act!$A$3:$A$65537,0)),INDEX(background_technosphere!$E$2:$E$65536,MATCH($C504,background_technosphere!$A$2:$A$65536,0))),"")</f>
        <v>treatment of waste graphical paper, sanitary landfill</v>
      </c>
      <c r="F504" s="144" t="str">
        <f>_xlfn.IFNA(_xlfn.IFNA(INDEX(l_act!$C$3:$C$65537,MATCH(IFERROR(RIGHT($C504,LEN($C504)-FIND("_",$C504)),""),l_act!$A$3:$A$65537,0)),INDEX(background_technosphere!$G$2:$G$65536,MATCH($C504,background_technosphere!$A$2:$A$65536,0))),"")</f>
        <v>RoW</v>
      </c>
      <c r="G504" s="145" t="str">
        <f>_xlfn.IFNA(_xlfn.IFNA(INDEX(l_goods!$B$3:$B$65537,MATCH($C504,l_goods!$A$3:$A$65537,0)),INDEX(background_technosphere!$F$2:$F$65536,MATCH($C504,background_technosphere!$A$2:$A$65536,0))),"")</f>
        <v>waste graphical paper</v>
      </c>
      <c r="H504" s="146" t="str">
        <f>_xlfn.IFNA(_xlfn.IFNA(INDEX(l_fp!$B$3:$B$65537,MATCH($D504,l_fp!$A$3:$A$65537,0)),INDEX(background_biosphere!$B$2:$B$65536,MATCH($D504,background_biosphere!$A$2:$A$65536,0))),"")</f>
        <v/>
      </c>
      <c r="I504" s="147"/>
      <c r="J504" s="147"/>
      <c r="K504" s="143"/>
      <c r="L504" s="148" t="str">
        <f>IF(_xlfn.IFNA(_xlfn.IFNA(INDEX(l_fp!$D$3:$D$65537,MATCH($D504,l_fp!$A$3:$A$65537,0)),INDEX(background_biosphere!$C$2:$C$65536,MATCH($D504,background_biosphere!$A$2:$A$65536,0))),"")=0,"",_xlfn.IFNA(_xlfn.IFNA(INDEX(l_fp!$D$3:$D$65537,MATCH($D504,l_fp!$A$3:$A$65537,0)),INDEX(background_biosphere!$C$2:$C$65536,MATCH($D504,background_biosphere!$A$2:$A$65536,0))),""))</f>
        <v/>
      </c>
      <c r="M504" s="148" t="str">
        <f>IF(_xlfn.IFNA(_xlfn.IFNA(INDEX(l_fp!$E$3:$E$65537,MATCH($D504,l_fp!$A$3:$A$65537,0)),INDEX(background_biosphere!$D$2:$D$65536,MATCH($D504,background_biosphere!$A$2:$A$65536,0))),"")=0,"",_xlfn.IFNA(_xlfn.IFNA(INDEX(l_fp!$E$3:$E$65537,MATCH($D504,l_fp!$A$3:$A$65537,0)),INDEX(background_biosphere!$D$2:$D$65536,MATCH($D504,background_biosphere!$A$2:$A$65536,0))),""))</f>
        <v/>
      </c>
      <c r="N504" s="149" t="str">
        <f>_xlfn.IFNA(_xlfn.IFNA(_xlfn.IFNA(_xlfn.IFNA(INDEX(l_goods!$D$3:$D$65537,MATCH(C504,l_goods!$A$3:$A$65537,0)),INDEX(background_technosphere!$H$2:$H$65536,MATCH(C504,background_technosphere!$A$2:$A$65536,0))),INDEX(l_fp!$F$3:$F$65537,MATCH($D504,l_fp!$A$3:$A$65537,0))),INDEX(background_biosphere!$E$2:$E$65536,MATCH($D504,background_biosphere!$A$2:$A$65536,0))),"")</f>
        <v>kg</v>
      </c>
      <c r="O504" s="150"/>
      <c r="P504" s="150"/>
      <c r="Q504" s="150"/>
    </row>
    <row r="505" spans="1:17" x14ac:dyDescent="0.25">
      <c r="A505" s="158" t="str">
        <f>_xlfn.IFNA(_xlfn.IFNA(INDEX(l_act!$B$3:$B$65537,MATCH($B505,l_act!$A$3:$A$65537,0)),INDEX(background_technosphere!$E$2:$E$65536,MATCH($B505,background_technosphere!$B$2:$B$65536,0))),"")</f>
        <v/>
      </c>
      <c r="B505" s="141"/>
      <c r="C505" s="53"/>
      <c r="D505" s="54"/>
      <c r="E505" s="55" t="str">
        <f>_xlfn.IFNA(_xlfn.IFNA(INDEX(l_act!$B$3:$B$65537,MATCH(IFERROR(RIGHT($C505,LEN($C505)-FIND("_",$C505)),""),l_act!$A$3:$A$65537,0)),INDEX(background_technosphere!$E$2:$E$65536,MATCH($C505,background_technosphere!$A$2:$A$65536,0))),"")</f>
        <v/>
      </c>
      <c r="F505" s="55" t="str">
        <f>_xlfn.IFNA(_xlfn.IFNA(INDEX(l_act!$C$3:$C$65537,MATCH(IFERROR(RIGHT($C505,LEN($C505)-FIND("_",$C505)),""),l_act!$A$3:$A$65537,0)),INDEX(background_technosphere!$G$2:$G$65536,MATCH($C505,background_technosphere!$A$2:$A$65536,0))),"")</f>
        <v/>
      </c>
      <c r="G505" s="56" t="str">
        <f>_xlfn.IFNA(_xlfn.IFNA(INDEX(l_goods!$B$3:$B$65537,MATCH($C505,l_goods!$A$3:$A$65537,0)),INDEX(background_technosphere!$F$2:$F$65536,MATCH($C505,background_technosphere!$A$2:$A$65536,0))),"")</f>
        <v/>
      </c>
      <c r="H505" s="57" t="str">
        <f>_xlfn.IFNA(_xlfn.IFNA(INDEX(l_fp!$B$3:$B$65537,MATCH($D505,l_fp!$A$3:$A$65537,0)),INDEX(background_biosphere!$B$2:$B$65536,MATCH($D505,background_biosphere!$A$2:$A$65536,0))),"")</f>
        <v/>
      </c>
      <c r="I505" s="58"/>
      <c r="J505" s="58"/>
      <c r="K505" s="54"/>
      <c r="L505" s="59" t="str">
        <f>IF(_xlfn.IFNA(_xlfn.IFNA(INDEX(l_fp!$D$3:$D$65537,MATCH($D505,l_fp!$A$3:$A$65537,0)),INDEX(background_biosphere!$C$2:$C$65536,MATCH($D505,background_biosphere!$A$2:$A$65536,0))),"")=0,"",_xlfn.IFNA(_xlfn.IFNA(INDEX(l_fp!$D$3:$D$65537,MATCH($D505,l_fp!$A$3:$A$65537,0)),INDEX(background_biosphere!$C$2:$C$65536,MATCH($D505,background_biosphere!$A$2:$A$65536,0))),""))</f>
        <v/>
      </c>
      <c r="M505" s="59" t="str">
        <f>IF(_xlfn.IFNA(_xlfn.IFNA(INDEX(l_fp!$E$3:$E$65537,MATCH($D505,l_fp!$A$3:$A$65537,0)),INDEX(background_biosphere!$D$2:$D$65536,MATCH($D505,background_biosphere!$A$2:$A$65536,0))),"")=0,"",_xlfn.IFNA(_xlfn.IFNA(INDEX(l_fp!$E$3:$E$65537,MATCH($D505,l_fp!$A$3:$A$65537,0)),INDEX(background_biosphere!$D$2:$D$65536,MATCH($D505,background_biosphere!$A$2:$A$65536,0))),""))</f>
        <v/>
      </c>
      <c r="N505" s="60" t="str">
        <f>_xlfn.IFNA(_xlfn.IFNA(_xlfn.IFNA(_xlfn.IFNA(INDEX(l_goods!$D$3:$D$65537,MATCH(C505,l_goods!$A$3:$A$65537,0)),INDEX(background_technosphere!$H$2:$H$65536,MATCH(C505,background_technosphere!$A$2:$A$65536,0))),INDEX(l_fp!$F$3:$F$65537,MATCH($D505,l_fp!$A$3:$A$65537,0))),INDEX(background_biosphere!$E$2:$E$65536,MATCH($D505,background_biosphere!$A$2:$A$65536,0))),"")</f>
        <v/>
      </c>
      <c r="O505" s="61"/>
      <c r="P505" s="61"/>
      <c r="Q505" s="61"/>
    </row>
    <row r="506" spans="1:17" x14ac:dyDescent="0.25">
      <c r="A506" s="158" t="str">
        <f>_xlfn.IFNA(_xlfn.IFNA(INDEX(l_act!$B$3:$B$65537,MATCH($B506,l_act!$A$3:$A$65537,0)),INDEX(background_technosphere!$E$2:$E$65536,MATCH($B506,background_technosphere!$B$2:$B$65536,0))),"")</f>
        <v/>
      </c>
      <c r="B506" s="156"/>
      <c r="C506" s="53"/>
      <c r="D506" s="54"/>
      <c r="E506" s="55" t="str">
        <f>_xlfn.IFNA(_xlfn.IFNA(INDEX(l_act!$B$3:$B$65537,MATCH(IFERROR(RIGHT($C506,LEN($C506)-FIND("_",$C506)),""),l_act!$A$3:$A$65537,0)),INDEX(background_technosphere!$E$2:$E$65536,MATCH($C506,background_technosphere!$A$2:$A$65536,0))),"")</f>
        <v/>
      </c>
      <c r="F506" s="55" t="str">
        <f>_xlfn.IFNA(_xlfn.IFNA(INDEX(l_act!$C$3:$C$65537,MATCH(IFERROR(RIGHT($C506,LEN($C506)-FIND("_",$C506)),""),l_act!$A$3:$A$65537,0)),INDEX(background_technosphere!$G$2:$G$65536,MATCH($C506,background_technosphere!$A$2:$A$65536,0))),"")</f>
        <v/>
      </c>
      <c r="G506" s="56" t="str">
        <f>_xlfn.IFNA(_xlfn.IFNA(INDEX(l_goods!$B$3:$B$65537,MATCH($C506,l_goods!$A$3:$A$65537,0)),INDEX(background_technosphere!$F$2:$F$65536,MATCH($C506,background_technosphere!$A$2:$A$65536,0))),"")</f>
        <v/>
      </c>
      <c r="H506" s="57" t="str">
        <f>_xlfn.IFNA(_xlfn.IFNA(INDEX(l_fp!$B$3:$B$65537,MATCH($D506,l_fp!$A$3:$A$65537,0)),INDEX(background_biosphere!$B$2:$B$65536,MATCH($D506,background_biosphere!$A$2:$A$65536,0))),"")</f>
        <v/>
      </c>
      <c r="I506" s="58"/>
      <c r="J506" s="58"/>
      <c r="K506" s="54"/>
      <c r="L506" s="59" t="str">
        <f>IF(_xlfn.IFNA(_xlfn.IFNA(INDEX(l_fp!$D$3:$D$65537,MATCH($D506,l_fp!$A$3:$A$65537,0)),INDEX(background_biosphere!$C$2:$C$65536,MATCH($D506,background_biosphere!$A$2:$A$65536,0))),"")=0,"",_xlfn.IFNA(_xlfn.IFNA(INDEX(l_fp!$D$3:$D$65537,MATCH($D506,l_fp!$A$3:$A$65537,0)),INDEX(background_biosphere!$C$2:$C$65536,MATCH($D506,background_biosphere!$A$2:$A$65536,0))),""))</f>
        <v/>
      </c>
      <c r="M506" s="59" t="str">
        <f>IF(_xlfn.IFNA(_xlfn.IFNA(INDEX(l_fp!$E$3:$E$65537,MATCH($D506,l_fp!$A$3:$A$65537,0)),INDEX(background_biosphere!$D$2:$D$65536,MATCH($D506,background_biosphere!$A$2:$A$65536,0))),"")=0,"",_xlfn.IFNA(_xlfn.IFNA(INDEX(l_fp!$E$3:$E$65537,MATCH($D506,l_fp!$A$3:$A$65537,0)),INDEX(background_biosphere!$D$2:$D$65536,MATCH($D506,background_biosphere!$A$2:$A$65536,0))),""))</f>
        <v/>
      </c>
      <c r="N506" s="60" t="str">
        <f>_xlfn.IFNA(_xlfn.IFNA(_xlfn.IFNA(_xlfn.IFNA(INDEX(l_goods!$D$3:$D$65537,MATCH(C506,l_goods!$A$3:$A$65537,0)),INDEX(background_technosphere!$H$2:$H$65536,MATCH(C506,background_technosphere!$A$2:$A$65536,0))),INDEX(l_fp!$F$3:$F$65537,MATCH($D506,l_fp!$A$3:$A$65537,0))),INDEX(background_biosphere!$E$2:$E$65536,MATCH($D506,background_biosphere!$A$2:$A$65536,0))),"")</f>
        <v/>
      </c>
      <c r="O506" s="61"/>
      <c r="P506" s="61"/>
      <c r="Q506" s="61"/>
    </row>
    <row r="507" spans="1:17" x14ac:dyDescent="0.25">
      <c r="A507" s="158" t="str">
        <f>_xlfn.IFNA(_xlfn.IFNA(INDEX(l_act!$B$3:$B$65537,MATCH($B507,l_act!$A$3:$A$65537,0)),INDEX(background_technosphere!$E$2:$E$65536,MATCH($B507,background_technosphere!$B$2:$B$65536,0))),"")</f>
        <v/>
      </c>
      <c r="B507" s="156"/>
      <c r="C507" s="53"/>
      <c r="D507" s="54"/>
      <c r="E507" s="55" t="str">
        <f>_xlfn.IFNA(_xlfn.IFNA(INDEX(l_act!$B$3:$B$65537,MATCH(IFERROR(RIGHT($C507,LEN($C507)-FIND("_",$C507)),""),l_act!$A$3:$A$65537,0)),INDEX(background_technosphere!$E$2:$E$65536,MATCH($C507,background_technosphere!$A$2:$A$65536,0))),"")</f>
        <v/>
      </c>
      <c r="F507" s="55" t="str">
        <f>_xlfn.IFNA(_xlfn.IFNA(INDEX(l_act!$C$3:$C$65537,MATCH(IFERROR(RIGHT($C507,LEN($C507)-FIND("_",$C507)),""),l_act!$A$3:$A$65537,0)),INDEX(background_technosphere!$G$2:$G$65536,MATCH($C507,background_technosphere!$A$2:$A$65536,0))),"")</f>
        <v/>
      </c>
      <c r="G507" s="56" t="str">
        <f>_xlfn.IFNA(_xlfn.IFNA(INDEX(l_goods!$B$3:$B$65537,MATCH($C507,l_goods!$A$3:$A$65537,0)),INDEX(background_technosphere!$F$2:$F$65536,MATCH($C507,background_technosphere!$A$2:$A$65536,0))),"")</f>
        <v/>
      </c>
      <c r="H507" s="57" t="str">
        <f>_xlfn.IFNA(_xlfn.IFNA(INDEX(l_fp!$B$3:$B$65537,MATCH($D507,l_fp!$A$3:$A$65537,0)),INDEX(background_biosphere!$B$2:$B$65536,MATCH($D507,background_biosphere!$A$2:$A$65536,0))),"")</f>
        <v/>
      </c>
      <c r="I507" s="58"/>
      <c r="J507" s="58"/>
      <c r="K507" s="54"/>
      <c r="L507" s="59" t="str">
        <f>IF(_xlfn.IFNA(_xlfn.IFNA(INDEX(l_fp!$D$3:$D$65537,MATCH($D507,l_fp!$A$3:$A$65537,0)),INDEX(background_biosphere!$C$2:$C$65536,MATCH($D507,background_biosphere!$A$2:$A$65536,0))),"")=0,"",_xlfn.IFNA(_xlfn.IFNA(INDEX(l_fp!$D$3:$D$65537,MATCH($D507,l_fp!$A$3:$A$65537,0)),INDEX(background_biosphere!$C$2:$C$65536,MATCH($D507,background_biosphere!$A$2:$A$65536,0))),""))</f>
        <v/>
      </c>
      <c r="M507" s="59" t="str">
        <f>IF(_xlfn.IFNA(_xlfn.IFNA(INDEX(l_fp!$E$3:$E$65537,MATCH($D507,l_fp!$A$3:$A$65537,0)),INDEX(background_biosphere!$D$2:$D$65536,MATCH($D507,background_biosphere!$A$2:$A$65536,0))),"")=0,"",_xlfn.IFNA(_xlfn.IFNA(INDEX(l_fp!$E$3:$E$65537,MATCH($D507,l_fp!$A$3:$A$65537,0)),INDEX(background_biosphere!$D$2:$D$65536,MATCH($D507,background_biosphere!$A$2:$A$65536,0))),""))</f>
        <v/>
      </c>
      <c r="N507" s="60" t="str">
        <f>_xlfn.IFNA(_xlfn.IFNA(_xlfn.IFNA(_xlfn.IFNA(INDEX(l_goods!$D$3:$D$65537,MATCH(C507,l_goods!$A$3:$A$65537,0)),INDEX(background_technosphere!$H$2:$H$65536,MATCH(C507,background_technosphere!$A$2:$A$65536,0))),INDEX(l_fp!$F$3:$F$65537,MATCH($D507,l_fp!$A$3:$A$65537,0))),INDEX(background_biosphere!$E$2:$E$65536,MATCH($D507,background_biosphere!$A$2:$A$65536,0))),"")</f>
        <v/>
      </c>
      <c r="O507" s="61"/>
      <c r="P507" s="61"/>
      <c r="Q507" s="61"/>
    </row>
    <row r="508" spans="1:17" x14ac:dyDescent="0.25">
      <c r="A508" s="158" t="str">
        <f>_xlfn.IFNA(_xlfn.IFNA(INDEX(l_act!$B$3:$B$65537,MATCH($B508,l_act!$A$3:$A$65537,0)),INDEX(background_technosphere!$E$2:$E$65536,MATCH($B508,background_technosphere!$B$2:$B$65536,0))),"")</f>
        <v/>
      </c>
      <c r="B508" s="156"/>
      <c r="C508" s="53"/>
      <c r="D508" s="54"/>
      <c r="E508" s="55" t="str">
        <f>_xlfn.IFNA(_xlfn.IFNA(INDEX(l_act!$B$3:$B$65537,MATCH(IFERROR(RIGHT($C508,LEN($C508)-FIND("_",$C508)),""),l_act!$A$3:$A$65537,0)),INDEX(background_technosphere!$E$2:$E$65536,MATCH($C508,background_technosphere!$A$2:$A$65536,0))),"")</f>
        <v/>
      </c>
      <c r="F508" s="55" t="str">
        <f>_xlfn.IFNA(_xlfn.IFNA(INDEX(l_act!$C$3:$C$65537,MATCH(IFERROR(RIGHT($C508,LEN($C508)-FIND("_",$C508)),""),l_act!$A$3:$A$65537,0)),INDEX(background_technosphere!$G$2:$G$65536,MATCH($C508,background_technosphere!$A$2:$A$65536,0))),"")</f>
        <v/>
      </c>
      <c r="G508" s="56" t="str">
        <f>_xlfn.IFNA(_xlfn.IFNA(INDEX(l_goods!$B$3:$B$65537,MATCH($C508,l_goods!$A$3:$A$65537,0)),INDEX(background_technosphere!$F$2:$F$65536,MATCH($C508,background_technosphere!$A$2:$A$65536,0))),"")</f>
        <v/>
      </c>
      <c r="H508" s="57" t="str">
        <f>_xlfn.IFNA(_xlfn.IFNA(INDEX(l_fp!$B$3:$B$65537,MATCH($D508,l_fp!$A$3:$A$65537,0)),INDEX(background_biosphere!$B$2:$B$65536,MATCH($D508,background_biosphere!$A$2:$A$65536,0))),"")</f>
        <v/>
      </c>
      <c r="I508" s="58"/>
      <c r="J508" s="58"/>
      <c r="K508" s="54"/>
      <c r="L508" s="59" t="str">
        <f>IF(_xlfn.IFNA(_xlfn.IFNA(INDEX(l_fp!$D$3:$D$65537,MATCH($D508,l_fp!$A$3:$A$65537,0)),INDEX(background_biosphere!$C$2:$C$65536,MATCH($D508,background_biosphere!$A$2:$A$65536,0))),"")=0,"",_xlfn.IFNA(_xlfn.IFNA(INDEX(l_fp!$D$3:$D$65537,MATCH($D508,l_fp!$A$3:$A$65537,0)),INDEX(background_biosphere!$C$2:$C$65536,MATCH($D508,background_biosphere!$A$2:$A$65536,0))),""))</f>
        <v/>
      </c>
      <c r="M508" s="59" t="str">
        <f>IF(_xlfn.IFNA(_xlfn.IFNA(INDEX(l_fp!$E$3:$E$65537,MATCH($D508,l_fp!$A$3:$A$65537,0)),INDEX(background_biosphere!$D$2:$D$65536,MATCH($D508,background_biosphere!$A$2:$A$65536,0))),"")=0,"",_xlfn.IFNA(_xlfn.IFNA(INDEX(l_fp!$E$3:$E$65537,MATCH($D508,l_fp!$A$3:$A$65537,0)),INDEX(background_biosphere!$D$2:$D$65536,MATCH($D508,background_biosphere!$A$2:$A$65536,0))),""))</f>
        <v/>
      </c>
      <c r="N508" s="60" t="str">
        <f>_xlfn.IFNA(_xlfn.IFNA(_xlfn.IFNA(_xlfn.IFNA(INDEX(l_goods!$D$3:$D$65537,MATCH(C508,l_goods!$A$3:$A$65537,0)),INDEX(background_technosphere!$H$2:$H$65536,MATCH(C508,background_technosphere!$A$2:$A$65536,0))),INDEX(l_fp!$F$3:$F$65537,MATCH($D508,l_fp!$A$3:$A$65537,0))),INDEX(background_biosphere!$E$2:$E$65536,MATCH($D508,background_biosphere!$A$2:$A$65536,0))),"")</f>
        <v/>
      </c>
      <c r="O508" s="61"/>
      <c r="P508" s="61"/>
      <c r="Q508" s="61"/>
    </row>
    <row r="509" spans="1:17" x14ac:dyDescent="0.25">
      <c r="A509" s="158" t="str">
        <f>_xlfn.IFNA(_xlfn.IFNA(INDEX(l_act!$B$3:$B$65537,MATCH($B509,l_act!$A$3:$A$65537,0)),INDEX(background_technosphere!$E$2:$E$65536,MATCH($B509,background_technosphere!$B$2:$B$65536,0))),"")</f>
        <v/>
      </c>
      <c r="B509" s="156"/>
      <c r="C509" s="53"/>
      <c r="D509" s="54"/>
      <c r="E509" s="55" t="str">
        <f>_xlfn.IFNA(_xlfn.IFNA(INDEX(l_act!$B$3:$B$65537,MATCH(IFERROR(RIGHT($C509,LEN($C509)-FIND("_",$C509)),""),l_act!$A$3:$A$65537,0)),INDEX(background_technosphere!$E$2:$E$65536,MATCH($C509,background_technosphere!$A$2:$A$65536,0))),"")</f>
        <v/>
      </c>
      <c r="F509" s="55" t="str">
        <f>_xlfn.IFNA(_xlfn.IFNA(INDEX(l_act!$C$3:$C$65537,MATCH(IFERROR(RIGHT($C509,LEN($C509)-FIND("_",$C509)),""),l_act!$A$3:$A$65537,0)),INDEX(background_technosphere!$G$2:$G$65536,MATCH($C509,background_technosphere!$A$2:$A$65536,0))),"")</f>
        <v/>
      </c>
      <c r="G509" s="56" t="str">
        <f>_xlfn.IFNA(_xlfn.IFNA(INDEX(l_goods!$B$3:$B$65537,MATCH($C509,l_goods!$A$3:$A$65537,0)),INDEX(background_technosphere!$F$2:$F$65536,MATCH($C509,background_technosphere!$A$2:$A$65536,0))),"")</f>
        <v/>
      </c>
      <c r="H509" s="57" t="str">
        <f>_xlfn.IFNA(_xlfn.IFNA(INDEX(l_fp!$B$3:$B$65537,MATCH($D509,l_fp!$A$3:$A$65537,0)),INDEX(background_biosphere!$B$2:$B$65536,MATCH($D509,background_biosphere!$A$2:$A$65536,0))),"")</f>
        <v/>
      </c>
      <c r="I509" s="58"/>
      <c r="J509" s="58"/>
      <c r="K509" s="54"/>
      <c r="L509" s="59" t="str">
        <f>IF(_xlfn.IFNA(_xlfn.IFNA(INDEX(l_fp!$D$3:$D$65537,MATCH($D509,l_fp!$A$3:$A$65537,0)),INDEX(background_biosphere!$C$2:$C$65536,MATCH($D509,background_biosphere!$A$2:$A$65536,0))),"")=0,"",_xlfn.IFNA(_xlfn.IFNA(INDEX(l_fp!$D$3:$D$65537,MATCH($D509,l_fp!$A$3:$A$65537,0)),INDEX(background_biosphere!$C$2:$C$65536,MATCH($D509,background_biosphere!$A$2:$A$65536,0))),""))</f>
        <v/>
      </c>
      <c r="M509" s="59" t="str">
        <f>IF(_xlfn.IFNA(_xlfn.IFNA(INDEX(l_fp!$E$3:$E$65537,MATCH($D509,l_fp!$A$3:$A$65537,0)),INDEX(background_biosphere!$D$2:$D$65536,MATCH($D509,background_biosphere!$A$2:$A$65536,0))),"")=0,"",_xlfn.IFNA(_xlfn.IFNA(INDEX(l_fp!$E$3:$E$65537,MATCH($D509,l_fp!$A$3:$A$65537,0)),INDEX(background_biosphere!$D$2:$D$65536,MATCH($D509,background_biosphere!$A$2:$A$65536,0))),""))</f>
        <v/>
      </c>
      <c r="N509" s="60" t="str">
        <f>_xlfn.IFNA(_xlfn.IFNA(_xlfn.IFNA(_xlfn.IFNA(INDEX(l_goods!$D$3:$D$65537,MATCH(C509,l_goods!$A$3:$A$65537,0)),INDEX(background_technosphere!$H$2:$H$65536,MATCH(C509,background_technosphere!$A$2:$A$65536,0))),INDEX(l_fp!$F$3:$F$65537,MATCH($D509,l_fp!$A$3:$A$65537,0))),INDEX(background_biosphere!$E$2:$E$65536,MATCH($D509,background_biosphere!$A$2:$A$65536,0))),"")</f>
        <v/>
      </c>
      <c r="O509" s="61"/>
      <c r="P509" s="61"/>
      <c r="Q509" s="61"/>
    </row>
    <row r="510" spans="1:17" x14ac:dyDescent="0.25">
      <c r="A510" s="158" t="str">
        <f>_xlfn.IFNA(_xlfn.IFNA(INDEX(l_act!$B$3:$B$65537,MATCH($B510,l_act!$A$3:$A$65537,0)),INDEX(background_technosphere!$E$2:$E$65536,MATCH($B510,background_technosphere!$B$2:$B$65536,0))),"")</f>
        <v/>
      </c>
      <c r="B510" s="156"/>
      <c r="C510" s="53"/>
      <c r="D510" s="54"/>
      <c r="E510" s="55" t="str">
        <f>_xlfn.IFNA(_xlfn.IFNA(INDEX(l_act!$B$3:$B$65537,MATCH(IFERROR(RIGHT($C510,LEN($C510)-FIND("_",$C510)),""),l_act!$A$3:$A$65537,0)),INDEX(background_technosphere!$E$2:$E$65536,MATCH($C510,background_technosphere!$A$2:$A$65536,0))),"")</f>
        <v/>
      </c>
      <c r="F510" s="55" t="str">
        <f>_xlfn.IFNA(_xlfn.IFNA(INDEX(l_act!$C$3:$C$65537,MATCH(IFERROR(RIGHT($C510,LEN($C510)-FIND("_",$C510)),""),l_act!$A$3:$A$65537,0)),INDEX(background_technosphere!$G$2:$G$65536,MATCH($C510,background_technosphere!$A$2:$A$65536,0))),"")</f>
        <v/>
      </c>
      <c r="G510" s="56" t="str">
        <f>_xlfn.IFNA(_xlfn.IFNA(INDEX(l_goods!$B$3:$B$65537,MATCH($C510,l_goods!$A$3:$A$65537,0)),INDEX(background_technosphere!$F$2:$F$65536,MATCH($C510,background_technosphere!$A$2:$A$65536,0))),"")</f>
        <v/>
      </c>
      <c r="H510" s="57" t="str">
        <f>_xlfn.IFNA(_xlfn.IFNA(INDEX(l_fp!$B$3:$B$65537,MATCH($D510,l_fp!$A$3:$A$65537,0)),INDEX(background_biosphere!$B$2:$B$65536,MATCH($D510,background_biosphere!$A$2:$A$65536,0))),"")</f>
        <v/>
      </c>
      <c r="I510" s="58"/>
      <c r="J510" s="58"/>
      <c r="K510" s="54"/>
      <c r="L510" s="59" t="str">
        <f>IF(_xlfn.IFNA(_xlfn.IFNA(INDEX(l_fp!$D$3:$D$65537,MATCH($D510,l_fp!$A$3:$A$65537,0)),INDEX(background_biosphere!$C$2:$C$65536,MATCH($D510,background_biosphere!$A$2:$A$65536,0))),"")=0,"",_xlfn.IFNA(_xlfn.IFNA(INDEX(l_fp!$D$3:$D$65537,MATCH($D510,l_fp!$A$3:$A$65537,0)),INDEX(background_biosphere!$C$2:$C$65536,MATCH($D510,background_biosphere!$A$2:$A$65536,0))),""))</f>
        <v/>
      </c>
      <c r="M510" s="59" t="str">
        <f>IF(_xlfn.IFNA(_xlfn.IFNA(INDEX(l_fp!$E$3:$E$65537,MATCH($D510,l_fp!$A$3:$A$65537,0)),INDEX(background_biosphere!$D$2:$D$65536,MATCH($D510,background_biosphere!$A$2:$A$65536,0))),"")=0,"",_xlfn.IFNA(_xlfn.IFNA(INDEX(l_fp!$E$3:$E$65537,MATCH($D510,l_fp!$A$3:$A$65537,0)),INDEX(background_biosphere!$D$2:$D$65536,MATCH($D510,background_biosphere!$A$2:$A$65536,0))),""))</f>
        <v/>
      </c>
      <c r="N510" s="60" t="str">
        <f>_xlfn.IFNA(_xlfn.IFNA(_xlfn.IFNA(_xlfn.IFNA(INDEX(l_goods!$D$3:$D$65537,MATCH(C510,l_goods!$A$3:$A$65537,0)),INDEX(background_technosphere!$H$2:$H$65536,MATCH(C510,background_technosphere!$A$2:$A$65536,0))),INDEX(l_fp!$F$3:$F$65537,MATCH($D510,l_fp!$A$3:$A$65537,0))),INDEX(background_biosphere!$E$2:$E$65536,MATCH($D510,background_biosphere!$A$2:$A$65536,0))),"")</f>
        <v/>
      </c>
      <c r="O510" s="61"/>
      <c r="P510" s="61"/>
      <c r="Q510" s="61"/>
    </row>
    <row r="511" spans="1:17" x14ac:dyDescent="0.25">
      <c r="A511" s="158" t="str">
        <f>_xlfn.IFNA(_xlfn.IFNA(INDEX(l_act!$B$3:$B$65537,MATCH($B511,l_act!$A$3:$A$65537,0)),INDEX(background_technosphere!$E$2:$E$65536,MATCH($B511,background_technosphere!$B$2:$B$65536,0))),"")</f>
        <v/>
      </c>
      <c r="B511" s="156"/>
      <c r="C511" s="53"/>
      <c r="D511" s="54"/>
      <c r="E511" s="55" t="str">
        <f>_xlfn.IFNA(_xlfn.IFNA(INDEX(l_act!$B$3:$B$65537,MATCH(IFERROR(RIGHT($C511,LEN($C511)-FIND("_",$C511)),""),l_act!$A$3:$A$65537,0)),INDEX(background_technosphere!$E$2:$E$65536,MATCH($C511,background_technosphere!$A$2:$A$65536,0))),"")</f>
        <v/>
      </c>
      <c r="F511" s="55" t="str">
        <f>_xlfn.IFNA(_xlfn.IFNA(INDEX(l_act!$C$3:$C$65537,MATCH(IFERROR(RIGHT($C511,LEN($C511)-FIND("_",$C511)),""),l_act!$A$3:$A$65537,0)),INDEX(background_technosphere!$G$2:$G$65536,MATCH($C511,background_technosphere!$A$2:$A$65536,0))),"")</f>
        <v/>
      </c>
      <c r="G511" s="56" t="str">
        <f>_xlfn.IFNA(_xlfn.IFNA(INDEX(l_goods!$B$3:$B$65537,MATCH($C511,l_goods!$A$3:$A$65537,0)),INDEX(background_technosphere!$F$2:$F$65536,MATCH($C511,background_technosphere!$A$2:$A$65536,0))),"")</f>
        <v/>
      </c>
      <c r="H511" s="57" t="str">
        <f>_xlfn.IFNA(_xlfn.IFNA(INDEX(l_fp!$B$3:$B$65537,MATCH($D511,l_fp!$A$3:$A$65537,0)),INDEX(background_biosphere!$B$2:$B$65536,MATCH($D511,background_biosphere!$A$2:$A$65536,0))),"")</f>
        <v/>
      </c>
      <c r="I511" s="58"/>
      <c r="J511" s="58"/>
      <c r="K511" s="54"/>
      <c r="L511" s="59" t="str">
        <f>IF(_xlfn.IFNA(_xlfn.IFNA(INDEX(l_fp!$D$3:$D$65537,MATCH($D511,l_fp!$A$3:$A$65537,0)),INDEX(background_biosphere!$C$2:$C$65536,MATCH($D511,background_biosphere!$A$2:$A$65536,0))),"")=0,"",_xlfn.IFNA(_xlfn.IFNA(INDEX(l_fp!$D$3:$D$65537,MATCH($D511,l_fp!$A$3:$A$65537,0)),INDEX(background_biosphere!$C$2:$C$65536,MATCH($D511,background_biosphere!$A$2:$A$65536,0))),""))</f>
        <v/>
      </c>
      <c r="M511" s="59" t="str">
        <f>IF(_xlfn.IFNA(_xlfn.IFNA(INDEX(l_fp!$E$3:$E$65537,MATCH($D511,l_fp!$A$3:$A$65537,0)),INDEX(background_biosphere!$D$2:$D$65536,MATCH($D511,background_biosphere!$A$2:$A$65536,0))),"")=0,"",_xlfn.IFNA(_xlfn.IFNA(INDEX(l_fp!$E$3:$E$65537,MATCH($D511,l_fp!$A$3:$A$65537,0)),INDEX(background_biosphere!$D$2:$D$65536,MATCH($D511,background_biosphere!$A$2:$A$65536,0))),""))</f>
        <v/>
      </c>
      <c r="N511" s="60" t="str">
        <f>_xlfn.IFNA(_xlfn.IFNA(_xlfn.IFNA(_xlfn.IFNA(INDEX(l_goods!$D$3:$D$65537,MATCH(C511,l_goods!$A$3:$A$65537,0)),INDEX(background_technosphere!$H$2:$H$65536,MATCH(C511,background_technosphere!$A$2:$A$65536,0))),INDEX(l_fp!$F$3:$F$65537,MATCH($D511,l_fp!$A$3:$A$65537,0))),INDEX(background_biosphere!$E$2:$E$65536,MATCH($D511,background_biosphere!$A$2:$A$65536,0))),"")</f>
        <v/>
      </c>
      <c r="O511" s="61"/>
      <c r="P511" s="61"/>
      <c r="Q511" s="61"/>
    </row>
    <row r="512" spans="1:17" x14ac:dyDescent="0.25">
      <c r="A512" s="158" t="str">
        <f>_xlfn.IFNA(_xlfn.IFNA(INDEX(l_act!$B$3:$B$65537,MATCH($B512,l_act!$A$3:$A$65537,0)),INDEX(background_technosphere!$E$2:$E$65536,MATCH($B512,background_technosphere!$B$2:$B$65536,0))),"")</f>
        <v/>
      </c>
      <c r="B512" s="156"/>
      <c r="C512" s="53"/>
      <c r="D512" s="54"/>
      <c r="E512" s="55" t="str">
        <f>_xlfn.IFNA(_xlfn.IFNA(INDEX(l_act!$B$3:$B$65537,MATCH(IFERROR(RIGHT($C512,LEN($C512)-FIND("_",$C512)),""),l_act!$A$3:$A$65537,0)),INDEX(background_technosphere!$E$2:$E$65536,MATCH($C512,background_technosphere!$A$2:$A$65536,0))),"")</f>
        <v/>
      </c>
      <c r="F512" s="55" t="str">
        <f>_xlfn.IFNA(_xlfn.IFNA(INDEX(l_act!$C$3:$C$65537,MATCH(IFERROR(RIGHT($C512,LEN($C512)-FIND("_",$C512)),""),l_act!$A$3:$A$65537,0)),INDEX(background_technosphere!$G$2:$G$65536,MATCH($C512,background_technosphere!$A$2:$A$65536,0))),"")</f>
        <v/>
      </c>
      <c r="G512" s="56" t="str">
        <f>_xlfn.IFNA(_xlfn.IFNA(INDEX(l_goods!$B$3:$B$65537,MATCH($C512,l_goods!$A$3:$A$65537,0)),INDEX(background_technosphere!$F$2:$F$65536,MATCH($C512,background_technosphere!$A$2:$A$65536,0))),"")</f>
        <v/>
      </c>
      <c r="H512" s="57" t="str">
        <f>_xlfn.IFNA(_xlfn.IFNA(INDEX(l_fp!$B$3:$B$65537,MATCH($D512,l_fp!$A$3:$A$65537,0)),INDEX(background_biosphere!$B$2:$B$65536,MATCH($D512,background_biosphere!$A$2:$A$65536,0))),"")</f>
        <v/>
      </c>
      <c r="I512" s="58"/>
      <c r="J512" s="58"/>
      <c r="K512" s="54"/>
      <c r="L512" s="59" t="str">
        <f>IF(_xlfn.IFNA(_xlfn.IFNA(INDEX(l_fp!$D$3:$D$65537,MATCH($D512,l_fp!$A$3:$A$65537,0)),INDEX(background_biosphere!$C$2:$C$65536,MATCH($D512,background_biosphere!$A$2:$A$65536,0))),"")=0,"",_xlfn.IFNA(_xlfn.IFNA(INDEX(l_fp!$D$3:$D$65537,MATCH($D512,l_fp!$A$3:$A$65537,0)),INDEX(background_biosphere!$C$2:$C$65536,MATCH($D512,background_biosphere!$A$2:$A$65536,0))),""))</f>
        <v/>
      </c>
      <c r="M512" s="59" t="str">
        <f>IF(_xlfn.IFNA(_xlfn.IFNA(INDEX(l_fp!$E$3:$E$65537,MATCH($D512,l_fp!$A$3:$A$65537,0)),INDEX(background_biosphere!$D$2:$D$65536,MATCH($D512,background_biosphere!$A$2:$A$65536,0))),"")=0,"",_xlfn.IFNA(_xlfn.IFNA(INDEX(l_fp!$E$3:$E$65537,MATCH($D512,l_fp!$A$3:$A$65537,0)),INDEX(background_biosphere!$D$2:$D$65536,MATCH($D512,background_biosphere!$A$2:$A$65536,0))),""))</f>
        <v/>
      </c>
      <c r="N512" s="60" t="str">
        <f>_xlfn.IFNA(_xlfn.IFNA(_xlfn.IFNA(_xlfn.IFNA(INDEX(l_goods!$D$3:$D$65537,MATCH(C512,l_goods!$A$3:$A$65537,0)),INDEX(background_technosphere!$H$2:$H$65536,MATCH(C512,background_technosphere!$A$2:$A$65536,0))),INDEX(l_fp!$F$3:$F$65537,MATCH($D512,l_fp!$A$3:$A$65537,0))),INDEX(background_biosphere!$E$2:$E$65536,MATCH($D512,background_biosphere!$A$2:$A$65536,0))),"")</f>
        <v/>
      </c>
      <c r="O512" s="61"/>
      <c r="P512" s="61"/>
      <c r="Q512" s="61"/>
    </row>
    <row r="513" spans="1:17" x14ac:dyDescent="0.25">
      <c r="A513" s="158" t="str">
        <f>_xlfn.IFNA(_xlfn.IFNA(INDEX(l_act!$B$3:$B$65537,MATCH($B513,l_act!$A$3:$A$65537,0)),INDEX(background_technosphere!$E$2:$E$65536,MATCH($B513,background_technosphere!$B$2:$B$65536,0))),"")</f>
        <v/>
      </c>
      <c r="B513" s="156"/>
      <c r="C513" s="53"/>
      <c r="D513" s="54"/>
      <c r="E513" s="55" t="str">
        <f>_xlfn.IFNA(_xlfn.IFNA(INDEX(l_act!$B$3:$B$65537,MATCH(IFERROR(RIGHT($C513,LEN($C513)-FIND("_",$C513)),""),l_act!$A$3:$A$65537,0)),INDEX(background_technosphere!$E$2:$E$65536,MATCH($C513,background_technosphere!$A$2:$A$65536,0))),"")</f>
        <v/>
      </c>
      <c r="F513" s="55" t="str">
        <f>_xlfn.IFNA(_xlfn.IFNA(INDEX(l_act!$C$3:$C$65537,MATCH(IFERROR(RIGHT($C513,LEN($C513)-FIND("_",$C513)),""),l_act!$A$3:$A$65537,0)),INDEX(background_technosphere!$G$2:$G$65536,MATCH($C513,background_technosphere!$A$2:$A$65536,0))),"")</f>
        <v/>
      </c>
      <c r="G513" s="56" t="str">
        <f>_xlfn.IFNA(_xlfn.IFNA(INDEX(l_goods!$B$3:$B$65537,MATCH($C513,l_goods!$A$3:$A$65537,0)),INDEX(background_technosphere!$F$2:$F$65536,MATCH($C513,background_technosphere!$A$2:$A$65536,0))),"")</f>
        <v/>
      </c>
      <c r="H513" s="57" t="str">
        <f>_xlfn.IFNA(_xlfn.IFNA(INDEX(l_fp!$B$3:$B$65537,MATCH($D513,l_fp!$A$3:$A$65537,0)),INDEX(background_biosphere!$B$2:$B$65536,MATCH($D513,background_biosphere!$A$2:$A$65536,0))),"")</f>
        <v/>
      </c>
      <c r="I513" s="58"/>
      <c r="J513" s="58"/>
      <c r="K513" s="54"/>
      <c r="L513" s="59" t="str">
        <f>IF(_xlfn.IFNA(_xlfn.IFNA(INDEX(l_fp!$D$3:$D$65537,MATCH($D513,l_fp!$A$3:$A$65537,0)),INDEX(background_biosphere!$C$2:$C$65536,MATCH($D513,background_biosphere!$A$2:$A$65536,0))),"")=0,"",_xlfn.IFNA(_xlfn.IFNA(INDEX(l_fp!$D$3:$D$65537,MATCH($D513,l_fp!$A$3:$A$65537,0)),INDEX(background_biosphere!$C$2:$C$65536,MATCH($D513,background_biosphere!$A$2:$A$65536,0))),""))</f>
        <v/>
      </c>
      <c r="M513" s="59" t="str">
        <f>IF(_xlfn.IFNA(_xlfn.IFNA(INDEX(l_fp!$E$3:$E$65537,MATCH($D513,l_fp!$A$3:$A$65537,0)),INDEX(background_biosphere!$D$2:$D$65536,MATCH($D513,background_biosphere!$A$2:$A$65536,0))),"")=0,"",_xlfn.IFNA(_xlfn.IFNA(INDEX(l_fp!$E$3:$E$65537,MATCH($D513,l_fp!$A$3:$A$65537,0)),INDEX(background_biosphere!$D$2:$D$65536,MATCH($D513,background_biosphere!$A$2:$A$65536,0))),""))</f>
        <v/>
      </c>
      <c r="N513" s="60" t="str">
        <f>_xlfn.IFNA(_xlfn.IFNA(_xlfn.IFNA(_xlfn.IFNA(INDEX(l_goods!$D$3:$D$65537,MATCH(C513,l_goods!$A$3:$A$65537,0)),INDEX(background_technosphere!$H$2:$H$65536,MATCH(C513,background_technosphere!$A$2:$A$65536,0))),INDEX(l_fp!$F$3:$F$65537,MATCH($D513,l_fp!$A$3:$A$65537,0))),INDEX(background_biosphere!$E$2:$E$65536,MATCH($D513,background_biosphere!$A$2:$A$65536,0))),"")</f>
        <v/>
      </c>
      <c r="O513" s="61"/>
      <c r="P513" s="61"/>
      <c r="Q513" s="61"/>
    </row>
    <row r="514" spans="1:17" x14ac:dyDescent="0.25">
      <c r="A514" s="158" t="str">
        <f>_xlfn.IFNA(_xlfn.IFNA(INDEX(l_act!$B$3:$B$65537,MATCH($B514,l_act!$A$3:$A$65537,0)),INDEX(background_technosphere!$E$2:$E$65536,MATCH($B514,background_technosphere!$B$2:$B$65536,0))),"")</f>
        <v/>
      </c>
      <c r="B514" s="156"/>
      <c r="C514" s="53"/>
      <c r="D514" s="54"/>
      <c r="E514" s="55" t="str">
        <f>_xlfn.IFNA(_xlfn.IFNA(INDEX(l_act!$B$3:$B$65537,MATCH(IFERROR(RIGHT($C514,LEN($C514)-FIND("_",$C514)),""),l_act!$A$3:$A$65537,0)),INDEX(background_technosphere!$E$2:$E$65536,MATCH($C514,background_technosphere!$A$2:$A$65536,0))),"")</f>
        <v/>
      </c>
      <c r="F514" s="55" t="str">
        <f>_xlfn.IFNA(_xlfn.IFNA(INDEX(l_act!$C$3:$C$65537,MATCH(IFERROR(RIGHT($C514,LEN($C514)-FIND("_",$C514)),""),l_act!$A$3:$A$65537,0)),INDEX(background_technosphere!$G$2:$G$65536,MATCH($C514,background_technosphere!$A$2:$A$65536,0))),"")</f>
        <v/>
      </c>
      <c r="G514" s="56" t="str">
        <f>_xlfn.IFNA(_xlfn.IFNA(INDEX(l_goods!$B$3:$B$65537,MATCH($C514,l_goods!$A$3:$A$65537,0)),INDEX(background_technosphere!$F$2:$F$65536,MATCH($C514,background_technosphere!$A$2:$A$65536,0))),"")</f>
        <v/>
      </c>
      <c r="H514" s="57" t="str">
        <f>_xlfn.IFNA(_xlfn.IFNA(INDEX(l_fp!$B$3:$B$65537,MATCH($D514,l_fp!$A$3:$A$65537,0)),INDEX(background_biosphere!$B$2:$B$65536,MATCH($D514,background_biosphere!$A$2:$A$65536,0))),"")</f>
        <v/>
      </c>
      <c r="I514" s="58"/>
      <c r="J514" s="58"/>
      <c r="K514" s="54"/>
      <c r="L514" s="59" t="str">
        <f>IF(_xlfn.IFNA(_xlfn.IFNA(INDEX(l_fp!$D$3:$D$65537,MATCH($D514,l_fp!$A$3:$A$65537,0)),INDEX(background_biosphere!$C$2:$C$65536,MATCH($D514,background_biosphere!$A$2:$A$65536,0))),"")=0,"",_xlfn.IFNA(_xlfn.IFNA(INDEX(l_fp!$D$3:$D$65537,MATCH($D514,l_fp!$A$3:$A$65537,0)),INDEX(background_biosphere!$C$2:$C$65536,MATCH($D514,background_biosphere!$A$2:$A$65536,0))),""))</f>
        <v/>
      </c>
      <c r="M514" s="59" t="str">
        <f>IF(_xlfn.IFNA(_xlfn.IFNA(INDEX(l_fp!$E$3:$E$65537,MATCH($D514,l_fp!$A$3:$A$65537,0)),INDEX(background_biosphere!$D$2:$D$65536,MATCH($D514,background_biosphere!$A$2:$A$65536,0))),"")=0,"",_xlfn.IFNA(_xlfn.IFNA(INDEX(l_fp!$E$3:$E$65537,MATCH($D514,l_fp!$A$3:$A$65537,0)),INDEX(background_biosphere!$D$2:$D$65536,MATCH($D514,background_biosphere!$A$2:$A$65536,0))),""))</f>
        <v/>
      </c>
      <c r="N514" s="60" t="str">
        <f>_xlfn.IFNA(_xlfn.IFNA(_xlfn.IFNA(_xlfn.IFNA(INDEX(l_goods!$D$3:$D$65537,MATCH(C514,l_goods!$A$3:$A$65537,0)),INDEX(background_technosphere!$H$2:$H$65536,MATCH(C514,background_technosphere!$A$2:$A$65536,0))),INDEX(l_fp!$F$3:$F$65537,MATCH($D514,l_fp!$A$3:$A$65537,0))),INDEX(background_biosphere!$E$2:$E$65536,MATCH($D514,background_biosphere!$A$2:$A$65536,0))),"")</f>
        <v/>
      </c>
      <c r="O514" s="61"/>
      <c r="P514" s="61"/>
      <c r="Q514" s="61"/>
    </row>
    <row r="515" spans="1:17" x14ac:dyDescent="0.25">
      <c r="A515" s="158" t="str">
        <f>_xlfn.IFNA(_xlfn.IFNA(INDEX(l_act!$B$3:$B$65537,MATCH($B515,l_act!$A$3:$A$65537,0)),INDEX(background_technosphere!$E$2:$E$65536,MATCH($B515,background_technosphere!$B$2:$B$65536,0))),"")</f>
        <v/>
      </c>
      <c r="B515" s="156"/>
      <c r="C515" s="53"/>
      <c r="D515" s="54"/>
      <c r="E515" s="55" t="str">
        <f>_xlfn.IFNA(_xlfn.IFNA(INDEX(l_act!$B$3:$B$65537,MATCH(IFERROR(RIGHT($C515,LEN($C515)-FIND("_",$C515)),""),l_act!$A$3:$A$65537,0)),INDEX(background_technosphere!$E$2:$E$65536,MATCH($C515,background_technosphere!$A$2:$A$65536,0))),"")</f>
        <v/>
      </c>
      <c r="F515" s="55" t="str">
        <f>_xlfn.IFNA(_xlfn.IFNA(INDEX(l_act!$C$3:$C$65537,MATCH(IFERROR(RIGHT($C515,LEN($C515)-FIND("_",$C515)),""),l_act!$A$3:$A$65537,0)),INDEX(background_technosphere!$G$2:$G$65536,MATCH($C515,background_technosphere!$A$2:$A$65536,0))),"")</f>
        <v/>
      </c>
      <c r="G515" s="56" t="str">
        <f>_xlfn.IFNA(_xlfn.IFNA(INDEX(l_goods!$B$3:$B$65537,MATCH($C515,l_goods!$A$3:$A$65537,0)),INDEX(background_technosphere!$F$2:$F$65536,MATCH($C515,background_technosphere!$A$2:$A$65536,0))),"")</f>
        <v/>
      </c>
      <c r="H515" s="57" t="str">
        <f>_xlfn.IFNA(_xlfn.IFNA(INDEX(l_fp!$B$3:$B$65537,MATCH($D515,l_fp!$A$3:$A$65537,0)),INDEX(background_biosphere!$B$2:$B$65536,MATCH($D515,background_biosphere!$A$2:$A$65536,0))),"")</f>
        <v/>
      </c>
      <c r="I515" s="58"/>
      <c r="J515" s="58"/>
      <c r="K515" s="54"/>
      <c r="L515" s="59" t="str">
        <f>IF(_xlfn.IFNA(_xlfn.IFNA(INDEX(l_fp!$D$3:$D$65537,MATCH($D515,l_fp!$A$3:$A$65537,0)),INDEX(background_biosphere!$C$2:$C$65536,MATCH($D515,background_biosphere!$A$2:$A$65536,0))),"")=0,"",_xlfn.IFNA(_xlfn.IFNA(INDEX(l_fp!$D$3:$D$65537,MATCH($D515,l_fp!$A$3:$A$65537,0)),INDEX(background_biosphere!$C$2:$C$65536,MATCH($D515,background_biosphere!$A$2:$A$65536,0))),""))</f>
        <v/>
      </c>
      <c r="M515" s="59" t="str">
        <f>IF(_xlfn.IFNA(_xlfn.IFNA(INDEX(l_fp!$E$3:$E$65537,MATCH($D515,l_fp!$A$3:$A$65537,0)),INDEX(background_biosphere!$D$2:$D$65536,MATCH($D515,background_biosphere!$A$2:$A$65536,0))),"")=0,"",_xlfn.IFNA(_xlfn.IFNA(INDEX(l_fp!$E$3:$E$65537,MATCH($D515,l_fp!$A$3:$A$65537,0)),INDEX(background_biosphere!$D$2:$D$65536,MATCH($D515,background_biosphere!$A$2:$A$65536,0))),""))</f>
        <v/>
      </c>
      <c r="N515" s="60" t="str">
        <f>_xlfn.IFNA(_xlfn.IFNA(_xlfn.IFNA(_xlfn.IFNA(INDEX(l_goods!$D$3:$D$65537,MATCH(C515,l_goods!$A$3:$A$65537,0)),INDEX(background_technosphere!$H$2:$H$65536,MATCH(C515,background_technosphere!$A$2:$A$65536,0))),INDEX(l_fp!$F$3:$F$65537,MATCH($D515,l_fp!$A$3:$A$65537,0))),INDEX(background_biosphere!$E$2:$E$65536,MATCH($D515,background_biosphere!$A$2:$A$65536,0))),"")</f>
        <v/>
      </c>
      <c r="O515" s="61"/>
      <c r="P515" s="61"/>
      <c r="Q515" s="61"/>
    </row>
    <row r="516" spans="1:17" x14ac:dyDescent="0.25">
      <c r="A516" s="158" t="str">
        <f>_xlfn.IFNA(_xlfn.IFNA(INDEX(l_act!$B$3:$B$65537,MATCH($B516,l_act!$A$3:$A$65537,0)),INDEX(background_technosphere!$E$2:$E$65536,MATCH($B516,background_technosphere!$B$2:$B$65536,0))),"")</f>
        <v/>
      </c>
      <c r="B516" s="156"/>
      <c r="C516" s="53"/>
      <c r="D516" s="54"/>
      <c r="E516" s="55" t="str">
        <f>_xlfn.IFNA(_xlfn.IFNA(INDEX(l_act!$B$3:$B$65537,MATCH(IFERROR(RIGHT($C516,LEN($C516)-FIND("_",$C516)),""),l_act!$A$3:$A$65537,0)),INDEX(background_technosphere!$E$2:$E$65536,MATCH($C516,background_technosphere!$A$2:$A$65536,0))),"")</f>
        <v/>
      </c>
      <c r="F516" s="55" t="str">
        <f>_xlfn.IFNA(_xlfn.IFNA(INDEX(l_act!$C$3:$C$65537,MATCH(IFERROR(RIGHT($C516,LEN($C516)-FIND("_",$C516)),""),l_act!$A$3:$A$65537,0)),INDEX(background_technosphere!$G$2:$G$65536,MATCH($C516,background_technosphere!$A$2:$A$65536,0))),"")</f>
        <v/>
      </c>
      <c r="G516" s="56" t="str">
        <f>_xlfn.IFNA(_xlfn.IFNA(INDEX(l_goods!$B$3:$B$65537,MATCH($C516,l_goods!$A$3:$A$65537,0)),INDEX(background_technosphere!$F$2:$F$65536,MATCH($C516,background_technosphere!$A$2:$A$65536,0))),"")</f>
        <v/>
      </c>
      <c r="H516" s="57" t="str">
        <f>_xlfn.IFNA(_xlfn.IFNA(INDEX(l_fp!$B$3:$B$65537,MATCH($D516,l_fp!$A$3:$A$65537,0)),INDEX(background_biosphere!$B$2:$B$65536,MATCH($D516,background_biosphere!$A$2:$A$65536,0))),"")</f>
        <v/>
      </c>
      <c r="I516" s="58"/>
      <c r="J516" s="58"/>
      <c r="K516" s="54"/>
      <c r="L516" s="59" t="str">
        <f>IF(_xlfn.IFNA(_xlfn.IFNA(INDEX(l_fp!$D$3:$D$65537,MATCH($D516,l_fp!$A$3:$A$65537,0)),INDEX(background_biosphere!$C$2:$C$65536,MATCH($D516,background_biosphere!$A$2:$A$65536,0))),"")=0,"",_xlfn.IFNA(_xlfn.IFNA(INDEX(l_fp!$D$3:$D$65537,MATCH($D516,l_fp!$A$3:$A$65537,0)),INDEX(background_biosphere!$C$2:$C$65536,MATCH($D516,background_biosphere!$A$2:$A$65536,0))),""))</f>
        <v/>
      </c>
      <c r="M516" s="59" t="str">
        <f>IF(_xlfn.IFNA(_xlfn.IFNA(INDEX(l_fp!$E$3:$E$65537,MATCH($D516,l_fp!$A$3:$A$65537,0)),INDEX(background_biosphere!$D$2:$D$65536,MATCH($D516,background_biosphere!$A$2:$A$65536,0))),"")=0,"",_xlfn.IFNA(_xlfn.IFNA(INDEX(l_fp!$E$3:$E$65537,MATCH($D516,l_fp!$A$3:$A$65537,0)),INDEX(background_biosphere!$D$2:$D$65536,MATCH($D516,background_biosphere!$A$2:$A$65536,0))),""))</f>
        <v/>
      </c>
      <c r="N516" s="60" t="str">
        <f>_xlfn.IFNA(_xlfn.IFNA(_xlfn.IFNA(_xlfn.IFNA(INDEX(l_goods!$D$3:$D$65537,MATCH(C516,l_goods!$A$3:$A$65537,0)),INDEX(background_technosphere!$H$2:$H$65536,MATCH(C516,background_technosphere!$A$2:$A$65536,0))),INDEX(l_fp!$F$3:$F$65537,MATCH($D516,l_fp!$A$3:$A$65537,0))),INDEX(background_biosphere!$E$2:$E$65536,MATCH($D516,background_biosphere!$A$2:$A$65536,0))),"")</f>
        <v/>
      </c>
      <c r="O516" s="61"/>
      <c r="P516" s="61"/>
      <c r="Q516" s="61"/>
    </row>
    <row r="517" spans="1:17" x14ac:dyDescent="0.25">
      <c r="A517" s="158" t="str">
        <f>_xlfn.IFNA(_xlfn.IFNA(INDEX(l_act!$B$3:$B$65537,MATCH($B517,l_act!$A$3:$A$65537,0)),INDEX(background_technosphere!$E$2:$E$65536,MATCH($B517,background_technosphere!$B$2:$B$65536,0))),"")</f>
        <v/>
      </c>
      <c r="B517" s="156"/>
      <c r="C517" s="53"/>
      <c r="D517" s="54"/>
      <c r="E517" s="55" t="str">
        <f>_xlfn.IFNA(_xlfn.IFNA(INDEX(l_act!$B$3:$B$65537,MATCH(IFERROR(RIGHT($C517,LEN($C517)-FIND("_",$C517)),""),l_act!$A$3:$A$65537,0)),INDEX(background_technosphere!$E$2:$E$65536,MATCH($C517,background_technosphere!$A$2:$A$65536,0))),"")</f>
        <v/>
      </c>
      <c r="F517" s="55" t="str">
        <f>_xlfn.IFNA(_xlfn.IFNA(INDEX(l_act!$C$3:$C$65537,MATCH(IFERROR(RIGHT($C517,LEN($C517)-FIND("_",$C517)),""),l_act!$A$3:$A$65537,0)),INDEX(background_technosphere!$G$2:$G$65536,MATCH($C517,background_technosphere!$A$2:$A$65536,0))),"")</f>
        <v/>
      </c>
      <c r="G517" s="56" t="str">
        <f>_xlfn.IFNA(_xlfn.IFNA(INDEX(l_goods!$B$3:$B$65537,MATCH($C517,l_goods!$A$3:$A$65537,0)),INDEX(background_technosphere!$F$2:$F$65536,MATCH($C517,background_technosphere!$A$2:$A$65536,0))),"")</f>
        <v/>
      </c>
      <c r="H517" s="57" t="str">
        <f>_xlfn.IFNA(_xlfn.IFNA(INDEX(l_fp!$B$3:$B$65537,MATCH($D517,l_fp!$A$3:$A$65537,0)),INDEX(background_biosphere!$B$2:$B$65536,MATCH($D517,background_biosphere!$A$2:$A$65536,0))),"")</f>
        <v/>
      </c>
      <c r="I517" s="58"/>
      <c r="J517" s="58"/>
      <c r="K517" s="54"/>
      <c r="L517" s="59" t="str">
        <f>IF(_xlfn.IFNA(_xlfn.IFNA(INDEX(l_fp!$D$3:$D$65537,MATCH($D517,l_fp!$A$3:$A$65537,0)),INDEX(background_biosphere!$C$2:$C$65536,MATCH($D517,background_biosphere!$A$2:$A$65536,0))),"")=0,"",_xlfn.IFNA(_xlfn.IFNA(INDEX(l_fp!$D$3:$D$65537,MATCH($D517,l_fp!$A$3:$A$65537,0)),INDEX(background_biosphere!$C$2:$C$65536,MATCH($D517,background_biosphere!$A$2:$A$65536,0))),""))</f>
        <v/>
      </c>
      <c r="M517" s="59" t="str">
        <f>IF(_xlfn.IFNA(_xlfn.IFNA(INDEX(l_fp!$E$3:$E$65537,MATCH($D517,l_fp!$A$3:$A$65537,0)),INDEX(background_biosphere!$D$2:$D$65536,MATCH($D517,background_biosphere!$A$2:$A$65536,0))),"")=0,"",_xlfn.IFNA(_xlfn.IFNA(INDEX(l_fp!$E$3:$E$65537,MATCH($D517,l_fp!$A$3:$A$65537,0)),INDEX(background_biosphere!$D$2:$D$65536,MATCH($D517,background_biosphere!$A$2:$A$65536,0))),""))</f>
        <v/>
      </c>
      <c r="N517" s="60" t="str">
        <f>_xlfn.IFNA(_xlfn.IFNA(_xlfn.IFNA(_xlfn.IFNA(INDEX(l_goods!$D$3:$D$65537,MATCH(C517,l_goods!$A$3:$A$65537,0)),INDEX(background_technosphere!$H$2:$H$65536,MATCH(C517,background_technosphere!$A$2:$A$65536,0))),INDEX(l_fp!$F$3:$F$65537,MATCH($D517,l_fp!$A$3:$A$65537,0))),INDEX(background_biosphere!$E$2:$E$65536,MATCH($D517,background_biosphere!$A$2:$A$65536,0))),"")</f>
        <v/>
      </c>
      <c r="O517" s="61"/>
      <c r="P517" s="61"/>
      <c r="Q517" s="61"/>
    </row>
    <row r="518" spans="1:17" x14ac:dyDescent="0.25">
      <c r="A518" s="158" t="str">
        <f>_xlfn.IFNA(_xlfn.IFNA(INDEX(l_act!$B$3:$B$65537,MATCH($B518,l_act!$A$3:$A$65537,0)),INDEX(background_technosphere!$E$2:$E$65536,MATCH($B518,background_technosphere!$B$2:$B$65536,0))),"")</f>
        <v/>
      </c>
      <c r="B518" s="156"/>
      <c r="C518" s="53"/>
      <c r="D518" s="54"/>
      <c r="E518" s="55" t="str">
        <f>_xlfn.IFNA(_xlfn.IFNA(INDEX(l_act!$B$3:$B$65537,MATCH(IFERROR(RIGHT($C518,LEN($C518)-FIND("_",$C518)),""),l_act!$A$3:$A$65537,0)),INDEX(background_technosphere!$E$2:$E$65536,MATCH($C518,background_technosphere!$A$2:$A$65536,0))),"")</f>
        <v/>
      </c>
      <c r="F518" s="55" t="str">
        <f>_xlfn.IFNA(_xlfn.IFNA(INDEX(l_act!$C$3:$C$65537,MATCH(IFERROR(RIGHT($C518,LEN($C518)-FIND("_",$C518)),""),l_act!$A$3:$A$65537,0)),INDEX(background_technosphere!$G$2:$G$65536,MATCH($C518,background_technosphere!$A$2:$A$65536,0))),"")</f>
        <v/>
      </c>
      <c r="G518" s="56" t="str">
        <f>_xlfn.IFNA(_xlfn.IFNA(INDEX(l_goods!$B$3:$B$65537,MATCH($C518,l_goods!$A$3:$A$65537,0)),INDEX(background_technosphere!$F$2:$F$65536,MATCH($C518,background_technosphere!$A$2:$A$65536,0))),"")</f>
        <v/>
      </c>
      <c r="H518" s="57" t="str">
        <f>_xlfn.IFNA(_xlfn.IFNA(INDEX(l_fp!$B$3:$B$65537,MATCH($D518,l_fp!$A$3:$A$65537,0)),INDEX(background_biosphere!$B$2:$B$65536,MATCH($D518,background_biosphere!$A$2:$A$65536,0))),"")</f>
        <v/>
      </c>
      <c r="I518" s="58"/>
      <c r="J518" s="58"/>
      <c r="K518" s="54"/>
      <c r="L518" s="59" t="str">
        <f>IF(_xlfn.IFNA(_xlfn.IFNA(INDEX(l_fp!$D$3:$D$65537,MATCH($D518,l_fp!$A$3:$A$65537,0)),INDEX(background_biosphere!$C$2:$C$65536,MATCH($D518,background_biosphere!$A$2:$A$65536,0))),"")=0,"",_xlfn.IFNA(_xlfn.IFNA(INDEX(l_fp!$D$3:$D$65537,MATCH($D518,l_fp!$A$3:$A$65537,0)),INDEX(background_biosphere!$C$2:$C$65536,MATCH($D518,background_biosphere!$A$2:$A$65536,0))),""))</f>
        <v/>
      </c>
      <c r="M518" s="59" t="str">
        <f>IF(_xlfn.IFNA(_xlfn.IFNA(INDEX(l_fp!$E$3:$E$65537,MATCH($D518,l_fp!$A$3:$A$65537,0)),INDEX(background_biosphere!$D$2:$D$65536,MATCH($D518,background_biosphere!$A$2:$A$65536,0))),"")=0,"",_xlfn.IFNA(_xlfn.IFNA(INDEX(l_fp!$E$3:$E$65537,MATCH($D518,l_fp!$A$3:$A$65537,0)),INDEX(background_biosphere!$D$2:$D$65536,MATCH($D518,background_biosphere!$A$2:$A$65536,0))),""))</f>
        <v/>
      </c>
      <c r="N518" s="60" t="str">
        <f>_xlfn.IFNA(_xlfn.IFNA(_xlfn.IFNA(_xlfn.IFNA(INDEX(l_goods!$D$3:$D$65537,MATCH(C518,l_goods!$A$3:$A$65537,0)),INDEX(background_technosphere!$H$2:$H$65536,MATCH(C518,background_technosphere!$A$2:$A$65536,0))),INDEX(l_fp!$F$3:$F$65537,MATCH($D518,l_fp!$A$3:$A$65537,0))),INDEX(background_biosphere!$E$2:$E$65536,MATCH($D518,background_biosphere!$A$2:$A$65536,0))),"")</f>
        <v/>
      </c>
      <c r="O518" s="61"/>
      <c r="P518" s="61"/>
      <c r="Q518" s="61"/>
    </row>
    <row r="519" spans="1:17" x14ac:dyDescent="0.25">
      <c r="A519" s="158" t="str">
        <f>_xlfn.IFNA(_xlfn.IFNA(INDEX(l_act!$B$3:$B$65537,MATCH($B519,l_act!$A$3:$A$65537,0)),INDEX(background_technosphere!$E$2:$E$65536,MATCH($B519,background_technosphere!$B$2:$B$65536,0))),"")</f>
        <v/>
      </c>
      <c r="B519" s="156"/>
      <c r="C519" s="53"/>
      <c r="D519" s="54"/>
      <c r="E519" s="55" t="str">
        <f>_xlfn.IFNA(_xlfn.IFNA(INDEX(l_act!$B$3:$B$65537,MATCH(IFERROR(RIGHT($C519,LEN($C519)-FIND("_",$C519)),""),l_act!$A$3:$A$65537,0)),INDEX(background_technosphere!$E$2:$E$65536,MATCH($C519,background_technosphere!$A$2:$A$65536,0))),"")</f>
        <v/>
      </c>
      <c r="F519" s="55" t="str">
        <f>_xlfn.IFNA(_xlfn.IFNA(INDEX(l_act!$C$3:$C$65537,MATCH(IFERROR(RIGHT($C519,LEN($C519)-FIND("_",$C519)),""),l_act!$A$3:$A$65537,0)),INDEX(background_technosphere!$G$2:$G$65536,MATCH($C519,background_technosphere!$A$2:$A$65536,0))),"")</f>
        <v/>
      </c>
      <c r="G519" s="56" t="str">
        <f>_xlfn.IFNA(_xlfn.IFNA(INDEX(l_goods!$B$3:$B$65537,MATCH($C519,l_goods!$A$3:$A$65537,0)),INDEX(background_technosphere!$F$2:$F$65536,MATCH($C519,background_technosphere!$A$2:$A$65536,0))),"")</f>
        <v/>
      </c>
      <c r="H519" s="57" t="str">
        <f>_xlfn.IFNA(_xlfn.IFNA(INDEX(l_fp!$B$3:$B$65537,MATCH($D519,l_fp!$A$3:$A$65537,0)),INDEX(background_biosphere!$B$2:$B$65536,MATCH($D519,background_biosphere!$A$2:$A$65536,0))),"")</f>
        <v/>
      </c>
      <c r="I519" s="58"/>
      <c r="J519" s="58"/>
      <c r="K519" s="54"/>
      <c r="L519" s="59" t="str">
        <f>IF(_xlfn.IFNA(_xlfn.IFNA(INDEX(l_fp!$D$3:$D$65537,MATCH($D519,l_fp!$A$3:$A$65537,0)),INDEX(background_biosphere!$C$2:$C$65536,MATCH($D519,background_biosphere!$A$2:$A$65536,0))),"")=0,"",_xlfn.IFNA(_xlfn.IFNA(INDEX(l_fp!$D$3:$D$65537,MATCH($D519,l_fp!$A$3:$A$65537,0)),INDEX(background_biosphere!$C$2:$C$65536,MATCH($D519,background_biosphere!$A$2:$A$65536,0))),""))</f>
        <v/>
      </c>
      <c r="M519" s="59" t="str">
        <f>IF(_xlfn.IFNA(_xlfn.IFNA(INDEX(l_fp!$E$3:$E$65537,MATCH($D519,l_fp!$A$3:$A$65537,0)),INDEX(background_biosphere!$D$2:$D$65536,MATCH($D519,background_biosphere!$A$2:$A$65536,0))),"")=0,"",_xlfn.IFNA(_xlfn.IFNA(INDEX(l_fp!$E$3:$E$65537,MATCH($D519,l_fp!$A$3:$A$65537,0)),INDEX(background_biosphere!$D$2:$D$65536,MATCH($D519,background_biosphere!$A$2:$A$65536,0))),""))</f>
        <v/>
      </c>
      <c r="N519" s="60" t="str">
        <f>_xlfn.IFNA(_xlfn.IFNA(_xlfn.IFNA(_xlfn.IFNA(INDEX(l_goods!$D$3:$D$65537,MATCH(C519,l_goods!$A$3:$A$65537,0)),INDEX(background_technosphere!$H$2:$H$65536,MATCH(C519,background_technosphere!$A$2:$A$65536,0))),INDEX(l_fp!$F$3:$F$65537,MATCH($D519,l_fp!$A$3:$A$65537,0))),INDEX(background_biosphere!$E$2:$E$65536,MATCH($D519,background_biosphere!$A$2:$A$65536,0))),"")</f>
        <v/>
      </c>
      <c r="O519" s="61"/>
      <c r="P519" s="61"/>
      <c r="Q519" s="61"/>
    </row>
    <row r="520" spans="1:17" x14ac:dyDescent="0.25">
      <c r="A520" s="158" t="str">
        <f>_xlfn.IFNA(_xlfn.IFNA(INDEX(l_act!$B$3:$B$65537,MATCH($B520,l_act!$A$3:$A$65537,0)),INDEX(background_technosphere!$E$2:$E$65536,MATCH($B520,background_technosphere!$B$2:$B$65536,0))),"")</f>
        <v/>
      </c>
      <c r="B520" s="156"/>
      <c r="C520" s="53"/>
      <c r="D520" s="54"/>
      <c r="E520" s="55" t="str">
        <f>_xlfn.IFNA(_xlfn.IFNA(INDEX(l_act!$B$3:$B$65537,MATCH(IFERROR(RIGHT($C520,LEN($C520)-FIND("_",$C520)),""),l_act!$A$3:$A$65537,0)),INDEX(background_technosphere!$E$2:$E$65536,MATCH($C520,background_technosphere!$A$2:$A$65536,0))),"")</f>
        <v/>
      </c>
      <c r="F520" s="55" t="str">
        <f>_xlfn.IFNA(_xlfn.IFNA(INDEX(l_act!$C$3:$C$65537,MATCH(IFERROR(RIGHT($C520,LEN($C520)-FIND("_",$C520)),""),l_act!$A$3:$A$65537,0)),INDEX(background_technosphere!$G$2:$G$65536,MATCH($C520,background_technosphere!$A$2:$A$65536,0))),"")</f>
        <v/>
      </c>
      <c r="G520" s="56" t="str">
        <f>_xlfn.IFNA(_xlfn.IFNA(INDEX(l_goods!$B$3:$B$65537,MATCH($C520,l_goods!$A$3:$A$65537,0)),INDEX(background_technosphere!$F$2:$F$65536,MATCH($C520,background_technosphere!$A$2:$A$65536,0))),"")</f>
        <v/>
      </c>
      <c r="H520" s="57" t="str">
        <f>_xlfn.IFNA(_xlfn.IFNA(INDEX(l_fp!$B$3:$B$65537,MATCH($D520,l_fp!$A$3:$A$65537,0)),INDEX(background_biosphere!$B$2:$B$65536,MATCH($D520,background_biosphere!$A$2:$A$65536,0))),"")</f>
        <v/>
      </c>
      <c r="I520" s="58"/>
      <c r="J520" s="58"/>
      <c r="K520" s="54"/>
      <c r="L520" s="59" t="str">
        <f>IF(_xlfn.IFNA(_xlfn.IFNA(INDEX(l_fp!$D$3:$D$65537,MATCH($D520,l_fp!$A$3:$A$65537,0)),INDEX(background_biosphere!$C$2:$C$65536,MATCH($D520,background_biosphere!$A$2:$A$65536,0))),"")=0,"",_xlfn.IFNA(_xlfn.IFNA(INDEX(l_fp!$D$3:$D$65537,MATCH($D520,l_fp!$A$3:$A$65537,0)),INDEX(background_biosphere!$C$2:$C$65536,MATCH($D520,background_biosphere!$A$2:$A$65536,0))),""))</f>
        <v/>
      </c>
      <c r="M520" s="59" t="str">
        <f>IF(_xlfn.IFNA(_xlfn.IFNA(INDEX(l_fp!$E$3:$E$65537,MATCH($D520,l_fp!$A$3:$A$65537,0)),INDEX(background_biosphere!$D$2:$D$65536,MATCH($D520,background_biosphere!$A$2:$A$65536,0))),"")=0,"",_xlfn.IFNA(_xlfn.IFNA(INDEX(l_fp!$E$3:$E$65537,MATCH($D520,l_fp!$A$3:$A$65537,0)),INDEX(background_biosphere!$D$2:$D$65536,MATCH($D520,background_biosphere!$A$2:$A$65536,0))),""))</f>
        <v/>
      </c>
      <c r="N520" s="60" t="str">
        <f>_xlfn.IFNA(_xlfn.IFNA(_xlfn.IFNA(_xlfn.IFNA(INDEX(l_goods!$D$3:$D$65537,MATCH(C520,l_goods!$A$3:$A$65537,0)),INDEX(background_technosphere!$H$2:$H$65536,MATCH(C520,background_technosphere!$A$2:$A$65536,0))),INDEX(l_fp!$F$3:$F$65537,MATCH($D520,l_fp!$A$3:$A$65537,0))),INDEX(background_biosphere!$E$2:$E$65536,MATCH($D520,background_biosphere!$A$2:$A$65536,0))),"")</f>
        <v/>
      </c>
      <c r="O520" s="61"/>
      <c r="P520" s="61"/>
      <c r="Q520" s="61"/>
    </row>
    <row r="521" spans="1:17" x14ac:dyDescent="0.25">
      <c r="A521" s="158" t="str">
        <f>_xlfn.IFNA(_xlfn.IFNA(INDEX(l_act!$B$3:$B$65537,MATCH($B521,l_act!$A$3:$A$65537,0)),INDEX(background_technosphere!$E$2:$E$65536,MATCH($B521,background_technosphere!$B$2:$B$65536,0))),"")</f>
        <v/>
      </c>
      <c r="B521" s="156"/>
      <c r="C521" s="53"/>
      <c r="D521" s="54"/>
      <c r="E521" s="55" t="str">
        <f>_xlfn.IFNA(_xlfn.IFNA(INDEX(l_act!$B$3:$B$65537,MATCH(IFERROR(RIGHT($C521,LEN($C521)-FIND("_",$C521)),""),l_act!$A$3:$A$65537,0)),INDEX(background_technosphere!$E$2:$E$65536,MATCH($C521,background_technosphere!$A$2:$A$65536,0))),"")</f>
        <v/>
      </c>
      <c r="F521" s="55" t="str">
        <f>_xlfn.IFNA(_xlfn.IFNA(INDEX(l_act!$C$3:$C$65537,MATCH(IFERROR(RIGHT($C521,LEN($C521)-FIND("_",$C521)),""),l_act!$A$3:$A$65537,0)),INDEX(background_technosphere!$G$2:$G$65536,MATCH($C521,background_technosphere!$A$2:$A$65536,0))),"")</f>
        <v/>
      </c>
      <c r="G521" s="56" t="str">
        <f>_xlfn.IFNA(_xlfn.IFNA(INDEX(l_goods!$B$3:$B$65537,MATCH($C521,l_goods!$A$3:$A$65537,0)),INDEX(background_technosphere!$F$2:$F$65536,MATCH($C521,background_technosphere!$A$2:$A$65536,0))),"")</f>
        <v/>
      </c>
      <c r="H521" s="57" t="str">
        <f>_xlfn.IFNA(_xlfn.IFNA(INDEX(l_fp!$B$3:$B$65537,MATCH($D521,l_fp!$A$3:$A$65537,0)),INDEX(background_biosphere!$B$2:$B$65536,MATCH($D521,background_biosphere!$A$2:$A$65536,0))),"")</f>
        <v/>
      </c>
      <c r="I521" s="58"/>
      <c r="J521" s="58"/>
      <c r="K521" s="54"/>
      <c r="L521" s="59" t="str">
        <f>IF(_xlfn.IFNA(_xlfn.IFNA(INDEX(l_fp!$D$3:$D$65537,MATCH($D521,l_fp!$A$3:$A$65537,0)),INDEX(background_biosphere!$C$2:$C$65536,MATCH($D521,background_biosphere!$A$2:$A$65536,0))),"")=0,"",_xlfn.IFNA(_xlfn.IFNA(INDEX(l_fp!$D$3:$D$65537,MATCH($D521,l_fp!$A$3:$A$65537,0)),INDEX(background_biosphere!$C$2:$C$65536,MATCH($D521,background_biosphere!$A$2:$A$65536,0))),""))</f>
        <v/>
      </c>
      <c r="M521" s="59" t="str">
        <f>IF(_xlfn.IFNA(_xlfn.IFNA(INDEX(l_fp!$E$3:$E$65537,MATCH($D521,l_fp!$A$3:$A$65537,0)),INDEX(background_biosphere!$D$2:$D$65536,MATCH($D521,background_biosphere!$A$2:$A$65536,0))),"")=0,"",_xlfn.IFNA(_xlfn.IFNA(INDEX(l_fp!$E$3:$E$65537,MATCH($D521,l_fp!$A$3:$A$65537,0)),INDEX(background_biosphere!$D$2:$D$65536,MATCH($D521,background_biosphere!$A$2:$A$65536,0))),""))</f>
        <v/>
      </c>
      <c r="N521" s="60" t="str">
        <f>_xlfn.IFNA(_xlfn.IFNA(_xlfn.IFNA(_xlfn.IFNA(INDEX(l_goods!$D$3:$D$65537,MATCH(C521,l_goods!$A$3:$A$65537,0)),INDEX(background_technosphere!$H$2:$H$65536,MATCH(C521,background_technosphere!$A$2:$A$65536,0))),INDEX(l_fp!$F$3:$F$65537,MATCH($D521,l_fp!$A$3:$A$65537,0))),INDEX(background_biosphere!$E$2:$E$65536,MATCH($D521,background_biosphere!$A$2:$A$65536,0))),"")</f>
        <v/>
      </c>
      <c r="O521" s="61"/>
      <c r="P521" s="61"/>
      <c r="Q521" s="61"/>
    </row>
    <row r="522" spans="1:17" x14ac:dyDescent="0.25">
      <c r="A522" s="158" t="str">
        <f>_xlfn.IFNA(_xlfn.IFNA(INDEX(l_act!$B$3:$B$65537,MATCH($B522,l_act!$A$3:$A$65537,0)),INDEX(background_technosphere!$E$2:$E$65536,MATCH($B522,background_technosphere!$B$2:$B$65536,0))),"")</f>
        <v/>
      </c>
      <c r="B522" s="156"/>
      <c r="C522" s="53"/>
      <c r="D522" s="54"/>
      <c r="E522" s="55" t="str">
        <f>_xlfn.IFNA(_xlfn.IFNA(INDEX(l_act!$B$3:$B$65537,MATCH(IFERROR(RIGHT($C522,LEN($C522)-FIND("_",$C522)),""),l_act!$A$3:$A$65537,0)),INDEX(background_technosphere!$E$2:$E$65536,MATCH($C522,background_technosphere!$A$2:$A$65536,0))),"")</f>
        <v/>
      </c>
      <c r="F522" s="55" t="str">
        <f>_xlfn.IFNA(_xlfn.IFNA(INDEX(l_act!$C$3:$C$65537,MATCH(IFERROR(RIGHT($C522,LEN($C522)-FIND("_",$C522)),""),l_act!$A$3:$A$65537,0)),INDEX(background_technosphere!$G$2:$G$65536,MATCH($C522,background_technosphere!$A$2:$A$65536,0))),"")</f>
        <v/>
      </c>
      <c r="G522" s="56" t="str">
        <f>_xlfn.IFNA(_xlfn.IFNA(INDEX(l_goods!$B$3:$B$65537,MATCH($C522,l_goods!$A$3:$A$65537,0)),INDEX(background_technosphere!$F$2:$F$65536,MATCH($C522,background_technosphere!$A$2:$A$65536,0))),"")</f>
        <v/>
      </c>
      <c r="H522" s="57" t="str">
        <f>_xlfn.IFNA(_xlfn.IFNA(INDEX(l_fp!$B$3:$B$65537,MATCH($D522,l_fp!$A$3:$A$65537,0)),INDEX(background_biosphere!$B$2:$B$65536,MATCH($D522,background_biosphere!$A$2:$A$65536,0))),"")</f>
        <v/>
      </c>
      <c r="I522" s="58"/>
      <c r="J522" s="58"/>
      <c r="K522" s="54"/>
      <c r="L522" s="59" t="str">
        <f>IF(_xlfn.IFNA(_xlfn.IFNA(INDEX(l_fp!$D$3:$D$65537,MATCH($D522,l_fp!$A$3:$A$65537,0)),INDEX(background_biosphere!$C$2:$C$65536,MATCH($D522,background_biosphere!$A$2:$A$65536,0))),"")=0,"",_xlfn.IFNA(_xlfn.IFNA(INDEX(l_fp!$D$3:$D$65537,MATCH($D522,l_fp!$A$3:$A$65537,0)),INDEX(background_biosphere!$C$2:$C$65536,MATCH($D522,background_biosphere!$A$2:$A$65536,0))),""))</f>
        <v/>
      </c>
      <c r="M522" s="59" t="str">
        <f>IF(_xlfn.IFNA(_xlfn.IFNA(INDEX(l_fp!$E$3:$E$65537,MATCH($D522,l_fp!$A$3:$A$65537,0)),INDEX(background_biosphere!$D$2:$D$65536,MATCH($D522,background_biosphere!$A$2:$A$65536,0))),"")=0,"",_xlfn.IFNA(_xlfn.IFNA(INDEX(l_fp!$E$3:$E$65537,MATCH($D522,l_fp!$A$3:$A$65537,0)),INDEX(background_biosphere!$D$2:$D$65536,MATCH($D522,background_biosphere!$A$2:$A$65536,0))),""))</f>
        <v/>
      </c>
      <c r="N522" s="60" t="str">
        <f>_xlfn.IFNA(_xlfn.IFNA(_xlfn.IFNA(_xlfn.IFNA(INDEX(l_goods!$D$3:$D$65537,MATCH(C522,l_goods!$A$3:$A$65537,0)),INDEX(background_technosphere!$H$2:$H$65536,MATCH(C522,background_technosphere!$A$2:$A$65536,0))),INDEX(l_fp!$F$3:$F$65537,MATCH($D522,l_fp!$A$3:$A$65537,0))),INDEX(background_biosphere!$E$2:$E$65536,MATCH($D522,background_biosphere!$A$2:$A$65536,0))),"")</f>
        <v/>
      </c>
      <c r="O522" s="61"/>
      <c r="P522" s="61"/>
      <c r="Q522" s="61"/>
    </row>
    <row r="523" spans="1:17" x14ac:dyDescent="0.25">
      <c r="A523" s="158" t="str">
        <f>_xlfn.IFNA(_xlfn.IFNA(INDEX(l_act!$B$3:$B$65537,MATCH($B523,l_act!$A$3:$A$65537,0)),INDEX(background_technosphere!$E$2:$E$65536,MATCH($B523,background_technosphere!$B$2:$B$65536,0))),"")</f>
        <v/>
      </c>
      <c r="B523" s="156"/>
      <c r="C523" s="53"/>
      <c r="D523" s="54"/>
      <c r="E523" s="55" t="str">
        <f>_xlfn.IFNA(_xlfn.IFNA(INDEX(l_act!$B$3:$B$65537,MATCH(IFERROR(RIGHT($C523,LEN($C523)-FIND("_",$C523)),""),l_act!$A$3:$A$65537,0)),INDEX(background_technosphere!$E$2:$E$65536,MATCH($C523,background_technosphere!$A$2:$A$65536,0))),"")</f>
        <v/>
      </c>
      <c r="F523" s="55" t="str">
        <f>_xlfn.IFNA(_xlfn.IFNA(INDEX(l_act!$C$3:$C$65537,MATCH(IFERROR(RIGHT($C523,LEN($C523)-FIND("_",$C523)),""),l_act!$A$3:$A$65537,0)),INDEX(background_technosphere!$G$2:$G$65536,MATCH($C523,background_technosphere!$A$2:$A$65536,0))),"")</f>
        <v/>
      </c>
      <c r="G523" s="56" t="str">
        <f>_xlfn.IFNA(_xlfn.IFNA(INDEX(l_goods!$B$3:$B$65537,MATCH($C523,l_goods!$A$3:$A$65537,0)),INDEX(background_technosphere!$F$2:$F$65536,MATCH($C523,background_technosphere!$A$2:$A$65536,0))),"")</f>
        <v/>
      </c>
      <c r="H523" s="57" t="str">
        <f>_xlfn.IFNA(_xlfn.IFNA(INDEX(l_fp!$B$3:$B$65537,MATCH($D523,l_fp!$A$3:$A$65537,0)),INDEX(background_biosphere!$B$2:$B$65536,MATCH($D523,background_biosphere!$A$2:$A$65536,0))),"")</f>
        <v/>
      </c>
      <c r="I523" s="58"/>
      <c r="J523" s="58"/>
      <c r="K523" s="54"/>
      <c r="L523" s="59" t="str">
        <f>IF(_xlfn.IFNA(_xlfn.IFNA(INDEX(l_fp!$D$3:$D$65537,MATCH($D523,l_fp!$A$3:$A$65537,0)),INDEX(background_biosphere!$C$2:$C$65536,MATCH($D523,background_biosphere!$A$2:$A$65536,0))),"")=0,"",_xlfn.IFNA(_xlfn.IFNA(INDEX(l_fp!$D$3:$D$65537,MATCH($D523,l_fp!$A$3:$A$65537,0)),INDEX(background_biosphere!$C$2:$C$65536,MATCH($D523,background_biosphere!$A$2:$A$65536,0))),""))</f>
        <v/>
      </c>
      <c r="M523" s="59" t="str">
        <f>IF(_xlfn.IFNA(_xlfn.IFNA(INDEX(l_fp!$E$3:$E$65537,MATCH($D523,l_fp!$A$3:$A$65537,0)),INDEX(background_biosphere!$D$2:$D$65536,MATCH($D523,background_biosphere!$A$2:$A$65536,0))),"")=0,"",_xlfn.IFNA(_xlfn.IFNA(INDEX(l_fp!$E$3:$E$65537,MATCH($D523,l_fp!$A$3:$A$65537,0)),INDEX(background_biosphere!$D$2:$D$65536,MATCH($D523,background_biosphere!$A$2:$A$65536,0))),""))</f>
        <v/>
      </c>
      <c r="N523" s="60" t="str">
        <f>_xlfn.IFNA(_xlfn.IFNA(_xlfn.IFNA(_xlfn.IFNA(INDEX(l_goods!$D$3:$D$65537,MATCH(C523,l_goods!$A$3:$A$65537,0)),INDEX(background_technosphere!$H$2:$H$65536,MATCH(C523,background_technosphere!$A$2:$A$65536,0))),INDEX(l_fp!$F$3:$F$65537,MATCH($D523,l_fp!$A$3:$A$65537,0))),INDEX(background_biosphere!$E$2:$E$65536,MATCH($D523,background_biosphere!$A$2:$A$65536,0))),"")</f>
        <v/>
      </c>
      <c r="O523" s="61"/>
      <c r="P523" s="61"/>
      <c r="Q523" s="61"/>
    </row>
    <row r="524" spans="1:17" x14ac:dyDescent="0.25">
      <c r="A524" s="158" t="str">
        <f>_xlfn.IFNA(_xlfn.IFNA(INDEX(l_act!$B$3:$B$65537,MATCH($B524,l_act!$A$3:$A$65537,0)),INDEX(background_technosphere!$E$2:$E$65536,MATCH($B524,background_technosphere!$B$2:$B$65536,0))),"")</f>
        <v/>
      </c>
      <c r="B524" s="156"/>
      <c r="C524" s="53"/>
      <c r="D524" s="54"/>
      <c r="E524" s="55" t="str">
        <f>_xlfn.IFNA(_xlfn.IFNA(INDEX(l_act!$B$3:$B$65537,MATCH(IFERROR(RIGHT($C524,LEN($C524)-FIND("_",$C524)),""),l_act!$A$3:$A$65537,0)),INDEX(background_technosphere!$E$2:$E$65536,MATCH($C524,background_technosphere!$A$2:$A$65536,0))),"")</f>
        <v/>
      </c>
      <c r="F524" s="55" t="str">
        <f>_xlfn.IFNA(_xlfn.IFNA(INDEX(l_act!$C$3:$C$65537,MATCH(IFERROR(RIGHT($C524,LEN($C524)-FIND("_",$C524)),""),l_act!$A$3:$A$65537,0)),INDEX(background_technosphere!$G$2:$G$65536,MATCH($C524,background_technosphere!$A$2:$A$65536,0))),"")</f>
        <v/>
      </c>
      <c r="G524" s="56" t="str">
        <f>_xlfn.IFNA(_xlfn.IFNA(INDEX(l_goods!$B$3:$B$65537,MATCH($C524,l_goods!$A$3:$A$65537,0)),INDEX(background_technosphere!$F$2:$F$65536,MATCH($C524,background_technosphere!$A$2:$A$65536,0))),"")</f>
        <v/>
      </c>
      <c r="H524" s="57" t="str">
        <f>_xlfn.IFNA(_xlfn.IFNA(INDEX(l_fp!$B$3:$B$65537,MATCH($D524,l_fp!$A$3:$A$65537,0)),INDEX(background_biosphere!$B$2:$B$65536,MATCH($D524,background_biosphere!$A$2:$A$65536,0))),"")</f>
        <v/>
      </c>
      <c r="I524" s="58"/>
      <c r="J524" s="58"/>
      <c r="K524" s="54"/>
      <c r="L524" s="59" t="str">
        <f>IF(_xlfn.IFNA(_xlfn.IFNA(INDEX(l_fp!$D$3:$D$65537,MATCH($D524,l_fp!$A$3:$A$65537,0)),INDEX(background_biosphere!$C$2:$C$65536,MATCH($D524,background_biosphere!$A$2:$A$65536,0))),"")=0,"",_xlfn.IFNA(_xlfn.IFNA(INDEX(l_fp!$D$3:$D$65537,MATCH($D524,l_fp!$A$3:$A$65537,0)),INDEX(background_biosphere!$C$2:$C$65536,MATCH($D524,background_biosphere!$A$2:$A$65536,0))),""))</f>
        <v/>
      </c>
      <c r="M524" s="59" t="str">
        <f>IF(_xlfn.IFNA(_xlfn.IFNA(INDEX(l_fp!$E$3:$E$65537,MATCH($D524,l_fp!$A$3:$A$65537,0)),INDEX(background_biosphere!$D$2:$D$65536,MATCH($D524,background_biosphere!$A$2:$A$65536,0))),"")=0,"",_xlfn.IFNA(_xlfn.IFNA(INDEX(l_fp!$E$3:$E$65537,MATCH($D524,l_fp!$A$3:$A$65537,0)),INDEX(background_biosphere!$D$2:$D$65536,MATCH($D524,background_biosphere!$A$2:$A$65536,0))),""))</f>
        <v/>
      </c>
      <c r="N524" s="60" t="str">
        <f>_xlfn.IFNA(_xlfn.IFNA(_xlfn.IFNA(_xlfn.IFNA(INDEX(l_goods!$D$3:$D$65537,MATCH(C524,l_goods!$A$3:$A$65537,0)),INDEX(background_technosphere!$H$2:$H$65536,MATCH(C524,background_technosphere!$A$2:$A$65536,0))),INDEX(l_fp!$F$3:$F$65537,MATCH($D524,l_fp!$A$3:$A$65537,0))),INDEX(background_biosphere!$E$2:$E$65536,MATCH($D524,background_biosphere!$A$2:$A$65536,0))),"")</f>
        <v/>
      </c>
      <c r="O524" s="61"/>
      <c r="P524" s="61"/>
      <c r="Q524" s="61"/>
    </row>
    <row r="525" spans="1:17" x14ac:dyDescent="0.25">
      <c r="A525" s="158" t="str">
        <f>_xlfn.IFNA(_xlfn.IFNA(INDEX(l_act!$B$3:$B$65537,MATCH($B525,l_act!$A$3:$A$65537,0)),INDEX(background_technosphere!$E$2:$E$65536,MATCH($B525,background_technosphere!$B$2:$B$65536,0))),"")</f>
        <v/>
      </c>
      <c r="B525" s="156"/>
      <c r="C525" s="53"/>
      <c r="D525" s="54"/>
      <c r="E525" s="55" t="str">
        <f>_xlfn.IFNA(_xlfn.IFNA(INDEX(l_act!$B$3:$B$65537,MATCH(IFERROR(RIGHT($C525,LEN($C525)-FIND("_",$C525)),""),l_act!$A$3:$A$65537,0)),INDEX(background_technosphere!$E$2:$E$65536,MATCH($C525,background_technosphere!$A$2:$A$65536,0))),"")</f>
        <v/>
      </c>
      <c r="F525" s="55" t="str">
        <f>_xlfn.IFNA(_xlfn.IFNA(INDEX(l_act!$C$3:$C$65537,MATCH(IFERROR(RIGHT($C525,LEN($C525)-FIND("_",$C525)),""),l_act!$A$3:$A$65537,0)),INDEX(background_technosphere!$G$2:$G$65536,MATCH($C525,background_technosphere!$A$2:$A$65536,0))),"")</f>
        <v/>
      </c>
      <c r="G525" s="56" t="str">
        <f>_xlfn.IFNA(_xlfn.IFNA(INDEX(l_goods!$B$3:$B$65537,MATCH($C525,l_goods!$A$3:$A$65537,0)),INDEX(background_technosphere!$F$2:$F$65536,MATCH($C525,background_technosphere!$A$2:$A$65536,0))),"")</f>
        <v/>
      </c>
      <c r="H525" s="57" t="str">
        <f>_xlfn.IFNA(_xlfn.IFNA(INDEX(l_fp!$B$3:$B$65537,MATCH($D525,l_fp!$A$3:$A$65537,0)),INDEX(background_biosphere!$B$2:$B$65536,MATCH($D525,background_biosphere!$A$2:$A$65536,0))),"")</f>
        <v/>
      </c>
      <c r="I525" s="58"/>
      <c r="J525" s="58"/>
      <c r="K525" s="54"/>
      <c r="L525" s="59" t="str">
        <f>IF(_xlfn.IFNA(_xlfn.IFNA(INDEX(l_fp!$D$3:$D$65537,MATCH($D525,l_fp!$A$3:$A$65537,0)),INDEX(background_biosphere!$C$2:$C$65536,MATCH($D525,background_biosphere!$A$2:$A$65536,0))),"")=0,"",_xlfn.IFNA(_xlfn.IFNA(INDEX(l_fp!$D$3:$D$65537,MATCH($D525,l_fp!$A$3:$A$65537,0)),INDEX(background_biosphere!$C$2:$C$65536,MATCH($D525,background_biosphere!$A$2:$A$65536,0))),""))</f>
        <v/>
      </c>
      <c r="M525" s="59" t="str">
        <f>IF(_xlfn.IFNA(_xlfn.IFNA(INDEX(l_fp!$E$3:$E$65537,MATCH($D525,l_fp!$A$3:$A$65537,0)),INDEX(background_biosphere!$D$2:$D$65536,MATCH($D525,background_biosphere!$A$2:$A$65536,0))),"")=0,"",_xlfn.IFNA(_xlfn.IFNA(INDEX(l_fp!$E$3:$E$65537,MATCH($D525,l_fp!$A$3:$A$65537,0)),INDEX(background_biosphere!$D$2:$D$65536,MATCH($D525,background_biosphere!$A$2:$A$65536,0))),""))</f>
        <v/>
      </c>
      <c r="N525" s="60" t="str">
        <f>_xlfn.IFNA(_xlfn.IFNA(_xlfn.IFNA(_xlfn.IFNA(INDEX(l_goods!$D$3:$D$65537,MATCH(C525,l_goods!$A$3:$A$65537,0)),INDEX(background_technosphere!$H$2:$H$65536,MATCH(C525,background_technosphere!$A$2:$A$65536,0))),INDEX(l_fp!$F$3:$F$65537,MATCH($D525,l_fp!$A$3:$A$65537,0))),INDEX(background_biosphere!$E$2:$E$65536,MATCH($D525,background_biosphere!$A$2:$A$65536,0))),"")</f>
        <v/>
      </c>
      <c r="O525" s="61"/>
      <c r="P525" s="61"/>
      <c r="Q525" s="61"/>
    </row>
    <row r="526" spans="1:17" x14ac:dyDescent="0.25">
      <c r="A526" s="158" t="str">
        <f>_xlfn.IFNA(_xlfn.IFNA(INDEX(l_act!$B$3:$B$65537,MATCH($B526,l_act!$A$3:$A$65537,0)),INDEX(background_technosphere!$E$2:$E$65536,MATCH($B526,background_technosphere!$B$2:$B$65536,0))),"")</f>
        <v/>
      </c>
      <c r="B526" s="156"/>
      <c r="C526" s="53"/>
      <c r="D526" s="54"/>
      <c r="E526" s="55" t="str">
        <f>_xlfn.IFNA(_xlfn.IFNA(INDEX(l_act!$B$3:$B$65537,MATCH(IFERROR(RIGHT($C526,LEN($C526)-FIND("_",$C526)),""),l_act!$A$3:$A$65537,0)),INDEX(background_technosphere!$E$2:$E$65536,MATCH($C526,background_technosphere!$A$2:$A$65536,0))),"")</f>
        <v/>
      </c>
      <c r="F526" s="55" t="str">
        <f>_xlfn.IFNA(_xlfn.IFNA(INDEX(l_act!$C$3:$C$65537,MATCH(IFERROR(RIGHT($C526,LEN($C526)-FIND("_",$C526)),""),l_act!$A$3:$A$65537,0)),INDEX(background_technosphere!$G$2:$G$65536,MATCH($C526,background_technosphere!$A$2:$A$65536,0))),"")</f>
        <v/>
      </c>
      <c r="G526" s="56" t="str">
        <f>_xlfn.IFNA(_xlfn.IFNA(INDEX(l_goods!$B$3:$B$65537,MATCH($C526,l_goods!$A$3:$A$65537,0)),INDEX(background_technosphere!$F$2:$F$65536,MATCH($C526,background_technosphere!$A$2:$A$65536,0))),"")</f>
        <v/>
      </c>
      <c r="H526" s="57" t="str">
        <f>_xlfn.IFNA(_xlfn.IFNA(INDEX(l_fp!$B$3:$B$65537,MATCH($D526,l_fp!$A$3:$A$65537,0)),INDEX(background_biosphere!$B$2:$B$65536,MATCH($D526,background_biosphere!$A$2:$A$65536,0))),"")</f>
        <v/>
      </c>
      <c r="I526" s="58"/>
      <c r="J526" s="58"/>
      <c r="K526" s="54"/>
      <c r="L526" s="59" t="str">
        <f>IF(_xlfn.IFNA(_xlfn.IFNA(INDEX(l_fp!$D$3:$D$65537,MATCH($D526,l_fp!$A$3:$A$65537,0)),INDEX(background_biosphere!$C$2:$C$65536,MATCH($D526,background_biosphere!$A$2:$A$65536,0))),"")=0,"",_xlfn.IFNA(_xlfn.IFNA(INDEX(l_fp!$D$3:$D$65537,MATCH($D526,l_fp!$A$3:$A$65537,0)),INDEX(background_biosphere!$C$2:$C$65536,MATCH($D526,background_biosphere!$A$2:$A$65536,0))),""))</f>
        <v/>
      </c>
      <c r="M526" s="59" t="str">
        <f>IF(_xlfn.IFNA(_xlfn.IFNA(INDEX(l_fp!$E$3:$E$65537,MATCH($D526,l_fp!$A$3:$A$65537,0)),INDEX(background_biosphere!$D$2:$D$65536,MATCH($D526,background_biosphere!$A$2:$A$65536,0))),"")=0,"",_xlfn.IFNA(_xlfn.IFNA(INDEX(l_fp!$E$3:$E$65537,MATCH($D526,l_fp!$A$3:$A$65537,0)),INDEX(background_biosphere!$D$2:$D$65536,MATCH($D526,background_biosphere!$A$2:$A$65536,0))),""))</f>
        <v/>
      </c>
      <c r="N526" s="60" t="str">
        <f>_xlfn.IFNA(_xlfn.IFNA(_xlfn.IFNA(_xlfn.IFNA(INDEX(l_goods!$D$3:$D$65537,MATCH(C526,l_goods!$A$3:$A$65537,0)),INDEX(background_technosphere!$H$2:$H$65536,MATCH(C526,background_technosphere!$A$2:$A$65536,0))),INDEX(l_fp!$F$3:$F$65537,MATCH($D526,l_fp!$A$3:$A$65537,0))),INDEX(background_biosphere!$E$2:$E$65536,MATCH($D526,background_biosphere!$A$2:$A$65536,0))),"")</f>
        <v/>
      </c>
      <c r="O526" s="61"/>
      <c r="P526" s="61"/>
      <c r="Q526" s="61"/>
    </row>
    <row r="527" spans="1:17" x14ac:dyDescent="0.25">
      <c r="A527" s="158" t="str">
        <f>_xlfn.IFNA(_xlfn.IFNA(INDEX(l_act!$B$3:$B$65537,MATCH($B527,l_act!$A$3:$A$65537,0)),INDEX(background_technosphere!$E$2:$E$65536,MATCH($B527,background_technosphere!$B$2:$B$65536,0))),"")</f>
        <v/>
      </c>
      <c r="B527" s="156"/>
      <c r="C527" s="53"/>
      <c r="D527" s="54"/>
      <c r="E527" s="55" t="str">
        <f>_xlfn.IFNA(_xlfn.IFNA(INDEX(l_act!$B$3:$B$65537,MATCH(IFERROR(RIGHT($C527,LEN($C527)-FIND("_",$C527)),""),l_act!$A$3:$A$65537,0)),INDEX(background_technosphere!$E$2:$E$65536,MATCH($C527,background_technosphere!$A$2:$A$65536,0))),"")</f>
        <v/>
      </c>
      <c r="F527" s="55" t="str">
        <f>_xlfn.IFNA(_xlfn.IFNA(INDEX(l_act!$C$3:$C$65537,MATCH(IFERROR(RIGHT($C527,LEN($C527)-FIND("_",$C527)),""),l_act!$A$3:$A$65537,0)),INDEX(background_technosphere!$G$2:$G$65536,MATCH($C527,background_technosphere!$A$2:$A$65536,0))),"")</f>
        <v/>
      </c>
      <c r="G527" s="56" t="str">
        <f>_xlfn.IFNA(_xlfn.IFNA(INDEX(l_goods!$B$3:$B$65537,MATCH($C527,l_goods!$A$3:$A$65537,0)),INDEX(background_technosphere!$F$2:$F$65536,MATCH($C527,background_technosphere!$A$2:$A$65536,0))),"")</f>
        <v/>
      </c>
      <c r="H527" s="57" t="str">
        <f>_xlfn.IFNA(_xlfn.IFNA(INDEX(l_fp!$B$3:$B$65537,MATCH($D527,l_fp!$A$3:$A$65537,0)),INDEX(background_biosphere!$B$2:$B$65536,MATCH($D527,background_biosphere!$A$2:$A$65536,0))),"")</f>
        <v/>
      </c>
      <c r="I527" s="58"/>
      <c r="J527" s="58"/>
      <c r="K527" s="54"/>
      <c r="L527" s="59" t="str">
        <f>IF(_xlfn.IFNA(_xlfn.IFNA(INDEX(l_fp!$D$3:$D$65537,MATCH($D527,l_fp!$A$3:$A$65537,0)),INDEX(background_biosphere!$C$2:$C$65536,MATCH($D527,background_biosphere!$A$2:$A$65536,0))),"")=0,"",_xlfn.IFNA(_xlfn.IFNA(INDEX(l_fp!$D$3:$D$65537,MATCH($D527,l_fp!$A$3:$A$65537,0)),INDEX(background_biosphere!$C$2:$C$65536,MATCH($D527,background_biosphere!$A$2:$A$65536,0))),""))</f>
        <v/>
      </c>
      <c r="M527" s="59" t="str">
        <f>IF(_xlfn.IFNA(_xlfn.IFNA(INDEX(l_fp!$E$3:$E$65537,MATCH($D527,l_fp!$A$3:$A$65537,0)),INDEX(background_biosphere!$D$2:$D$65536,MATCH($D527,background_biosphere!$A$2:$A$65536,0))),"")=0,"",_xlfn.IFNA(_xlfn.IFNA(INDEX(l_fp!$E$3:$E$65537,MATCH($D527,l_fp!$A$3:$A$65537,0)),INDEX(background_biosphere!$D$2:$D$65536,MATCH($D527,background_biosphere!$A$2:$A$65536,0))),""))</f>
        <v/>
      </c>
      <c r="N527" s="60" t="str">
        <f>_xlfn.IFNA(_xlfn.IFNA(_xlfn.IFNA(_xlfn.IFNA(INDEX(l_goods!$D$3:$D$65537,MATCH(C527,l_goods!$A$3:$A$65537,0)),INDEX(background_technosphere!$H$2:$H$65536,MATCH(C527,background_technosphere!$A$2:$A$65536,0))),INDEX(l_fp!$F$3:$F$65537,MATCH($D527,l_fp!$A$3:$A$65537,0))),INDEX(background_biosphere!$E$2:$E$65536,MATCH($D527,background_biosphere!$A$2:$A$65536,0))),"")</f>
        <v/>
      </c>
      <c r="O527" s="61"/>
      <c r="P527" s="61"/>
      <c r="Q527" s="61"/>
    </row>
    <row r="528" spans="1:17" x14ac:dyDescent="0.25">
      <c r="A528" s="158" t="str">
        <f>_xlfn.IFNA(_xlfn.IFNA(INDEX(l_act!$B$3:$B$65537,MATCH($B528,l_act!$A$3:$A$65537,0)),INDEX(background_technosphere!$E$2:$E$65536,MATCH($B528,background_technosphere!$B$2:$B$65536,0))),"")</f>
        <v/>
      </c>
      <c r="B528" s="156"/>
      <c r="C528" s="53"/>
      <c r="D528" s="54"/>
      <c r="E528" s="55" t="str">
        <f>_xlfn.IFNA(_xlfn.IFNA(INDEX(l_act!$B$3:$B$65537,MATCH(IFERROR(RIGHT($C528,LEN($C528)-FIND("_",$C528)),""),l_act!$A$3:$A$65537,0)),INDEX(background_technosphere!$E$2:$E$65536,MATCH($C528,background_technosphere!$A$2:$A$65536,0))),"")</f>
        <v/>
      </c>
      <c r="F528" s="55" t="str">
        <f>_xlfn.IFNA(_xlfn.IFNA(INDEX(l_act!$C$3:$C$65537,MATCH(IFERROR(RIGHT($C528,LEN($C528)-FIND("_",$C528)),""),l_act!$A$3:$A$65537,0)),INDEX(background_technosphere!$G$2:$G$65536,MATCH($C528,background_technosphere!$A$2:$A$65536,0))),"")</f>
        <v/>
      </c>
      <c r="G528" s="56" t="str">
        <f>_xlfn.IFNA(_xlfn.IFNA(INDEX(l_goods!$B$3:$B$65537,MATCH($C528,l_goods!$A$3:$A$65537,0)),INDEX(background_technosphere!$F$2:$F$65536,MATCH($C528,background_technosphere!$A$2:$A$65536,0))),"")</f>
        <v/>
      </c>
      <c r="H528" s="57" t="str">
        <f>_xlfn.IFNA(_xlfn.IFNA(INDEX(l_fp!$B$3:$B$65537,MATCH($D528,l_fp!$A$3:$A$65537,0)),INDEX(background_biosphere!$B$2:$B$65536,MATCH($D528,background_biosphere!$A$2:$A$65536,0))),"")</f>
        <v/>
      </c>
      <c r="I528" s="58"/>
      <c r="J528" s="58"/>
      <c r="K528" s="54"/>
      <c r="L528" s="59" t="str">
        <f>IF(_xlfn.IFNA(_xlfn.IFNA(INDEX(l_fp!$D$3:$D$65537,MATCH($D528,l_fp!$A$3:$A$65537,0)),INDEX(background_biosphere!$C$2:$C$65536,MATCH($D528,background_biosphere!$A$2:$A$65536,0))),"")=0,"",_xlfn.IFNA(_xlfn.IFNA(INDEX(l_fp!$D$3:$D$65537,MATCH($D528,l_fp!$A$3:$A$65537,0)),INDEX(background_biosphere!$C$2:$C$65536,MATCH($D528,background_biosphere!$A$2:$A$65536,0))),""))</f>
        <v/>
      </c>
      <c r="M528" s="59" t="str">
        <f>IF(_xlfn.IFNA(_xlfn.IFNA(INDEX(l_fp!$E$3:$E$65537,MATCH($D528,l_fp!$A$3:$A$65537,0)),INDEX(background_biosphere!$D$2:$D$65536,MATCH($D528,background_biosphere!$A$2:$A$65536,0))),"")=0,"",_xlfn.IFNA(_xlfn.IFNA(INDEX(l_fp!$E$3:$E$65537,MATCH($D528,l_fp!$A$3:$A$65537,0)),INDEX(background_biosphere!$D$2:$D$65536,MATCH($D528,background_biosphere!$A$2:$A$65536,0))),""))</f>
        <v/>
      </c>
      <c r="N528" s="60" t="str">
        <f>_xlfn.IFNA(_xlfn.IFNA(_xlfn.IFNA(_xlfn.IFNA(INDEX(l_goods!$D$3:$D$65537,MATCH(C528,l_goods!$A$3:$A$65537,0)),INDEX(background_technosphere!$H$2:$H$65536,MATCH(C528,background_technosphere!$A$2:$A$65536,0))),INDEX(l_fp!$F$3:$F$65537,MATCH($D528,l_fp!$A$3:$A$65537,0))),INDEX(background_biosphere!$E$2:$E$65536,MATCH($D528,background_biosphere!$A$2:$A$65536,0))),"")</f>
        <v/>
      </c>
      <c r="O528" s="61"/>
      <c r="P528" s="61"/>
      <c r="Q528" s="61"/>
    </row>
    <row r="529" spans="1:17" x14ac:dyDescent="0.25">
      <c r="A529" s="158" t="str">
        <f>_xlfn.IFNA(_xlfn.IFNA(INDEX(l_act!$B$3:$B$65537,MATCH($B529,l_act!$A$3:$A$65537,0)),INDEX(background_technosphere!$E$2:$E$65536,MATCH($B529,background_technosphere!$B$2:$B$65536,0))),"")</f>
        <v/>
      </c>
      <c r="B529" s="156"/>
      <c r="C529" s="53"/>
      <c r="D529" s="54"/>
      <c r="E529" s="55" t="str">
        <f>_xlfn.IFNA(_xlfn.IFNA(INDEX(l_act!$B$3:$B$65537,MATCH(IFERROR(RIGHT($C529,LEN($C529)-FIND("_",$C529)),""),l_act!$A$3:$A$65537,0)),INDEX(background_technosphere!$E$2:$E$65536,MATCH($C529,background_technosphere!$A$2:$A$65536,0))),"")</f>
        <v/>
      </c>
      <c r="F529" s="55" t="str">
        <f>_xlfn.IFNA(_xlfn.IFNA(INDEX(l_act!$C$3:$C$65537,MATCH(IFERROR(RIGHT($C529,LEN($C529)-FIND("_",$C529)),""),l_act!$A$3:$A$65537,0)),INDEX(background_technosphere!$G$2:$G$65536,MATCH($C529,background_technosphere!$A$2:$A$65536,0))),"")</f>
        <v/>
      </c>
      <c r="G529" s="56" t="str">
        <f>_xlfn.IFNA(_xlfn.IFNA(INDEX(l_goods!$B$3:$B$65537,MATCH($C529,l_goods!$A$3:$A$65537,0)),INDEX(background_technosphere!$F$2:$F$65536,MATCH($C529,background_technosphere!$A$2:$A$65536,0))),"")</f>
        <v/>
      </c>
      <c r="H529" s="57" t="str">
        <f>_xlfn.IFNA(_xlfn.IFNA(INDEX(l_fp!$B$3:$B$65537,MATCH($D529,l_fp!$A$3:$A$65537,0)),INDEX(background_biosphere!$B$2:$B$65536,MATCH($D529,background_biosphere!$A$2:$A$65536,0))),"")</f>
        <v/>
      </c>
      <c r="I529" s="58"/>
      <c r="J529" s="58"/>
      <c r="K529" s="54"/>
      <c r="L529" s="59" t="str">
        <f>IF(_xlfn.IFNA(_xlfn.IFNA(INDEX(l_fp!$D$3:$D$65537,MATCH($D529,l_fp!$A$3:$A$65537,0)),INDEX(background_biosphere!$C$2:$C$65536,MATCH($D529,background_biosphere!$A$2:$A$65536,0))),"")=0,"",_xlfn.IFNA(_xlfn.IFNA(INDEX(l_fp!$D$3:$D$65537,MATCH($D529,l_fp!$A$3:$A$65537,0)),INDEX(background_biosphere!$C$2:$C$65536,MATCH($D529,background_biosphere!$A$2:$A$65536,0))),""))</f>
        <v/>
      </c>
      <c r="M529" s="59" t="str">
        <f>IF(_xlfn.IFNA(_xlfn.IFNA(INDEX(l_fp!$E$3:$E$65537,MATCH($D529,l_fp!$A$3:$A$65537,0)),INDEX(background_biosphere!$D$2:$D$65536,MATCH($D529,background_biosphere!$A$2:$A$65536,0))),"")=0,"",_xlfn.IFNA(_xlfn.IFNA(INDEX(l_fp!$E$3:$E$65537,MATCH($D529,l_fp!$A$3:$A$65537,0)),INDEX(background_biosphere!$D$2:$D$65536,MATCH($D529,background_biosphere!$A$2:$A$65536,0))),""))</f>
        <v/>
      </c>
      <c r="N529" s="60" t="str">
        <f>_xlfn.IFNA(_xlfn.IFNA(_xlfn.IFNA(_xlfn.IFNA(INDEX(l_goods!$D$3:$D$65537,MATCH(C529,l_goods!$A$3:$A$65537,0)),INDEX(background_technosphere!$H$2:$H$65536,MATCH(C529,background_technosphere!$A$2:$A$65536,0))),INDEX(l_fp!$F$3:$F$65537,MATCH($D529,l_fp!$A$3:$A$65537,0))),INDEX(background_biosphere!$E$2:$E$65536,MATCH($D529,background_biosphere!$A$2:$A$65536,0))),"")</f>
        <v/>
      </c>
      <c r="O529" s="61"/>
      <c r="P529" s="61"/>
      <c r="Q529" s="61"/>
    </row>
    <row r="530" spans="1:17" x14ac:dyDescent="0.25">
      <c r="A530" s="158" t="str">
        <f>_xlfn.IFNA(_xlfn.IFNA(INDEX(l_act!$B$3:$B$65537,MATCH($B530,l_act!$A$3:$A$65537,0)),INDEX(background_technosphere!$E$2:$E$65536,MATCH($B530,background_technosphere!$B$2:$B$65536,0))),"")</f>
        <v/>
      </c>
      <c r="B530" s="156"/>
      <c r="C530" s="53"/>
      <c r="D530" s="54"/>
      <c r="E530" s="55" t="str">
        <f>_xlfn.IFNA(_xlfn.IFNA(INDEX(l_act!$B$3:$B$65537,MATCH(IFERROR(RIGHT($C530,LEN($C530)-FIND("_",$C530)),""),l_act!$A$3:$A$65537,0)),INDEX(background_technosphere!$E$2:$E$65536,MATCH($C530,background_technosphere!$A$2:$A$65536,0))),"")</f>
        <v/>
      </c>
      <c r="F530" s="55" t="str">
        <f>_xlfn.IFNA(_xlfn.IFNA(INDEX(l_act!$C$3:$C$65537,MATCH(IFERROR(RIGHT($C530,LEN($C530)-FIND("_",$C530)),""),l_act!$A$3:$A$65537,0)),INDEX(background_technosphere!$G$2:$G$65536,MATCH($C530,background_technosphere!$A$2:$A$65536,0))),"")</f>
        <v/>
      </c>
      <c r="G530" s="56" t="str">
        <f>_xlfn.IFNA(_xlfn.IFNA(INDEX(l_goods!$B$3:$B$65537,MATCH($C530,l_goods!$A$3:$A$65537,0)),INDEX(background_technosphere!$F$2:$F$65536,MATCH($C530,background_technosphere!$A$2:$A$65536,0))),"")</f>
        <v/>
      </c>
      <c r="H530" s="57" t="str">
        <f>_xlfn.IFNA(_xlfn.IFNA(INDEX(l_fp!$B$3:$B$65537,MATCH($D530,l_fp!$A$3:$A$65537,0)),INDEX(background_biosphere!$B$2:$B$65536,MATCH($D530,background_biosphere!$A$2:$A$65536,0))),"")</f>
        <v/>
      </c>
      <c r="I530" s="58"/>
      <c r="J530" s="58"/>
      <c r="K530" s="54"/>
      <c r="L530" s="59" t="str">
        <f>IF(_xlfn.IFNA(_xlfn.IFNA(INDEX(l_fp!$D$3:$D$65537,MATCH($D530,l_fp!$A$3:$A$65537,0)),INDEX(background_biosphere!$C$2:$C$65536,MATCH($D530,background_biosphere!$A$2:$A$65536,0))),"")=0,"",_xlfn.IFNA(_xlfn.IFNA(INDEX(l_fp!$D$3:$D$65537,MATCH($D530,l_fp!$A$3:$A$65537,0)),INDEX(background_biosphere!$C$2:$C$65536,MATCH($D530,background_biosphere!$A$2:$A$65536,0))),""))</f>
        <v/>
      </c>
      <c r="M530" s="59" t="str">
        <f>IF(_xlfn.IFNA(_xlfn.IFNA(INDEX(l_fp!$E$3:$E$65537,MATCH($D530,l_fp!$A$3:$A$65537,0)),INDEX(background_biosphere!$D$2:$D$65536,MATCH($D530,background_biosphere!$A$2:$A$65536,0))),"")=0,"",_xlfn.IFNA(_xlfn.IFNA(INDEX(l_fp!$E$3:$E$65537,MATCH($D530,l_fp!$A$3:$A$65537,0)),INDEX(background_biosphere!$D$2:$D$65536,MATCH($D530,background_biosphere!$A$2:$A$65536,0))),""))</f>
        <v/>
      </c>
      <c r="N530" s="60" t="str">
        <f>_xlfn.IFNA(_xlfn.IFNA(_xlfn.IFNA(_xlfn.IFNA(INDEX(l_goods!$D$3:$D$65537,MATCH(C530,l_goods!$A$3:$A$65537,0)),INDEX(background_technosphere!$H$2:$H$65536,MATCH(C530,background_technosphere!$A$2:$A$65536,0))),INDEX(l_fp!$F$3:$F$65537,MATCH($D530,l_fp!$A$3:$A$65537,0))),INDEX(background_biosphere!$E$2:$E$65536,MATCH($D530,background_biosphere!$A$2:$A$65536,0))),"")</f>
        <v/>
      </c>
      <c r="O530" s="61"/>
      <c r="P530" s="61"/>
      <c r="Q530" s="61"/>
    </row>
    <row r="531" spans="1:17" x14ac:dyDescent="0.25">
      <c r="A531" s="158" t="str">
        <f>_xlfn.IFNA(_xlfn.IFNA(INDEX(l_act!$B$3:$B$65537,MATCH($B531,l_act!$A$3:$A$65537,0)),INDEX(background_technosphere!$E$2:$E$65536,MATCH($B531,background_technosphere!$B$2:$B$65536,0))),"")</f>
        <v/>
      </c>
      <c r="B531" s="156"/>
      <c r="C531" s="53"/>
      <c r="D531" s="54"/>
      <c r="E531" s="55" t="str">
        <f>_xlfn.IFNA(_xlfn.IFNA(INDEX(l_act!$B$3:$B$65537,MATCH(IFERROR(RIGHT($C531,LEN($C531)-FIND("_",$C531)),""),l_act!$A$3:$A$65537,0)),INDEX(background_technosphere!$E$2:$E$65536,MATCH($C531,background_technosphere!$A$2:$A$65536,0))),"")</f>
        <v/>
      </c>
      <c r="F531" s="55" t="str">
        <f>_xlfn.IFNA(_xlfn.IFNA(INDEX(l_act!$C$3:$C$65537,MATCH(IFERROR(RIGHT($C531,LEN($C531)-FIND("_",$C531)),""),l_act!$A$3:$A$65537,0)),INDEX(background_technosphere!$G$2:$G$65536,MATCH($C531,background_technosphere!$A$2:$A$65536,0))),"")</f>
        <v/>
      </c>
      <c r="G531" s="56" t="str">
        <f>_xlfn.IFNA(_xlfn.IFNA(INDEX(l_goods!$B$3:$B$65537,MATCH($C531,l_goods!$A$3:$A$65537,0)),INDEX(background_technosphere!$F$2:$F$65536,MATCH($C531,background_technosphere!$A$2:$A$65536,0))),"")</f>
        <v/>
      </c>
      <c r="H531" s="57" t="str">
        <f>_xlfn.IFNA(_xlfn.IFNA(INDEX(l_fp!$B$3:$B$65537,MATCH($D531,l_fp!$A$3:$A$65537,0)),INDEX(background_biosphere!$B$2:$B$65536,MATCH($D531,background_biosphere!$A$2:$A$65536,0))),"")</f>
        <v/>
      </c>
      <c r="I531" s="58"/>
      <c r="J531" s="58"/>
      <c r="K531" s="54"/>
      <c r="L531" s="59" t="str">
        <f>IF(_xlfn.IFNA(_xlfn.IFNA(INDEX(l_fp!$D$3:$D$65537,MATCH($D531,l_fp!$A$3:$A$65537,0)),INDEX(background_biosphere!$C$2:$C$65536,MATCH($D531,background_biosphere!$A$2:$A$65536,0))),"")=0,"",_xlfn.IFNA(_xlfn.IFNA(INDEX(l_fp!$D$3:$D$65537,MATCH($D531,l_fp!$A$3:$A$65537,0)),INDEX(background_biosphere!$C$2:$C$65536,MATCH($D531,background_biosphere!$A$2:$A$65536,0))),""))</f>
        <v/>
      </c>
      <c r="M531" s="59" t="str">
        <f>IF(_xlfn.IFNA(_xlfn.IFNA(INDEX(l_fp!$E$3:$E$65537,MATCH($D531,l_fp!$A$3:$A$65537,0)),INDEX(background_biosphere!$D$2:$D$65536,MATCH($D531,background_biosphere!$A$2:$A$65536,0))),"")=0,"",_xlfn.IFNA(_xlfn.IFNA(INDEX(l_fp!$E$3:$E$65537,MATCH($D531,l_fp!$A$3:$A$65537,0)),INDEX(background_biosphere!$D$2:$D$65536,MATCH($D531,background_biosphere!$A$2:$A$65536,0))),""))</f>
        <v/>
      </c>
      <c r="N531" s="60" t="str">
        <f>_xlfn.IFNA(_xlfn.IFNA(_xlfn.IFNA(_xlfn.IFNA(INDEX(l_goods!$D$3:$D$65537,MATCH(C531,l_goods!$A$3:$A$65537,0)),INDEX(background_technosphere!$H$2:$H$65536,MATCH(C531,background_technosphere!$A$2:$A$65536,0))),INDEX(l_fp!$F$3:$F$65537,MATCH($D531,l_fp!$A$3:$A$65537,0))),INDEX(background_biosphere!$E$2:$E$65536,MATCH($D531,background_biosphere!$A$2:$A$65536,0))),"")</f>
        <v/>
      </c>
      <c r="O531" s="61"/>
      <c r="P531" s="61"/>
      <c r="Q531" s="61"/>
    </row>
    <row r="532" spans="1:17" x14ac:dyDescent="0.25">
      <c r="A532" s="158" t="str">
        <f>_xlfn.IFNA(_xlfn.IFNA(INDEX(l_act!$B$3:$B$65537,MATCH($B532,l_act!$A$3:$A$65537,0)),INDEX(background_technosphere!$E$2:$E$65536,MATCH($B532,background_technosphere!$B$2:$B$65536,0))),"")</f>
        <v/>
      </c>
      <c r="B532" s="156"/>
      <c r="C532" s="53"/>
      <c r="D532" s="54"/>
      <c r="E532" s="55" t="str">
        <f>_xlfn.IFNA(_xlfn.IFNA(INDEX(l_act!$B$3:$B$65537,MATCH(IFERROR(RIGHT($C532,LEN($C532)-FIND("_",$C532)),""),l_act!$A$3:$A$65537,0)),INDEX(background_technosphere!$E$2:$E$65536,MATCH($C532,background_technosphere!$A$2:$A$65536,0))),"")</f>
        <v/>
      </c>
      <c r="F532" s="55" t="str">
        <f>_xlfn.IFNA(_xlfn.IFNA(INDEX(l_act!$C$3:$C$65537,MATCH(IFERROR(RIGHT($C532,LEN($C532)-FIND("_",$C532)),""),l_act!$A$3:$A$65537,0)),INDEX(background_technosphere!$G$2:$G$65536,MATCH($C532,background_technosphere!$A$2:$A$65536,0))),"")</f>
        <v/>
      </c>
      <c r="G532" s="56" t="str">
        <f>_xlfn.IFNA(_xlfn.IFNA(INDEX(l_goods!$B$3:$B$65537,MATCH($C532,l_goods!$A$3:$A$65537,0)),INDEX(background_technosphere!$F$2:$F$65536,MATCH($C532,background_technosphere!$A$2:$A$65536,0))),"")</f>
        <v/>
      </c>
      <c r="H532" s="57" t="str">
        <f>_xlfn.IFNA(_xlfn.IFNA(INDEX(l_fp!$B$3:$B$65537,MATCH($D532,l_fp!$A$3:$A$65537,0)),INDEX(background_biosphere!$B$2:$B$65536,MATCH($D532,background_biosphere!$A$2:$A$65536,0))),"")</f>
        <v/>
      </c>
      <c r="I532" s="58"/>
      <c r="J532" s="58"/>
      <c r="K532" s="54"/>
      <c r="L532" s="59" t="str">
        <f>IF(_xlfn.IFNA(_xlfn.IFNA(INDEX(l_fp!$D$3:$D$65537,MATCH($D532,l_fp!$A$3:$A$65537,0)),INDEX(background_biosphere!$C$2:$C$65536,MATCH($D532,background_biosphere!$A$2:$A$65536,0))),"")=0,"",_xlfn.IFNA(_xlfn.IFNA(INDEX(l_fp!$D$3:$D$65537,MATCH($D532,l_fp!$A$3:$A$65537,0)),INDEX(background_biosphere!$C$2:$C$65536,MATCH($D532,background_biosphere!$A$2:$A$65536,0))),""))</f>
        <v/>
      </c>
      <c r="M532" s="59" t="str">
        <f>IF(_xlfn.IFNA(_xlfn.IFNA(INDEX(l_fp!$E$3:$E$65537,MATCH($D532,l_fp!$A$3:$A$65537,0)),INDEX(background_biosphere!$D$2:$D$65536,MATCH($D532,background_biosphere!$A$2:$A$65536,0))),"")=0,"",_xlfn.IFNA(_xlfn.IFNA(INDEX(l_fp!$E$3:$E$65537,MATCH($D532,l_fp!$A$3:$A$65537,0)),INDEX(background_biosphere!$D$2:$D$65536,MATCH($D532,background_biosphere!$A$2:$A$65536,0))),""))</f>
        <v/>
      </c>
      <c r="N532" s="60" t="str">
        <f>_xlfn.IFNA(_xlfn.IFNA(_xlfn.IFNA(_xlfn.IFNA(INDEX(l_goods!$D$3:$D$65537,MATCH(C532,l_goods!$A$3:$A$65537,0)),INDEX(background_technosphere!$H$2:$H$65536,MATCH(C532,background_technosphere!$A$2:$A$65536,0))),INDEX(l_fp!$F$3:$F$65537,MATCH($D532,l_fp!$A$3:$A$65537,0))),INDEX(background_biosphere!$E$2:$E$65536,MATCH($D532,background_biosphere!$A$2:$A$65536,0))),"")</f>
        <v/>
      </c>
      <c r="O532" s="61"/>
      <c r="P532" s="61"/>
      <c r="Q532" s="61"/>
    </row>
    <row r="533" spans="1:17" x14ac:dyDescent="0.25">
      <c r="A533" s="158" t="str">
        <f>_xlfn.IFNA(_xlfn.IFNA(INDEX(l_act!$B$3:$B$65537,MATCH($B533,l_act!$A$3:$A$65537,0)),INDEX(background_technosphere!$E$2:$E$65536,MATCH($B533,background_technosphere!$B$2:$B$65536,0))),"")</f>
        <v/>
      </c>
      <c r="B533" s="156"/>
      <c r="C533" s="53"/>
      <c r="D533" s="54"/>
      <c r="E533" s="55" t="str">
        <f>_xlfn.IFNA(_xlfn.IFNA(INDEX(l_act!$B$3:$B$65537,MATCH(IFERROR(RIGHT($C533,LEN($C533)-FIND("_",$C533)),""),l_act!$A$3:$A$65537,0)),INDEX(background_technosphere!$E$2:$E$65536,MATCH($C533,background_technosphere!$A$2:$A$65536,0))),"")</f>
        <v/>
      </c>
      <c r="F533" s="55" t="str">
        <f>_xlfn.IFNA(_xlfn.IFNA(INDEX(l_act!$C$3:$C$65537,MATCH(IFERROR(RIGHT($C533,LEN($C533)-FIND("_",$C533)),""),l_act!$A$3:$A$65537,0)),INDEX(background_technosphere!$G$2:$G$65536,MATCH($C533,background_technosphere!$A$2:$A$65536,0))),"")</f>
        <v/>
      </c>
      <c r="G533" s="56" t="str">
        <f>_xlfn.IFNA(_xlfn.IFNA(INDEX(l_goods!$B$3:$B$65537,MATCH($C533,l_goods!$A$3:$A$65537,0)),INDEX(background_technosphere!$F$2:$F$65536,MATCH($C533,background_technosphere!$A$2:$A$65536,0))),"")</f>
        <v/>
      </c>
      <c r="H533" s="57" t="str">
        <f>_xlfn.IFNA(_xlfn.IFNA(INDEX(l_fp!$B$3:$B$65537,MATCH($D533,l_fp!$A$3:$A$65537,0)),INDEX(background_biosphere!$B$2:$B$65536,MATCH($D533,background_biosphere!$A$2:$A$65536,0))),"")</f>
        <v/>
      </c>
      <c r="I533" s="58"/>
      <c r="J533" s="58"/>
      <c r="K533" s="54"/>
      <c r="L533" s="59" t="str">
        <f>IF(_xlfn.IFNA(_xlfn.IFNA(INDEX(l_fp!$D$3:$D$65537,MATCH($D533,l_fp!$A$3:$A$65537,0)),INDEX(background_biosphere!$C$2:$C$65536,MATCH($D533,background_biosphere!$A$2:$A$65536,0))),"")=0,"",_xlfn.IFNA(_xlfn.IFNA(INDEX(l_fp!$D$3:$D$65537,MATCH($D533,l_fp!$A$3:$A$65537,0)),INDEX(background_biosphere!$C$2:$C$65536,MATCH($D533,background_biosphere!$A$2:$A$65536,0))),""))</f>
        <v/>
      </c>
      <c r="M533" s="59" t="str">
        <f>IF(_xlfn.IFNA(_xlfn.IFNA(INDEX(l_fp!$E$3:$E$65537,MATCH($D533,l_fp!$A$3:$A$65537,0)),INDEX(background_biosphere!$D$2:$D$65536,MATCH($D533,background_biosphere!$A$2:$A$65536,0))),"")=0,"",_xlfn.IFNA(_xlfn.IFNA(INDEX(l_fp!$E$3:$E$65537,MATCH($D533,l_fp!$A$3:$A$65537,0)),INDEX(background_biosphere!$D$2:$D$65536,MATCH($D533,background_biosphere!$A$2:$A$65536,0))),""))</f>
        <v/>
      </c>
      <c r="N533" s="60" t="str">
        <f>_xlfn.IFNA(_xlfn.IFNA(_xlfn.IFNA(_xlfn.IFNA(INDEX(l_goods!$D$3:$D$65537,MATCH(C533,l_goods!$A$3:$A$65537,0)),INDEX(background_technosphere!$H$2:$H$65536,MATCH(C533,background_technosphere!$A$2:$A$65536,0))),INDEX(l_fp!$F$3:$F$65537,MATCH($D533,l_fp!$A$3:$A$65537,0))),INDEX(background_biosphere!$E$2:$E$65536,MATCH($D533,background_biosphere!$A$2:$A$65536,0))),"")</f>
        <v/>
      </c>
      <c r="O533" s="61"/>
      <c r="P533" s="61"/>
      <c r="Q533" s="61"/>
    </row>
    <row r="534" spans="1:17" x14ac:dyDescent="0.25">
      <c r="A534" s="158" t="str">
        <f>_xlfn.IFNA(_xlfn.IFNA(INDEX(l_act!$B$3:$B$65537,MATCH($B534,l_act!$A$3:$A$65537,0)),INDEX(background_technosphere!$E$2:$E$65536,MATCH($B534,background_technosphere!$B$2:$B$65536,0))),"")</f>
        <v/>
      </c>
      <c r="B534" s="156"/>
      <c r="C534" s="53"/>
      <c r="D534" s="54"/>
      <c r="E534" s="55" t="str">
        <f>_xlfn.IFNA(_xlfn.IFNA(INDEX(l_act!$B$3:$B$65537,MATCH(IFERROR(RIGHT($C534,LEN($C534)-FIND("_",$C534)),""),l_act!$A$3:$A$65537,0)),INDEX(background_technosphere!$E$2:$E$65536,MATCH($C534,background_technosphere!$A$2:$A$65536,0))),"")</f>
        <v/>
      </c>
      <c r="F534" s="55" t="str">
        <f>_xlfn.IFNA(_xlfn.IFNA(INDEX(l_act!$C$3:$C$65537,MATCH(IFERROR(RIGHT($C534,LEN($C534)-FIND("_",$C534)),""),l_act!$A$3:$A$65537,0)),INDEX(background_technosphere!$G$2:$G$65536,MATCH($C534,background_technosphere!$A$2:$A$65536,0))),"")</f>
        <v/>
      </c>
      <c r="G534" s="56" t="str">
        <f>_xlfn.IFNA(_xlfn.IFNA(INDEX(l_goods!$B$3:$B$65537,MATCH($C534,l_goods!$A$3:$A$65537,0)),INDEX(background_technosphere!$F$2:$F$65536,MATCH($C534,background_technosphere!$A$2:$A$65536,0))),"")</f>
        <v/>
      </c>
      <c r="H534" s="57" t="str">
        <f>_xlfn.IFNA(_xlfn.IFNA(INDEX(l_fp!$B$3:$B$65537,MATCH($D534,l_fp!$A$3:$A$65537,0)),INDEX(background_biosphere!$B$2:$B$65536,MATCH($D534,background_biosphere!$A$2:$A$65536,0))),"")</f>
        <v/>
      </c>
      <c r="I534" s="58"/>
      <c r="J534" s="58"/>
      <c r="K534" s="54"/>
      <c r="L534" s="59" t="str">
        <f>IF(_xlfn.IFNA(_xlfn.IFNA(INDEX(l_fp!$D$3:$D$65537,MATCH($D534,l_fp!$A$3:$A$65537,0)),INDEX(background_biosphere!$C$2:$C$65536,MATCH($D534,background_biosphere!$A$2:$A$65536,0))),"")=0,"",_xlfn.IFNA(_xlfn.IFNA(INDEX(l_fp!$D$3:$D$65537,MATCH($D534,l_fp!$A$3:$A$65537,0)),INDEX(background_biosphere!$C$2:$C$65536,MATCH($D534,background_biosphere!$A$2:$A$65536,0))),""))</f>
        <v/>
      </c>
      <c r="M534" s="59" t="str">
        <f>IF(_xlfn.IFNA(_xlfn.IFNA(INDEX(l_fp!$E$3:$E$65537,MATCH($D534,l_fp!$A$3:$A$65537,0)),INDEX(background_biosphere!$D$2:$D$65536,MATCH($D534,background_biosphere!$A$2:$A$65536,0))),"")=0,"",_xlfn.IFNA(_xlfn.IFNA(INDEX(l_fp!$E$3:$E$65537,MATCH($D534,l_fp!$A$3:$A$65537,0)),INDEX(background_biosphere!$D$2:$D$65536,MATCH($D534,background_biosphere!$A$2:$A$65536,0))),""))</f>
        <v/>
      </c>
      <c r="N534" s="60" t="str">
        <f>_xlfn.IFNA(_xlfn.IFNA(_xlfn.IFNA(_xlfn.IFNA(INDEX(l_goods!$D$3:$D$65537,MATCH(C534,l_goods!$A$3:$A$65537,0)),INDEX(background_technosphere!$H$2:$H$65536,MATCH(C534,background_technosphere!$A$2:$A$65536,0))),INDEX(l_fp!$F$3:$F$65537,MATCH($D534,l_fp!$A$3:$A$65537,0))),INDEX(background_biosphere!$E$2:$E$65536,MATCH($D534,background_biosphere!$A$2:$A$65536,0))),"")</f>
        <v/>
      </c>
      <c r="O534" s="61"/>
      <c r="P534" s="61"/>
      <c r="Q534" s="61"/>
    </row>
    <row r="535" spans="1:17" x14ac:dyDescent="0.25">
      <c r="A535" s="158" t="str">
        <f>_xlfn.IFNA(_xlfn.IFNA(INDEX(l_act!$B$3:$B$65537,MATCH($B535,l_act!$A$3:$A$65537,0)),INDEX(background_technosphere!$E$2:$E$65536,MATCH($B535,background_technosphere!$B$2:$B$65536,0))),"")</f>
        <v/>
      </c>
      <c r="B535" s="156"/>
      <c r="C535" s="53"/>
      <c r="D535" s="54"/>
      <c r="E535" s="55" t="str">
        <f>_xlfn.IFNA(_xlfn.IFNA(INDEX(l_act!$B$3:$B$65537,MATCH(IFERROR(RIGHT($C535,LEN($C535)-FIND("_",$C535)),""),l_act!$A$3:$A$65537,0)),INDEX(background_technosphere!$E$2:$E$65536,MATCH($C535,background_technosphere!$A$2:$A$65536,0))),"")</f>
        <v/>
      </c>
      <c r="F535" s="55" t="str">
        <f>_xlfn.IFNA(_xlfn.IFNA(INDEX(l_act!$C$3:$C$65537,MATCH(IFERROR(RIGHT($C535,LEN($C535)-FIND("_",$C535)),""),l_act!$A$3:$A$65537,0)),INDEX(background_technosphere!$G$2:$G$65536,MATCH($C535,background_technosphere!$A$2:$A$65536,0))),"")</f>
        <v/>
      </c>
      <c r="G535" s="56" t="str">
        <f>_xlfn.IFNA(_xlfn.IFNA(INDEX(l_goods!$B$3:$B$65537,MATCH($C535,l_goods!$A$3:$A$65537,0)),INDEX(background_technosphere!$F$2:$F$65536,MATCH($C535,background_technosphere!$A$2:$A$65536,0))),"")</f>
        <v/>
      </c>
      <c r="H535" s="57" t="str">
        <f>_xlfn.IFNA(_xlfn.IFNA(INDEX(l_fp!$B$3:$B$65537,MATCH($D535,l_fp!$A$3:$A$65537,0)),INDEX(background_biosphere!$B$2:$B$65536,MATCH($D535,background_biosphere!$A$2:$A$65536,0))),"")</f>
        <v/>
      </c>
      <c r="I535" s="58"/>
      <c r="J535" s="58"/>
      <c r="K535" s="54"/>
      <c r="L535" s="59" t="str">
        <f>IF(_xlfn.IFNA(_xlfn.IFNA(INDEX(l_fp!$D$3:$D$65537,MATCH($D535,l_fp!$A$3:$A$65537,0)),INDEX(background_biosphere!$C$2:$C$65536,MATCH($D535,background_biosphere!$A$2:$A$65536,0))),"")=0,"",_xlfn.IFNA(_xlfn.IFNA(INDEX(l_fp!$D$3:$D$65537,MATCH($D535,l_fp!$A$3:$A$65537,0)),INDEX(background_biosphere!$C$2:$C$65536,MATCH($D535,background_biosphere!$A$2:$A$65536,0))),""))</f>
        <v/>
      </c>
      <c r="M535" s="59" t="str">
        <f>IF(_xlfn.IFNA(_xlfn.IFNA(INDEX(l_fp!$E$3:$E$65537,MATCH($D535,l_fp!$A$3:$A$65537,0)),INDEX(background_biosphere!$D$2:$D$65536,MATCH($D535,background_biosphere!$A$2:$A$65536,0))),"")=0,"",_xlfn.IFNA(_xlfn.IFNA(INDEX(l_fp!$E$3:$E$65537,MATCH($D535,l_fp!$A$3:$A$65537,0)),INDEX(background_biosphere!$D$2:$D$65536,MATCH($D535,background_biosphere!$A$2:$A$65536,0))),""))</f>
        <v/>
      </c>
      <c r="N535" s="60" t="str">
        <f>_xlfn.IFNA(_xlfn.IFNA(_xlfn.IFNA(_xlfn.IFNA(INDEX(l_goods!$D$3:$D$65537,MATCH(C535,l_goods!$A$3:$A$65537,0)),INDEX(background_technosphere!$H$2:$H$65536,MATCH(C535,background_technosphere!$A$2:$A$65536,0))),INDEX(l_fp!$F$3:$F$65537,MATCH($D535,l_fp!$A$3:$A$65537,0))),INDEX(background_biosphere!$E$2:$E$65536,MATCH($D535,background_biosphere!$A$2:$A$65536,0))),"")</f>
        <v/>
      </c>
      <c r="O535" s="61"/>
      <c r="P535" s="61"/>
      <c r="Q535" s="61"/>
    </row>
    <row r="536" spans="1:17" x14ac:dyDescent="0.25">
      <c r="A536" s="158" t="str">
        <f>_xlfn.IFNA(_xlfn.IFNA(INDEX(l_act!$B$3:$B$65537,MATCH($B536,l_act!$A$3:$A$65537,0)),INDEX(background_technosphere!$E$2:$E$65536,MATCH($B536,background_technosphere!$B$2:$B$65536,0))),"")</f>
        <v/>
      </c>
      <c r="B536" s="156"/>
      <c r="C536" s="53"/>
      <c r="D536" s="54"/>
      <c r="E536" s="55" t="str">
        <f>_xlfn.IFNA(_xlfn.IFNA(INDEX(l_act!$B$3:$B$65537,MATCH(IFERROR(RIGHT($C536,LEN($C536)-FIND("_",$C536)),""),l_act!$A$3:$A$65537,0)),INDEX(background_technosphere!$E$2:$E$65536,MATCH($C536,background_technosphere!$A$2:$A$65536,0))),"")</f>
        <v/>
      </c>
      <c r="F536" s="55" t="str">
        <f>_xlfn.IFNA(_xlfn.IFNA(INDEX(l_act!$C$3:$C$65537,MATCH(IFERROR(RIGHT($C536,LEN($C536)-FIND("_",$C536)),""),l_act!$A$3:$A$65537,0)),INDEX(background_technosphere!$G$2:$G$65536,MATCH($C536,background_technosphere!$A$2:$A$65536,0))),"")</f>
        <v/>
      </c>
      <c r="G536" s="56" t="str">
        <f>_xlfn.IFNA(_xlfn.IFNA(INDEX(l_goods!$B$3:$B$65537,MATCH($C536,l_goods!$A$3:$A$65537,0)),INDEX(background_technosphere!$F$2:$F$65536,MATCH($C536,background_technosphere!$A$2:$A$65536,0))),"")</f>
        <v/>
      </c>
      <c r="H536" s="57" t="str">
        <f>_xlfn.IFNA(_xlfn.IFNA(INDEX(l_fp!$B$3:$B$65537,MATCH($D536,l_fp!$A$3:$A$65537,0)),INDEX(background_biosphere!$B$2:$B$65536,MATCH($D536,background_biosphere!$A$2:$A$65536,0))),"")</f>
        <v/>
      </c>
      <c r="I536" s="58"/>
      <c r="J536" s="58"/>
      <c r="K536" s="54"/>
      <c r="L536" s="59" t="str">
        <f>IF(_xlfn.IFNA(_xlfn.IFNA(INDEX(l_fp!$D$3:$D$65537,MATCH($D536,l_fp!$A$3:$A$65537,0)),INDEX(background_biosphere!$C$2:$C$65536,MATCH($D536,background_biosphere!$A$2:$A$65536,0))),"")=0,"",_xlfn.IFNA(_xlfn.IFNA(INDEX(l_fp!$D$3:$D$65537,MATCH($D536,l_fp!$A$3:$A$65537,0)),INDEX(background_biosphere!$C$2:$C$65536,MATCH($D536,background_biosphere!$A$2:$A$65536,0))),""))</f>
        <v/>
      </c>
      <c r="M536" s="59" t="str">
        <f>IF(_xlfn.IFNA(_xlfn.IFNA(INDEX(l_fp!$E$3:$E$65537,MATCH($D536,l_fp!$A$3:$A$65537,0)),INDEX(background_biosphere!$D$2:$D$65536,MATCH($D536,background_biosphere!$A$2:$A$65536,0))),"")=0,"",_xlfn.IFNA(_xlfn.IFNA(INDEX(l_fp!$E$3:$E$65537,MATCH($D536,l_fp!$A$3:$A$65537,0)),INDEX(background_biosphere!$D$2:$D$65536,MATCH($D536,background_biosphere!$A$2:$A$65536,0))),""))</f>
        <v/>
      </c>
      <c r="N536" s="60" t="str">
        <f>_xlfn.IFNA(_xlfn.IFNA(_xlfn.IFNA(_xlfn.IFNA(INDEX(l_goods!$D$3:$D$65537,MATCH(C536,l_goods!$A$3:$A$65537,0)),INDEX(background_technosphere!$H$2:$H$65536,MATCH(C536,background_technosphere!$A$2:$A$65536,0))),INDEX(l_fp!$F$3:$F$65537,MATCH($D536,l_fp!$A$3:$A$65537,0))),INDEX(background_biosphere!$E$2:$E$65536,MATCH($D536,background_biosphere!$A$2:$A$65536,0))),"")</f>
        <v/>
      </c>
      <c r="O536" s="61"/>
      <c r="P536" s="61"/>
      <c r="Q536" s="61"/>
    </row>
    <row r="537" spans="1:17" x14ac:dyDescent="0.25">
      <c r="A537" s="158" t="str">
        <f>_xlfn.IFNA(_xlfn.IFNA(INDEX(l_act!$B$3:$B$65537,MATCH($B537,l_act!$A$3:$A$65537,0)),INDEX(background_technosphere!$E$2:$E$65536,MATCH($B537,background_technosphere!$B$2:$B$65536,0))),"")</f>
        <v/>
      </c>
      <c r="B537" s="156"/>
      <c r="C537" s="53"/>
      <c r="D537" s="54"/>
      <c r="E537" s="55" t="str">
        <f>_xlfn.IFNA(_xlfn.IFNA(INDEX(l_act!$B$3:$B$65537,MATCH(IFERROR(RIGHT($C537,LEN($C537)-FIND("_",$C537)),""),l_act!$A$3:$A$65537,0)),INDEX(background_technosphere!$E$2:$E$65536,MATCH($C537,background_technosphere!$A$2:$A$65536,0))),"")</f>
        <v/>
      </c>
      <c r="F537" s="55" t="str">
        <f>_xlfn.IFNA(_xlfn.IFNA(INDEX(l_act!$C$3:$C$65537,MATCH(IFERROR(RIGHT($C537,LEN($C537)-FIND("_",$C537)),""),l_act!$A$3:$A$65537,0)),INDEX(background_technosphere!$G$2:$G$65536,MATCH($C537,background_technosphere!$A$2:$A$65536,0))),"")</f>
        <v/>
      </c>
      <c r="G537" s="56" t="str">
        <f>_xlfn.IFNA(_xlfn.IFNA(INDEX(l_goods!$B$3:$B$65537,MATCH($C537,l_goods!$A$3:$A$65537,0)),INDEX(background_technosphere!$F$2:$F$65536,MATCH($C537,background_technosphere!$A$2:$A$65536,0))),"")</f>
        <v/>
      </c>
      <c r="H537" s="57" t="str">
        <f>_xlfn.IFNA(_xlfn.IFNA(INDEX(l_fp!$B$3:$B$65537,MATCH($D537,l_fp!$A$3:$A$65537,0)),INDEX(background_biosphere!$B$2:$B$65536,MATCH($D537,background_biosphere!$A$2:$A$65536,0))),"")</f>
        <v/>
      </c>
      <c r="I537" s="58"/>
      <c r="J537" s="58"/>
      <c r="K537" s="54"/>
      <c r="L537" s="59" t="str">
        <f>IF(_xlfn.IFNA(_xlfn.IFNA(INDEX(l_fp!$D$3:$D$65537,MATCH($D537,l_fp!$A$3:$A$65537,0)),INDEX(background_biosphere!$C$2:$C$65536,MATCH($D537,background_biosphere!$A$2:$A$65536,0))),"")=0,"",_xlfn.IFNA(_xlfn.IFNA(INDEX(l_fp!$D$3:$D$65537,MATCH($D537,l_fp!$A$3:$A$65537,0)),INDEX(background_biosphere!$C$2:$C$65536,MATCH($D537,background_biosphere!$A$2:$A$65536,0))),""))</f>
        <v/>
      </c>
      <c r="M537" s="59" t="str">
        <f>IF(_xlfn.IFNA(_xlfn.IFNA(INDEX(l_fp!$E$3:$E$65537,MATCH($D537,l_fp!$A$3:$A$65537,0)),INDEX(background_biosphere!$D$2:$D$65536,MATCH($D537,background_biosphere!$A$2:$A$65536,0))),"")=0,"",_xlfn.IFNA(_xlfn.IFNA(INDEX(l_fp!$E$3:$E$65537,MATCH($D537,l_fp!$A$3:$A$65537,0)),INDEX(background_biosphere!$D$2:$D$65536,MATCH($D537,background_biosphere!$A$2:$A$65536,0))),""))</f>
        <v/>
      </c>
      <c r="N537" s="60" t="str">
        <f>_xlfn.IFNA(_xlfn.IFNA(_xlfn.IFNA(_xlfn.IFNA(INDEX(l_goods!$D$3:$D$65537,MATCH(C537,l_goods!$A$3:$A$65537,0)),INDEX(background_technosphere!$H$2:$H$65536,MATCH(C537,background_technosphere!$A$2:$A$65536,0))),INDEX(l_fp!$F$3:$F$65537,MATCH($D537,l_fp!$A$3:$A$65537,0))),INDEX(background_biosphere!$E$2:$E$65536,MATCH($D537,background_biosphere!$A$2:$A$65536,0))),"")</f>
        <v/>
      </c>
      <c r="O537" s="61"/>
      <c r="P537" s="61"/>
      <c r="Q537" s="61"/>
    </row>
    <row r="538" spans="1:17" x14ac:dyDescent="0.25">
      <c r="A538" s="158" t="str">
        <f>_xlfn.IFNA(_xlfn.IFNA(INDEX(l_act!$B$3:$B$65537,MATCH($B538,l_act!$A$3:$A$65537,0)),INDEX(background_technosphere!$E$2:$E$65536,MATCH($B538,background_technosphere!$B$2:$B$65536,0))),"")</f>
        <v/>
      </c>
      <c r="B538" s="156"/>
      <c r="C538" s="53"/>
      <c r="D538" s="54"/>
      <c r="E538" s="55" t="str">
        <f>_xlfn.IFNA(_xlfn.IFNA(INDEX(l_act!$B$3:$B$65537,MATCH(IFERROR(RIGHT($C538,LEN($C538)-FIND("_",$C538)),""),l_act!$A$3:$A$65537,0)),INDEX(background_technosphere!$E$2:$E$65536,MATCH($C538,background_technosphere!$A$2:$A$65536,0))),"")</f>
        <v/>
      </c>
      <c r="F538" s="55" t="str">
        <f>_xlfn.IFNA(_xlfn.IFNA(INDEX(l_act!$C$3:$C$65537,MATCH(IFERROR(RIGHT($C538,LEN($C538)-FIND("_",$C538)),""),l_act!$A$3:$A$65537,0)),INDEX(background_technosphere!$G$2:$G$65536,MATCH($C538,background_technosphere!$A$2:$A$65536,0))),"")</f>
        <v/>
      </c>
      <c r="G538" s="56" t="str">
        <f>_xlfn.IFNA(_xlfn.IFNA(INDEX(l_goods!$B$3:$B$65537,MATCH($C538,l_goods!$A$3:$A$65537,0)),INDEX(background_technosphere!$F$2:$F$65536,MATCH($C538,background_technosphere!$A$2:$A$65536,0))),"")</f>
        <v/>
      </c>
      <c r="H538" s="57" t="str">
        <f>_xlfn.IFNA(_xlfn.IFNA(INDEX(l_fp!$B$3:$B$65537,MATCH($D538,l_fp!$A$3:$A$65537,0)),INDEX(background_biosphere!$B$2:$B$65536,MATCH($D538,background_biosphere!$A$2:$A$65536,0))),"")</f>
        <v/>
      </c>
      <c r="I538" s="58"/>
      <c r="J538" s="58"/>
      <c r="K538" s="54"/>
      <c r="L538" s="59" t="str">
        <f>IF(_xlfn.IFNA(_xlfn.IFNA(INDEX(l_fp!$D$3:$D$65537,MATCH($D538,l_fp!$A$3:$A$65537,0)),INDEX(background_biosphere!$C$2:$C$65536,MATCH($D538,background_biosphere!$A$2:$A$65536,0))),"")=0,"",_xlfn.IFNA(_xlfn.IFNA(INDEX(l_fp!$D$3:$D$65537,MATCH($D538,l_fp!$A$3:$A$65537,0)),INDEX(background_biosphere!$C$2:$C$65536,MATCH($D538,background_biosphere!$A$2:$A$65536,0))),""))</f>
        <v/>
      </c>
      <c r="M538" s="59" t="str">
        <f>IF(_xlfn.IFNA(_xlfn.IFNA(INDEX(l_fp!$E$3:$E$65537,MATCH($D538,l_fp!$A$3:$A$65537,0)),INDEX(background_biosphere!$D$2:$D$65536,MATCH($D538,background_biosphere!$A$2:$A$65536,0))),"")=0,"",_xlfn.IFNA(_xlfn.IFNA(INDEX(l_fp!$E$3:$E$65537,MATCH($D538,l_fp!$A$3:$A$65537,0)),INDEX(background_biosphere!$D$2:$D$65536,MATCH($D538,background_biosphere!$A$2:$A$65536,0))),""))</f>
        <v/>
      </c>
      <c r="N538" s="60" t="str">
        <f>_xlfn.IFNA(_xlfn.IFNA(_xlfn.IFNA(_xlfn.IFNA(INDEX(l_goods!$D$3:$D$65537,MATCH(C538,l_goods!$A$3:$A$65537,0)),INDEX(background_technosphere!$H$2:$H$65536,MATCH(C538,background_technosphere!$A$2:$A$65536,0))),INDEX(l_fp!$F$3:$F$65537,MATCH($D538,l_fp!$A$3:$A$65537,0))),INDEX(background_biosphere!$E$2:$E$65536,MATCH($D538,background_biosphere!$A$2:$A$65536,0))),"")</f>
        <v/>
      </c>
      <c r="O538" s="61"/>
      <c r="P538" s="61"/>
      <c r="Q538" s="61"/>
    </row>
    <row r="539" spans="1:17" x14ac:dyDescent="0.25">
      <c r="A539" s="159"/>
      <c r="B539" s="156"/>
      <c r="C539" s="53"/>
      <c r="D539" s="54"/>
      <c r="E539" s="55" t="str">
        <f>_xlfn.IFNA(_xlfn.IFNA(INDEX(l_act!$B$3:$B$65537,MATCH(IFERROR(RIGHT($C539,LEN($C539)-FIND("_",$C539)),""),l_act!$A$3:$A$65537,0)),INDEX(background_technosphere!$E$2:$E$65536,MATCH($C539,background_technosphere!$A$2:$A$65536,0))),"")</f>
        <v/>
      </c>
      <c r="F539" s="55" t="str">
        <f>_xlfn.IFNA(_xlfn.IFNA(INDEX(l_act!$C$3:$C$65537,MATCH(IFERROR(RIGHT($C539,LEN($C539)-FIND("_",$C539)),""),l_act!$A$3:$A$65537,0)),INDEX(background_technosphere!$G$2:$G$65536,MATCH($C539,background_technosphere!$A$2:$A$65536,0))),"")</f>
        <v/>
      </c>
      <c r="G539" s="56" t="str">
        <f>_xlfn.IFNA(_xlfn.IFNA(INDEX(l_goods!$B$3:$B$65537,MATCH($C539,l_goods!$A$3:$A$65537,0)),INDEX(background_technosphere!$F$2:$F$65536,MATCH($C539,background_technosphere!$A$2:$A$65536,0))),"")</f>
        <v/>
      </c>
      <c r="H539" s="57" t="str">
        <f>_xlfn.IFNA(_xlfn.IFNA(INDEX(l_fp!$B$3:$B$65537,MATCH($D539,l_fp!$A$3:$A$65537,0)),INDEX(background_biosphere!$B$2:$B$65536,MATCH($D539,background_biosphere!$A$2:$A$65536,0))),"")</f>
        <v/>
      </c>
      <c r="I539" s="58"/>
      <c r="J539" s="58"/>
      <c r="K539" s="54"/>
      <c r="L539" s="59" t="str">
        <f>IF(_xlfn.IFNA(_xlfn.IFNA(INDEX(l_fp!$D$3:$D$65537,MATCH($D539,l_fp!$A$3:$A$65537,0)),INDEX(background_biosphere!$C$2:$C$65536,MATCH($D539,background_biosphere!$A$2:$A$65536,0))),"")=0,"",_xlfn.IFNA(_xlfn.IFNA(INDEX(l_fp!$D$3:$D$65537,MATCH($D539,l_fp!$A$3:$A$65537,0)),INDEX(background_biosphere!$C$2:$C$65536,MATCH($D539,background_biosphere!$A$2:$A$65536,0))),""))</f>
        <v/>
      </c>
      <c r="M539" s="59" t="str">
        <f>IF(_xlfn.IFNA(_xlfn.IFNA(INDEX(l_fp!$E$3:$E$65537,MATCH($D539,l_fp!$A$3:$A$65537,0)),INDEX(background_biosphere!$D$2:$D$65536,MATCH($D539,background_biosphere!$A$2:$A$65536,0))),"")=0,"",_xlfn.IFNA(_xlfn.IFNA(INDEX(l_fp!$E$3:$E$65537,MATCH($D539,l_fp!$A$3:$A$65537,0)),INDEX(background_biosphere!$D$2:$D$65536,MATCH($D539,background_biosphere!$A$2:$A$65536,0))),""))</f>
        <v/>
      </c>
      <c r="N539" s="60" t="str">
        <f>_xlfn.IFNA(_xlfn.IFNA(_xlfn.IFNA(_xlfn.IFNA(INDEX(l_goods!$D$3:$D$65537,MATCH(C539,l_goods!$A$3:$A$65537,0)),INDEX(background_technosphere!$H$2:$H$65536,MATCH(C539,background_technosphere!$A$2:$A$65536,0))),INDEX(l_fp!$F$3:$F$65537,MATCH($D539,l_fp!$A$3:$A$65537,0))),INDEX(background_biosphere!$E$2:$E$65536,MATCH($D539,background_biosphere!$A$2:$A$65536,0))),"")</f>
        <v/>
      </c>
      <c r="O539" s="61"/>
      <c r="P539" s="61"/>
      <c r="Q539" s="61"/>
    </row>
    <row r="540" spans="1:17" x14ac:dyDescent="0.25">
      <c r="A540" s="159"/>
      <c r="B540" s="156"/>
      <c r="C540" s="53"/>
      <c r="D540" s="54"/>
      <c r="E540" s="55" t="str">
        <f>_xlfn.IFNA(_xlfn.IFNA(INDEX(l_act!$B$3:$B$65537,MATCH(IFERROR(RIGHT($C540,LEN($C540)-FIND("_",$C540)),""),l_act!$A$3:$A$65537,0)),INDEX(background_technosphere!$E$2:$E$65536,MATCH($C540,background_technosphere!$A$2:$A$65536,0))),"")</f>
        <v/>
      </c>
      <c r="F540" s="55" t="str">
        <f>_xlfn.IFNA(_xlfn.IFNA(INDEX(l_act!$C$3:$C$65537,MATCH(IFERROR(RIGHT($C540,LEN($C540)-FIND("_",$C540)),""),l_act!$A$3:$A$65537,0)),INDEX(background_technosphere!$G$2:$G$65536,MATCH($C540,background_technosphere!$A$2:$A$65536,0))),"")</f>
        <v/>
      </c>
      <c r="G540" s="56" t="str">
        <f>_xlfn.IFNA(_xlfn.IFNA(INDEX(l_goods!$B$3:$B$65537,MATCH($C540,l_goods!$A$3:$A$65537,0)),INDEX(background_technosphere!$F$2:$F$65536,MATCH($C540,background_technosphere!$A$2:$A$65536,0))),"")</f>
        <v/>
      </c>
      <c r="H540" s="57" t="str">
        <f>_xlfn.IFNA(_xlfn.IFNA(INDEX(l_fp!$B$3:$B$65537,MATCH($D540,l_fp!$A$3:$A$65537,0)),INDEX(background_biosphere!$B$2:$B$65536,MATCH($D540,background_biosphere!$A$2:$A$65536,0))),"")</f>
        <v/>
      </c>
      <c r="I540" s="58"/>
      <c r="J540" s="58"/>
      <c r="K540" s="54"/>
      <c r="L540" s="59" t="str">
        <f>IF(_xlfn.IFNA(_xlfn.IFNA(INDEX(l_fp!$D$3:$D$65537,MATCH($D540,l_fp!$A$3:$A$65537,0)),INDEX(background_biosphere!$C$2:$C$65536,MATCH($D540,background_biosphere!$A$2:$A$65536,0))),"")=0,"",_xlfn.IFNA(_xlfn.IFNA(INDEX(l_fp!$D$3:$D$65537,MATCH($D540,l_fp!$A$3:$A$65537,0)),INDEX(background_biosphere!$C$2:$C$65536,MATCH($D540,background_biosphere!$A$2:$A$65536,0))),""))</f>
        <v/>
      </c>
      <c r="M540" s="59" t="str">
        <f>IF(_xlfn.IFNA(_xlfn.IFNA(INDEX(l_fp!$E$3:$E$65537,MATCH($D540,l_fp!$A$3:$A$65537,0)),INDEX(background_biosphere!$D$2:$D$65536,MATCH($D540,background_biosphere!$A$2:$A$65536,0))),"")=0,"",_xlfn.IFNA(_xlfn.IFNA(INDEX(l_fp!$E$3:$E$65537,MATCH($D540,l_fp!$A$3:$A$65537,0)),INDEX(background_biosphere!$D$2:$D$65536,MATCH($D540,background_biosphere!$A$2:$A$65536,0))),""))</f>
        <v/>
      </c>
      <c r="N540" s="60" t="str">
        <f>_xlfn.IFNA(_xlfn.IFNA(_xlfn.IFNA(_xlfn.IFNA(INDEX(l_goods!$D$3:$D$65537,MATCH(C540,l_goods!$A$3:$A$65537,0)),INDEX(background_technosphere!$H$2:$H$65536,MATCH(C540,background_technosphere!$A$2:$A$65536,0))),INDEX(l_fp!$F$3:$F$65537,MATCH($D540,l_fp!$A$3:$A$65537,0))),INDEX(background_biosphere!$E$2:$E$65536,MATCH($D540,background_biosphere!$A$2:$A$65536,0))),"")</f>
        <v/>
      </c>
      <c r="O540" s="61"/>
      <c r="P540" s="61"/>
      <c r="Q540" s="61"/>
    </row>
    <row r="541" spans="1:17" x14ac:dyDescent="0.25">
      <c r="A541" s="159"/>
      <c r="B541" s="156"/>
      <c r="C541" s="53"/>
      <c r="D541" s="54"/>
      <c r="E541" s="55" t="str">
        <f>_xlfn.IFNA(_xlfn.IFNA(INDEX(l_act!$B$3:$B$65537,MATCH(IFERROR(RIGHT($C541,LEN($C541)-FIND("_",$C541)),""),l_act!$A$3:$A$65537,0)),INDEX(background_technosphere!$E$2:$E$65536,MATCH($C541,background_technosphere!$A$2:$A$65536,0))),"")</f>
        <v/>
      </c>
      <c r="F541" s="55" t="str">
        <f>_xlfn.IFNA(_xlfn.IFNA(INDEX(l_act!$C$3:$C$65537,MATCH(IFERROR(RIGHT($C541,LEN($C541)-FIND("_",$C541)),""),l_act!$A$3:$A$65537,0)),INDEX(background_technosphere!$G$2:$G$65536,MATCH($C541,background_technosphere!$A$2:$A$65536,0))),"")</f>
        <v/>
      </c>
      <c r="G541" s="56" t="str">
        <f>_xlfn.IFNA(_xlfn.IFNA(INDEX(l_goods!$B$3:$B$65537,MATCH($C541,l_goods!$A$3:$A$65537,0)),INDEX(background_technosphere!$F$2:$F$65536,MATCH($C541,background_technosphere!$A$2:$A$65536,0))),"")</f>
        <v/>
      </c>
      <c r="H541" s="57" t="str">
        <f>_xlfn.IFNA(_xlfn.IFNA(INDEX(l_fp!$B$3:$B$65537,MATCH($D541,l_fp!$A$3:$A$65537,0)),INDEX(background_biosphere!$B$2:$B$65536,MATCH($D541,background_biosphere!$A$2:$A$65536,0))),"")</f>
        <v/>
      </c>
      <c r="I541" s="58"/>
      <c r="J541" s="58"/>
      <c r="K541" s="54"/>
      <c r="L541" s="59" t="str">
        <f>IF(_xlfn.IFNA(_xlfn.IFNA(INDEX(l_fp!$D$3:$D$65537,MATCH($D541,l_fp!$A$3:$A$65537,0)),INDEX(background_biosphere!$C$2:$C$65536,MATCH($D541,background_biosphere!$A$2:$A$65536,0))),"")=0,"",_xlfn.IFNA(_xlfn.IFNA(INDEX(l_fp!$D$3:$D$65537,MATCH($D541,l_fp!$A$3:$A$65537,0)),INDEX(background_biosphere!$C$2:$C$65536,MATCH($D541,background_biosphere!$A$2:$A$65536,0))),""))</f>
        <v/>
      </c>
      <c r="M541" s="59" t="str">
        <f>IF(_xlfn.IFNA(_xlfn.IFNA(INDEX(l_fp!$E$3:$E$65537,MATCH($D541,l_fp!$A$3:$A$65537,0)),INDEX(background_biosphere!$D$2:$D$65536,MATCH($D541,background_biosphere!$A$2:$A$65536,0))),"")=0,"",_xlfn.IFNA(_xlfn.IFNA(INDEX(l_fp!$E$3:$E$65537,MATCH($D541,l_fp!$A$3:$A$65537,0)),INDEX(background_biosphere!$D$2:$D$65536,MATCH($D541,background_biosphere!$A$2:$A$65536,0))),""))</f>
        <v/>
      </c>
      <c r="N541" s="60" t="str">
        <f>_xlfn.IFNA(_xlfn.IFNA(_xlfn.IFNA(_xlfn.IFNA(INDEX(l_goods!$D$3:$D$65537,MATCH(C541,l_goods!$A$3:$A$65537,0)),INDEX(background_technosphere!$H$2:$H$65536,MATCH(C541,background_technosphere!$A$2:$A$65536,0))),INDEX(l_fp!$F$3:$F$65537,MATCH($D541,l_fp!$A$3:$A$65537,0))),INDEX(background_biosphere!$E$2:$E$65536,MATCH($D541,background_biosphere!$A$2:$A$65536,0))),"")</f>
        <v/>
      </c>
      <c r="O541" s="61"/>
      <c r="P541" s="61"/>
      <c r="Q541" s="61"/>
    </row>
    <row r="542" spans="1:17" x14ac:dyDescent="0.25">
      <c r="A542" s="159"/>
      <c r="B542" s="156"/>
      <c r="C542" s="53"/>
      <c r="D542" s="54"/>
      <c r="E542" s="55" t="str">
        <f>_xlfn.IFNA(_xlfn.IFNA(INDEX(l_act!$B$3:$B$65537,MATCH(IFERROR(RIGHT($C542,LEN($C542)-FIND("_",$C542)),""),l_act!$A$3:$A$65537,0)),INDEX(background_technosphere!$E$2:$E$65536,MATCH($C542,background_technosphere!$A$2:$A$65536,0))),"")</f>
        <v/>
      </c>
      <c r="F542" s="55" t="str">
        <f>_xlfn.IFNA(_xlfn.IFNA(INDEX(l_act!$C$3:$C$65537,MATCH(IFERROR(RIGHT($C542,LEN($C542)-FIND("_",$C542)),""),l_act!$A$3:$A$65537,0)),INDEX(background_technosphere!$G$2:$G$65536,MATCH($C542,background_technosphere!$A$2:$A$65536,0))),"")</f>
        <v/>
      </c>
      <c r="G542" s="56" t="str">
        <f>_xlfn.IFNA(_xlfn.IFNA(INDEX(l_goods!$B$3:$B$65537,MATCH($C542,l_goods!$A$3:$A$65537,0)),INDEX(background_technosphere!$F$2:$F$65536,MATCH($C542,background_technosphere!$A$2:$A$65536,0))),"")</f>
        <v/>
      </c>
      <c r="H542" s="57" t="str">
        <f>_xlfn.IFNA(_xlfn.IFNA(INDEX(l_fp!$B$3:$B$65537,MATCH($D542,l_fp!$A$3:$A$65537,0)),INDEX(background_biosphere!$B$2:$B$65536,MATCH($D542,background_biosphere!$A$2:$A$65536,0))),"")</f>
        <v/>
      </c>
      <c r="I542" s="58"/>
      <c r="J542" s="58"/>
      <c r="K542" s="54"/>
      <c r="L542" s="59" t="str">
        <f>IF(_xlfn.IFNA(_xlfn.IFNA(INDEX(l_fp!$D$3:$D$65537,MATCH($D542,l_fp!$A$3:$A$65537,0)),INDEX(background_biosphere!$C$2:$C$65536,MATCH($D542,background_biosphere!$A$2:$A$65536,0))),"")=0,"",_xlfn.IFNA(_xlfn.IFNA(INDEX(l_fp!$D$3:$D$65537,MATCH($D542,l_fp!$A$3:$A$65537,0)),INDEX(background_biosphere!$C$2:$C$65536,MATCH($D542,background_biosphere!$A$2:$A$65536,0))),""))</f>
        <v/>
      </c>
      <c r="M542" s="59" t="str">
        <f>IF(_xlfn.IFNA(_xlfn.IFNA(INDEX(l_fp!$E$3:$E$65537,MATCH($D542,l_fp!$A$3:$A$65537,0)),INDEX(background_biosphere!$D$2:$D$65536,MATCH($D542,background_biosphere!$A$2:$A$65536,0))),"")=0,"",_xlfn.IFNA(_xlfn.IFNA(INDEX(l_fp!$E$3:$E$65537,MATCH($D542,l_fp!$A$3:$A$65537,0)),INDEX(background_biosphere!$D$2:$D$65536,MATCH($D542,background_biosphere!$A$2:$A$65536,0))),""))</f>
        <v/>
      </c>
      <c r="N542" s="60" t="str">
        <f>_xlfn.IFNA(_xlfn.IFNA(_xlfn.IFNA(_xlfn.IFNA(INDEX(l_goods!$D$3:$D$65537,MATCH(C542,l_goods!$A$3:$A$65537,0)),INDEX(background_technosphere!$H$2:$H$65536,MATCH(C542,background_technosphere!$A$2:$A$65536,0))),INDEX(l_fp!$F$3:$F$65537,MATCH($D542,l_fp!$A$3:$A$65537,0))),INDEX(background_biosphere!$E$2:$E$65536,MATCH($D542,background_biosphere!$A$2:$A$65536,0))),"")</f>
        <v/>
      </c>
      <c r="O542" s="61"/>
      <c r="P542" s="61"/>
      <c r="Q542" s="61"/>
    </row>
    <row r="543" spans="1:17" x14ac:dyDescent="0.25">
      <c r="A543" s="159"/>
      <c r="B543" s="156"/>
      <c r="C543" s="53"/>
      <c r="D543" s="54"/>
      <c r="E543" s="55" t="str">
        <f>_xlfn.IFNA(_xlfn.IFNA(INDEX(l_act!$B$3:$B$65537,MATCH(IFERROR(RIGHT($C543,LEN($C543)-FIND("_",$C543)),""),l_act!$A$3:$A$65537,0)),INDEX(background_technosphere!$E$2:$E$65536,MATCH($C543,background_technosphere!$A$2:$A$65536,0))),"")</f>
        <v/>
      </c>
      <c r="F543" s="55" t="str">
        <f>_xlfn.IFNA(_xlfn.IFNA(INDEX(l_act!$C$3:$C$65537,MATCH(IFERROR(RIGHT($C543,LEN($C543)-FIND("_",$C543)),""),l_act!$A$3:$A$65537,0)),INDEX(background_technosphere!$G$2:$G$65536,MATCH($C543,background_technosphere!$A$2:$A$65536,0))),"")</f>
        <v/>
      </c>
      <c r="G543" s="56" t="str">
        <f>_xlfn.IFNA(_xlfn.IFNA(INDEX(l_goods!$B$3:$B$65537,MATCH($C543,l_goods!$A$3:$A$65537,0)),INDEX(background_technosphere!$F$2:$F$65536,MATCH($C543,background_technosphere!$A$2:$A$65536,0))),"")</f>
        <v/>
      </c>
      <c r="H543" s="57" t="str">
        <f>_xlfn.IFNA(_xlfn.IFNA(INDEX(l_fp!$B$3:$B$65537,MATCH($D543,l_fp!$A$3:$A$65537,0)),INDEX(background_biosphere!$B$2:$B$65536,MATCH($D543,background_biosphere!$A$2:$A$65536,0))),"")</f>
        <v/>
      </c>
      <c r="I543" s="58"/>
      <c r="J543" s="58"/>
      <c r="K543" s="54"/>
      <c r="L543" s="59" t="str">
        <f>IF(_xlfn.IFNA(_xlfn.IFNA(INDEX(l_fp!$D$3:$D$65537,MATCH($D543,l_fp!$A$3:$A$65537,0)),INDEX(background_biosphere!$C$2:$C$65536,MATCH($D543,background_biosphere!$A$2:$A$65536,0))),"")=0,"",_xlfn.IFNA(_xlfn.IFNA(INDEX(l_fp!$D$3:$D$65537,MATCH($D543,l_fp!$A$3:$A$65537,0)),INDEX(background_biosphere!$C$2:$C$65536,MATCH($D543,background_biosphere!$A$2:$A$65536,0))),""))</f>
        <v/>
      </c>
      <c r="M543" s="59" t="str">
        <f>IF(_xlfn.IFNA(_xlfn.IFNA(INDEX(l_fp!$E$3:$E$65537,MATCH($D543,l_fp!$A$3:$A$65537,0)),INDEX(background_biosphere!$D$2:$D$65536,MATCH($D543,background_biosphere!$A$2:$A$65536,0))),"")=0,"",_xlfn.IFNA(_xlfn.IFNA(INDEX(l_fp!$E$3:$E$65537,MATCH($D543,l_fp!$A$3:$A$65537,0)),INDEX(background_biosphere!$D$2:$D$65536,MATCH($D543,background_biosphere!$A$2:$A$65536,0))),""))</f>
        <v/>
      </c>
      <c r="N543" s="60" t="str">
        <f>_xlfn.IFNA(_xlfn.IFNA(_xlfn.IFNA(_xlfn.IFNA(INDEX(l_goods!$D$3:$D$65537,MATCH(C543,l_goods!$A$3:$A$65537,0)),INDEX(background_technosphere!$H$2:$H$65536,MATCH(C543,background_technosphere!$A$2:$A$65536,0))),INDEX(l_fp!$F$3:$F$65537,MATCH($D543,l_fp!$A$3:$A$65537,0))),INDEX(background_biosphere!$E$2:$E$65536,MATCH($D543,background_biosphere!$A$2:$A$65536,0))),"")</f>
        <v/>
      </c>
      <c r="O543" s="61"/>
      <c r="P543" s="61"/>
      <c r="Q543" s="61"/>
    </row>
    <row r="544" spans="1:17" x14ac:dyDescent="0.25">
      <c r="A544" s="159"/>
      <c r="B544" s="156"/>
      <c r="C544" s="53"/>
      <c r="D544" s="54"/>
      <c r="E544" s="55" t="str">
        <f>_xlfn.IFNA(_xlfn.IFNA(INDEX(l_act!$B$3:$B$65537,MATCH(IFERROR(RIGHT($C544,LEN($C544)-FIND("_",$C544)),""),l_act!$A$3:$A$65537,0)),INDEX(background_technosphere!$E$2:$E$65536,MATCH($C544,background_technosphere!$A$2:$A$65536,0))),"")</f>
        <v/>
      </c>
      <c r="F544" s="55" t="str">
        <f>_xlfn.IFNA(_xlfn.IFNA(INDEX(l_act!$C$3:$C$65537,MATCH(IFERROR(RIGHT($C544,LEN($C544)-FIND("_",$C544)),""),l_act!$A$3:$A$65537,0)),INDEX(background_technosphere!$G$2:$G$65536,MATCH($C544,background_technosphere!$A$2:$A$65536,0))),"")</f>
        <v/>
      </c>
      <c r="G544" s="56" t="str">
        <f>_xlfn.IFNA(_xlfn.IFNA(INDEX(l_goods!$B$3:$B$65537,MATCH($C544,l_goods!$A$3:$A$65537,0)),INDEX(background_technosphere!$F$2:$F$65536,MATCH($C544,background_technosphere!$A$2:$A$65536,0))),"")</f>
        <v/>
      </c>
      <c r="H544" s="57" t="str">
        <f>_xlfn.IFNA(_xlfn.IFNA(INDEX(l_fp!$B$3:$B$65537,MATCH($D544,l_fp!$A$3:$A$65537,0)),INDEX(background_biosphere!$B$2:$B$65536,MATCH($D544,background_biosphere!$A$2:$A$65536,0))),"")</f>
        <v/>
      </c>
      <c r="I544" s="58"/>
      <c r="J544" s="58"/>
      <c r="K544" s="54"/>
      <c r="L544" s="59" t="str">
        <f>IF(_xlfn.IFNA(_xlfn.IFNA(INDEX(l_fp!$D$3:$D$65537,MATCH($D544,l_fp!$A$3:$A$65537,0)),INDEX(background_biosphere!$C$2:$C$65536,MATCH($D544,background_biosphere!$A$2:$A$65536,0))),"")=0,"",_xlfn.IFNA(_xlfn.IFNA(INDEX(l_fp!$D$3:$D$65537,MATCH($D544,l_fp!$A$3:$A$65537,0)),INDEX(background_biosphere!$C$2:$C$65536,MATCH($D544,background_biosphere!$A$2:$A$65536,0))),""))</f>
        <v/>
      </c>
      <c r="M544" s="59" t="str">
        <f>IF(_xlfn.IFNA(_xlfn.IFNA(INDEX(l_fp!$E$3:$E$65537,MATCH($D544,l_fp!$A$3:$A$65537,0)),INDEX(background_biosphere!$D$2:$D$65536,MATCH($D544,background_biosphere!$A$2:$A$65536,0))),"")=0,"",_xlfn.IFNA(_xlfn.IFNA(INDEX(l_fp!$E$3:$E$65537,MATCH($D544,l_fp!$A$3:$A$65537,0)),INDEX(background_biosphere!$D$2:$D$65536,MATCH($D544,background_biosphere!$A$2:$A$65536,0))),""))</f>
        <v/>
      </c>
      <c r="N544" s="60" t="str">
        <f>_xlfn.IFNA(_xlfn.IFNA(_xlfn.IFNA(_xlfn.IFNA(INDEX(l_goods!$D$3:$D$65537,MATCH(C544,l_goods!$A$3:$A$65537,0)),INDEX(background_technosphere!$H$2:$H$65536,MATCH(C544,background_technosphere!$A$2:$A$65536,0))),INDEX(l_fp!$F$3:$F$65537,MATCH($D544,l_fp!$A$3:$A$65537,0))),INDEX(background_biosphere!$E$2:$E$65536,MATCH($D544,background_biosphere!$A$2:$A$65536,0))),"")</f>
        <v/>
      </c>
      <c r="O544" s="61"/>
      <c r="P544" s="61"/>
      <c r="Q544" s="61"/>
    </row>
    <row r="545" spans="1:17" x14ac:dyDescent="0.25">
      <c r="A545" s="159"/>
      <c r="B545" s="156"/>
      <c r="C545" s="53"/>
      <c r="D545" s="54"/>
      <c r="E545" s="55" t="str">
        <f>_xlfn.IFNA(_xlfn.IFNA(INDEX(l_act!$B$3:$B$65537,MATCH(IFERROR(RIGHT($C545,LEN($C545)-FIND("_",$C545)),""),l_act!$A$3:$A$65537,0)),INDEX(background_technosphere!$E$2:$E$65536,MATCH($C545,background_technosphere!$A$2:$A$65536,0))),"")</f>
        <v/>
      </c>
      <c r="F545" s="55" t="str">
        <f>_xlfn.IFNA(_xlfn.IFNA(INDEX(l_act!$C$3:$C$65537,MATCH(IFERROR(RIGHT($C545,LEN($C545)-FIND("_",$C545)),""),l_act!$A$3:$A$65537,0)),INDEX(background_technosphere!$G$2:$G$65536,MATCH($C545,background_technosphere!$A$2:$A$65536,0))),"")</f>
        <v/>
      </c>
      <c r="G545" s="56" t="str">
        <f>_xlfn.IFNA(_xlfn.IFNA(INDEX(l_goods!$B$3:$B$65537,MATCH($C545,l_goods!$A$3:$A$65537,0)),INDEX(background_technosphere!$F$2:$F$65536,MATCH($C545,background_technosphere!$A$2:$A$65536,0))),"")</f>
        <v/>
      </c>
      <c r="H545" s="57" t="str">
        <f>_xlfn.IFNA(_xlfn.IFNA(INDEX(l_fp!$B$3:$B$65537,MATCH($D545,l_fp!$A$3:$A$65537,0)),INDEX(background_biosphere!$B$2:$B$65536,MATCH($D545,background_biosphere!$A$2:$A$65536,0))),"")</f>
        <v/>
      </c>
      <c r="I545" s="58"/>
      <c r="J545" s="58"/>
      <c r="K545" s="54"/>
      <c r="L545" s="59" t="str">
        <f>IF(_xlfn.IFNA(_xlfn.IFNA(INDEX(l_fp!$D$3:$D$65537,MATCH($D545,l_fp!$A$3:$A$65537,0)),INDEX(background_biosphere!$C$2:$C$65536,MATCH($D545,background_biosphere!$A$2:$A$65536,0))),"")=0,"",_xlfn.IFNA(_xlfn.IFNA(INDEX(l_fp!$D$3:$D$65537,MATCH($D545,l_fp!$A$3:$A$65537,0)),INDEX(background_biosphere!$C$2:$C$65536,MATCH($D545,background_biosphere!$A$2:$A$65536,0))),""))</f>
        <v/>
      </c>
      <c r="M545" s="59" t="str">
        <f>IF(_xlfn.IFNA(_xlfn.IFNA(INDEX(l_fp!$E$3:$E$65537,MATCH($D545,l_fp!$A$3:$A$65537,0)),INDEX(background_biosphere!$D$2:$D$65536,MATCH($D545,background_biosphere!$A$2:$A$65536,0))),"")=0,"",_xlfn.IFNA(_xlfn.IFNA(INDEX(l_fp!$E$3:$E$65537,MATCH($D545,l_fp!$A$3:$A$65537,0)),INDEX(background_biosphere!$D$2:$D$65536,MATCH($D545,background_biosphere!$A$2:$A$65536,0))),""))</f>
        <v/>
      </c>
      <c r="N545" s="60" t="str">
        <f>_xlfn.IFNA(_xlfn.IFNA(_xlfn.IFNA(_xlfn.IFNA(INDEX(l_goods!$D$3:$D$65537,MATCH(C545,l_goods!$A$3:$A$65537,0)),INDEX(background_technosphere!$H$2:$H$65536,MATCH(C545,background_technosphere!$A$2:$A$65536,0))),INDEX(l_fp!$F$3:$F$65537,MATCH($D545,l_fp!$A$3:$A$65537,0))),INDEX(background_biosphere!$E$2:$E$65536,MATCH($D545,background_biosphere!$A$2:$A$65536,0))),"")</f>
        <v/>
      </c>
      <c r="O545" s="61"/>
      <c r="P545" s="61"/>
      <c r="Q545" s="61"/>
    </row>
    <row r="546" spans="1:17" x14ac:dyDescent="0.25">
      <c r="A546" s="159"/>
      <c r="B546" s="156"/>
      <c r="C546" s="53"/>
      <c r="D546" s="54"/>
      <c r="E546" s="55" t="str">
        <f>_xlfn.IFNA(_xlfn.IFNA(INDEX(l_act!$B$3:$B$65537,MATCH(IFERROR(RIGHT($C546,LEN($C546)-FIND("_",$C546)),""),l_act!$A$3:$A$65537,0)),INDEX(background_technosphere!$E$2:$E$65536,MATCH($C546,background_technosphere!$A$2:$A$65536,0))),"")</f>
        <v/>
      </c>
      <c r="F546" s="55" t="str">
        <f>_xlfn.IFNA(_xlfn.IFNA(INDEX(l_act!$C$3:$C$65537,MATCH(IFERROR(RIGHT($C546,LEN($C546)-FIND("_",$C546)),""),l_act!$A$3:$A$65537,0)),INDEX(background_technosphere!$G$2:$G$65536,MATCH($C546,background_technosphere!$A$2:$A$65536,0))),"")</f>
        <v/>
      </c>
      <c r="G546" s="56" t="str">
        <f>_xlfn.IFNA(_xlfn.IFNA(INDEX(l_goods!$B$3:$B$65537,MATCH($C546,l_goods!$A$3:$A$65537,0)),INDEX(background_technosphere!$F$2:$F$65536,MATCH($C546,background_technosphere!$A$2:$A$65536,0))),"")</f>
        <v/>
      </c>
      <c r="H546" s="57" t="str">
        <f>_xlfn.IFNA(_xlfn.IFNA(INDEX(l_fp!$B$3:$B$65537,MATCH($D546,l_fp!$A$3:$A$65537,0)),INDEX(background_biosphere!$B$2:$B$65536,MATCH($D546,background_biosphere!$A$2:$A$65536,0))),"")</f>
        <v/>
      </c>
      <c r="I546" s="58"/>
      <c r="J546" s="58"/>
      <c r="K546" s="54"/>
      <c r="L546" s="59" t="str">
        <f>IF(_xlfn.IFNA(_xlfn.IFNA(INDEX(l_fp!$D$3:$D$65537,MATCH($D546,l_fp!$A$3:$A$65537,0)),INDEX(background_biosphere!$C$2:$C$65536,MATCH($D546,background_biosphere!$A$2:$A$65536,0))),"")=0,"",_xlfn.IFNA(_xlfn.IFNA(INDEX(l_fp!$D$3:$D$65537,MATCH($D546,l_fp!$A$3:$A$65537,0)),INDEX(background_biosphere!$C$2:$C$65536,MATCH($D546,background_biosphere!$A$2:$A$65536,0))),""))</f>
        <v/>
      </c>
      <c r="M546" s="59" t="str">
        <f>IF(_xlfn.IFNA(_xlfn.IFNA(INDEX(l_fp!$E$3:$E$65537,MATCH($D546,l_fp!$A$3:$A$65537,0)),INDEX(background_biosphere!$D$2:$D$65536,MATCH($D546,background_biosphere!$A$2:$A$65536,0))),"")=0,"",_xlfn.IFNA(_xlfn.IFNA(INDEX(l_fp!$E$3:$E$65537,MATCH($D546,l_fp!$A$3:$A$65537,0)),INDEX(background_biosphere!$D$2:$D$65536,MATCH($D546,background_biosphere!$A$2:$A$65536,0))),""))</f>
        <v/>
      </c>
      <c r="N546" s="60" t="str">
        <f>_xlfn.IFNA(_xlfn.IFNA(_xlfn.IFNA(_xlfn.IFNA(INDEX(l_goods!$D$3:$D$65537,MATCH(C546,l_goods!$A$3:$A$65537,0)),INDEX(background_technosphere!$H$2:$H$65536,MATCH(C546,background_technosphere!$A$2:$A$65536,0))),INDEX(l_fp!$F$3:$F$65537,MATCH($D546,l_fp!$A$3:$A$65537,0))),INDEX(background_biosphere!$E$2:$E$65536,MATCH($D546,background_biosphere!$A$2:$A$65536,0))),"")</f>
        <v/>
      </c>
      <c r="O546" s="61"/>
      <c r="P546" s="61"/>
      <c r="Q546" s="61"/>
    </row>
    <row r="547" spans="1:17" x14ac:dyDescent="0.25">
      <c r="A547" s="159"/>
      <c r="B547" s="156"/>
      <c r="C547" s="53"/>
      <c r="D547" s="54"/>
      <c r="E547" s="55" t="str">
        <f>_xlfn.IFNA(_xlfn.IFNA(INDEX(l_act!$B$3:$B$65537,MATCH(IFERROR(RIGHT($C547,LEN($C547)-FIND("_",$C547)),""),l_act!$A$3:$A$65537,0)),INDEX(background_technosphere!$E$2:$E$65536,MATCH($C547,background_technosphere!$A$2:$A$65536,0))),"")</f>
        <v/>
      </c>
      <c r="F547" s="55" t="str">
        <f>_xlfn.IFNA(_xlfn.IFNA(INDEX(l_act!$C$3:$C$65537,MATCH(IFERROR(RIGHT($C547,LEN($C547)-FIND("_",$C547)),""),l_act!$A$3:$A$65537,0)),INDEX(background_technosphere!$G$2:$G$65536,MATCH($C547,background_technosphere!$A$2:$A$65536,0))),"")</f>
        <v/>
      </c>
      <c r="G547" s="56" t="str">
        <f>_xlfn.IFNA(_xlfn.IFNA(INDEX(l_goods!$B$3:$B$65537,MATCH($C547,l_goods!$A$3:$A$65537,0)),INDEX(background_technosphere!$F$2:$F$65536,MATCH($C547,background_technosphere!$A$2:$A$65536,0))),"")</f>
        <v/>
      </c>
      <c r="H547" s="57" t="str">
        <f>_xlfn.IFNA(_xlfn.IFNA(INDEX(l_fp!$B$3:$B$65537,MATCH($D547,l_fp!$A$3:$A$65537,0)),INDEX(background_biosphere!$B$2:$B$65536,MATCH($D547,background_biosphere!$A$2:$A$65536,0))),"")</f>
        <v/>
      </c>
      <c r="I547" s="58"/>
      <c r="J547" s="58"/>
      <c r="K547" s="54"/>
      <c r="L547" s="59" t="str">
        <f>IF(_xlfn.IFNA(_xlfn.IFNA(INDEX(l_fp!$D$3:$D$65537,MATCH($D547,l_fp!$A$3:$A$65537,0)),INDEX(background_biosphere!$C$2:$C$65536,MATCH($D547,background_biosphere!$A$2:$A$65536,0))),"")=0,"",_xlfn.IFNA(_xlfn.IFNA(INDEX(l_fp!$D$3:$D$65537,MATCH($D547,l_fp!$A$3:$A$65537,0)),INDEX(background_biosphere!$C$2:$C$65536,MATCH($D547,background_biosphere!$A$2:$A$65536,0))),""))</f>
        <v/>
      </c>
      <c r="M547" s="59" t="str">
        <f>IF(_xlfn.IFNA(_xlfn.IFNA(INDEX(l_fp!$E$3:$E$65537,MATCH($D547,l_fp!$A$3:$A$65537,0)),INDEX(background_biosphere!$D$2:$D$65536,MATCH($D547,background_biosphere!$A$2:$A$65536,0))),"")=0,"",_xlfn.IFNA(_xlfn.IFNA(INDEX(l_fp!$E$3:$E$65537,MATCH($D547,l_fp!$A$3:$A$65537,0)),INDEX(background_biosphere!$D$2:$D$65536,MATCH($D547,background_biosphere!$A$2:$A$65536,0))),""))</f>
        <v/>
      </c>
      <c r="N547" s="60" t="str">
        <f>_xlfn.IFNA(_xlfn.IFNA(_xlfn.IFNA(_xlfn.IFNA(INDEX(l_goods!$D$3:$D$65537,MATCH(C547,l_goods!$A$3:$A$65537,0)),INDEX(background_technosphere!$H$2:$H$65536,MATCH(C547,background_technosphere!$A$2:$A$65536,0))),INDEX(l_fp!$F$3:$F$65537,MATCH($D547,l_fp!$A$3:$A$65537,0))),INDEX(background_biosphere!$E$2:$E$65536,MATCH($D547,background_biosphere!$A$2:$A$65536,0))),"")</f>
        <v/>
      </c>
      <c r="O547" s="61"/>
      <c r="P547" s="61"/>
      <c r="Q547" s="61"/>
    </row>
    <row r="548" spans="1:17" x14ac:dyDescent="0.25">
      <c r="A548" s="159"/>
      <c r="B548" s="156"/>
      <c r="C548" s="53"/>
      <c r="D548" s="54"/>
      <c r="E548" s="55" t="str">
        <f>_xlfn.IFNA(_xlfn.IFNA(INDEX(l_act!$B$3:$B$65537,MATCH(IFERROR(RIGHT($C548,LEN($C548)-FIND("_",$C548)),""),l_act!$A$3:$A$65537,0)),INDEX(background_technosphere!$E$2:$E$65536,MATCH($C548,background_technosphere!$A$2:$A$65536,0))),"")</f>
        <v/>
      </c>
      <c r="F548" s="55" t="str">
        <f>_xlfn.IFNA(_xlfn.IFNA(INDEX(l_act!$C$3:$C$65537,MATCH(IFERROR(RIGHT($C548,LEN($C548)-FIND("_",$C548)),""),l_act!$A$3:$A$65537,0)),INDEX(background_technosphere!$G$2:$G$65536,MATCH($C548,background_technosphere!$A$2:$A$65536,0))),"")</f>
        <v/>
      </c>
      <c r="G548" s="56" t="str">
        <f>_xlfn.IFNA(_xlfn.IFNA(INDEX(l_goods!$B$3:$B$65537,MATCH($C548,l_goods!$A$3:$A$65537,0)),INDEX(background_technosphere!$F$2:$F$65536,MATCH($C548,background_technosphere!$A$2:$A$65536,0))),"")</f>
        <v/>
      </c>
      <c r="H548" s="57" t="str">
        <f>_xlfn.IFNA(_xlfn.IFNA(INDEX(l_fp!$B$3:$B$65537,MATCH($D548,l_fp!$A$3:$A$65537,0)),INDEX(background_biosphere!$B$2:$B$65536,MATCH($D548,background_biosphere!$A$2:$A$65536,0))),"")</f>
        <v/>
      </c>
      <c r="I548" s="58"/>
      <c r="J548" s="58"/>
      <c r="K548" s="54"/>
      <c r="L548" s="59" t="str">
        <f>IF(_xlfn.IFNA(_xlfn.IFNA(INDEX(l_fp!$D$3:$D$65537,MATCH($D548,l_fp!$A$3:$A$65537,0)),INDEX(background_biosphere!$C$2:$C$65536,MATCH($D548,background_biosphere!$A$2:$A$65536,0))),"")=0,"",_xlfn.IFNA(_xlfn.IFNA(INDEX(l_fp!$D$3:$D$65537,MATCH($D548,l_fp!$A$3:$A$65537,0)),INDEX(background_biosphere!$C$2:$C$65536,MATCH($D548,background_biosphere!$A$2:$A$65536,0))),""))</f>
        <v/>
      </c>
      <c r="M548" s="59" t="str">
        <f>IF(_xlfn.IFNA(_xlfn.IFNA(INDEX(l_fp!$E$3:$E$65537,MATCH($D548,l_fp!$A$3:$A$65537,0)),INDEX(background_biosphere!$D$2:$D$65536,MATCH($D548,background_biosphere!$A$2:$A$65536,0))),"")=0,"",_xlfn.IFNA(_xlfn.IFNA(INDEX(l_fp!$E$3:$E$65537,MATCH($D548,l_fp!$A$3:$A$65537,0)),INDEX(background_biosphere!$D$2:$D$65536,MATCH($D548,background_biosphere!$A$2:$A$65536,0))),""))</f>
        <v/>
      </c>
      <c r="N548" s="60" t="str">
        <f>_xlfn.IFNA(_xlfn.IFNA(_xlfn.IFNA(_xlfn.IFNA(INDEX(l_goods!$D$3:$D$65537,MATCH(C548,l_goods!$A$3:$A$65537,0)),INDEX(background_technosphere!$H$2:$H$65536,MATCH(C548,background_technosphere!$A$2:$A$65536,0))),INDEX(l_fp!$F$3:$F$65537,MATCH($D548,l_fp!$A$3:$A$65537,0))),INDEX(background_biosphere!$E$2:$E$65536,MATCH($D548,background_biosphere!$A$2:$A$65536,0))),"")</f>
        <v/>
      </c>
      <c r="O548" s="61"/>
      <c r="P548" s="61"/>
      <c r="Q548" s="61"/>
    </row>
    <row r="549" spans="1:17" x14ac:dyDescent="0.25">
      <c r="A549" s="159"/>
      <c r="B549" s="156"/>
      <c r="C549" s="53"/>
      <c r="D549" s="54"/>
      <c r="E549" s="55" t="str">
        <f>_xlfn.IFNA(_xlfn.IFNA(INDEX(l_act!$B$3:$B$65537,MATCH(IFERROR(RIGHT($C549,LEN($C549)-FIND("_",$C549)),""),l_act!$A$3:$A$65537,0)),INDEX(background_technosphere!$E$2:$E$65536,MATCH($C549,background_technosphere!$A$2:$A$65536,0))),"")</f>
        <v/>
      </c>
      <c r="F549" s="55" t="str">
        <f>_xlfn.IFNA(_xlfn.IFNA(INDEX(l_act!$C$3:$C$65537,MATCH(IFERROR(RIGHT($C549,LEN($C549)-FIND("_",$C549)),""),l_act!$A$3:$A$65537,0)),INDEX(background_technosphere!$G$2:$G$65536,MATCH($C549,background_technosphere!$A$2:$A$65536,0))),"")</f>
        <v/>
      </c>
      <c r="G549" s="56" t="str">
        <f>_xlfn.IFNA(_xlfn.IFNA(INDEX(l_goods!$B$3:$B$65537,MATCH($C549,l_goods!$A$3:$A$65537,0)),INDEX(background_technosphere!$F$2:$F$65536,MATCH($C549,background_technosphere!$A$2:$A$65536,0))),"")</f>
        <v/>
      </c>
      <c r="H549" s="57" t="str">
        <f>_xlfn.IFNA(_xlfn.IFNA(INDEX(l_fp!$B$3:$B$65537,MATCH($D549,l_fp!$A$3:$A$65537,0)),INDEX(background_biosphere!$B$2:$B$65536,MATCH($D549,background_biosphere!$A$2:$A$65536,0))),"")</f>
        <v/>
      </c>
      <c r="I549" s="58"/>
      <c r="J549" s="58"/>
      <c r="K549" s="54"/>
      <c r="L549" s="59" t="str">
        <f>IF(_xlfn.IFNA(_xlfn.IFNA(INDEX(l_fp!$D$3:$D$65537,MATCH($D549,l_fp!$A$3:$A$65537,0)),INDEX(background_biosphere!$C$2:$C$65536,MATCH($D549,background_biosphere!$A$2:$A$65536,0))),"")=0,"",_xlfn.IFNA(_xlfn.IFNA(INDEX(l_fp!$D$3:$D$65537,MATCH($D549,l_fp!$A$3:$A$65537,0)),INDEX(background_biosphere!$C$2:$C$65536,MATCH($D549,background_biosphere!$A$2:$A$65536,0))),""))</f>
        <v/>
      </c>
      <c r="M549" s="59" t="str">
        <f>IF(_xlfn.IFNA(_xlfn.IFNA(INDEX(l_fp!$E$3:$E$65537,MATCH($D549,l_fp!$A$3:$A$65537,0)),INDEX(background_biosphere!$D$2:$D$65536,MATCH($D549,background_biosphere!$A$2:$A$65536,0))),"")=0,"",_xlfn.IFNA(_xlfn.IFNA(INDEX(l_fp!$E$3:$E$65537,MATCH($D549,l_fp!$A$3:$A$65537,0)),INDEX(background_biosphere!$D$2:$D$65536,MATCH($D549,background_biosphere!$A$2:$A$65536,0))),""))</f>
        <v/>
      </c>
      <c r="N549" s="60" t="str">
        <f>_xlfn.IFNA(_xlfn.IFNA(_xlfn.IFNA(_xlfn.IFNA(INDEX(l_goods!$D$3:$D$65537,MATCH(C549,l_goods!$A$3:$A$65537,0)),INDEX(background_technosphere!$H$2:$H$65536,MATCH(C549,background_technosphere!$A$2:$A$65536,0))),INDEX(l_fp!$F$3:$F$65537,MATCH($D549,l_fp!$A$3:$A$65537,0))),INDEX(background_biosphere!$E$2:$E$65536,MATCH($D549,background_biosphere!$A$2:$A$65536,0))),"")</f>
        <v/>
      </c>
      <c r="O549" s="61"/>
      <c r="P549" s="61"/>
      <c r="Q549" s="61"/>
    </row>
    <row r="550" spans="1:17" x14ac:dyDescent="0.25">
      <c r="A550" s="159"/>
      <c r="B550" s="156"/>
      <c r="C550" s="53"/>
      <c r="D550" s="54"/>
      <c r="E550" s="55" t="str">
        <f>_xlfn.IFNA(_xlfn.IFNA(INDEX(l_act!$B$3:$B$65537,MATCH(IFERROR(RIGHT($C550,LEN($C550)-FIND("_",$C550)),""),l_act!$A$3:$A$65537,0)),INDEX(background_technosphere!$E$2:$E$65536,MATCH($C550,background_technosphere!$A$2:$A$65536,0))),"")</f>
        <v/>
      </c>
      <c r="F550" s="55" t="str">
        <f>_xlfn.IFNA(_xlfn.IFNA(INDEX(l_act!$C$3:$C$65537,MATCH(IFERROR(RIGHT($C550,LEN($C550)-FIND("_",$C550)),""),l_act!$A$3:$A$65537,0)),INDEX(background_technosphere!$G$2:$G$65536,MATCH($C550,background_technosphere!$A$2:$A$65536,0))),"")</f>
        <v/>
      </c>
      <c r="G550" s="56" t="str">
        <f>_xlfn.IFNA(_xlfn.IFNA(INDEX(l_goods!$B$3:$B$65537,MATCH($C550,l_goods!$A$3:$A$65537,0)),INDEX(background_technosphere!$F$2:$F$65536,MATCH($C550,background_technosphere!$A$2:$A$65536,0))),"")</f>
        <v/>
      </c>
      <c r="H550" s="57" t="str">
        <f>_xlfn.IFNA(_xlfn.IFNA(INDEX(l_fp!$B$3:$B$65537,MATCH($D550,l_fp!$A$3:$A$65537,0)),INDEX(background_biosphere!$B$2:$B$65536,MATCH($D550,background_biosphere!$A$2:$A$65536,0))),"")</f>
        <v/>
      </c>
      <c r="I550" s="58"/>
      <c r="J550" s="58"/>
      <c r="K550" s="54"/>
      <c r="L550" s="59" t="str">
        <f>IF(_xlfn.IFNA(_xlfn.IFNA(INDEX(l_fp!$D$3:$D$65537,MATCH($D550,l_fp!$A$3:$A$65537,0)),INDEX(background_biosphere!$C$2:$C$65536,MATCH($D550,background_biosphere!$A$2:$A$65536,0))),"")=0,"",_xlfn.IFNA(_xlfn.IFNA(INDEX(l_fp!$D$3:$D$65537,MATCH($D550,l_fp!$A$3:$A$65537,0)),INDEX(background_biosphere!$C$2:$C$65536,MATCH($D550,background_biosphere!$A$2:$A$65536,0))),""))</f>
        <v/>
      </c>
      <c r="M550" s="59" t="str">
        <f>IF(_xlfn.IFNA(_xlfn.IFNA(INDEX(l_fp!$E$3:$E$65537,MATCH($D550,l_fp!$A$3:$A$65537,0)),INDEX(background_biosphere!$D$2:$D$65536,MATCH($D550,background_biosphere!$A$2:$A$65536,0))),"")=0,"",_xlfn.IFNA(_xlfn.IFNA(INDEX(l_fp!$E$3:$E$65537,MATCH($D550,l_fp!$A$3:$A$65537,0)),INDEX(background_biosphere!$D$2:$D$65536,MATCH($D550,background_biosphere!$A$2:$A$65536,0))),""))</f>
        <v/>
      </c>
      <c r="N550" s="60" t="str">
        <f>_xlfn.IFNA(_xlfn.IFNA(_xlfn.IFNA(_xlfn.IFNA(INDEX(l_goods!$D$3:$D$65537,MATCH(C550,l_goods!$A$3:$A$65537,0)),INDEX(background_technosphere!$H$2:$H$65536,MATCH(C550,background_technosphere!$A$2:$A$65536,0))),INDEX(l_fp!$F$3:$F$65537,MATCH($D550,l_fp!$A$3:$A$65537,0))),INDEX(background_biosphere!$E$2:$E$65536,MATCH($D550,background_biosphere!$A$2:$A$65536,0))),"")</f>
        <v/>
      </c>
      <c r="O550" s="61"/>
      <c r="P550" s="61"/>
      <c r="Q550" s="61"/>
    </row>
    <row r="551" spans="1:17" x14ac:dyDescent="0.25">
      <c r="A551" s="159"/>
      <c r="B551" s="156"/>
      <c r="C551" s="53"/>
      <c r="D551" s="54"/>
      <c r="E551" s="55" t="str">
        <f>_xlfn.IFNA(_xlfn.IFNA(INDEX(l_act!$B$3:$B$65537,MATCH(IFERROR(RIGHT($C551,LEN($C551)-FIND("_",$C551)),""),l_act!$A$3:$A$65537,0)),INDEX(background_technosphere!$E$2:$E$65536,MATCH($C551,background_technosphere!$A$2:$A$65536,0))),"")</f>
        <v/>
      </c>
      <c r="F551" s="55" t="str">
        <f>_xlfn.IFNA(_xlfn.IFNA(INDEX(l_act!$C$3:$C$65537,MATCH(IFERROR(RIGHT($C551,LEN($C551)-FIND("_",$C551)),""),l_act!$A$3:$A$65537,0)),INDEX(background_technosphere!$G$2:$G$65536,MATCH($C551,background_technosphere!$A$2:$A$65536,0))),"")</f>
        <v/>
      </c>
      <c r="G551" s="56" t="str">
        <f>_xlfn.IFNA(_xlfn.IFNA(INDEX(l_goods!$B$3:$B$65537,MATCH($C551,l_goods!$A$3:$A$65537,0)),INDEX(background_technosphere!$F$2:$F$65536,MATCH($C551,background_technosphere!$A$2:$A$65536,0))),"")</f>
        <v/>
      </c>
      <c r="H551" s="57" t="str">
        <f>_xlfn.IFNA(_xlfn.IFNA(INDEX(l_fp!$B$3:$B$65537,MATCH($D551,l_fp!$A$3:$A$65537,0)),INDEX(background_biosphere!$B$2:$B$65536,MATCH($D551,background_biosphere!$A$2:$A$65536,0))),"")</f>
        <v/>
      </c>
      <c r="I551" s="58"/>
      <c r="J551" s="58"/>
      <c r="K551" s="54"/>
      <c r="L551" s="59" t="str">
        <f>IF(_xlfn.IFNA(_xlfn.IFNA(INDEX(l_fp!$D$3:$D$65537,MATCH($D551,l_fp!$A$3:$A$65537,0)),INDEX(background_biosphere!$C$2:$C$65536,MATCH($D551,background_biosphere!$A$2:$A$65536,0))),"")=0,"",_xlfn.IFNA(_xlfn.IFNA(INDEX(l_fp!$D$3:$D$65537,MATCH($D551,l_fp!$A$3:$A$65537,0)),INDEX(background_biosphere!$C$2:$C$65536,MATCH($D551,background_biosphere!$A$2:$A$65536,0))),""))</f>
        <v/>
      </c>
      <c r="M551" s="59" t="str">
        <f>IF(_xlfn.IFNA(_xlfn.IFNA(INDEX(l_fp!$E$3:$E$65537,MATCH($D551,l_fp!$A$3:$A$65537,0)),INDEX(background_biosphere!$D$2:$D$65536,MATCH($D551,background_biosphere!$A$2:$A$65536,0))),"")=0,"",_xlfn.IFNA(_xlfn.IFNA(INDEX(l_fp!$E$3:$E$65537,MATCH($D551,l_fp!$A$3:$A$65537,0)),INDEX(background_biosphere!$D$2:$D$65536,MATCH($D551,background_biosphere!$A$2:$A$65536,0))),""))</f>
        <v/>
      </c>
      <c r="N551" s="60" t="str">
        <f>_xlfn.IFNA(_xlfn.IFNA(_xlfn.IFNA(_xlfn.IFNA(INDEX(l_goods!$D$3:$D$65537,MATCH(C551,l_goods!$A$3:$A$65537,0)),INDEX(background_technosphere!$H$2:$H$65536,MATCH(C551,background_technosphere!$A$2:$A$65536,0))),INDEX(l_fp!$F$3:$F$65537,MATCH($D551,l_fp!$A$3:$A$65537,0))),INDEX(background_biosphere!$E$2:$E$65536,MATCH($D551,background_biosphere!$A$2:$A$65536,0))),"")</f>
        <v/>
      </c>
      <c r="O551" s="61"/>
      <c r="P551" s="61"/>
      <c r="Q551" s="61"/>
    </row>
    <row r="552" spans="1:17" x14ac:dyDescent="0.25">
      <c r="A552" s="159"/>
      <c r="B552" s="156"/>
      <c r="C552" s="53"/>
      <c r="D552" s="54"/>
      <c r="E552" s="55" t="str">
        <f>_xlfn.IFNA(_xlfn.IFNA(INDEX(l_act!$B$3:$B$65537,MATCH(IFERROR(RIGHT($C552,LEN($C552)-FIND("_",$C552)),""),l_act!$A$3:$A$65537,0)),INDEX(background_technosphere!$E$2:$E$65536,MATCH($C552,background_technosphere!$A$2:$A$65536,0))),"")</f>
        <v/>
      </c>
      <c r="F552" s="55" t="str">
        <f>_xlfn.IFNA(_xlfn.IFNA(INDEX(l_act!$C$3:$C$65537,MATCH(IFERROR(RIGHT($C552,LEN($C552)-FIND("_",$C552)),""),l_act!$A$3:$A$65537,0)),INDEX(background_technosphere!$G$2:$G$65536,MATCH($C552,background_technosphere!$A$2:$A$65536,0))),"")</f>
        <v/>
      </c>
      <c r="G552" s="56" t="str">
        <f>_xlfn.IFNA(_xlfn.IFNA(INDEX(l_goods!$B$3:$B$65537,MATCH($C552,l_goods!$A$3:$A$65537,0)),INDEX(background_technosphere!$F$2:$F$65536,MATCH($C552,background_technosphere!$A$2:$A$65536,0))),"")</f>
        <v/>
      </c>
      <c r="H552" s="57" t="str">
        <f>_xlfn.IFNA(_xlfn.IFNA(INDEX(l_fp!$B$3:$B$65537,MATCH($D552,l_fp!$A$3:$A$65537,0)),INDEX(background_biosphere!$B$2:$B$65536,MATCH($D552,background_biosphere!$A$2:$A$65536,0))),"")</f>
        <v/>
      </c>
      <c r="I552" s="58"/>
      <c r="J552" s="58"/>
      <c r="K552" s="54"/>
      <c r="L552" s="59" t="str">
        <f>IF(_xlfn.IFNA(_xlfn.IFNA(INDEX(l_fp!$D$3:$D$65537,MATCH($D552,l_fp!$A$3:$A$65537,0)),INDEX(background_biosphere!$C$2:$C$65536,MATCH($D552,background_biosphere!$A$2:$A$65536,0))),"")=0,"",_xlfn.IFNA(_xlfn.IFNA(INDEX(l_fp!$D$3:$D$65537,MATCH($D552,l_fp!$A$3:$A$65537,0)),INDEX(background_biosphere!$C$2:$C$65536,MATCH($D552,background_biosphere!$A$2:$A$65536,0))),""))</f>
        <v/>
      </c>
      <c r="M552" s="59" t="str">
        <f>IF(_xlfn.IFNA(_xlfn.IFNA(INDEX(l_fp!$E$3:$E$65537,MATCH($D552,l_fp!$A$3:$A$65537,0)),INDEX(background_biosphere!$D$2:$D$65536,MATCH($D552,background_biosphere!$A$2:$A$65536,0))),"")=0,"",_xlfn.IFNA(_xlfn.IFNA(INDEX(l_fp!$E$3:$E$65537,MATCH($D552,l_fp!$A$3:$A$65537,0)),INDEX(background_biosphere!$D$2:$D$65536,MATCH($D552,background_biosphere!$A$2:$A$65536,0))),""))</f>
        <v/>
      </c>
      <c r="N552" s="60" t="str">
        <f>_xlfn.IFNA(_xlfn.IFNA(_xlfn.IFNA(_xlfn.IFNA(INDEX(l_goods!$D$3:$D$65537,MATCH(C552,l_goods!$A$3:$A$65537,0)),INDEX(background_technosphere!$H$2:$H$65536,MATCH(C552,background_technosphere!$A$2:$A$65536,0))),INDEX(l_fp!$F$3:$F$65537,MATCH($D552,l_fp!$A$3:$A$65537,0))),INDEX(background_biosphere!$E$2:$E$65536,MATCH($D552,background_biosphere!$A$2:$A$65536,0))),"")</f>
        <v/>
      </c>
      <c r="O552" s="61"/>
      <c r="P552" s="61"/>
      <c r="Q552" s="61"/>
    </row>
    <row r="553" spans="1:17" x14ac:dyDescent="0.25">
      <c r="A553" s="159"/>
      <c r="B553" s="156"/>
      <c r="C553" s="53"/>
      <c r="D553" s="54"/>
      <c r="E553" s="55" t="str">
        <f>_xlfn.IFNA(_xlfn.IFNA(INDEX(l_act!$B$3:$B$65537,MATCH(IFERROR(RIGHT($C553,LEN($C553)-FIND("_",$C553)),""),l_act!$A$3:$A$65537,0)),INDEX(background_technosphere!$E$2:$E$65536,MATCH($C553,background_technosphere!$A$2:$A$65536,0))),"")</f>
        <v/>
      </c>
      <c r="F553" s="55" t="str">
        <f>_xlfn.IFNA(_xlfn.IFNA(INDEX(l_act!$C$3:$C$65537,MATCH(IFERROR(RIGHT($C553,LEN($C553)-FIND("_",$C553)),""),l_act!$A$3:$A$65537,0)),INDEX(background_technosphere!$G$2:$G$65536,MATCH($C553,background_technosphere!$A$2:$A$65536,0))),"")</f>
        <v/>
      </c>
      <c r="G553" s="56" t="str">
        <f>_xlfn.IFNA(_xlfn.IFNA(INDEX(l_goods!$B$3:$B$65537,MATCH($C553,l_goods!$A$3:$A$65537,0)),INDEX(background_technosphere!$F$2:$F$65536,MATCH($C553,background_technosphere!$A$2:$A$65536,0))),"")</f>
        <v/>
      </c>
      <c r="H553" s="57" t="str">
        <f>_xlfn.IFNA(_xlfn.IFNA(INDEX(l_fp!$B$3:$B$65537,MATCH($D553,l_fp!$A$3:$A$65537,0)),INDEX(background_biosphere!$B$2:$B$65536,MATCH($D553,background_biosphere!$A$2:$A$65536,0))),"")</f>
        <v/>
      </c>
      <c r="I553" s="58"/>
      <c r="J553" s="58"/>
      <c r="K553" s="54"/>
      <c r="L553" s="59" t="str">
        <f>IF(_xlfn.IFNA(_xlfn.IFNA(INDEX(l_fp!$D$3:$D$65537,MATCH($D553,l_fp!$A$3:$A$65537,0)),INDEX(background_biosphere!$C$2:$C$65536,MATCH($D553,background_biosphere!$A$2:$A$65536,0))),"")=0,"",_xlfn.IFNA(_xlfn.IFNA(INDEX(l_fp!$D$3:$D$65537,MATCH($D553,l_fp!$A$3:$A$65537,0)),INDEX(background_biosphere!$C$2:$C$65536,MATCH($D553,background_biosphere!$A$2:$A$65536,0))),""))</f>
        <v/>
      </c>
      <c r="M553" s="59" t="str">
        <f>IF(_xlfn.IFNA(_xlfn.IFNA(INDEX(l_fp!$E$3:$E$65537,MATCH($D553,l_fp!$A$3:$A$65537,0)),INDEX(background_biosphere!$D$2:$D$65536,MATCH($D553,background_biosphere!$A$2:$A$65536,0))),"")=0,"",_xlfn.IFNA(_xlfn.IFNA(INDEX(l_fp!$E$3:$E$65537,MATCH($D553,l_fp!$A$3:$A$65537,0)),INDEX(background_biosphere!$D$2:$D$65536,MATCH($D553,background_biosphere!$A$2:$A$65536,0))),""))</f>
        <v/>
      </c>
      <c r="N553" s="60" t="str">
        <f>_xlfn.IFNA(_xlfn.IFNA(_xlfn.IFNA(_xlfn.IFNA(INDEX(l_goods!$D$3:$D$65537,MATCH(C553,l_goods!$A$3:$A$65537,0)),INDEX(background_technosphere!$H$2:$H$65536,MATCH(C553,background_technosphere!$A$2:$A$65536,0))),INDEX(l_fp!$F$3:$F$65537,MATCH($D553,l_fp!$A$3:$A$65537,0))),INDEX(background_biosphere!$E$2:$E$65536,MATCH($D553,background_biosphere!$A$2:$A$65536,0))),"")</f>
        <v/>
      </c>
      <c r="O553" s="61"/>
      <c r="P553" s="61"/>
      <c r="Q553" s="61"/>
    </row>
    <row r="554" spans="1:17" x14ac:dyDescent="0.25">
      <c r="A554" s="159"/>
      <c r="B554" s="156"/>
      <c r="C554" s="53"/>
      <c r="D554" s="54"/>
      <c r="E554" s="55" t="str">
        <f>_xlfn.IFNA(_xlfn.IFNA(INDEX(l_act!$B$3:$B$65537,MATCH(IFERROR(RIGHT($C554,LEN($C554)-FIND("_",$C554)),""),l_act!$A$3:$A$65537,0)),INDEX(background_technosphere!$E$2:$E$65536,MATCH($C554,background_technosphere!$A$2:$A$65536,0))),"")</f>
        <v/>
      </c>
      <c r="F554" s="55" t="str">
        <f>_xlfn.IFNA(_xlfn.IFNA(INDEX(l_act!$C$3:$C$65537,MATCH(IFERROR(RIGHT($C554,LEN($C554)-FIND("_",$C554)),""),l_act!$A$3:$A$65537,0)),INDEX(background_technosphere!$G$2:$G$65536,MATCH($C554,background_technosphere!$A$2:$A$65536,0))),"")</f>
        <v/>
      </c>
      <c r="G554" s="56" t="str">
        <f>_xlfn.IFNA(_xlfn.IFNA(INDEX(l_goods!$B$3:$B$65537,MATCH($C554,l_goods!$A$3:$A$65537,0)),INDEX(background_technosphere!$F$2:$F$65536,MATCH($C554,background_technosphere!$A$2:$A$65536,0))),"")</f>
        <v/>
      </c>
      <c r="H554" s="57" t="str">
        <f>_xlfn.IFNA(_xlfn.IFNA(INDEX(l_fp!$B$3:$B$65537,MATCH($D554,l_fp!$A$3:$A$65537,0)),INDEX(background_biosphere!$B$2:$B$65536,MATCH($D554,background_biosphere!$A$2:$A$65536,0))),"")</f>
        <v/>
      </c>
      <c r="I554" s="58"/>
      <c r="J554" s="58"/>
      <c r="K554" s="54"/>
      <c r="L554" s="59" t="str">
        <f>IF(_xlfn.IFNA(_xlfn.IFNA(INDEX(l_fp!$D$3:$D$65537,MATCH($D554,l_fp!$A$3:$A$65537,0)),INDEX(background_biosphere!$C$2:$C$65536,MATCH($D554,background_biosphere!$A$2:$A$65536,0))),"")=0,"",_xlfn.IFNA(_xlfn.IFNA(INDEX(l_fp!$D$3:$D$65537,MATCH($D554,l_fp!$A$3:$A$65537,0)),INDEX(background_biosphere!$C$2:$C$65536,MATCH($D554,background_biosphere!$A$2:$A$65536,0))),""))</f>
        <v/>
      </c>
      <c r="M554" s="59" t="str">
        <f>IF(_xlfn.IFNA(_xlfn.IFNA(INDEX(l_fp!$E$3:$E$65537,MATCH($D554,l_fp!$A$3:$A$65537,0)),INDEX(background_biosphere!$D$2:$D$65536,MATCH($D554,background_biosphere!$A$2:$A$65536,0))),"")=0,"",_xlfn.IFNA(_xlfn.IFNA(INDEX(l_fp!$E$3:$E$65537,MATCH($D554,l_fp!$A$3:$A$65537,0)),INDEX(background_biosphere!$D$2:$D$65536,MATCH($D554,background_biosphere!$A$2:$A$65536,0))),""))</f>
        <v/>
      </c>
      <c r="N554" s="60" t="str">
        <f>_xlfn.IFNA(_xlfn.IFNA(_xlfn.IFNA(_xlfn.IFNA(INDEX(l_goods!$D$3:$D$65537,MATCH(C554,l_goods!$A$3:$A$65537,0)),INDEX(background_technosphere!$H$2:$H$65536,MATCH(C554,background_technosphere!$A$2:$A$65536,0))),INDEX(l_fp!$F$3:$F$65537,MATCH($D554,l_fp!$A$3:$A$65537,0))),INDEX(background_biosphere!$E$2:$E$65536,MATCH($D554,background_biosphere!$A$2:$A$65536,0))),"")</f>
        <v/>
      </c>
      <c r="O554" s="61"/>
      <c r="P554" s="61"/>
      <c r="Q554" s="61"/>
    </row>
    <row r="555" spans="1:17" x14ac:dyDescent="0.25">
      <c r="A555" s="159"/>
      <c r="B555" s="156"/>
      <c r="C555" s="53"/>
      <c r="D555" s="54"/>
      <c r="E555" s="55" t="str">
        <f>_xlfn.IFNA(_xlfn.IFNA(INDEX(l_act!$B$3:$B$65537,MATCH(IFERROR(RIGHT($C555,LEN($C555)-FIND("_",$C555)),""),l_act!$A$3:$A$65537,0)),INDEX(background_technosphere!$E$2:$E$65536,MATCH($C555,background_technosphere!$A$2:$A$65536,0))),"")</f>
        <v/>
      </c>
      <c r="F555" s="55" t="str">
        <f>_xlfn.IFNA(_xlfn.IFNA(INDEX(l_act!$C$3:$C$65537,MATCH(IFERROR(RIGHT($C555,LEN($C555)-FIND("_",$C555)),""),l_act!$A$3:$A$65537,0)),INDEX(background_technosphere!$G$2:$G$65536,MATCH($C555,background_technosphere!$A$2:$A$65536,0))),"")</f>
        <v/>
      </c>
      <c r="G555" s="56" t="str">
        <f>_xlfn.IFNA(_xlfn.IFNA(INDEX(l_goods!$B$3:$B$65537,MATCH($C555,l_goods!$A$3:$A$65537,0)),INDEX(background_technosphere!$F$2:$F$65536,MATCH($C555,background_technosphere!$A$2:$A$65536,0))),"")</f>
        <v/>
      </c>
      <c r="H555" s="57" t="str">
        <f>_xlfn.IFNA(_xlfn.IFNA(INDEX(l_fp!$B$3:$B$65537,MATCH($D555,l_fp!$A$3:$A$65537,0)),INDEX(background_biosphere!$B$2:$B$65536,MATCH($D555,background_biosphere!$A$2:$A$65536,0))),"")</f>
        <v/>
      </c>
      <c r="I555" s="58"/>
      <c r="J555" s="58"/>
      <c r="K555" s="54"/>
      <c r="L555" s="59" t="str">
        <f>IF(_xlfn.IFNA(_xlfn.IFNA(INDEX(l_fp!$D$3:$D$65537,MATCH($D555,l_fp!$A$3:$A$65537,0)),INDEX(background_biosphere!$C$2:$C$65536,MATCH($D555,background_biosphere!$A$2:$A$65536,0))),"")=0,"",_xlfn.IFNA(_xlfn.IFNA(INDEX(l_fp!$D$3:$D$65537,MATCH($D555,l_fp!$A$3:$A$65537,0)),INDEX(background_biosphere!$C$2:$C$65536,MATCH($D555,background_biosphere!$A$2:$A$65536,0))),""))</f>
        <v/>
      </c>
      <c r="M555" s="59" t="str">
        <f>IF(_xlfn.IFNA(_xlfn.IFNA(INDEX(l_fp!$E$3:$E$65537,MATCH($D555,l_fp!$A$3:$A$65537,0)),INDEX(background_biosphere!$D$2:$D$65536,MATCH($D555,background_biosphere!$A$2:$A$65536,0))),"")=0,"",_xlfn.IFNA(_xlfn.IFNA(INDEX(l_fp!$E$3:$E$65537,MATCH($D555,l_fp!$A$3:$A$65537,0)),INDEX(background_biosphere!$D$2:$D$65536,MATCH($D555,background_biosphere!$A$2:$A$65536,0))),""))</f>
        <v/>
      </c>
      <c r="N555" s="60" t="str">
        <f>_xlfn.IFNA(_xlfn.IFNA(_xlfn.IFNA(_xlfn.IFNA(INDEX(l_goods!$D$3:$D$65537,MATCH(C555,l_goods!$A$3:$A$65537,0)),INDEX(background_technosphere!$H$2:$H$65536,MATCH(C555,background_technosphere!$A$2:$A$65536,0))),INDEX(l_fp!$F$3:$F$65537,MATCH($D555,l_fp!$A$3:$A$65537,0))),INDEX(background_biosphere!$E$2:$E$65536,MATCH($D555,background_biosphere!$A$2:$A$65536,0))),"")</f>
        <v/>
      </c>
      <c r="O555" s="61"/>
      <c r="P555" s="61"/>
      <c r="Q555" s="61"/>
    </row>
    <row r="556" spans="1:17" x14ac:dyDescent="0.25">
      <c r="A556" s="159"/>
      <c r="B556" s="156"/>
      <c r="C556" s="53"/>
      <c r="D556" s="54"/>
      <c r="E556" s="55" t="str">
        <f>_xlfn.IFNA(_xlfn.IFNA(INDEX(l_act!$B$3:$B$65537,MATCH(IFERROR(RIGHT($C556,LEN($C556)-FIND("_",$C556)),""),l_act!$A$3:$A$65537,0)),INDEX(background_technosphere!$E$2:$E$65536,MATCH($C556,background_technosphere!$A$2:$A$65536,0))),"")</f>
        <v/>
      </c>
      <c r="F556" s="55" t="str">
        <f>_xlfn.IFNA(_xlfn.IFNA(INDEX(l_act!$C$3:$C$65537,MATCH(IFERROR(RIGHT($C556,LEN($C556)-FIND("_",$C556)),""),l_act!$A$3:$A$65537,0)),INDEX(background_technosphere!$G$2:$G$65536,MATCH($C556,background_technosphere!$A$2:$A$65536,0))),"")</f>
        <v/>
      </c>
      <c r="G556" s="56" t="str">
        <f>_xlfn.IFNA(_xlfn.IFNA(INDEX(l_goods!$B$3:$B$65537,MATCH($C556,l_goods!$A$3:$A$65537,0)),INDEX(background_technosphere!$F$2:$F$65536,MATCH($C556,background_technosphere!$A$2:$A$65536,0))),"")</f>
        <v/>
      </c>
      <c r="H556" s="57" t="str">
        <f>_xlfn.IFNA(_xlfn.IFNA(INDEX(l_fp!$B$3:$B$65537,MATCH($D556,l_fp!$A$3:$A$65537,0)),INDEX(background_biosphere!$B$2:$B$65536,MATCH($D556,background_biosphere!$A$2:$A$65536,0))),"")</f>
        <v/>
      </c>
      <c r="I556" s="58"/>
      <c r="J556" s="58"/>
      <c r="K556" s="54"/>
      <c r="L556" s="59" t="str">
        <f>IF(_xlfn.IFNA(_xlfn.IFNA(INDEX(l_fp!$D$3:$D$65537,MATCH($D556,l_fp!$A$3:$A$65537,0)),INDEX(background_biosphere!$C$2:$C$65536,MATCH($D556,background_biosphere!$A$2:$A$65536,0))),"")=0,"",_xlfn.IFNA(_xlfn.IFNA(INDEX(l_fp!$D$3:$D$65537,MATCH($D556,l_fp!$A$3:$A$65537,0)),INDEX(background_biosphere!$C$2:$C$65536,MATCH($D556,background_biosphere!$A$2:$A$65536,0))),""))</f>
        <v/>
      </c>
      <c r="M556" s="59" t="str">
        <f>IF(_xlfn.IFNA(_xlfn.IFNA(INDEX(l_fp!$E$3:$E$65537,MATCH($D556,l_fp!$A$3:$A$65537,0)),INDEX(background_biosphere!$D$2:$D$65536,MATCH($D556,background_biosphere!$A$2:$A$65536,0))),"")=0,"",_xlfn.IFNA(_xlfn.IFNA(INDEX(l_fp!$E$3:$E$65537,MATCH($D556,l_fp!$A$3:$A$65537,0)),INDEX(background_biosphere!$D$2:$D$65536,MATCH($D556,background_biosphere!$A$2:$A$65536,0))),""))</f>
        <v/>
      </c>
      <c r="N556" s="60" t="str">
        <f>_xlfn.IFNA(_xlfn.IFNA(_xlfn.IFNA(_xlfn.IFNA(INDEX(l_goods!$D$3:$D$65537,MATCH(C556,l_goods!$A$3:$A$65537,0)),INDEX(background_technosphere!$H$2:$H$65536,MATCH(C556,background_technosphere!$A$2:$A$65536,0))),INDEX(l_fp!$F$3:$F$65537,MATCH($D556,l_fp!$A$3:$A$65537,0))),INDEX(background_biosphere!$E$2:$E$65536,MATCH($D556,background_biosphere!$A$2:$A$65536,0))),"")</f>
        <v/>
      </c>
      <c r="O556" s="61"/>
      <c r="P556" s="61"/>
      <c r="Q556" s="61"/>
    </row>
    <row r="557" spans="1:17" x14ac:dyDescent="0.25">
      <c r="A557" s="159"/>
      <c r="B557" s="156"/>
      <c r="C557" s="53"/>
      <c r="D557" s="54"/>
      <c r="E557" s="55" t="str">
        <f>_xlfn.IFNA(_xlfn.IFNA(INDEX(l_act!$B$3:$B$65537,MATCH(IFERROR(RIGHT($C557,LEN($C557)-FIND("_",$C557)),""),l_act!$A$3:$A$65537,0)),INDEX(background_technosphere!$E$2:$E$65536,MATCH($C557,background_technosphere!$A$2:$A$65536,0))),"")</f>
        <v/>
      </c>
      <c r="F557" s="55" t="str">
        <f>_xlfn.IFNA(_xlfn.IFNA(INDEX(l_act!$C$3:$C$65537,MATCH(IFERROR(RIGHT($C557,LEN($C557)-FIND("_",$C557)),""),l_act!$A$3:$A$65537,0)),INDEX(background_technosphere!$G$2:$G$65536,MATCH($C557,background_technosphere!$A$2:$A$65536,0))),"")</f>
        <v/>
      </c>
      <c r="G557" s="56" t="str">
        <f>_xlfn.IFNA(_xlfn.IFNA(INDEX(l_goods!$B$3:$B$65537,MATCH($C557,l_goods!$A$3:$A$65537,0)),INDEX(background_technosphere!$F$2:$F$65536,MATCH($C557,background_technosphere!$A$2:$A$65536,0))),"")</f>
        <v/>
      </c>
      <c r="H557" s="57" t="str">
        <f>_xlfn.IFNA(_xlfn.IFNA(INDEX(l_fp!$B$3:$B$65537,MATCH($D557,l_fp!$A$3:$A$65537,0)),INDEX(background_biosphere!$B$2:$B$65536,MATCH($D557,background_biosphere!$A$2:$A$65536,0))),"")</f>
        <v/>
      </c>
      <c r="I557" s="58"/>
      <c r="J557" s="58"/>
      <c r="K557" s="54"/>
      <c r="L557" s="59" t="str">
        <f>IF(_xlfn.IFNA(_xlfn.IFNA(INDEX(l_fp!$D$3:$D$65537,MATCH($D557,l_fp!$A$3:$A$65537,0)),INDEX(background_biosphere!$C$2:$C$65536,MATCH($D557,background_biosphere!$A$2:$A$65536,0))),"")=0,"",_xlfn.IFNA(_xlfn.IFNA(INDEX(l_fp!$D$3:$D$65537,MATCH($D557,l_fp!$A$3:$A$65537,0)),INDEX(background_biosphere!$C$2:$C$65536,MATCH($D557,background_biosphere!$A$2:$A$65536,0))),""))</f>
        <v/>
      </c>
      <c r="M557" s="59" t="str">
        <f>IF(_xlfn.IFNA(_xlfn.IFNA(INDEX(l_fp!$E$3:$E$65537,MATCH($D557,l_fp!$A$3:$A$65537,0)),INDEX(background_biosphere!$D$2:$D$65536,MATCH($D557,background_biosphere!$A$2:$A$65536,0))),"")=0,"",_xlfn.IFNA(_xlfn.IFNA(INDEX(l_fp!$E$3:$E$65537,MATCH($D557,l_fp!$A$3:$A$65537,0)),INDEX(background_biosphere!$D$2:$D$65536,MATCH($D557,background_biosphere!$A$2:$A$65536,0))),""))</f>
        <v/>
      </c>
      <c r="N557" s="60" t="str">
        <f>_xlfn.IFNA(_xlfn.IFNA(_xlfn.IFNA(_xlfn.IFNA(INDEX(l_goods!$D$3:$D$65537,MATCH(C557,l_goods!$A$3:$A$65537,0)),INDEX(background_technosphere!$H$2:$H$65536,MATCH(C557,background_technosphere!$A$2:$A$65536,0))),INDEX(l_fp!$F$3:$F$65537,MATCH($D557,l_fp!$A$3:$A$65537,0))),INDEX(background_biosphere!$E$2:$E$65536,MATCH($D557,background_biosphere!$A$2:$A$65536,0))),"")</f>
        <v/>
      </c>
      <c r="O557" s="61"/>
      <c r="P557" s="61"/>
      <c r="Q557" s="61"/>
    </row>
    <row r="558" spans="1:17" x14ac:dyDescent="0.25">
      <c r="A558" s="159"/>
      <c r="B558" s="156"/>
      <c r="C558" s="53"/>
      <c r="D558" s="54"/>
      <c r="E558" s="55" t="str">
        <f>_xlfn.IFNA(_xlfn.IFNA(INDEX(l_act!$B$3:$B$65537,MATCH(IFERROR(RIGHT($C558,LEN($C558)-FIND("_",$C558)),""),l_act!$A$3:$A$65537,0)),INDEX(background_technosphere!$E$2:$E$65536,MATCH($C558,background_technosphere!$A$2:$A$65536,0))),"")</f>
        <v/>
      </c>
      <c r="F558" s="55" t="str">
        <f>_xlfn.IFNA(_xlfn.IFNA(INDEX(l_act!$C$3:$C$65537,MATCH(IFERROR(RIGHT($C558,LEN($C558)-FIND("_",$C558)),""),l_act!$A$3:$A$65537,0)),INDEX(background_technosphere!$G$2:$G$65536,MATCH($C558,background_technosphere!$A$2:$A$65536,0))),"")</f>
        <v/>
      </c>
      <c r="G558" s="56" t="str">
        <f>_xlfn.IFNA(_xlfn.IFNA(INDEX(l_goods!$B$3:$B$65537,MATCH($C558,l_goods!$A$3:$A$65537,0)),INDEX(background_technosphere!$F$2:$F$65536,MATCH($C558,background_technosphere!$A$2:$A$65536,0))),"")</f>
        <v/>
      </c>
      <c r="H558" s="57" t="str">
        <f>_xlfn.IFNA(_xlfn.IFNA(INDEX(l_fp!$B$3:$B$65537,MATCH($D558,l_fp!$A$3:$A$65537,0)),INDEX(background_biosphere!$B$2:$B$65536,MATCH($D558,background_biosphere!$A$2:$A$65536,0))),"")</f>
        <v/>
      </c>
      <c r="I558" s="58"/>
      <c r="J558" s="58"/>
      <c r="K558" s="54"/>
      <c r="L558" s="59" t="str">
        <f>IF(_xlfn.IFNA(_xlfn.IFNA(INDEX(l_fp!$D$3:$D$65537,MATCH($D558,l_fp!$A$3:$A$65537,0)),INDEX(background_biosphere!$C$2:$C$65536,MATCH($D558,background_biosphere!$A$2:$A$65536,0))),"")=0,"",_xlfn.IFNA(_xlfn.IFNA(INDEX(l_fp!$D$3:$D$65537,MATCH($D558,l_fp!$A$3:$A$65537,0)),INDEX(background_biosphere!$C$2:$C$65536,MATCH($D558,background_biosphere!$A$2:$A$65536,0))),""))</f>
        <v/>
      </c>
      <c r="M558" s="59" t="str">
        <f>IF(_xlfn.IFNA(_xlfn.IFNA(INDEX(l_fp!$E$3:$E$65537,MATCH($D558,l_fp!$A$3:$A$65537,0)),INDEX(background_biosphere!$D$2:$D$65536,MATCH($D558,background_biosphere!$A$2:$A$65536,0))),"")=0,"",_xlfn.IFNA(_xlfn.IFNA(INDEX(l_fp!$E$3:$E$65537,MATCH($D558,l_fp!$A$3:$A$65537,0)),INDEX(background_biosphere!$D$2:$D$65536,MATCH($D558,background_biosphere!$A$2:$A$65536,0))),""))</f>
        <v/>
      </c>
      <c r="N558" s="60" t="str">
        <f>_xlfn.IFNA(_xlfn.IFNA(_xlfn.IFNA(_xlfn.IFNA(INDEX(l_goods!$D$3:$D$65537,MATCH(C558,l_goods!$A$3:$A$65537,0)),INDEX(background_technosphere!$H$2:$H$65536,MATCH(C558,background_technosphere!$A$2:$A$65536,0))),INDEX(l_fp!$F$3:$F$65537,MATCH($D558,l_fp!$A$3:$A$65537,0))),INDEX(background_biosphere!$E$2:$E$65536,MATCH($D558,background_biosphere!$A$2:$A$65536,0))),"")</f>
        <v/>
      </c>
      <c r="O558" s="61"/>
      <c r="P558" s="61"/>
      <c r="Q558" s="61"/>
    </row>
    <row r="559" spans="1:17" x14ac:dyDescent="0.25">
      <c r="A559" s="159"/>
      <c r="B559" s="156"/>
      <c r="C559" s="53"/>
      <c r="D559" s="54"/>
      <c r="E559" s="55" t="str">
        <f>_xlfn.IFNA(_xlfn.IFNA(INDEX(l_act!$B$3:$B$65537,MATCH(IFERROR(RIGHT($C559,LEN($C559)-FIND("_",$C559)),""),l_act!$A$3:$A$65537,0)),INDEX(background_technosphere!$E$2:$E$65536,MATCH($C559,background_technosphere!$A$2:$A$65536,0))),"")</f>
        <v/>
      </c>
      <c r="F559" s="55" t="str">
        <f>_xlfn.IFNA(_xlfn.IFNA(INDEX(l_act!$C$3:$C$65537,MATCH(IFERROR(RIGHT($C559,LEN($C559)-FIND("_",$C559)),""),l_act!$A$3:$A$65537,0)),INDEX(background_technosphere!$G$2:$G$65536,MATCH($C559,background_technosphere!$A$2:$A$65536,0))),"")</f>
        <v/>
      </c>
      <c r="G559" s="56" t="str">
        <f>_xlfn.IFNA(_xlfn.IFNA(INDEX(l_goods!$B$3:$B$65537,MATCH($C559,l_goods!$A$3:$A$65537,0)),INDEX(background_technosphere!$F$2:$F$65536,MATCH($C559,background_technosphere!$A$2:$A$65536,0))),"")</f>
        <v/>
      </c>
      <c r="H559" s="57" t="str">
        <f>_xlfn.IFNA(_xlfn.IFNA(INDEX(l_fp!$B$3:$B$65537,MATCH($D559,l_fp!$A$3:$A$65537,0)),INDEX(background_biosphere!$B$2:$B$65536,MATCH($D559,background_biosphere!$A$2:$A$65536,0))),"")</f>
        <v/>
      </c>
      <c r="I559" s="58"/>
      <c r="J559" s="58"/>
      <c r="K559" s="54"/>
      <c r="L559" s="59" t="str">
        <f>IF(_xlfn.IFNA(_xlfn.IFNA(INDEX(l_fp!$D$3:$D$65537,MATCH($D559,l_fp!$A$3:$A$65537,0)),INDEX(background_biosphere!$C$2:$C$65536,MATCH($D559,background_biosphere!$A$2:$A$65536,0))),"")=0,"",_xlfn.IFNA(_xlfn.IFNA(INDEX(l_fp!$D$3:$D$65537,MATCH($D559,l_fp!$A$3:$A$65537,0)),INDEX(background_biosphere!$C$2:$C$65536,MATCH($D559,background_biosphere!$A$2:$A$65536,0))),""))</f>
        <v/>
      </c>
      <c r="M559" s="59" t="str">
        <f>IF(_xlfn.IFNA(_xlfn.IFNA(INDEX(l_fp!$E$3:$E$65537,MATCH($D559,l_fp!$A$3:$A$65537,0)),INDEX(background_biosphere!$D$2:$D$65536,MATCH($D559,background_biosphere!$A$2:$A$65536,0))),"")=0,"",_xlfn.IFNA(_xlfn.IFNA(INDEX(l_fp!$E$3:$E$65537,MATCH($D559,l_fp!$A$3:$A$65537,0)),INDEX(background_biosphere!$D$2:$D$65536,MATCH($D559,background_biosphere!$A$2:$A$65536,0))),""))</f>
        <v/>
      </c>
      <c r="N559" s="60" t="str">
        <f>_xlfn.IFNA(_xlfn.IFNA(_xlfn.IFNA(_xlfn.IFNA(INDEX(l_goods!$D$3:$D$65537,MATCH(C559,l_goods!$A$3:$A$65537,0)),INDEX(background_technosphere!$H$2:$H$65536,MATCH(C559,background_technosphere!$A$2:$A$65536,0))),INDEX(l_fp!$F$3:$F$65537,MATCH($D559,l_fp!$A$3:$A$65537,0))),INDEX(background_biosphere!$E$2:$E$65536,MATCH($D559,background_biosphere!$A$2:$A$65536,0))),"")</f>
        <v/>
      </c>
      <c r="O559" s="61"/>
      <c r="P559" s="61"/>
      <c r="Q559" s="61"/>
    </row>
    <row r="560" spans="1:17" x14ac:dyDescent="0.25">
      <c r="A560" s="159"/>
      <c r="B560" s="156"/>
      <c r="C560" s="53"/>
      <c r="D560" s="54"/>
      <c r="E560" s="55" t="str">
        <f>_xlfn.IFNA(_xlfn.IFNA(INDEX(l_act!$B$3:$B$65537,MATCH(IFERROR(RIGHT($C560,LEN($C560)-FIND("_",$C560)),""),l_act!$A$3:$A$65537,0)),INDEX(background_technosphere!$E$2:$E$65536,MATCH($C560,background_technosphere!$A$2:$A$65536,0))),"")</f>
        <v/>
      </c>
      <c r="F560" s="55" t="str">
        <f>_xlfn.IFNA(_xlfn.IFNA(INDEX(l_act!$C$3:$C$65537,MATCH(IFERROR(RIGHT($C560,LEN($C560)-FIND("_",$C560)),""),l_act!$A$3:$A$65537,0)),INDEX(background_technosphere!$G$2:$G$65536,MATCH($C560,background_technosphere!$A$2:$A$65536,0))),"")</f>
        <v/>
      </c>
      <c r="G560" s="56" t="str">
        <f>_xlfn.IFNA(_xlfn.IFNA(INDEX(l_goods!$B$3:$B$65537,MATCH($C560,l_goods!$A$3:$A$65537,0)),INDEX(background_technosphere!$F$2:$F$65536,MATCH($C560,background_technosphere!$A$2:$A$65536,0))),"")</f>
        <v/>
      </c>
      <c r="H560" s="57" t="str">
        <f>_xlfn.IFNA(_xlfn.IFNA(INDEX(l_fp!$B$3:$B$65537,MATCH($D560,l_fp!$A$3:$A$65537,0)),INDEX(background_biosphere!$B$2:$B$65536,MATCH($D560,background_biosphere!$A$2:$A$65536,0))),"")</f>
        <v/>
      </c>
      <c r="I560" s="58"/>
      <c r="J560" s="58"/>
      <c r="K560" s="54"/>
      <c r="L560" s="59" t="str">
        <f>IF(_xlfn.IFNA(_xlfn.IFNA(INDEX(l_fp!$D$3:$D$65537,MATCH($D560,l_fp!$A$3:$A$65537,0)),INDEX(background_biosphere!$C$2:$C$65536,MATCH($D560,background_biosphere!$A$2:$A$65536,0))),"")=0,"",_xlfn.IFNA(_xlfn.IFNA(INDEX(l_fp!$D$3:$D$65537,MATCH($D560,l_fp!$A$3:$A$65537,0)),INDEX(background_biosphere!$C$2:$C$65536,MATCH($D560,background_biosphere!$A$2:$A$65536,0))),""))</f>
        <v/>
      </c>
      <c r="M560" s="59" t="str">
        <f>IF(_xlfn.IFNA(_xlfn.IFNA(INDEX(l_fp!$E$3:$E$65537,MATCH($D560,l_fp!$A$3:$A$65537,0)),INDEX(background_biosphere!$D$2:$D$65536,MATCH($D560,background_biosphere!$A$2:$A$65536,0))),"")=0,"",_xlfn.IFNA(_xlfn.IFNA(INDEX(l_fp!$E$3:$E$65537,MATCH($D560,l_fp!$A$3:$A$65537,0)),INDEX(background_biosphere!$D$2:$D$65536,MATCH($D560,background_biosphere!$A$2:$A$65536,0))),""))</f>
        <v/>
      </c>
      <c r="N560" s="60" t="str">
        <f>_xlfn.IFNA(_xlfn.IFNA(_xlfn.IFNA(_xlfn.IFNA(INDEX(l_goods!$D$3:$D$65537,MATCH(C560,l_goods!$A$3:$A$65537,0)),INDEX(background_technosphere!$H$2:$H$65536,MATCH(C560,background_technosphere!$A$2:$A$65536,0))),INDEX(l_fp!$F$3:$F$65537,MATCH($D560,l_fp!$A$3:$A$65537,0))),INDEX(background_biosphere!$E$2:$E$65536,MATCH($D560,background_biosphere!$A$2:$A$65536,0))),"")</f>
        <v/>
      </c>
      <c r="O560" s="61"/>
      <c r="P560" s="61"/>
      <c r="Q560" s="61"/>
    </row>
    <row r="561" spans="1:17" x14ac:dyDescent="0.25">
      <c r="A561" s="159"/>
      <c r="B561" s="156"/>
      <c r="C561" s="53"/>
      <c r="D561" s="54"/>
      <c r="E561" s="55" t="str">
        <f>_xlfn.IFNA(_xlfn.IFNA(INDEX(l_act!$B$3:$B$65537,MATCH(IFERROR(RIGHT($C561,LEN($C561)-FIND("_",$C561)),""),l_act!$A$3:$A$65537,0)),INDEX(background_technosphere!$E$2:$E$65536,MATCH($C561,background_technosphere!$A$2:$A$65536,0))),"")</f>
        <v/>
      </c>
      <c r="F561" s="55" t="str">
        <f>_xlfn.IFNA(_xlfn.IFNA(INDEX(l_act!$C$3:$C$65537,MATCH(IFERROR(RIGHT($C561,LEN($C561)-FIND("_",$C561)),""),l_act!$A$3:$A$65537,0)),INDEX(background_technosphere!$G$2:$G$65536,MATCH($C561,background_technosphere!$A$2:$A$65536,0))),"")</f>
        <v/>
      </c>
      <c r="G561" s="56" t="str">
        <f>_xlfn.IFNA(_xlfn.IFNA(INDEX(l_goods!$B$3:$B$65537,MATCH($C561,l_goods!$A$3:$A$65537,0)),INDEX(background_technosphere!$F$2:$F$65536,MATCH($C561,background_technosphere!$A$2:$A$65536,0))),"")</f>
        <v/>
      </c>
      <c r="H561" s="57" t="str">
        <f>_xlfn.IFNA(_xlfn.IFNA(INDEX(l_fp!$B$3:$B$65537,MATCH($D561,l_fp!$A$3:$A$65537,0)),INDEX(background_biosphere!$B$2:$B$65536,MATCH($D561,background_biosphere!$A$2:$A$65536,0))),"")</f>
        <v/>
      </c>
      <c r="I561" s="58"/>
      <c r="J561" s="58"/>
      <c r="K561" s="54"/>
      <c r="L561" s="59" t="str">
        <f>IF(_xlfn.IFNA(_xlfn.IFNA(INDEX(l_fp!$D$3:$D$65537,MATCH($D561,l_fp!$A$3:$A$65537,0)),INDEX(background_biosphere!$C$2:$C$65536,MATCH($D561,background_biosphere!$A$2:$A$65536,0))),"")=0,"",_xlfn.IFNA(_xlfn.IFNA(INDEX(l_fp!$D$3:$D$65537,MATCH($D561,l_fp!$A$3:$A$65537,0)),INDEX(background_biosphere!$C$2:$C$65536,MATCH($D561,background_biosphere!$A$2:$A$65536,0))),""))</f>
        <v/>
      </c>
      <c r="M561" s="59" t="str">
        <f>IF(_xlfn.IFNA(_xlfn.IFNA(INDEX(l_fp!$E$3:$E$65537,MATCH($D561,l_fp!$A$3:$A$65537,0)),INDEX(background_biosphere!$D$2:$D$65536,MATCH($D561,background_biosphere!$A$2:$A$65536,0))),"")=0,"",_xlfn.IFNA(_xlfn.IFNA(INDEX(l_fp!$E$3:$E$65537,MATCH($D561,l_fp!$A$3:$A$65537,0)),INDEX(background_biosphere!$D$2:$D$65536,MATCH($D561,background_biosphere!$A$2:$A$65536,0))),""))</f>
        <v/>
      </c>
      <c r="N561" s="60" t="str">
        <f>_xlfn.IFNA(_xlfn.IFNA(_xlfn.IFNA(_xlfn.IFNA(INDEX(l_goods!$D$3:$D$65537,MATCH(C561,l_goods!$A$3:$A$65537,0)),INDEX(background_technosphere!$H$2:$H$65536,MATCH(C561,background_technosphere!$A$2:$A$65536,0))),INDEX(l_fp!$F$3:$F$65537,MATCH($D561,l_fp!$A$3:$A$65537,0))),INDEX(background_biosphere!$E$2:$E$65536,MATCH($D561,background_biosphere!$A$2:$A$65536,0))),"")</f>
        <v/>
      </c>
      <c r="O561" s="61"/>
      <c r="P561" s="61"/>
      <c r="Q561" s="61"/>
    </row>
    <row r="562" spans="1:17" x14ac:dyDescent="0.25">
      <c r="A562" s="159"/>
      <c r="B562" s="156"/>
      <c r="C562" s="53"/>
      <c r="D562" s="54"/>
      <c r="E562" s="55" t="str">
        <f>_xlfn.IFNA(_xlfn.IFNA(INDEX(l_act!$B$3:$B$65537,MATCH(IFERROR(RIGHT($C562,LEN($C562)-FIND("_",$C562)),""),l_act!$A$3:$A$65537,0)),INDEX(background_technosphere!$E$2:$E$65536,MATCH($C562,background_technosphere!$A$2:$A$65536,0))),"")</f>
        <v/>
      </c>
      <c r="F562" s="55" t="str">
        <f>_xlfn.IFNA(_xlfn.IFNA(INDEX(l_act!$C$3:$C$65537,MATCH(IFERROR(RIGHT($C562,LEN($C562)-FIND("_",$C562)),""),l_act!$A$3:$A$65537,0)),INDEX(background_technosphere!$G$2:$G$65536,MATCH($C562,background_technosphere!$A$2:$A$65536,0))),"")</f>
        <v/>
      </c>
      <c r="G562" s="56" t="str">
        <f>_xlfn.IFNA(_xlfn.IFNA(INDEX(l_goods!$B$3:$B$65537,MATCH($C562,l_goods!$A$3:$A$65537,0)),INDEX(background_technosphere!$F$2:$F$65536,MATCH($C562,background_technosphere!$A$2:$A$65536,0))),"")</f>
        <v/>
      </c>
      <c r="H562" s="57" t="str">
        <f>_xlfn.IFNA(_xlfn.IFNA(INDEX(l_fp!$B$3:$B$65537,MATCH($D562,l_fp!$A$3:$A$65537,0)),INDEX(background_biosphere!$B$2:$B$65536,MATCH($D562,background_biosphere!$A$2:$A$65536,0))),"")</f>
        <v/>
      </c>
      <c r="I562" s="58"/>
      <c r="J562" s="58"/>
      <c r="K562" s="54"/>
      <c r="L562" s="59" t="str">
        <f>IF(_xlfn.IFNA(_xlfn.IFNA(INDEX(l_fp!$D$3:$D$65537,MATCH($D562,l_fp!$A$3:$A$65537,0)),INDEX(background_biosphere!$C$2:$C$65536,MATCH($D562,background_biosphere!$A$2:$A$65536,0))),"")=0,"",_xlfn.IFNA(_xlfn.IFNA(INDEX(l_fp!$D$3:$D$65537,MATCH($D562,l_fp!$A$3:$A$65537,0)),INDEX(background_biosphere!$C$2:$C$65536,MATCH($D562,background_biosphere!$A$2:$A$65536,0))),""))</f>
        <v/>
      </c>
      <c r="M562" s="59" t="str">
        <f>IF(_xlfn.IFNA(_xlfn.IFNA(INDEX(l_fp!$E$3:$E$65537,MATCH($D562,l_fp!$A$3:$A$65537,0)),INDEX(background_biosphere!$D$2:$D$65536,MATCH($D562,background_biosphere!$A$2:$A$65536,0))),"")=0,"",_xlfn.IFNA(_xlfn.IFNA(INDEX(l_fp!$E$3:$E$65537,MATCH($D562,l_fp!$A$3:$A$65537,0)),INDEX(background_biosphere!$D$2:$D$65536,MATCH($D562,background_biosphere!$A$2:$A$65536,0))),""))</f>
        <v/>
      </c>
      <c r="N562" s="60" t="str">
        <f>_xlfn.IFNA(_xlfn.IFNA(_xlfn.IFNA(_xlfn.IFNA(INDEX(l_goods!$D$3:$D$65537,MATCH(C562,l_goods!$A$3:$A$65537,0)),INDEX(background_technosphere!$H$2:$H$65536,MATCH(C562,background_technosphere!$A$2:$A$65536,0))),INDEX(l_fp!$F$3:$F$65537,MATCH($D562,l_fp!$A$3:$A$65537,0))),INDEX(background_biosphere!$E$2:$E$65536,MATCH($D562,background_biosphere!$A$2:$A$65536,0))),"")</f>
        <v/>
      </c>
      <c r="O562" s="61"/>
      <c r="P562" s="61"/>
      <c r="Q562" s="61"/>
    </row>
    <row r="563" spans="1:17" x14ac:dyDescent="0.25">
      <c r="A563" s="159"/>
      <c r="B563" s="156"/>
      <c r="C563" s="53"/>
      <c r="D563" s="54"/>
      <c r="E563" s="55" t="str">
        <f>_xlfn.IFNA(_xlfn.IFNA(INDEX(l_act!$B$3:$B$65537,MATCH(IFERROR(RIGHT($C563,LEN($C563)-FIND("_",$C563)),""),l_act!$A$3:$A$65537,0)),INDEX(background_technosphere!$E$2:$E$65536,MATCH($C563,background_technosphere!$A$2:$A$65536,0))),"")</f>
        <v/>
      </c>
      <c r="F563" s="55" t="str">
        <f>_xlfn.IFNA(_xlfn.IFNA(INDEX(l_act!$C$3:$C$65537,MATCH(IFERROR(RIGHT($C563,LEN($C563)-FIND("_",$C563)),""),l_act!$A$3:$A$65537,0)),INDEX(background_technosphere!$G$2:$G$65536,MATCH($C563,background_technosphere!$A$2:$A$65536,0))),"")</f>
        <v/>
      </c>
      <c r="G563" s="56" t="str">
        <f>_xlfn.IFNA(_xlfn.IFNA(INDEX(l_goods!$B$3:$B$65537,MATCH($C563,l_goods!$A$3:$A$65537,0)),INDEX(background_technosphere!$F$2:$F$65536,MATCH($C563,background_technosphere!$A$2:$A$65536,0))),"")</f>
        <v/>
      </c>
      <c r="H563" s="57" t="str">
        <f>_xlfn.IFNA(_xlfn.IFNA(INDEX(l_fp!$B$3:$B$65537,MATCH($D563,l_fp!$A$3:$A$65537,0)),INDEX(background_biosphere!$B$2:$B$65536,MATCH($D563,background_biosphere!$A$2:$A$65536,0))),"")</f>
        <v/>
      </c>
      <c r="I563" s="58"/>
      <c r="J563" s="58"/>
      <c r="K563" s="54"/>
      <c r="L563" s="59" t="str">
        <f>IF(_xlfn.IFNA(_xlfn.IFNA(INDEX(l_fp!$D$3:$D$65537,MATCH($D563,l_fp!$A$3:$A$65537,0)),INDEX(background_biosphere!$C$2:$C$65536,MATCH($D563,background_biosphere!$A$2:$A$65536,0))),"")=0,"",_xlfn.IFNA(_xlfn.IFNA(INDEX(l_fp!$D$3:$D$65537,MATCH($D563,l_fp!$A$3:$A$65537,0)),INDEX(background_biosphere!$C$2:$C$65536,MATCH($D563,background_biosphere!$A$2:$A$65536,0))),""))</f>
        <v/>
      </c>
      <c r="M563" s="59" t="str">
        <f>IF(_xlfn.IFNA(_xlfn.IFNA(INDEX(l_fp!$E$3:$E$65537,MATCH($D563,l_fp!$A$3:$A$65537,0)),INDEX(background_biosphere!$D$2:$D$65536,MATCH($D563,background_biosphere!$A$2:$A$65536,0))),"")=0,"",_xlfn.IFNA(_xlfn.IFNA(INDEX(l_fp!$E$3:$E$65537,MATCH($D563,l_fp!$A$3:$A$65537,0)),INDEX(background_biosphere!$D$2:$D$65536,MATCH($D563,background_biosphere!$A$2:$A$65536,0))),""))</f>
        <v/>
      </c>
      <c r="N563" s="60" t="str">
        <f>_xlfn.IFNA(_xlfn.IFNA(_xlfn.IFNA(_xlfn.IFNA(INDEX(l_goods!$D$3:$D$65537,MATCH(C563,l_goods!$A$3:$A$65537,0)),INDEX(background_technosphere!$H$2:$H$65536,MATCH(C563,background_technosphere!$A$2:$A$65536,0))),INDEX(l_fp!$F$3:$F$65537,MATCH($D563,l_fp!$A$3:$A$65537,0))),INDEX(background_biosphere!$E$2:$E$65536,MATCH($D563,background_biosphere!$A$2:$A$65536,0))),"")</f>
        <v/>
      </c>
      <c r="O563" s="61"/>
      <c r="P563" s="61"/>
      <c r="Q563" s="61"/>
    </row>
    <row r="564" spans="1:17" x14ac:dyDescent="0.25">
      <c r="A564" s="159"/>
      <c r="B564" s="156"/>
      <c r="C564" s="53"/>
      <c r="D564" s="54"/>
      <c r="E564" s="55" t="str">
        <f>_xlfn.IFNA(_xlfn.IFNA(INDEX(l_act!$B$3:$B$65537,MATCH(IFERROR(RIGHT($C564,LEN($C564)-FIND("_",$C564)),""),l_act!$A$3:$A$65537,0)),INDEX(background_technosphere!$E$2:$E$65536,MATCH($C564,background_technosphere!$A$2:$A$65536,0))),"")</f>
        <v/>
      </c>
      <c r="F564" s="55" t="str">
        <f>_xlfn.IFNA(_xlfn.IFNA(INDEX(l_act!$C$3:$C$65537,MATCH(IFERROR(RIGHT($C564,LEN($C564)-FIND("_",$C564)),""),l_act!$A$3:$A$65537,0)),INDEX(background_technosphere!$G$2:$G$65536,MATCH($C564,background_technosphere!$A$2:$A$65536,0))),"")</f>
        <v/>
      </c>
      <c r="G564" s="56" t="str">
        <f>_xlfn.IFNA(_xlfn.IFNA(INDEX(l_goods!$B$3:$B$65537,MATCH($C564,l_goods!$A$3:$A$65537,0)),INDEX(background_technosphere!$F$2:$F$65536,MATCH($C564,background_technosphere!$A$2:$A$65536,0))),"")</f>
        <v/>
      </c>
      <c r="H564" s="57" t="str">
        <f>_xlfn.IFNA(_xlfn.IFNA(INDEX(l_fp!$B$3:$B$65537,MATCH($D564,l_fp!$A$3:$A$65537,0)),INDEX(background_biosphere!$B$2:$B$65536,MATCH($D564,background_biosphere!$A$2:$A$65536,0))),"")</f>
        <v/>
      </c>
      <c r="I564" s="58"/>
      <c r="J564" s="58"/>
      <c r="K564" s="54"/>
      <c r="L564" s="59" t="str">
        <f>IF(_xlfn.IFNA(_xlfn.IFNA(INDEX(l_fp!$D$3:$D$65537,MATCH($D564,l_fp!$A$3:$A$65537,0)),INDEX(background_biosphere!$C$2:$C$65536,MATCH($D564,background_biosphere!$A$2:$A$65536,0))),"")=0,"",_xlfn.IFNA(_xlfn.IFNA(INDEX(l_fp!$D$3:$D$65537,MATCH($D564,l_fp!$A$3:$A$65537,0)),INDEX(background_biosphere!$C$2:$C$65536,MATCH($D564,background_biosphere!$A$2:$A$65536,0))),""))</f>
        <v/>
      </c>
      <c r="M564" s="59" t="str">
        <f>IF(_xlfn.IFNA(_xlfn.IFNA(INDEX(l_fp!$E$3:$E$65537,MATCH($D564,l_fp!$A$3:$A$65537,0)),INDEX(background_biosphere!$D$2:$D$65536,MATCH($D564,background_biosphere!$A$2:$A$65536,0))),"")=0,"",_xlfn.IFNA(_xlfn.IFNA(INDEX(l_fp!$E$3:$E$65537,MATCH($D564,l_fp!$A$3:$A$65537,0)),INDEX(background_biosphere!$D$2:$D$65536,MATCH($D564,background_biosphere!$A$2:$A$65536,0))),""))</f>
        <v/>
      </c>
      <c r="N564" s="60" t="str">
        <f>_xlfn.IFNA(_xlfn.IFNA(_xlfn.IFNA(_xlfn.IFNA(INDEX(l_goods!$D$3:$D$65537,MATCH(C564,l_goods!$A$3:$A$65537,0)),INDEX(background_technosphere!$H$2:$H$65536,MATCH(C564,background_technosphere!$A$2:$A$65536,0))),INDEX(l_fp!$F$3:$F$65537,MATCH($D564,l_fp!$A$3:$A$65537,0))),INDEX(background_biosphere!$E$2:$E$65536,MATCH($D564,background_biosphere!$A$2:$A$65536,0))),"")</f>
        <v/>
      </c>
      <c r="O564" s="61"/>
      <c r="P564" s="61"/>
      <c r="Q564" s="61"/>
    </row>
    <row r="565" spans="1:17" x14ac:dyDescent="0.25">
      <c r="A565" s="159"/>
      <c r="B565" s="156"/>
      <c r="C565" s="53"/>
      <c r="D565" s="54"/>
      <c r="E565" s="55" t="str">
        <f>_xlfn.IFNA(_xlfn.IFNA(INDEX(l_act!$B$3:$B$65537,MATCH(IFERROR(RIGHT($C565,LEN($C565)-FIND("_",$C565)),""),l_act!$A$3:$A$65537,0)),INDEX(background_technosphere!$E$2:$E$65536,MATCH($C565,background_technosphere!$A$2:$A$65536,0))),"")</f>
        <v/>
      </c>
      <c r="F565" s="55" t="str">
        <f>_xlfn.IFNA(_xlfn.IFNA(INDEX(l_act!$C$3:$C$65537,MATCH(IFERROR(RIGHT($C565,LEN($C565)-FIND("_",$C565)),""),l_act!$A$3:$A$65537,0)),INDEX(background_technosphere!$G$2:$G$65536,MATCH($C565,background_technosphere!$A$2:$A$65536,0))),"")</f>
        <v/>
      </c>
      <c r="G565" s="56" t="str">
        <f>_xlfn.IFNA(_xlfn.IFNA(INDEX(l_goods!$B$3:$B$65537,MATCH($C565,l_goods!$A$3:$A$65537,0)),INDEX(background_technosphere!$F$2:$F$65536,MATCH($C565,background_technosphere!$A$2:$A$65536,0))),"")</f>
        <v/>
      </c>
      <c r="H565" s="57" t="str">
        <f>_xlfn.IFNA(_xlfn.IFNA(INDEX(l_fp!$B$3:$B$65537,MATCH($D565,l_fp!$A$3:$A$65537,0)),INDEX(background_biosphere!$B$2:$B$65536,MATCH($D565,background_biosphere!$A$2:$A$65536,0))),"")</f>
        <v/>
      </c>
      <c r="I565" s="58"/>
      <c r="J565" s="58"/>
      <c r="K565" s="54"/>
      <c r="L565" s="59" t="str">
        <f>IF(_xlfn.IFNA(_xlfn.IFNA(INDEX(l_fp!$D$3:$D$65537,MATCH($D565,l_fp!$A$3:$A$65537,0)),INDEX(background_biosphere!$C$2:$C$65536,MATCH($D565,background_biosphere!$A$2:$A$65536,0))),"")=0,"",_xlfn.IFNA(_xlfn.IFNA(INDEX(l_fp!$D$3:$D$65537,MATCH($D565,l_fp!$A$3:$A$65537,0)),INDEX(background_biosphere!$C$2:$C$65536,MATCH($D565,background_biosphere!$A$2:$A$65536,0))),""))</f>
        <v/>
      </c>
      <c r="M565" s="59" t="str">
        <f>IF(_xlfn.IFNA(_xlfn.IFNA(INDEX(l_fp!$E$3:$E$65537,MATCH($D565,l_fp!$A$3:$A$65537,0)),INDEX(background_biosphere!$D$2:$D$65536,MATCH($D565,background_biosphere!$A$2:$A$65536,0))),"")=0,"",_xlfn.IFNA(_xlfn.IFNA(INDEX(l_fp!$E$3:$E$65537,MATCH($D565,l_fp!$A$3:$A$65537,0)),INDEX(background_biosphere!$D$2:$D$65536,MATCH($D565,background_biosphere!$A$2:$A$65536,0))),""))</f>
        <v/>
      </c>
      <c r="N565" s="60" t="str">
        <f>_xlfn.IFNA(_xlfn.IFNA(_xlfn.IFNA(_xlfn.IFNA(INDEX(l_goods!$D$3:$D$65537,MATCH(C565,l_goods!$A$3:$A$65537,0)),INDEX(background_technosphere!$H$2:$H$65536,MATCH(C565,background_technosphere!$A$2:$A$65536,0))),INDEX(l_fp!$F$3:$F$65537,MATCH($D565,l_fp!$A$3:$A$65537,0))),INDEX(background_biosphere!$E$2:$E$65536,MATCH($D565,background_biosphere!$A$2:$A$65536,0))),"")</f>
        <v/>
      </c>
      <c r="O565" s="61"/>
      <c r="P565" s="61"/>
      <c r="Q565" s="61"/>
    </row>
    <row r="566" spans="1:17" x14ac:dyDescent="0.25">
      <c r="A566" s="159"/>
      <c r="B566" s="156"/>
      <c r="C566" s="53"/>
      <c r="D566" s="54"/>
      <c r="E566" s="55" t="str">
        <f>_xlfn.IFNA(_xlfn.IFNA(INDEX(l_act!$B$3:$B$65537,MATCH(IFERROR(RIGHT($C566,LEN($C566)-FIND("_",$C566)),""),l_act!$A$3:$A$65537,0)),INDEX(background_technosphere!$E$2:$E$65536,MATCH($C566,background_technosphere!$A$2:$A$65536,0))),"")</f>
        <v/>
      </c>
      <c r="F566" s="55" t="str">
        <f>_xlfn.IFNA(_xlfn.IFNA(INDEX(l_act!$C$3:$C$65537,MATCH(IFERROR(RIGHT($C566,LEN($C566)-FIND("_",$C566)),""),l_act!$A$3:$A$65537,0)),INDEX(background_technosphere!$G$2:$G$65536,MATCH($C566,background_technosphere!$A$2:$A$65536,0))),"")</f>
        <v/>
      </c>
      <c r="G566" s="56" t="str">
        <f>_xlfn.IFNA(_xlfn.IFNA(INDEX(l_goods!$B$3:$B$65537,MATCH($C566,l_goods!$A$3:$A$65537,0)),INDEX(background_technosphere!$F$2:$F$65536,MATCH($C566,background_technosphere!$A$2:$A$65536,0))),"")</f>
        <v/>
      </c>
      <c r="H566" s="57" t="str">
        <f>_xlfn.IFNA(_xlfn.IFNA(INDEX(l_fp!$B$3:$B$65537,MATCH($D566,l_fp!$A$3:$A$65537,0)),INDEX(background_biosphere!$B$2:$B$65536,MATCH($D566,background_biosphere!$A$2:$A$65536,0))),"")</f>
        <v/>
      </c>
      <c r="I566" s="58"/>
      <c r="J566" s="58"/>
      <c r="K566" s="54"/>
      <c r="L566" s="59" t="str">
        <f>IF(_xlfn.IFNA(_xlfn.IFNA(INDEX(l_fp!$D$3:$D$65537,MATCH($D566,l_fp!$A$3:$A$65537,0)),INDEX(background_biosphere!$C$2:$C$65536,MATCH($D566,background_biosphere!$A$2:$A$65536,0))),"")=0,"",_xlfn.IFNA(_xlfn.IFNA(INDEX(l_fp!$D$3:$D$65537,MATCH($D566,l_fp!$A$3:$A$65537,0)),INDEX(background_biosphere!$C$2:$C$65536,MATCH($D566,background_biosphere!$A$2:$A$65536,0))),""))</f>
        <v/>
      </c>
      <c r="M566" s="59" t="str">
        <f>IF(_xlfn.IFNA(_xlfn.IFNA(INDEX(l_fp!$E$3:$E$65537,MATCH($D566,l_fp!$A$3:$A$65537,0)),INDEX(background_biosphere!$D$2:$D$65536,MATCH($D566,background_biosphere!$A$2:$A$65536,0))),"")=0,"",_xlfn.IFNA(_xlfn.IFNA(INDEX(l_fp!$E$3:$E$65537,MATCH($D566,l_fp!$A$3:$A$65537,0)),INDEX(background_biosphere!$D$2:$D$65536,MATCH($D566,background_biosphere!$A$2:$A$65536,0))),""))</f>
        <v/>
      </c>
      <c r="N566" s="60" t="str">
        <f>_xlfn.IFNA(_xlfn.IFNA(_xlfn.IFNA(_xlfn.IFNA(INDEX(l_goods!$D$3:$D$65537,MATCH(C566,l_goods!$A$3:$A$65537,0)),INDEX(background_technosphere!$H$2:$H$65536,MATCH(C566,background_technosphere!$A$2:$A$65536,0))),INDEX(l_fp!$F$3:$F$65537,MATCH($D566,l_fp!$A$3:$A$65537,0))),INDEX(background_biosphere!$E$2:$E$65536,MATCH($D566,background_biosphere!$A$2:$A$65536,0))),"")</f>
        <v/>
      </c>
      <c r="O566" s="61"/>
      <c r="P566" s="61"/>
      <c r="Q566" s="61"/>
    </row>
    <row r="567" spans="1:17" x14ac:dyDescent="0.25">
      <c r="A567" s="159"/>
      <c r="B567" s="156"/>
      <c r="C567" s="53"/>
      <c r="D567" s="54"/>
      <c r="E567" s="55" t="str">
        <f>_xlfn.IFNA(_xlfn.IFNA(INDEX(l_act!$B$3:$B$65537,MATCH(IFERROR(RIGHT($C567,LEN($C567)-FIND("_",$C567)),""),l_act!$A$3:$A$65537,0)),INDEX(background_technosphere!$E$2:$E$65536,MATCH($C567,background_technosphere!$A$2:$A$65536,0))),"")</f>
        <v/>
      </c>
      <c r="F567" s="55" t="str">
        <f>_xlfn.IFNA(_xlfn.IFNA(INDEX(l_act!$C$3:$C$65537,MATCH(IFERROR(RIGHT($C567,LEN($C567)-FIND("_",$C567)),""),l_act!$A$3:$A$65537,0)),INDEX(background_technosphere!$G$2:$G$65536,MATCH($C567,background_technosphere!$A$2:$A$65536,0))),"")</f>
        <v/>
      </c>
      <c r="G567" s="56" t="str">
        <f>_xlfn.IFNA(_xlfn.IFNA(INDEX(l_goods!$B$3:$B$65537,MATCH($C567,l_goods!$A$3:$A$65537,0)),INDEX(background_technosphere!$F$2:$F$65536,MATCH($C567,background_technosphere!$A$2:$A$65536,0))),"")</f>
        <v/>
      </c>
      <c r="H567" s="57" t="str">
        <f>_xlfn.IFNA(_xlfn.IFNA(INDEX(l_fp!$B$3:$B$65537,MATCH($D567,l_fp!$A$3:$A$65537,0)),INDEX(background_biosphere!$B$2:$B$65536,MATCH($D567,background_biosphere!$A$2:$A$65536,0))),"")</f>
        <v/>
      </c>
      <c r="I567" s="58"/>
      <c r="J567" s="58"/>
      <c r="K567" s="54"/>
      <c r="L567" s="59" t="str">
        <f>IF(_xlfn.IFNA(_xlfn.IFNA(INDEX(l_fp!$D$3:$D$65537,MATCH($D567,l_fp!$A$3:$A$65537,0)),INDEX(background_biosphere!$C$2:$C$65536,MATCH($D567,background_biosphere!$A$2:$A$65536,0))),"")=0,"",_xlfn.IFNA(_xlfn.IFNA(INDEX(l_fp!$D$3:$D$65537,MATCH($D567,l_fp!$A$3:$A$65537,0)),INDEX(background_biosphere!$C$2:$C$65536,MATCH($D567,background_biosphere!$A$2:$A$65536,0))),""))</f>
        <v/>
      </c>
      <c r="M567" s="59" t="str">
        <f>IF(_xlfn.IFNA(_xlfn.IFNA(INDEX(l_fp!$E$3:$E$65537,MATCH($D567,l_fp!$A$3:$A$65537,0)),INDEX(background_biosphere!$D$2:$D$65536,MATCH($D567,background_biosphere!$A$2:$A$65536,0))),"")=0,"",_xlfn.IFNA(_xlfn.IFNA(INDEX(l_fp!$E$3:$E$65537,MATCH($D567,l_fp!$A$3:$A$65537,0)),INDEX(background_biosphere!$D$2:$D$65536,MATCH($D567,background_biosphere!$A$2:$A$65536,0))),""))</f>
        <v/>
      </c>
      <c r="N567" s="60" t="str">
        <f>_xlfn.IFNA(_xlfn.IFNA(_xlfn.IFNA(_xlfn.IFNA(INDEX(l_goods!$D$3:$D$65537,MATCH(C567,l_goods!$A$3:$A$65537,0)),INDEX(background_technosphere!$H$2:$H$65536,MATCH(C567,background_technosphere!$A$2:$A$65536,0))),INDEX(l_fp!$F$3:$F$65537,MATCH($D567,l_fp!$A$3:$A$65537,0))),INDEX(background_biosphere!$E$2:$E$65536,MATCH($D567,background_biosphere!$A$2:$A$65536,0))),"")</f>
        <v/>
      </c>
      <c r="O567" s="61"/>
      <c r="P567" s="61"/>
      <c r="Q567" s="61"/>
    </row>
    <row r="568" spans="1:17" x14ac:dyDescent="0.25">
      <c r="A568" s="159"/>
      <c r="B568" s="156"/>
      <c r="C568" s="53"/>
      <c r="D568" s="54"/>
      <c r="E568" s="55" t="str">
        <f>_xlfn.IFNA(_xlfn.IFNA(INDEX(l_act!$B$3:$B$65537,MATCH(IFERROR(RIGHT($C568,LEN($C568)-FIND("_",$C568)),""),l_act!$A$3:$A$65537,0)),INDEX(background_technosphere!$E$2:$E$65536,MATCH($C568,background_technosphere!$A$2:$A$65536,0))),"")</f>
        <v/>
      </c>
      <c r="F568" s="55" t="str">
        <f>_xlfn.IFNA(_xlfn.IFNA(INDEX(l_act!$C$3:$C$65537,MATCH(IFERROR(RIGHT($C568,LEN($C568)-FIND("_",$C568)),""),l_act!$A$3:$A$65537,0)),INDEX(background_technosphere!$G$2:$G$65536,MATCH($C568,background_technosphere!$A$2:$A$65536,0))),"")</f>
        <v/>
      </c>
      <c r="G568" s="56" t="str">
        <f>_xlfn.IFNA(_xlfn.IFNA(INDEX(l_goods!$B$3:$B$65537,MATCH($C568,l_goods!$A$3:$A$65537,0)),INDEX(background_technosphere!$F$2:$F$65536,MATCH($C568,background_technosphere!$A$2:$A$65536,0))),"")</f>
        <v/>
      </c>
      <c r="H568" s="57" t="str">
        <f>_xlfn.IFNA(_xlfn.IFNA(INDEX(l_fp!$B$3:$B$65537,MATCH($D568,l_fp!$A$3:$A$65537,0)),INDEX(background_biosphere!$B$2:$B$65536,MATCH($D568,background_biosphere!$A$2:$A$65536,0))),"")</f>
        <v/>
      </c>
      <c r="I568" s="58"/>
      <c r="J568" s="58"/>
      <c r="K568" s="54"/>
      <c r="L568" s="59" t="str">
        <f>IF(_xlfn.IFNA(_xlfn.IFNA(INDEX(l_fp!$D$3:$D$65537,MATCH($D568,l_fp!$A$3:$A$65537,0)),INDEX(background_biosphere!$C$2:$C$65536,MATCH($D568,background_biosphere!$A$2:$A$65536,0))),"")=0,"",_xlfn.IFNA(_xlfn.IFNA(INDEX(l_fp!$D$3:$D$65537,MATCH($D568,l_fp!$A$3:$A$65537,0)),INDEX(background_biosphere!$C$2:$C$65536,MATCH($D568,background_biosphere!$A$2:$A$65536,0))),""))</f>
        <v/>
      </c>
      <c r="M568" s="59" t="str">
        <f>IF(_xlfn.IFNA(_xlfn.IFNA(INDEX(l_fp!$E$3:$E$65537,MATCH($D568,l_fp!$A$3:$A$65537,0)),INDEX(background_biosphere!$D$2:$D$65536,MATCH($D568,background_biosphere!$A$2:$A$65536,0))),"")=0,"",_xlfn.IFNA(_xlfn.IFNA(INDEX(l_fp!$E$3:$E$65537,MATCH($D568,l_fp!$A$3:$A$65537,0)),INDEX(background_biosphere!$D$2:$D$65536,MATCH($D568,background_biosphere!$A$2:$A$65536,0))),""))</f>
        <v/>
      </c>
      <c r="N568" s="60" t="str">
        <f>_xlfn.IFNA(_xlfn.IFNA(_xlfn.IFNA(_xlfn.IFNA(INDEX(l_goods!$D$3:$D$65537,MATCH(C568,l_goods!$A$3:$A$65537,0)),INDEX(background_technosphere!$H$2:$H$65536,MATCH(C568,background_technosphere!$A$2:$A$65536,0))),INDEX(l_fp!$F$3:$F$65537,MATCH($D568,l_fp!$A$3:$A$65537,0))),INDEX(background_biosphere!$E$2:$E$65536,MATCH($D568,background_biosphere!$A$2:$A$65536,0))),"")</f>
        <v/>
      </c>
      <c r="O568" s="61"/>
      <c r="P568" s="61"/>
      <c r="Q568" s="61"/>
    </row>
    <row r="569" spans="1:17" x14ac:dyDescent="0.25">
      <c r="A569" s="159"/>
      <c r="B569" s="156"/>
      <c r="C569" s="53"/>
      <c r="D569" s="54"/>
      <c r="E569" s="55" t="str">
        <f>_xlfn.IFNA(_xlfn.IFNA(INDEX(l_act!$B$3:$B$65537,MATCH(IFERROR(RIGHT($C569,LEN($C569)-FIND("_",$C569)),""),l_act!$A$3:$A$65537,0)),INDEX(background_technosphere!$E$2:$E$65536,MATCH($C569,background_technosphere!$A$2:$A$65536,0))),"")</f>
        <v/>
      </c>
      <c r="F569" s="55" t="str">
        <f>_xlfn.IFNA(_xlfn.IFNA(INDEX(l_act!$C$3:$C$65537,MATCH(IFERROR(RIGHT($C569,LEN($C569)-FIND("_",$C569)),""),l_act!$A$3:$A$65537,0)),INDEX(background_technosphere!$G$2:$G$65536,MATCH($C569,background_technosphere!$A$2:$A$65536,0))),"")</f>
        <v/>
      </c>
      <c r="G569" s="56" t="str">
        <f>_xlfn.IFNA(_xlfn.IFNA(INDEX(l_goods!$B$3:$B$65537,MATCH($C569,l_goods!$A$3:$A$65537,0)),INDEX(background_technosphere!$F$2:$F$65536,MATCH($C569,background_technosphere!$A$2:$A$65536,0))),"")</f>
        <v/>
      </c>
      <c r="H569" s="57" t="str">
        <f>_xlfn.IFNA(_xlfn.IFNA(INDEX(l_fp!$B$3:$B$65537,MATCH($D569,l_fp!$A$3:$A$65537,0)),INDEX(background_biosphere!$B$2:$B$65536,MATCH($D569,background_biosphere!$A$2:$A$65536,0))),"")</f>
        <v/>
      </c>
      <c r="I569" s="58"/>
      <c r="J569" s="58"/>
      <c r="K569" s="54"/>
      <c r="L569" s="59" t="str">
        <f>IF(_xlfn.IFNA(_xlfn.IFNA(INDEX(l_fp!$D$3:$D$65537,MATCH($D569,l_fp!$A$3:$A$65537,0)),INDEX(background_biosphere!$C$2:$C$65536,MATCH($D569,background_biosphere!$A$2:$A$65536,0))),"")=0,"",_xlfn.IFNA(_xlfn.IFNA(INDEX(l_fp!$D$3:$D$65537,MATCH($D569,l_fp!$A$3:$A$65537,0)),INDEX(background_biosphere!$C$2:$C$65536,MATCH($D569,background_biosphere!$A$2:$A$65536,0))),""))</f>
        <v/>
      </c>
      <c r="M569" s="59" t="str">
        <f>IF(_xlfn.IFNA(_xlfn.IFNA(INDEX(l_fp!$E$3:$E$65537,MATCH($D569,l_fp!$A$3:$A$65537,0)),INDEX(background_biosphere!$D$2:$D$65536,MATCH($D569,background_biosphere!$A$2:$A$65536,0))),"")=0,"",_xlfn.IFNA(_xlfn.IFNA(INDEX(l_fp!$E$3:$E$65537,MATCH($D569,l_fp!$A$3:$A$65537,0)),INDEX(background_biosphere!$D$2:$D$65536,MATCH($D569,background_biosphere!$A$2:$A$65536,0))),""))</f>
        <v/>
      </c>
      <c r="N569" s="60" t="str">
        <f>_xlfn.IFNA(_xlfn.IFNA(_xlfn.IFNA(_xlfn.IFNA(INDEX(l_goods!$D$3:$D$65537,MATCH(C569,l_goods!$A$3:$A$65537,0)),INDEX(background_technosphere!$H$2:$H$65536,MATCH(C569,background_technosphere!$A$2:$A$65536,0))),INDEX(l_fp!$F$3:$F$65537,MATCH($D569,l_fp!$A$3:$A$65537,0))),INDEX(background_biosphere!$E$2:$E$65536,MATCH($D569,background_biosphere!$A$2:$A$65536,0))),"")</f>
        <v/>
      </c>
      <c r="O569" s="61"/>
      <c r="P569" s="61"/>
      <c r="Q569" s="61"/>
    </row>
    <row r="570" spans="1:17" x14ac:dyDescent="0.25">
      <c r="A570" s="159"/>
      <c r="B570" s="156"/>
      <c r="C570" s="53"/>
      <c r="D570" s="54"/>
      <c r="E570" s="55" t="str">
        <f>_xlfn.IFNA(_xlfn.IFNA(INDEX(l_act!$B$3:$B$65537,MATCH(IFERROR(RIGHT($C570,LEN($C570)-FIND("_",$C570)),""),l_act!$A$3:$A$65537,0)),INDEX(background_technosphere!$E$2:$E$65536,MATCH($C570,background_technosphere!$A$2:$A$65536,0))),"")</f>
        <v/>
      </c>
      <c r="F570" s="55" t="str">
        <f>_xlfn.IFNA(_xlfn.IFNA(INDEX(l_act!$C$3:$C$65537,MATCH(IFERROR(RIGHT($C570,LEN($C570)-FIND("_",$C570)),""),l_act!$A$3:$A$65537,0)),INDEX(background_technosphere!$G$2:$G$65536,MATCH($C570,background_technosphere!$A$2:$A$65536,0))),"")</f>
        <v/>
      </c>
      <c r="G570" s="56" t="str">
        <f>_xlfn.IFNA(_xlfn.IFNA(INDEX(l_goods!$B$3:$B$65537,MATCH($C570,l_goods!$A$3:$A$65537,0)),INDEX(background_technosphere!$F$2:$F$65536,MATCH($C570,background_technosphere!$A$2:$A$65536,0))),"")</f>
        <v/>
      </c>
      <c r="H570" s="57" t="str">
        <f>_xlfn.IFNA(_xlfn.IFNA(INDEX(l_fp!$B$3:$B$65537,MATCH($D570,l_fp!$A$3:$A$65537,0)),INDEX(background_biosphere!$B$2:$B$65536,MATCH($D570,background_biosphere!$A$2:$A$65536,0))),"")</f>
        <v/>
      </c>
      <c r="I570" s="58"/>
      <c r="J570" s="58"/>
      <c r="K570" s="54"/>
      <c r="L570" s="59" t="str">
        <f>IF(_xlfn.IFNA(_xlfn.IFNA(INDEX(l_fp!$D$3:$D$65537,MATCH($D570,l_fp!$A$3:$A$65537,0)),INDEX(background_biosphere!$C$2:$C$65536,MATCH($D570,background_biosphere!$A$2:$A$65536,0))),"")=0,"",_xlfn.IFNA(_xlfn.IFNA(INDEX(l_fp!$D$3:$D$65537,MATCH($D570,l_fp!$A$3:$A$65537,0)),INDEX(background_biosphere!$C$2:$C$65536,MATCH($D570,background_biosphere!$A$2:$A$65536,0))),""))</f>
        <v/>
      </c>
      <c r="M570" s="59" t="str">
        <f>IF(_xlfn.IFNA(_xlfn.IFNA(INDEX(l_fp!$E$3:$E$65537,MATCH($D570,l_fp!$A$3:$A$65537,0)),INDEX(background_biosphere!$D$2:$D$65536,MATCH($D570,background_biosphere!$A$2:$A$65536,0))),"")=0,"",_xlfn.IFNA(_xlfn.IFNA(INDEX(l_fp!$E$3:$E$65537,MATCH($D570,l_fp!$A$3:$A$65537,0)),INDEX(background_biosphere!$D$2:$D$65536,MATCH($D570,background_biosphere!$A$2:$A$65536,0))),""))</f>
        <v/>
      </c>
      <c r="N570" s="60" t="str">
        <f>_xlfn.IFNA(_xlfn.IFNA(_xlfn.IFNA(_xlfn.IFNA(INDEX(l_goods!$D$3:$D$65537,MATCH(C570,l_goods!$A$3:$A$65537,0)),INDEX(background_technosphere!$H$2:$H$65536,MATCH(C570,background_technosphere!$A$2:$A$65536,0))),INDEX(l_fp!$F$3:$F$65537,MATCH($D570,l_fp!$A$3:$A$65537,0))),INDEX(background_biosphere!$E$2:$E$65536,MATCH($D570,background_biosphere!$A$2:$A$65536,0))),"")</f>
        <v/>
      </c>
      <c r="O570" s="61"/>
      <c r="P570" s="61"/>
      <c r="Q570" s="61"/>
    </row>
    <row r="571" spans="1:17" x14ac:dyDescent="0.25">
      <c r="A571" s="159"/>
      <c r="B571" s="156"/>
      <c r="C571" s="53"/>
      <c r="D571" s="54"/>
      <c r="E571" s="55" t="str">
        <f>_xlfn.IFNA(_xlfn.IFNA(INDEX(l_act!$B$3:$B$65537,MATCH(IFERROR(RIGHT($C571,LEN($C571)-FIND("_",$C571)),""),l_act!$A$3:$A$65537,0)),INDEX(background_technosphere!$E$2:$E$65536,MATCH($C571,background_technosphere!$A$2:$A$65536,0))),"")</f>
        <v/>
      </c>
      <c r="F571" s="55" t="str">
        <f>_xlfn.IFNA(_xlfn.IFNA(INDEX(l_act!$C$3:$C$65537,MATCH(IFERROR(RIGHT($C571,LEN($C571)-FIND("_",$C571)),""),l_act!$A$3:$A$65537,0)),INDEX(background_technosphere!$G$2:$G$65536,MATCH($C571,background_technosphere!$A$2:$A$65536,0))),"")</f>
        <v/>
      </c>
      <c r="G571" s="56" t="str">
        <f>_xlfn.IFNA(_xlfn.IFNA(INDEX(l_goods!$B$3:$B$65537,MATCH($C571,l_goods!$A$3:$A$65537,0)),INDEX(background_technosphere!$F$2:$F$65536,MATCH($C571,background_technosphere!$A$2:$A$65536,0))),"")</f>
        <v/>
      </c>
      <c r="H571" s="57" t="str">
        <f>_xlfn.IFNA(_xlfn.IFNA(INDEX(l_fp!$B$3:$B$65537,MATCH($D571,l_fp!$A$3:$A$65537,0)),INDEX(background_biosphere!$B$2:$B$65536,MATCH($D571,background_biosphere!$A$2:$A$65536,0))),"")</f>
        <v/>
      </c>
      <c r="I571" s="58"/>
      <c r="J571" s="58"/>
      <c r="K571" s="54"/>
      <c r="L571" s="59" t="str">
        <f>IF(_xlfn.IFNA(_xlfn.IFNA(INDEX(l_fp!$D$3:$D$65537,MATCH($D571,l_fp!$A$3:$A$65537,0)),INDEX(background_biosphere!$C$2:$C$65536,MATCH($D571,background_biosphere!$A$2:$A$65536,0))),"")=0,"",_xlfn.IFNA(_xlfn.IFNA(INDEX(l_fp!$D$3:$D$65537,MATCH($D571,l_fp!$A$3:$A$65537,0)),INDEX(background_biosphere!$C$2:$C$65536,MATCH($D571,background_biosphere!$A$2:$A$65536,0))),""))</f>
        <v/>
      </c>
      <c r="M571" s="59" t="str">
        <f>IF(_xlfn.IFNA(_xlfn.IFNA(INDEX(l_fp!$E$3:$E$65537,MATCH($D571,l_fp!$A$3:$A$65537,0)),INDEX(background_biosphere!$D$2:$D$65536,MATCH($D571,background_biosphere!$A$2:$A$65536,0))),"")=0,"",_xlfn.IFNA(_xlfn.IFNA(INDEX(l_fp!$E$3:$E$65537,MATCH($D571,l_fp!$A$3:$A$65537,0)),INDEX(background_biosphere!$D$2:$D$65536,MATCH($D571,background_biosphere!$A$2:$A$65536,0))),""))</f>
        <v/>
      </c>
      <c r="N571" s="60" t="str">
        <f>_xlfn.IFNA(_xlfn.IFNA(_xlfn.IFNA(_xlfn.IFNA(INDEX(l_goods!$D$3:$D$65537,MATCH(C571,l_goods!$A$3:$A$65537,0)),INDEX(background_technosphere!$H$2:$H$65536,MATCH(C571,background_technosphere!$A$2:$A$65536,0))),INDEX(l_fp!$F$3:$F$65537,MATCH($D571,l_fp!$A$3:$A$65537,0))),INDEX(background_biosphere!$E$2:$E$65536,MATCH($D571,background_biosphere!$A$2:$A$65536,0))),"")</f>
        <v/>
      </c>
      <c r="O571" s="61"/>
      <c r="P571" s="61"/>
      <c r="Q571" s="61"/>
    </row>
    <row r="572" spans="1:17" x14ac:dyDescent="0.25">
      <c r="A572" s="159"/>
      <c r="B572" s="156"/>
      <c r="C572" s="53"/>
      <c r="D572" s="54"/>
      <c r="E572" s="55" t="str">
        <f>_xlfn.IFNA(_xlfn.IFNA(INDEX(l_act!$B$3:$B$65537,MATCH(IFERROR(RIGHT($C572,LEN($C572)-FIND("_",$C572)),""),l_act!$A$3:$A$65537,0)),INDEX(background_technosphere!$E$2:$E$65536,MATCH($C572,background_technosphere!$A$2:$A$65536,0))),"")</f>
        <v/>
      </c>
      <c r="F572" s="55" t="str">
        <f>_xlfn.IFNA(_xlfn.IFNA(INDEX(l_act!$C$3:$C$65537,MATCH(IFERROR(RIGHT($C572,LEN($C572)-FIND("_",$C572)),""),l_act!$A$3:$A$65537,0)),INDEX(background_technosphere!$G$2:$G$65536,MATCH($C572,background_technosphere!$A$2:$A$65536,0))),"")</f>
        <v/>
      </c>
      <c r="G572" s="56" t="str">
        <f>_xlfn.IFNA(_xlfn.IFNA(INDEX(l_goods!$B$3:$B$65537,MATCH($C572,l_goods!$A$3:$A$65537,0)),INDEX(background_technosphere!$F$2:$F$65536,MATCH($C572,background_technosphere!$A$2:$A$65536,0))),"")</f>
        <v/>
      </c>
      <c r="H572" s="57" t="str">
        <f>_xlfn.IFNA(_xlfn.IFNA(INDEX(l_fp!$B$3:$B$65537,MATCH($D572,l_fp!$A$3:$A$65537,0)),INDEX(background_biosphere!$B$2:$B$65536,MATCH($D572,background_biosphere!$A$2:$A$65536,0))),"")</f>
        <v/>
      </c>
      <c r="I572" s="58"/>
      <c r="J572" s="58"/>
      <c r="K572" s="54"/>
      <c r="L572" s="59" t="str">
        <f>IF(_xlfn.IFNA(_xlfn.IFNA(INDEX(l_fp!$D$3:$D$65537,MATCH($D572,l_fp!$A$3:$A$65537,0)),INDEX(background_biosphere!$C$2:$C$65536,MATCH($D572,background_biosphere!$A$2:$A$65536,0))),"")=0,"",_xlfn.IFNA(_xlfn.IFNA(INDEX(l_fp!$D$3:$D$65537,MATCH($D572,l_fp!$A$3:$A$65537,0)),INDEX(background_biosphere!$C$2:$C$65536,MATCH($D572,background_biosphere!$A$2:$A$65536,0))),""))</f>
        <v/>
      </c>
      <c r="M572" s="59" t="str">
        <f>IF(_xlfn.IFNA(_xlfn.IFNA(INDEX(l_fp!$E$3:$E$65537,MATCH($D572,l_fp!$A$3:$A$65537,0)),INDEX(background_biosphere!$D$2:$D$65536,MATCH($D572,background_biosphere!$A$2:$A$65536,0))),"")=0,"",_xlfn.IFNA(_xlfn.IFNA(INDEX(l_fp!$E$3:$E$65537,MATCH($D572,l_fp!$A$3:$A$65537,0)),INDEX(background_biosphere!$D$2:$D$65536,MATCH($D572,background_biosphere!$A$2:$A$65536,0))),""))</f>
        <v/>
      </c>
      <c r="N572" s="60" t="str">
        <f>_xlfn.IFNA(_xlfn.IFNA(_xlfn.IFNA(_xlfn.IFNA(INDEX(l_goods!$D$3:$D$65537,MATCH(C572,l_goods!$A$3:$A$65537,0)),INDEX(background_technosphere!$H$2:$H$65536,MATCH(C572,background_technosphere!$A$2:$A$65536,0))),INDEX(l_fp!$F$3:$F$65537,MATCH($D572,l_fp!$A$3:$A$65537,0))),INDEX(background_biosphere!$E$2:$E$65536,MATCH($D572,background_biosphere!$A$2:$A$65536,0))),"")</f>
        <v/>
      </c>
      <c r="O572" s="61"/>
      <c r="P572" s="61"/>
      <c r="Q572" s="61"/>
    </row>
    <row r="573" spans="1:17" x14ac:dyDescent="0.25">
      <c r="A573" s="159"/>
      <c r="B573" s="156"/>
      <c r="C573" s="53"/>
      <c r="D573" s="54"/>
      <c r="E573" s="55" t="str">
        <f>_xlfn.IFNA(_xlfn.IFNA(INDEX(l_act!$B$3:$B$65537,MATCH(IFERROR(RIGHT($C573,LEN($C573)-FIND("_",$C573)),""),l_act!$A$3:$A$65537,0)),INDEX(background_technosphere!$E$2:$E$65536,MATCH($C573,background_technosphere!$A$2:$A$65536,0))),"")</f>
        <v/>
      </c>
      <c r="F573" s="55" t="str">
        <f>_xlfn.IFNA(_xlfn.IFNA(INDEX(l_act!$C$3:$C$65537,MATCH(IFERROR(RIGHT($C573,LEN($C573)-FIND("_",$C573)),""),l_act!$A$3:$A$65537,0)),INDEX(background_technosphere!$G$2:$G$65536,MATCH($C573,background_technosphere!$A$2:$A$65536,0))),"")</f>
        <v/>
      </c>
      <c r="G573" s="56" t="str">
        <f>_xlfn.IFNA(_xlfn.IFNA(INDEX(l_goods!$B$3:$B$65537,MATCH($C573,l_goods!$A$3:$A$65537,0)),INDEX(background_technosphere!$F$2:$F$65536,MATCH($C573,background_technosphere!$A$2:$A$65536,0))),"")</f>
        <v/>
      </c>
      <c r="H573" s="57" t="str">
        <f>_xlfn.IFNA(_xlfn.IFNA(INDEX(l_fp!$B$3:$B$65537,MATCH($D573,l_fp!$A$3:$A$65537,0)),INDEX(background_biosphere!$B$2:$B$65536,MATCH($D573,background_biosphere!$A$2:$A$65536,0))),"")</f>
        <v/>
      </c>
      <c r="I573" s="58"/>
      <c r="J573" s="58"/>
      <c r="K573" s="54"/>
      <c r="L573" s="59" t="str">
        <f>IF(_xlfn.IFNA(_xlfn.IFNA(INDEX(l_fp!$D$3:$D$65537,MATCH($D573,l_fp!$A$3:$A$65537,0)),INDEX(background_biosphere!$C$2:$C$65536,MATCH($D573,background_biosphere!$A$2:$A$65536,0))),"")=0,"",_xlfn.IFNA(_xlfn.IFNA(INDEX(l_fp!$D$3:$D$65537,MATCH($D573,l_fp!$A$3:$A$65537,0)),INDEX(background_biosphere!$C$2:$C$65536,MATCH($D573,background_biosphere!$A$2:$A$65536,0))),""))</f>
        <v/>
      </c>
      <c r="M573" s="59" t="str">
        <f>IF(_xlfn.IFNA(_xlfn.IFNA(INDEX(l_fp!$E$3:$E$65537,MATCH($D573,l_fp!$A$3:$A$65537,0)),INDEX(background_biosphere!$D$2:$D$65536,MATCH($D573,background_biosphere!$A$2:$A$65536,0))),"")=0,"",_xlfn.IFNA(_xlfn.IFNA(INDEX(l_fp!$E$3:$E$65537,MATCH($D573,l_fp!$A$3:$A$65537,0)),INDEX(background_biosphere!$D$2:$D$65536,MATCH($D573,background_biosphere!$A$2:$A$65536,0))),""))</f>
        <v/>
      </c>
      <c r="N573" s="60" t="str">
        <f>_xlfn.IFNA(_xlfn.IFNA(_xlfn.IFNA(_xlfn.IFNA(INDEX(l_goods!$D$3:$D$65537,MATCH(C573,l_goods!$A$3:$A$65537,0)),INDEX(background_technosphere!$H$2:$H$65536,MATCH(C573,background_technosphere!$A$2:$A$65536,0))),INDEX(l_fp!$F$3:$F$65537,MATCH($D573,l_fp!$A$3:$A$65537,0))),INDEX(background_biosphere!$E$2:$E$65536,MATCH($D573,background_biosphere!$A$2:$A$65536,0))),"")</f>
        <v/>
      </c>
      <c r="O573" s="61"/>
      <c r="P573" s="61"/>
      <c r="Q573" s="61"/>
    </row>
    <row r="574" spans="1:17" x14ac:dyDescent="0.25">
      <c r="A574" s="159"/>
      <c r="B574" s="156"/>
      <c r="C574" s="53"/>
      <c r="D574" s="54"/>
      <c r="E574" s="55" t="str">
        <f>_xlfn.IFNA(_xlfn.IFNA(INDEX(l_act!$B$3:$B$65537,MATCH(IFERROR(RIGHT($C574,LEN($C574)-FIND("_",$C574)),""),l_act!$A$3:$A$65537,0)),INDEX(background_technosphere!$E$2:$E$65536,MATCH($C574,background_technosphere!$A$2:$A$65536,0))),"")</f>
        <v/>
      </c>
      <c r="F574" s="55" t="str">
        <f>_xlfn.IFNA(_xlfn.IFNA(INDEX(l_act!$C$3:$C$65537,MATCH(IFERROR(RIGHT($C574,LEN($C574)-FIND("_",$C574)),""),l_act!$A$3:$A$65537,0)),INDEX(background_technosphere!$G$2:$G$65536,MATCH($C574,background_technosphere!$A$2:$A$65536,0))),"")</f>
        <v/>
      </c>
      <c r="G574" s="56" t="str">
        <f>_xlfn.IFNA(_xlfn.IFNA(INDEX(l_goods!$B$3:$B$65537,MATCH($C574,l_goods!$A$3:$A$65537,0)),INDEX(background_technosphere!$F$2:$F$65536,MATCH($C574,background_technosphere!$A$2:$A$65536,0))),"")</f>
        <v/>
      </c>
      <c r="H574" s="57" t="str">
        <f>_xlfn.IFNA(_xlfn.IFNA(INDEX(l_fp!$B$3:$B$65537,MATCH($D574,l_fp!$A$3:$A$65537,0)),INDEX(background_biosphere!$B$2:$B$65536,MATCH($D574,background_biosphere!$A$2:$A$65536,0))),"")</f>
        <v/>
      </c>
      <c r="I574" s="58"/>
      <c r="J574" s="58"/>
      <c r="K574" s="54"/>
      <c r="L574" s="59" t="str">
        <f>IF(_xlfn.IFNA(_xlfn.IFNA(INDEX(l_fp!$D$3:$D$65537,MATCH($D574,l_fp!$A$3:$A$65537,0)),INDEX(background_biosphere!$C$2:$C$65536,MATCH($D574,background_biosphere!$A$2:$A$65536,0))),"")=0,"",_xlfn.IFNA(_xlfn.IFNA(INDEX(l_fp!$D$3:$D$65537,MATCH($D574,l_fp!$A$3:$A$65537,0)),INDEX(background_biosphere!$C$2:$C$65536,MATCH($D574,background_biosphere!$A$2:$A$65536,0))),""))</f>
        <v/>
      </c>
      <c r="M574" s="59" t="str">
        <f>IF(_xlfn.IFNA(_xlfn.IFNA(INDEX(l_fp!$E$3:$E$65537,MATCH($D574,l_fp!$A$3:$A$65537,0)),INDEX(background_biosphere!$D$2:$D$65536,MATCH($D574,background_biosphere!$A$2:$A$65536,0))),"")=0,"",_xlfn.IFNA(_xlfn.IFNA(INDEX(l_fp!$E$3:$E$65537,MATCH($D574,l_fp!$A$3:$A$65537,0)),INDEX(background_biosphere!$D$2:$D$65536,MATCH($D574,background_biosphere!$A$2:$A$65536,0))),""))</f>
        <v/>
      </c>
      <c r="N574" s="60" t="str">
        <f>_xlfn.IFNA(_xlfn.IFNA(_xlfn.IFNA(_xlfn.IFNA(INDEX(l_goods!$D$3:$D$65537,MATCH(C574,l_goods!$A$3:$A$65537,0)),INDEX(background_technosphere!$H$2:$H$65536,MATCH(C574,background_technosphere!$A$2:$A$65536,0))),INDEX(l_fp!$F$3:$F$65537,MATCH($D574,l_fp!$A$3:$A$65537,0))),INDEX(background_biosphere!$E$2:$E$65536,MATCH($D574,background_biosphere!$A$2:$A$65536,0))),"")</f>
        <v/>
      </c>
      <c r="O574" s="61"/>
      <c r="P574" s="61"/>
      <c r="Q574" s="61"/>
    </row>
    <row r="575" spans="1:17" x14ac:dyDescent="0.25">
      <c r="A575" s="159"/>
      <c r="B575" s="156"/>
      <c r="C575" s="53"/>
      <c r="D575" s="54"/>
      <c r="E575" s="55" t="str">
        <f>_xlfn.IFNA(_xlfn.IFNA(INDEX(l_act!$B$3:$B$65537,MATCH(IFERROR(RIGHT($C575,LEN($C575)-FIND("_",$C575)),""),l_act!$A$3:$A$65537,0)),INDEX(background_technosphere!$E$2:$E$65536,MATCH($C575,background_technosphere!$A$2:$A$65536,0))),"")</f>
        <v/>
      </c>
      <c r="F575" s="55" t="str">
        <f>_xlfn.IFNA(_xlfn.IFNA(INDEX(l_act!$C$3:$C$65537,MATCH(IFERROR(RIGHT($C575,LEN($C575)-FIND("_",$C575)),""),l_act!$A$3:$A$65537,0)),INDEX(background_technosphere!$G$2:$G$65536,MATCH($C575,background_technosphere!$A$2:$A$65536,0))),"")</f>
        <v/>
      </c>
      <c r="G575" s="56" t="str">
        <f>_xlfn.IFNA(_xlfn.IFNA(INDEX(l_goods!$B$3:$B$65537,MATCH($C575,l_goods!$A$3:$A$65537,0)),INDEX(background_technosphere!$F$2:$F$65536,MATCH($C575,background_technosphere!$A$2:$A$65536,0))),"")</f>
        <v/>
      </c>
      <c r="H575" s="57" t="str">
        <f>_xlfn.IFNA(_xlfn.IFNA(INDEX(l_fp!$B$3:$B$65537,MATCH($D575,l_fp!$A$3:$A$65537,0)),INDEX(background_biosphere!$B$2:$B$65536,MATCH($D575,background_biosphere!$A$2:$A$65536,0))),"")</f>
        <v/>
      </c>
      <c r="I575" s="58"/>
      <c r="J575" s="58"/>
      <c r="K575" s="54"/>
      <c r="L575" s="59" t="str">
        <f>IF(_xlfn.IFNA(_xlfn.IFNA(INDEX(l_fp!$D$3:$D$65537,MATCH($D575,l_fp!$A$3:$A$65537,0)),INDEX(background_biosphere!$C$2:$C$65536,MATCH($D575,background_biosphere!$A$2:$A$65536,0))),"")=0,"",_xlfn.IFNA(_xlfn.IFNA(INDEX(l_fp!$D$3:$D$65537,MATCH($D575,l_fp!$A$3:$A$65537,0)),INDEX(background_biosphere!$C$2:$C$65536,MATCH($D575,background_biosphere!$A$2:$A$65536,0))),""))</f>
        <v/>
      </c>
      <c r="M575" s="59" t="str">
        <f>IF(_xlfn.IFNA(_xlfn.IFNA(INDEX(l_fp!$E$3:$E$65537,MATCH($D575,l_fp!$A$3:$A$65537,0)),INDEX(background_biosphere!$D$2:$D$65536,MATCH($D575,background_biosphere!$A$2:$A$65536,0))),"")=0,"",_xlfn.IFNA(_xlfn.IFNA(INDEX(l_fp!$E$3:$E$65537,MATCH($D575,l_fp!$A$3:$A$65537,0)),INDEX(background_biosphere!$D$2:$D$65536,MATCH($D575,background_biosphere!$A$2:$A$65536,0))),""))</f>
        <v/>
      </c>
      <c r="N575" s="60" t="str">
        <f>_xlfn.IFNA(_xlfn.IFNA(_xlfn.IFNA(_xlfn.IFNA(INDEX(l_goods!$D$3:$D$65537,MATCH(C575,l_goods!$A$3:$A$65537,0)),INDEX(background_technosphere!$H$2:$H$65536,MATCH(C575,background_technosphere!$A$2:$A$65536,0))),INDEX(l_fp!$F$3:$F$65537,MATCH($D575,l_fp!$A$3:$A$65537,0))),INDEX(background_biosphere!$E$2:$E$65536,MATCH($D575,background_biosphere!$A$2:$A$65536,0))),"")</f>
        <v/>
      </c>
      <c r="O575" s="61"/>
      <c r="P575" s="61"/>
      <c r="Q575" s="61"/>
    </row>
    <row r="576" spans="1:17" x14ac:dyDescent="0.25">
      <c r="A576" s="159"/>
      <c r="B576" s="156"/>
      <c r="C576" s="53"/>
      <c r="D576" s="54"/>
      <c r="E576" s="55" t="str">
        <f>_xlfn.IFNA(_xlfn.IFNA(INDEX(l_act!$B$3:$B$65537,MATCH(IFERROR(RIGHT($C576,LEN($C576)-FIND("_",$C576)),""),l_act!$A$3:$A$65537,0)),INDEX(background_technosphere!$E$2:$E$65536,MATCH($C576,background_technosphere!$A$2:$A$65536,0))),"")</f>
        <v/>
      </c>
      <c r="F576" s="55" t="str">
        <f>_xlfn.IFNA(_xlfn.IFNA(INDEX(l_act!$C$3:$C$65537,MATCH(IFERROR(RIGHT($C576,LEN($C576)-FIND("_",$C576)),""),l_act!$A$3:$A$65537,0)),INDEX(background_technosphere!$G$2:$G$65536,MATCH($C576,background_technosphere!$A$2:$A$65536,0))),"")</f>
        <v/>
      </c>
      <c r="G576" s="56" t="str">
        <f>_xlfn.IFNA(_xlfn.IFNA(INDEX(l_goods!$B$3:$B$65537,MATCH($C576,l_goods!$A$3:$A$65537,0)),INDEX(background_technosphere!$F$2:$F$65536,MATCH($C576,background_technosphere!$A$2:$A$65536,0))),"")</f>
        <v/>
      </c>
      <c r="H576" s="57" t="str">
        <f>_xlfn.IFNA(_xlfn.IFNA(INDEX(l_fp!$B$3:$B$65537,MATCH($D576,l_fp!$A$3:$A$65537,0)),INDEX(background_biosphere!$B$2:$B$65536,MATCH($D576,background_biosphere!$A$2:$A$65536,0))),"")</f>
        <v/>
      </c>
      <c r="I576" s="58"/>
      <c r="J576" s="58"/>
      <c r="K576" s="54"/>
      <c r="L576" s="59" t="str">
        <f>IF(_xlfn.IFNA(_xlfn.IFNA(INDEX(l_fp!$D$3:$D$65537,MATCH($D576,l_fp!$A$3:$A$65537,0)),INDEX(background_biosphere!$C$2:$C$65536,MATCH($D576,background_biosphere!$A$2:$A$65536,0))),"")=0,"",_xlfn.IFNA(_xlfn.IFNA(INDEX(l_fp!$D$3:$D$65537,MATCH($D576,l_fp!$A$3:$A$65537,0)),INDEX(background_biosphere!$C$2:$C$65536,MATCH($D576,background_biosphere!$A$2:$A$65536,0))),""))</f>
        <v/>
      </c>
      <c r="M576" s="59" t="str">
        <f>IF(_xlfn.IFNA(_xlfn.IFNA(INDEX(l_fp!$E$3:$E$65537,MATCH($D576,l_fp!$A$3:$A$65537,0)),INDEX(background_biosphere!$D$2:$D$65536,MATCH($D576,background_biosphere!$A$2:$A$65536,0))),"")=0,"",_xlfn.IFNA(_xlfn.IFNA(INDEX(l_fp!$E$3:$E$65537,MATCH($D576,l_fp!$A$3:$A$65537,0)),INDEX(background_biosphere!$D$2:$D$65536,MATCH($D576,background_biosphere!$A$2:$A$65536,0))),""))</f>
        <v/>
      </c>
      <c r="N576" s="60" t="str">
        <f>_xlfn.IFNA(_xlfn.IFNA(_xlfn.IFNA(_xlfn.IFNA(INDEX(l_goods!$D$3:$D$65537,MATCH(C576,l_goods!$A$3:$A$65537,0)),INDEX(background_technosphere!$H$2:$H$65536,MATCH(C576,background_technosphere!$A$2:$A$65536,0))),INDEX(l_fp!$F$3:$F$65537,MATCH($D576,l_fp!$A$3:$A$65537,0))),INDEX(background_biosphere!$E$2:$E$65536,MATCH($D576,background_biosphere!$A$2:$A$65536,0))),"")</f>
        <v/>
      </c>
      <c r="O576" s="61"/>
      <c r="P576" s="61"/>
      <c r="Q576" s="61"/>
    </row>
    <row r="577" spans="1:17" x14ac:dyDescent="0.25">
      <c r="A577" s="159"/>
      <c r="B577" s="156"/>
      <c r="C577" s="53"/>
      <c r="D577" s="54"/>
      <c r="E577" s="55" t="str">
        <f>_xlfn.IFNA(_xlfn.IFNA(INDEX(l_act!$B$3:$B$65537,MATCH(IFERROR(RIGHT($C577,LEN($C577)-FIND("_",$C577)),""),l_act!$A$3:$A$65537,0)),INDEX(background_technosphere!$E$2:$E$65536,MATCH($C577,background_technosphere!$A$2:$A$65536,0))),"")</f>
        <v/>
      </c>
      <c r="F577" s="55" t="str">
        <f>_xlfn.IFNA(_xlfn.IFNA(INDEX(l_act!$C$3:$C$65537,MATCH(IFERROR(RIGHT($C577,LEN($C577)-FIND("_",$C577)),""),l_act!$A$3:$A$65537,0)),INDEX(background_technosphere!$G$2:$G$65536,MATCH($C577,background_technosphere!$A$2:$A$65536,0))),"")</f>
        <v/>
      </c>
      <c r="G577" s="56" t="str">
        <f>_xlfn.IFNA(_xlfn.IFNA(INDEX(l_goods!$B$3:$B$65537,MATCH($C577,l_goods!$A$3:$A$65537,0)),INDEX(background_technosphere!$F$2:$F$65536,MATCH($C577,background_technosphere!$A$2:$A$65536,0))),"")</f>
        <v/>
      </c>
      <c r="H577" s="57" t="str">
        <f>_xlfn.IFNA(_xlfn.IFNA(INDEX(l_fp!$B$3:$B$65537,MATCH($D577,l_fp!$A$3:$A$65537,0)),INDEX(background_biosphere!$B$2:$B$65536,MATCH($D577,background_biosphere!$A$2:$A$65536,0))),"")</f>
        <v/>
      </c>
      <c r="I577" s="58"/>
      <c r="J577" s="58"/>
      <c r="K577" s="54"/>
      <c r="L577" s="59" t="str">
        <f>IF(_xlfn.IFNA(_xlfn.IFNA(INDEX(l_fp!$D$3:$D$65537,MATCH($D577,l_fp!$A$3:$A$65537,0)),INDEX(background_biosphere!$C$2:$C$65536,MATCH($D577,background_biosphere!$A$2:$A$65536,0))),"")=0,"",_xlfn.IFNA(_xlfn.IFNA(INDEX(l_fp!$D$3:$D$65537,MATCH($D577,l_fp!$A$3:$A$65537,0)),INDEX(background_biosphere!$C$2:$C$65536,MATCH($D577,background_biosphere!$A$2:$A$65536,0))),""))</f>
        <v/>
      </c>
      <c r="M577" s="59" t="str">
        <f>IF(_xlfn.IFNA(_xlfn.IFNA(INDEX(l_fp!$E$3:$E$65537,MATCH($D577,l_fp!$A$3:$A$65537,0)),INDEX(background_biosphere!$D$2:$D$65536,MATCH($D577,background_biosphere!$A$2:$A$65536,0))),"")=0,"",_xlfn.IFNA(_xlfn.IFNA(INDEX(l_fp!$E$3:$E$65537,MATCH($D577,l_fp!$A$3:$A$65537,0)),INDEX(background_biosphere!$D$2:$D$65536,MATCH($D577,background_biosphere!$A$2:$A$65536,0))),""))</f>
        <v/>
      </c>
      <c r="N577" s="60" t="str">
        <f>_xlfn.IFNA(_xlfn.IFNA(_xlfn.IFNA(_xlfn.IFNA(INDEX(l_goods!$D$3:$D$65537,MATCH(C577,l_goods!$A$3:$A$65537,0)),INDEX(background_technosphere!$H$2:$H$65536,MATCH(C577,background_technosphere!$A$2:$A$65536,0))),INDEX(l_fp!$F$3:$F$65537,MATCH($D577,l_fp!$A$3:$A$65537,0))),INDEX(background_biosphere!$E$2:$E$65536,MATCH($D577,background_biosphere!$A$2:$A$65536,0))),"")</f>
        <v/>
      </c>
      <c r="O577" s="61"/>
      <c r="P577" s="61"/>
      <c r="Q577" s="61"/>
    </row>
    <row r="578" spans="1:17" x14ac:dyDescent="0.25">
      <c r="A578" s="159"/>
      <c r="B578" s="156"/>
      <c r="C578" s="53"/>
      <c r="D578" s="54"/>
      <c r="E578" s="55" t="str">
        <f>_xlfn.IFNA(_xlfn.IFNA(INDEX(l_act!$B$3:$B$65537,MATCH(IFERROR(RIGHT($C578,LEN($C578)-FIND("_",$C578)),""),l_act!$A$3:$A$65537,0)),INDEX(background_technosphere!$E$2:$E$65536,MATCH($C578,background_technosphere!$A$2:$A$65536,0))),"")</f>
        <v/>
      </c>
      <c r="F578" s="55" t="str">
        <f>_xlfn.IFNA(_xlfn.IFNA(INDEX(l_act!$C$3:$C$65537,MATCH(IFERROR(RIGHT($C578,LEN($C578)-FIND("_",$C578)),""),l_act!$A$3:$A$65537,0)),INDEX(background_technosphere!$G$2:$G$65536,MATCH($C578,background_technosphere!$A$2:$A$65536,0))),"")</f>
        <v/>
      </c>
      <c r="G578" s="56" t="str">
        <f>_xlfn.IFNA(_xlfn.IFNA(INDEX(l_goods!$B$3:$B$65537,MATCH($C578,l_goods!$A$3:$A$65537,0)),INDEX(background_technosphere!$F$2:$F$65536,MATCH($C578,background_technosphere!$A$2:$A$65536,0))),"")</f>
        <v/>
      </c>
      <c r="H578" s="57" t="str">
        <f>_xlfn.IFNA(_xlfn.IFNA(INDEX(l_fp!$B$3:$B$65537,MATCH($D578,l_fp!$A$3:$A$65537,0)),INDEX(background_biosphere!$B$2:$B$65536,MATCH($D578,background_biosphere!$A$2:$A$65536,0))),"")</f>
        <v/>
      </c>
      <c r="I578" s="58"/>
      <c r="J578" s="58"/>
      <c r="K578" s="54"/>
      <c r="L578" s="59" t="str">
        <f>IF(_xlfn.IFNA(_xlfn.IFNA(INDEX(l_fp!$D$3:$D$65537,MATCH($D578,l_fp!$A$3:$A$65537,0)),INDEX(background_biosphere!$C$2:$C$65536,MATCH($D578,background_biosphere!$A$2:$A$65536,0))),"")=0,"",_xlfn.IFNA(_xlfn.IFNA(INDEX(l_fp!$D$3:$D$65537,MATCH($D578,l_fp!$A$3:$A$65537,0)),INDEX(background_biosphere!$C$2:$C$65536,MATCH($D578,background_biosphere!$A$2:$A$65536,0))),""))</f>
        <v/>
      </c>
      <c r="M578" s="59" t="str">
        <f>IF(_xlfn.IFNA(_xlfn.IFNA(INDEX(l_fp!$E$3:$E$65537,MATCH($D578,l_fp!$A$3:$A$65537,0)),INDEX(background_biosphere!$D$2:$D$65536,MATCH($D578,background_biosphere!$A$2:$A$65536,0))),"")=0,"",_xlfn.IFNA(_xlfn.IFNA(INDEX(l_fp!$E$3:$E$65537,MATCH($D578,l_fp!$A$3:$A$65537,0)),INDEX(background_biosphere!$D$2:$D$65536,MATCH($D578,background_biosphere!$A$2:$A$65536,0))),""))</f>
        <v/>
      </c>
      <c r="N578" s="60" t="str">
        <f>_xlfn.IFNA(_xlfn.IFNA(_xlfn.IFNA(_xlfn.IFNA(INDEX(l_goods!$D$3:$D$65537,MATCH(C578,l_goods!$A$3:$A$65537,0)),INDEX(background_technosphere!$H$2:$H$65536,MATCH(C578,background_technosphere!$A$2:$A$65536,0))),INDEX(l_fp!$F$3:$F$65537,MATCH($D578,l_fp!$A$3:$A$65537,0))),INDEX(background_biosphere!$E$2:$E$65536,MATCH($D578,background_biosphere!$A$2:$A$65536,0))),"")</f>
        <v/>
      </c>
      <c r="O578" s="61"/>
      <c r="P578" s="61"/>
      <c r="Q578" s="61"/>
    </row>
    <row r="579" spans="1:17" x14ac:dyDescent="0.25">
      <c r="A579" s="159"/>
      <c r="B579" s="156"/>
      <c r="C579" s="53"/>
      <c r="D579" s="54"/>
      <c r="E579" s="55" t="str">
        <f>_xlfn.IFNA(_xlfn.IFNA(INDEX(l_act!$B$3:$B$65537,MATCH(IFERROR(RIGHT($C579,LEN($C579)-FIND("_",$C579)),""),l_act!$A$3:$A$65537,0)),INDEX(background_technosphere!$E$2:$E$65536,MATCH($C579,background_technosphere!$A$2:$A$65536,0))),"")</f>
        <v/>
      </c>
      <c r="F579" s="55" t="str">
        <f>_xlfn.IFNA(_xlfn.IFNA(INDEX(l_act!$C$3:$C$65537,MATCH(IFERROR(RIGHT($C579,LEN($C579)-FIND("_",$C579)),""),l_act!$A$3:$A$65537,0)),INDEX(background_technosphere!$G$2:$G$65536,MATCH($C579,background_technosphere!$A$2:$A$65536,0))),"")</f>
        <v/>
      </c>
      <c r="G579" s="56" t="str">
        <f>_xlfn.IFNA(_xlfn.IFNA(INDEX(l_goods!$B$3:$B$65537,MATCH($C579,l_goods!$A$3:$A$65537,0)),INDEX(background_technosphere!$F$2:$F$65536,MATCH($C579,background_technosphere!$A$2:$A$65536,0))),"")</f>
        <v/>
      </c>
      <c r="H579" s="57" t="str">
        <f>_xlfn.IFNA(_xlfn.IFNA(INDEX(l_fp!$B$3:$B$65537,MATCH($D579,l_fp!$A$3:$A$65537,0)),INDEX(background_biosphere!$B$2:$B$65536,MATCH($D579,background_biosphere!$A$2:$A$65536,0))),"")</f>
        <v/>
      </c>
      <c r="I579" s="58"/>
      <c r="J579" s="58"/>
      <c r="K579" s="54"/>
      <c r="L579" s="59" t="str">
        <f>IF(_xlfn.IFNA(_xlfn.IFNA(INDEX(l_fp!$D$3:$D$65537,MATCH($D579,l_fp!$A$3:$A$65537,0)),INDEX(background_biosphere!$C$2:$C$65536,MATCH($D579,background_biosphere!$A$2:$A$65536,0))),"")=0,"",_xlfn.IFNA(_xlfn.IFNA(INDEX(l_fp!$D$3:$D$65537,MATCH($D579,l_fp!$A$3:$A$65537,0)),INDEX(background_biosphere!$C$2:$C$65536,MATCH($D579,background_biosphere!$A$2:$A$65536,0))),""))</f>
        <v/>
      </c>
      <c r="M579" s="59" t="str">
        <f>IF(_xlfn.IFNA(_xlfn.IFNA(INDEX(l_fp!$E$3:$E$65537,MATCH($D579,l_fp!$A$3:$A$65537,0)),INDEX(background_biosphere!$D$2:$D$65536,MATCH($D579,background_biosphere!$A$2:$A$65536,0))),"")=0,"",_xlfn.IFNA(_xlfn.IFNA(INDEX(l_fp!$E$3:$E$65537,MATCH($D579,l_fp!$A$3:$A$65537,0)),INDEX(background_biosphere!$D$2:$D$65536,MATCH($D579,background_biosphere!$A$2:$A$65536,0))),""))</f>
        <v/>
      </c>
      <c r="N579" s="60" t="str">
        <f>_xlfn.IFNA(_xlfn.IFNA(_xlfn.IFNA(_xlfn.IFNA(INDEX(l_goods!$D$3:$D$65537,MATCH(C579,l_goods!$A$3:$A$65537,0)),INDEX(background_technosphere!$H$2:$H$65536,MATCH(C579,background_technosphere!$A$2:$A$65536,0))),INDEX(l_fp!$F$3:$F$65537,MATCH($D579,l_fp!$A$3:$A$65537,0))),INDEX(background_biosphere!$E$2:$E$65536,MATCH($D579,background_biosphere!$A$2:$A$65536,0))),"")</f>
        <v/>
      </c>
      <c r="O579" s="61"/>
      <c r="P579" s="61"/>
      <c r="Q579" s="61"/>
    </row>
    <row r="580" spans="1:17" x14ac:dyDescent="0.25">
      <c r="A580" s="159"/>
      <c r="B580" s="156"/>
      <c r="C580" s="53"/>
      <c r="D580" s="54"/>
      <c r="E580" s="55" t="str">
        <f>_xlfn.IFNA(_xlfn.IFNA(INDEX(l_act!$B$3:$B$65537,MATCH(IFERROR(RIGHT($C580,LEN($C580)-FIND("_",$C580)),""),l_act!$A$3:$A$65537,0)),INDEX(background_technosphere!$E$2:$E$65536,MATCH($C580,background_technosphere!$A$2:$A$65536,0))),"")</f>
        <v/>
      </c>
      <c r="F580" s="55" t="str">
        <f>_xlfn.IFNA(_xlfn.IFNA(INDEX(l_act!$C$3:$C$65537,MATCH(IFERROR(RIGHT($C580,LEN($C580)-FIND("_",$C580)),""),l_act!$A$3:$A$65537,0)),INDEX(background_technosphere!$G$2:$G$65536,MATCH($C580,background_technosphere!$A$2:$A$65536,0))),"")</f>
        <v/>
      </c>
      <c r="G580" s="56" t="str">
        <f>_xlfn.IFNA(_xlfn.IFNA(INDEX(l_goods!$B$3:$B$65537,MATCH($C580,l_goods!$A$3:$A$65537,0)),INDEX(background_technosphere!$F$2:$F$65536,MATCH($C580,background_technosphere!$A$2:$A$65536,0))),"")</f>
        <v/>
      </c>
      <c r="H580" s="57" t="str">
        <f>_xlfn.IFNA(_xlfn.IFNA(INDEX(l_fp!$B$3:$B$65537,MATCH($D580,l_fp!$A$3:$A$65537,0)),INDEX(background_biosphere!$B$2:$B$65536,MATCH($D580,background_biosphere!$A$2:$A$65536,0))),"")</f>
        <v/>
      </c>
      <c r="I580" s="58"/>
      <c r="J580" s="58"/>
      <c r="K580" s="54"/>
      <c r="L580" s="59" t="str">
        <f>IF(_xlfn.IFNA(_xlfn.IFNA(INDEX(l_fp!$D$3:$D$65537,MATCH($D580,l_fp!$A$3:$A$65537,0)),INDEX(background_biosphere!$C$2:$C$65536,MATCH($D580,background_biosphere!$A$2:$A$65536,0))),"")=0,"",_xlfn.IFNA(_xlfn.IFNA(INDEX(l_fp!$D$3:$D$65537,MATCH($D580,l_fp!$A$3:$A$65537,0)),INDEX(background_biosphere!$C$2:$C$65536,MATCH($D580,background_biosphere!$A$2:$A$65536,0))),""))</f>
        <v/>
      </c>
      <c r="M580" s="59" t="str">
        <f>IF(_xlfn.IFNA(_xlfn.IFNA(INDEX(l_fp!$E$3:$E$65537,MATCH($D580,l_fp!$A$3:$A$65537,0)),INDEX(background_biosphere!$D$2:$D$65536,MATCH($D580,background_biosphere!$A$2:$A$65536,0))),"")=0,"",_xlfn.IFNA(_xlfn.IFNA(INDEX(l_fp!$E$3:$E$65537,MATCH($D580,l_fp!$A$3:$A$65537,0)),INDEX(background_biosphere!$D$2:$D$65536,MATCH($D580,background_biosphere!$A$2:$A$65536,0))),""))</f>
        <v/>
      </c>
      <c r="N580" s="60" t="str">
        <f>_xlfn.IFNA(_xlfn.IFNA(_xlfn.IFNA(_xlfn.IFNA(INDEX(l_goods!$D$3:$D$65537,MATCH(C580,l_goods!$A$3:$A$65537,0)),INDEX(background_technosphere!$H$2:$H$65536,MATCH(C580,background_technosphere!$A$2:$A$65536,0))),INDEX(l_fp!$F$3:$F$65537,MATCH($D580,l_fp!$A$3:$A$65537,0))),INDEX(background_biosphere!$E$2:$E$65536,MATCH($D580,background_biosphere!$A$2:$A$65536,0))),"")</f>
        <v/>
      </c>
      <c r="O580" s="61"/>
      <c r="P580" s="61"/>
      <c r="Q580" s="61"/>
    </row>
    <row r="581" spans="1:17" x14ac:dyDescent="0.25">
      <c r="A581" s="159"/>
      <c r="B581" s="156"/>
      <c r="C581" s="53"/>
      <c r="D581" s="54"/>
      <c r="E581" s="55" t="str">
        <f>_xlfn.IFNA(_xlfn.IFNA(INDEX(l_act!$B$3:$B$65537,MATCH(IFERROR(RIGHT($C581,LEN($C581)-FIND("_",$C581)),""),l_act!$A$3:$A$65537,0)),INDEX(background_technosphere!$E$2:$E$65536,MATCH($C581,background_technosphere!$A$2:$A$65536,0))),"")</f>
        <v/>
      </c>
      <c r="F581" s="55" t="str">
        <f>_xlfn.IFNA(_xlfn.IFNA(INDEX(l_act!$C$3:$C$65537,MATCH(IFERROR(RIGHT($C581,LEN($C581)-FIND("_",$C581)),""),l_act!$A$3:$A$65537,0)),INDEX(background_technosphere!$G$2:$G$65536,MATCH($C581,background_technosphere!$A$2:$A$65536,0))),"")</f>
        <v/>
      </c>
      <c r="G581" s="56" t="str">
        <f>_xlfn.IFNA(_xlfn.IFNA(INDEX(l_goods!$B$3:$B$65537,MATCH($C581,l_goods!$A$3:$A$65537,0)),INDEX(background_technosphere!$F$2:$F$65536,MATCH($C581,background_technosphere!$A$2:$A$65536,0))),"")</f>
        <v/>
      </c>
      <c r="H581" s="57" t="str">
        <f>_xlfn.IFNA(_xlfn.IFNA(INDEX(l_fp!$B$3:$B$65537,MATCH($D581,l_fp!$A$3:$A$65537,0)),INDEX(background_biosphere!$B$2:$B$65536,MATCH($D581,background_biosphere!$A$2:$A$65536,0))),"")</f>
        <v/>
      </c>
      <c r="I581" s="58"/>
      <c r="J581" s="58"/>
      <c r="K581" s="54"/>
      <c r="L581" s="59" t="str">
        <f>IF(_xlfn.IFNA(_xlfn.IFNA(INDEX(l_fp!$D$3:$D$65537,MATCH($D581,l_fp!$A$3:$A$65537,0)),INDEX(background_biosphere!$C$2:$C$65536,MATCH($D581,background_biosphere!$A$2:$A$65536,0))),"")=0,"",_xlfn.IFNA(_xlfn.IFNA(INDEX(l_fp!$D$3:$D$65537,MATCH($D581,l_fp!$A$3:$A$65537,0)),INDEX(background_biosphere!$C$2:$C$65536,MATCH($D581,background_biosphere!$A$2:$A$65536,0))),""))</f>
        <v/>
      </c>
      <c r="M581" s="59" t="str">
        <f>IF(_xlfn.IFNA(_xlfn.IFNA(INDEX(l_fp!$E$3:$E$65537,MATCH($D581,l_fp!$A$3:$A$65537,0)),INDEX(background_biosphere!$D$2:$D$65536,MATCH($D581,background_biosphere!$A$2:$A$65536,0))),"")=0,"",_xlfn.IFNA(_xlfn.IFNA(INDEX(l_fp!$E$3:$E$65537,MATCH($D581,l_fp!$A$3:$A$65537,0)),INDEX(background_biosphere!$D$2:$D$65536,MATCH($D581,background_biosphere!$A$2:$A$65536,0))),""))</f>
        <v/>
      </c>
      <c r="N581" s="60" t="str">
        <f>_xlfn.IFNA(_xlfn.IFNA(_xlfn.IFNA(_xlfn.IFNA(INDEX(l_goods!$D$3:$D$65537,MATCH(C581,l_goods!$A$3:$A$65537,0)),INDEX(background_technosphere!$H$2:$H$65536,MATCH(C581,background_technosphere!$A$2:$A$65536,0))),INDEX(l_fp!$F$3:$F$65537,MATCH($D581,l_fp!$A$3:$A$65537,0))),INDEX(background_biosphere!$E$2:$E$65536,MATCH($D581,background_biosphere!$A$2:$A$65536,0))),"")</f>
        <v/>
      </c>
      <c r="O581" s="61"/>
      <c r="P581" s="61"/>
      <c r="Q581" s="61"/>
    </row>
    <row r="582" spans="1:17" x14ac:dyDescent="0.25">
      <c r="A582" s="159"/>
      <c r="B582" s="156"/>
      <c r="C582" s="53"/>
      <c r="D582" s="54"/>
      <c r="E582" s="55" t="str">
        <f>_xlfn.IFNA(_xlfn.IFNA(INDEX(l_act!$B$3:$B$65537,MATCH(IFERROR(RIGHT($C582,LEN($C582)-FIND("_",$C582)),""),l_act!$A$3:$A$65537,0)),INDEX(background_technosphere!$E$2:$E$65536,MATCH($C582,background_technosphere!$A$2:$A$65536,0))),"")</f>
        <v/>
      </c>
      <c r="F582" s="55" t="str">
        <f>_xlfn.IFNA(_xlfn.IFNA(INDEX(l_act!$C$3:$C$65537,MATCH(IFERROR(RIGHT($C582,LEN($C582)-FIND("_",$C582)),""),l_act!$A$3:$A$65537,0)),INDEX(background_technosphere!$G$2:$G$65536,MATCH($C582,background_technosphere!$A$2:$A$65536,0))),"")</f>
        <v/>
      </c>
      <c r="G582" s="56" t="str">
        <f>_xlfn.IFNA(_xlfn.IFNA(INDEX(l_goods!$B$3:$B$65537,MATCH($C582,l_goods!$A$3:$A$65537,0)),INDEX(background_technosphere!$F$2:$F$65536,MATCH($C582,background_technosphere!$A$2:$A$65536,0))),"")</f>
        <v/>
      </c>
      <c r="H582" s="57" t="str">
        <f>_xlfn.IFNA(_xlfn.IFNA(INDEX(l_fp!$B$3:$B$65537,MATCH($D582,l_fp!$A$3:$A$65537,0)),INDEX(background_biosphere!$B$2:$B$65536,MATCH($D582,background_biosphere!$A$2:$A$65536,0))),"")</f>
        <v/>
      </c>
      <c r="I582" s="58"/>
      <c r="J582" s="58"/>
      <c r="K582" s="54"/>
      <c r="L582" s="59" t="str">
        <f>IF(_xlfn.IFNA(_xlfn.IFNA(INDEX(l_fp!$D$3:$D$65537,MATCH($D582,l_fp!$A$3:$A$65537,0)),INDEX(background_biosphere!$C$2:$C$65536,MATCH($D582,background_biosphere!$A$2:$A$65536,0))),"")=0,"",_xlfn.IFNA(_xlfn.IFNA(INDEX(l_fp!$D$3:$D$65537,MATCH($D582,l_fp!$A$3:$A$65537,0)),INDEX(background_biosphere!$C$2:$C$65536,MATCH($D582,background_biosphere!$A$2:$A$65536,0))),""))</f>
        <v/>
      </c>
      <c r="M582" s="59" t="str">
        <f>IF(_xlfn.IFNA(_xlfn.IFNA(INDEX(l_fp!$E$3:$E$65537,MATCH($D582,l_fp!$A$3:$A$65537,0)),INDEX(background_biosphere!$D$2:$D$65536,MATCH($D582,background_biosphere!$A$2:$A$65536,0))),"")=0,"",_xlfn.IFNA(_xlfn.IFNA(INDEX(l_fp!$E$3:$E$65537,MATCH($D582,l_fp!$A$3:$A$65537,0)),INDEX(background_biosphere!$D$2:$D$65536,MATCH($D582,background_biosphere!$A$2:$A$65536,0))),""))</f>
        <v/>
      </c>
      <c r="N582" s="60" t="str">
        <f>_xlfn.IFNA(_xlfn.IFNA(_xlfn.IFNA(_xlfn.IFNA(INDEX(l_goods!$D$3:$D$65537,MATCH(C582,l_goods!$A$3:$A$65537,0)),INDEX(background_technosphere!$H$2:$H$65536,MATCH(C582,background_technosphere!$A$2:$A$65536,0))),INDEX(l_fp!$F$3:$F$65537,MATCH($D582,l_fp!$A$3:$A$65537,0))),INDEX(background_biosphere!$E$2:$E$65536,MATCH($D582,background_biosphere!$A$2:$A$65536,0))),"")</f>
        <v/>
      </c>
      <c r="O582" s="61"/>
      <c r="P582" s="61"/>
      <c r="Q582" s="61"/>
    </row>
    <row r="583" spans="1:17" x14ac:dyDescent="0.25">
      <c r="A583" s="159"/>
      <c r="B583" s="156"/>
      <c r="C583" s="53"/>
      <c r="D583" s="54"/>
      <c r="E583" s="55" t="str">
        <f>_xlfn.IFNA(_xlfn.IFNA(INDEX(l_act!$B$3:$B$65537,MATCH(IFERROR(RIGHT($C583,LEN($C583)-FIND("_",$C583)),""),l_act!$A$3:$A$65537,0)),INDEX(background_technosphere!$E$2:$E$65536,MATCH($C583,background_technosphere!$A$2:$A$65536,0))),"")</f>
        <v/>
      </c>
      <c r="F583" s="55" t="str">
        <f>_xlfn.IFNA(_xlfn.IFNA(INDEX(l_act!$C$3:$C$65537,MATCH(IFERROR(RIGHT($C583,LEN($C583)-FIND("_",$C583)),""),l_act!$A$3:$A$65537,0)),INDEX(background_technosphere!$G$2:$G$65536,MATCH($C583,background_technosphere!$A$2:$A$65536,0))),"")</f>
        <v/>
      </c>
      <c r="G583" s="56" t="str">
        <f>_xlfn.IFNA(_xlfn.IFNA(INDEX(l_goods!$B$3:$B$65537,MATCH($C583,l_goods!$A$3:$A$65537,0)),INDEX(background_technosphere!$F$2:$F$65536,MATCH($C583,background_technosphere!$A$2:$A$65536,0))),"")</f>
        <v/>
      </c>
      <c r="H583" s="57" t="str">
        <f>_xlfn.IFNA(_xlfn.IFNA(INDEX(l_fp!$B$3:$B$65537,MATCH($D583,l_fp!$A$3:$A$65537,0)),INDEX(background_biosphere!$B$2:$B$65536,MATCH($D583,background_biosphere!$A$2:$A$65536,0))),"")</f>
        <v/>
      </c>
      <c r="I583" s="58"/>
      <c r="J583" s="58"/>
      <c r="K583" s="54"/>
      <c r="L583" s="59" t="str">
        <f>IF(_xlfn.IFNA(_xlfn.IFNA(INDEX(l_fp!$D$3:$D$65537,MATCH($D583,l_fp!$A$3:$A$65537,0)),INDEX(background_biosphere!$C$2:$C$65536,MATCH($D583,background_biosphere!$A$2:$A$65536,0))),"")=0,"",_xlfn.IFNA(_xlfn.IFNA(INDEX(l_fp!$D$3:$D$65537,MATCH($D583,l_fp!$A$3:$A$65537,0)),INDEX(background_biosphere!$C$2:$C$65536,MATCH($D583,background_biosphere!$A$2:$A$65536,0))),""))</f>
        <v/>
      </c>
      <c r="M583" s="59" t="str">
        <f>IF(_xlfn.IFNA(_xlfn.IFNA(INDEX(l_fp!$E$3:$E$65537,MATCH($D583,l_fp!$A$3:$A$65537,0)),INDEX(background_biosphere!$D$2:$D$65536,MATCH($D583,background_biosphere!$A$2:$A$65536,0))),"")=0,"",_xlfn.IFNA(_xlfn.IFNA(INDEX(l_fp!$E$3:$E$65537,MATCH($D583,l_fp!$A$3:$A$65537,0)),INDEX(background_biosphere!$D$2:$D$65536,MATCH($D583,background_biosphere!$A$2:$A$65536,0))),""))</f>
        <v/>
      </c>
      <c r="N583" s="60" t="str">
        <f>_xlfn.IFNA(_xlfn.IFNA(_xlfn.IFNA(_xlfn.IFNA(INDEX(l_goods!$D$3:$D$65537,MATCH(C583,l_goods!$A$3:$A$65537,0)),INDEX(background_technosphere!$H$2:$H$65536,MATCH(C583,background_technosphere!$A$2:$A$65536,0))),INDEX(l_fp!$F$3:$F$65537,MATCH($D583,l_fp!$A$3:$A$65537,0))),INDEX(background_biosphere!$E$2:$E$65536,MATCH($D583,background_biosphere!$A$2:$A$65536,0))),"")</f>
        <v/>
      </c>
      <c r="O583" s="61"/>
      <c r="P583" s="61"/>
      <c r="Q583" s="61"/>
    </row>
    <row r="584" spans="1:17" x14ac:dyDescent="0.25">
      <c r="A584" s="159"/>
      <c r="B584" s="156"/>
      <c r="C584" s="53"/>
      <c r="D584" s="54"/>
      <c r="E584" s="55" t="str">
        <f>_xlfn.IFNA(_xlfn.IFNA(INDEX(l_act!$B$3:$B$65537,MATCH(IFERROR(RIGHT($C584,LEN($C584)-FIND("_",$C584)),""),l_act!$A$3:$A$65537,0)),INDEX(background_technosphere!$E$2:$E$65536,MATCH($C584,background_technosphere!$A$2:$A$65536,0))),"")</f>
        <v/>
      </c>
      <c r="F584" s="55" t="str">
        <f>_xlfn.IFNA(_xlfn.IFNA(INDEX(l_act!$C$3:$C$65537,MATCH(IFERROR(RIGHT($C584,LEN($C584)-FIND("_",$C584)),""),l_act!$A$3:$A$65537,0)),INDEX(background_technosphere!$G$2:$G$65536,MATCH($C584,background_technosphere!$A$2:$A$65536,0))),"")</f>
        <v/>
      </c>
      <c r="G584" s="56" t="str">
        <f>_xlfn.IFNA(_xlfn.IFNA(INDEX(l_goods!$B$3:$B$65537,MATCH($C584,l_goods!$A$3:$A$65537,0)),INDEX(background_technosphere!$F$2:$F$65536,MATCH($C584,background_technosphere!$A$2:$A$65536,0))),"")</f>
        <v/>
      </c>
      <c r="H584" s="57" t="str">
        <f>_xlfn.IFNA(_xlfn.IFNA(INDEX(l_fp!$B$3:$B$65537,MATCH($D584,l_fp!$A$3:$A$65537,0)),INDEX(background_biosphere!$B$2:$B$65536,MATCH($D584,background_biosphere!$A$2:$A$65536,0))),"")</f>
        <v/>
      </c>
      <c r="I584" s="58"/>
      <c r="J584" s="58"/>
      <c r="K584" s="54"/>
      <c r="L584" s="59" t="str">
        <f>IF(_xlfn.IFNA(_xlfn.IFNA(INDEX(l_fp!$D$3:$D$65537,MATCH($D584,l_fp!$A$3:$A$65537,0)),INDEX(background_biosphere!$C$2:$C$65536,MATCH($D584,background_biosphere!$A$2:$A$65536,0))),"")=0,"",_xlfn.IFNA(_xlfn.IFNA(INDEX(l_fp!$D$3:$D$65537,MATCH($D584,l_fp!$A$3:$A$65537,0)),INDEX(background_biosphere!$C$2:$C$65536,MATCH($D584,background_biosphere!$A$2:$A$65536,0))),""))</f>
        <v/>
      </c>
      <c r="M584" s="59" t="str">
        <f>IF(_xlfn.IFNA(_xlfn.IFNA(INDEX(l_fp!$E$3:$E$65537,MATCH($D584,l_fp!$A$3:$A$65537,0)),INDEX(background_biosphere!$D$2:$D$65536,MATCH($D584,background_biosphere!$A$2:$A$65536,0))),"")=0,"",_xlfn.IFNA(_xlfn.IFNA(INDEX(l_fp!$E$3:$E$65537,MATCH($D584,l_fp!$A$3:$A$65537,0)),INDEX(background_biosphere!$D$2:$D$65536,MATCH($D584,background_biosphere!$A$2:$A$65536,0))),""))</f>
        <v/>
      </c>
      <c r="N584" s="60" t="str">
        <f>_xlfn.IFNA(_xlfn.IFNA(_xlfn.IFNA(_xlfn.IFNA(INDEX(l_goods!$D$3:$D$65537,MATCH(C584,l_goods!$A$3:$A$65537,0)),INDEX(background_technosphere!$H$2:$H$65536,MATCH(C584,background_technosphere!$A$2:$A$65536,0))),INDEX(l_fp!$F$3:$F$65537,MATCH($D584,l_fp!$A$3:$A$65537,0))),INDEX(background_biosphere!$E$2:$E$65536,MATCH($D584,background_biosphere!$A$2:$A$65536,0))),"")</f>
        <v/>
      </c>
      <c r="O584" s="61"/>
      <c r="P584" s="61"/>
      <c r="Q584" s="61"/>
    </row>
    <row r="585" spans="1:17" x14ac:dyDescent="0.25">
      <c r="A585" s="159"/>
      <c r="B585" s="156"/>
      <c r="C585" s="53"/>
      <c r="D585" s="54"/>
      <c r="E585" s="55" t="str">
        <f>_xlfn.IFNA(_xlfn.IFNA(INDEX(l_act!$B$3:$B$65537,MATCH(IFERROR(RIGHT($C585,LEN($C585)-FIND("_",$C585)),""),l_act!$A$3:$A$65537,0)),INDEX(background_technosphere!$E$2:$E$65536,MATCH($C585,background_technosphere!$A$2:$A$65536,0))),"")</f>
        <v/>
      </c>
      <c r="F585" s="55" t="str">
        <f>_xlfn.IFNA(_xlfn.IFNA(INDEX(l_act!$C$3:$C$65537,MATCH(IFERROR(RIGHT($C585,LEN($C585)-FIND("_",$C585)),""),l_act!$A$3:$A$65537,0)),INDEX(background_technosphere!$G$2:$G$65536,MATCH($C585,background_technosphere!$A$2:$A$65536,0))),"")</f>
        <v/>
      </c>
      <c r="G585" s="56" t="str">
        <f>_xlfn.IFNA(_xlfn.IFNA(INDEX(l_goods!$B$3:$B$65537,MATCH($C585,l_goods!$A$3:$A$65537,0)),INDEX(background_technosphere!$F$2:$F$65536,MATCH($C585,background_technosphere!$A$2:$A$65536,0))),"")</f>
        <v/>
      </c>
      <c r="H585" s="57" t="str">
        <f>_xlfn.IFNA(_xlfn.IFNA(INDEX(l_fp!$B$3:$B$65537,MATCH($D585,l_fp!$A$3:$A$65537,0)),INDEX(background_biosphere!$B$2:$B$65536,MATCH($D585,background_biosphere!$A$2:$A$65536,0))),"")</f>
        <v/>
      </c>
      <c r="I585" s="58"/>
      <c r="J585" s="58"/>
      <c r="K585" s="54"/>
      <c r="L585" s="59" t="str">
        <f>IF(_xlfn.IFNA(_xlfn.IFNA(INDEX(l_fp!$D$3:$D$65537,MATCH($D585,l_fp!$A$3:$A$65537,0)),INDEX(background_biosphere!$C$2:$C$65536,MATCH($D585,background_biosphere!$A$2:$A$65536,0))),"")=0,"",_xlfn.IFNA(_xlfn.IFNA(INDEX(l_fp!$D$3:$D$65537,MATCH($D585,l_fp!$A$3:$A$65537,0)),INDEX(background_biosphere!$C$2:$C$65536,MATCH($D585,background_biosphere!$A$2:$A$65536,0))),""))</f>
        <v/>
      </c>
      <c r="M585" s="59" t="str">
        <f>IF(_xlfn.IFNA(_xlfn.IFNA(INDEX(l_fp!$E$3:$E$65537,MATCH($D585,l_fp!$A$3:$A$65537,0)),INDEX(background_biosphere!$D$2:$D$65536,MATCH($D585,background_biosphere!$A$2:$A$65536,0))),"")=0,"",_xlfn.IFNA(_xlfn.IFNA(INDEX(l_fp!$E$3:$E$65537,MATCH($D585,l_fp!$A$3:$A$65537,0)),INDEX(background_biosphere!$D$2:$D$65536,MATCH($D585,background_biosphere!$A$2:$A$65536,0))),""))</f>
        <v/>
      </c>
      <c r="N585" s="60" t="str">
        <f>_xlfn.IFNA(_xlfn.IFNA(_xlfn.IFNA(_xlfn.IFNA(INDEX(l_goods!$D$3:$D$65537,MATCH(C585,l_goods!$A$3:$A$65537,0)),INDEX(background_technosphere!$H$2:$H$65536,MATCH(C585,background_technosphere!$A$2:$A$65536,0))),INDEX(l_fp!$F$3:$F$65537,MATCH($D585,l_fp!$A$3:$A$65537,0))),INDEX(background_biosphere!$E$2:$E$65536,MATCH($D585,background_biosphere!$A$2:$A$65536,0))),"")</f>
        <v/>
      </c>
      <c r="O585" s="61"/>
      <c r="P585" s="61"/>
      <c r="Q585" s="61"/>
    </row>
    <row r="586" spans="1:17" x14ac:dyDescent="0.25">
      <c r="A586" s="159"/>
      <c r="B586" s="156"/>
      <c r="C586" s="53"/>
      <c r="D586" s="54"/>
      <c r="E586" s="55" t="str">
        <f>_xlfn.IFNA(_xlfn.IFNA(INDEX(l_act!$B$3:$B$65537,MATCH(IFERROR(RIGHT($C586,LEN($C586)-FIND("_",$C586)),""),l_act!$A$3:$A$65537,0)),INDEX(background_technosphere!$E$2:$E$65536,MATCH($C586,background_technosphere!$A$2:$A$65536,0))),"")</f>
        <v/>
      </c>
      <c r="F586" s="55" t="str">
        <f>_xlfn.IFNA(_xlfn.IFNA(INDEX(l_act!$C$3:$C$65537,MATCH(IFERROR(RIGHT($C586,LEN($C586)-FIND("_",$C586)),""),l_act!$A$3:$A$65537,0)),INDEX(background_technosphere!$G$2:$G$65536,MATCH($C586,background_technosphere!$A$2:$A$65536,0))),"")</f>
        <v/>
      </c>
      <c r="G586" s="56" t="str">
        <f>_xlfn.IFNA(_xlfn.IFNA(INDEX(l_goods!$B$3:$B$65537,MATCH($C586,l_goods!$A$3:$A$65537,0)),INDEX(background_technosphere!$F$2:$F$65536,MATCH($C586,background_technosphere!$A$2:$A$65536,0))),"")</f>
        <v/>
      </c>
      <c r="H586" s="57" t="str">
        <f>_xlfn.IFNA(_xlfn.IFNA(INDEX(l_fp!$B$3:$B$65537,MATCH($D586,l_fp!$A$3:$A$65537,0)),INDEX(background_biosphere!$B$2:$B$65536,MATCH($D586,background_biosphere!$A$2:$A$65536,0))),"")</f>
        <v/>
      </c>
      <c r="I586" s="58"/>
      <c r="J586" s="58"/>
      <c r="K586" s="54"/>
      <c r="L586" s="59" t="str">
        <f>IF(_xlfn.IFNA(_xlfn.IFNA(INDEX(l_fp!$D$3:$D$65537,MATCH($D586,l_fp!$A$3:$A$65537,0)),INDEX(background_biosphere!$C$2:$C$65536,MATCH($D586,background_biosphere!$A$2:$A$65536,0))),"")=0,"",_xlfn.IFNA(_xlfn.IFNA(INDEX(l_fp!$D$3:$D$65537,MATCH($D586,l_fp!$A$3:$A$65537,0)),INDEX(background_biosphere!$C$2:$C$65536,MATCH($D586,background_biosphere!$A$2:$A$65536,0))),""))</f>
        <v/>
      </c>
      <c r="M586" s="59" t="str">
        <f>IF(_xlfn.IFNA(_xlfn.IFNA(INDEX(l_fp!$E$3:$E$65537,MATCH($D586,l_fp!$A$3:$A$65537,0)),INDEX(background_biosphere!$D$2:$D$65536,MATCH($D586,background_biosphere!$A$2:$A$65536,0))),"")=0,"",_xlfn.IFNA(_xlfn.IFNA(INDEX(l_fp!$E$3:$E$65537,MATCH($D586,l_fp!$A$3:$A$65537,0)),INDEX(background_biosphere!$D$2:$D$65536,MATCH($D586,background_biosphere!$A$2:$A$65536,0))),""))</f>
        <v/>
      </c>
      <c r="N586" s="60" t="str">
        <f>_xlfn.IFNA(_xlfn.IFNA(_xlfn.IFNA(_xlfn.IFNA(INDEX(l_goods!$D$3:$D$65537,MATCH(C586,l_goods!$A$3:$A$65537,0)),INDEX(background_technosphere!$H$2:$H$65536,MATCH(C586,background_technosphere!$A$2:$A$65536,0))),INDEX(l_fp!$F$3:$F$65537,MATCH($D586,l_fp!$A$3:$A$65537,0))),INDEX(background_biosphere!$E$2:$E$65536,MATCH($D586,background_biosphere!$A$2:$A$65536,0))),"")</f>
        <v/>
      </c>
      <c r="O586" s="61"/>
      <c r="P586" s="61"/>
      <c r="Q586" s="61"/>
    </row>
    <row r="587" spans="1:17" x14ac:dyDescent="0.25">
      <c r="A587" s="159"/>
      <c r="B587" s="156"/>
      <c r="C587" s="53"/>
      <c r="D587" s="54"/>
      <c r="E587" s="55" t="str">
        <f>_xlfn.IFNA(_xlfn.IFNA(INDEX(l_act!$B$3:$B$65537,MATCH(IFERROR(RIGHT($C587,LEN($C587)-FIND("_",$C587)),""),l_act!$A$3:$A$65537,0)),INDEX(background_technosphere!$E$2:$E$65536,MATCH($C587,background_technosphere!$A$2:$A$65536,0))),"")</f>
        <v/>
      </c>
      <c r="F587" s="55" t="str">
        <f>_xlfn.IFNA(_xlfn.IFNA(INDEX(l_act!$C$3:$C$65537,MATCH(IFERROR(RIGHT($C587,LEN($C587)-FIND("_",$C587)),""),l_act!$A$3:$A$65537,0)),INDEX(background_technosphere!$G$2:$G$65536,MATCH($C587,background_technosphere!$A$2:$A$65536,0))),"")</f>
        <v/>
      </c>
      <c r="G587" s="56" t="str">
        <f>_xlfn.IFNA(_xlfn.IFNA(INDEX(l_goods!$B$3:$B$65537,MATCH($C587,l_goods!$A$3:$A$65537,0)),INDEX(background_technosphere!$F$2:$F$65536,MATCH($C587,background_technosphere!$A$2:$A$65536,0))),"")</f>
        <v/>
      </c>
      <c r="H587" s="57" t="str">
        <f>_xlfn.IFNA(_xlfn.IFNA(INDEX(l_fp!$B$3:$B$65537,MATCH($D587,l_fp!$A$3:$A$65537,0)),INDEX(background_biosphere!$B$2:$B$65536,MATCH($D587,background_biosphere!$A$2:$A$65536,0))),"")</f>
        <v/>
      </c>
      <c r="I587" s="58"/>
      <c r="J587" s="58"/>
      <c r="K587" s="54"/>
      <c r="L587" s="59" t="str">
        <f>IF(_xlfn.IFNA(_xlfn.IFNA(INDEX(l_fp!$D$3:$D$65537,MATCH($D587,l_fp!$A$3:$A$65537,0)),INDEX(background_biosphere!$C$2:$C$65536,MATCH($D587,background_biosphere!$A$2:$A$65536,0))),"")=0,"",_xlfn.IFNA(_xlfn.IFNA(INDEX(l_fp!$D$3:$D$65537,MATCH($D587,l_fp!$A$3:$A$65537,0)),INDEX(background_biosphere!$C$2:$C$65536,MATCH($D587,background_biosphere!$A$2:$A$65536,0))),""))</f>
        <v/>
      </c>
      <c r="M587" s="59" t="str">
        <f>IF(_xlfn.IFNA(_xlfn.IFNA(INDEX(l_fp!$E$3:$E$65537,MATCH($D587,l_fp!$A$3:$A$65537,0)),INDEX(background_biosphere!$D$2:$D$65536,MATCH($D587,background_biosphere!$A$2:$A$65536,0))),"")=0,"",_xlfn.IFNA(_xlfn.IFNA(INDEX(l_fp!$E$3:$E$65537,MATCH($D587,l_fp!$A$3:$A$65537,0)),INDEX(background_biosphere!$D$2:$D$65536,MATCH($D587,background_biosphere!$A$2:$A$65536,0))),""))</f>
        <v/>
      </c>
      <c r="N587" s="60" t="str">
        <f>_xlfn.IFNA(_xlfn.IFNA(_xlfn.IFNA(_xlfn.IFNA(INDEX(l_goods!$D$3:$D$65537,MATCH(C587,l_goods!$A$3:$A$65537,0)),INDEX(background_technosphere!$H$2:$H$65536,MATCH(C587,background_technosphere!$A$2:$A$65536,0))),INDEX(l_fp!$F$3:$F$65537,MATCH($D587,l_fp!$A$3:$A$65537,0))),INDEX(background_biosphere!$E$2:$E$65536,MATCH($D587,background_biosphere!$A$2:$A$65536,0))),"")</f>
        <v/>
      </c>
      <c r="O587" s="61"/>
      <c r="P587" s="61"/>
      <c r="Q587" s="61"/>
    </row>
    <row r="588" spans="1:17" x14ac:dyDescent="0.25">
      <c r="A588" s="159"/>
      <c r="B588" s="156"/>
      <c r="C588" s="53"/>
      <c r="D588" s="54"/>
      <c r="E588" s="55" t="str">
        <f>_xlfn.IFNA(_xlfn.IFNA(INDEX(l_act!$B$3:$B$65537,MATCH(IFERROR(RIGHT($C588,LEN($C588)-FIND("_",$C588)),""),l_act!$A$3:$A$65537,0)),INDEX(background_technosphere!$E$2:$E$65536,MATCH($C588,background_technosphere!$A$2:$A$65536,0))),"")</f>
        <v/>
      </c>
      <c r="F588" s="55" t="str">
        <f>_xlfn.IFNA(_xlfn.IFNA(INDEX(l_act!$C$3:$C$65537,MATCH(IFERROR(RIGHT($C588,LEN($C588)-FIND("_",$C588)),""),l_act!$A$3:$A$65537,0)),INDEX(background_technosphere!$G$2:$G$65536,MATCH($C588,background_technosphere!$A$2:$A$65536,0))),"")</f>
        <v/>
      </c>
      <c r="G588" s="56" t="str">
        <f>_xlfn.IFNA(_xlfn.IFNA(INDEX(l_goods!$B$3:$B$65537,MATCH($C588,l_goods!$A$3:$A$65537,0)),INDEX(background_technosphere!$F$2:$F$65536,MATCH($C588,background_technosphere!$A$2:$A$65536,0))),"")</f>
        <v/>
      </c>
      <c r="H588" s="57" t="str">
        <f>_xlfn.IFNA(_xlfn.IFNA(INDEX(l_fp!$B$3:$B$65537,MATCH($D588,l_fp!$A$3:$A$65537,0)),INDEX(background_biosphere!$B$2:$B$65536,MATCH($D588,background_biosphere!$A$2:$A$65536,0))),"")</f>
        <v/>
      </c>
      <c r="I588" s="58"/>
      <c r="J588" s="58"/>
      <c r="K588" s="54"/>
      <c r="L588" s="59" t="str">
        <f>IF(_xlfn.IFNA(_xlfn.IFNA(INDEX(l_fp!$D$3:$D$65537,MATCH($D588,l_fp!$A$3:$A$65537,0)),INDEX(background_biosphere!$C$2:$C$65536,MATCH($D588,background_biosphere!$A$2:$A$65536,0))),"")=0,"",_xlfn.IFNA(_xlfn.IFNA(INDEX(l_fp!$D$3:$D$65537,MATCH($D588,l_fp!$A$3:$A$65537,0)),INDEX(background_biosphere!$C$2:$C$65536,MATCH($D588,background_biosphere!$A$2:$A$65536,0))),""))</f>
        <v/>
      </c>
      <c r="M588" s="59" t="str">
        <f>IF(_xlfn.IFNA(_xlfn.IFNA(INDEX(l_fp!$E$3:$E$65537,MATCH($D588,l_fp!$A$3:$A$65537,0)),INDEX(background_biosphere!$D$2:$D$65536,MATCH($D588,background_biosphere!$A$2:$A$65536,0))),"")=0,"",_xlfn.IFNA(_xlfn.IFNA(INDEX(l_fp!$E$3:$E$65537,MATCH($D588,l_fp!$A$3:$A$65537,0)),INDEX(background_biosphere!$D$2:$D$65536,MATCH($D588,background_biosphere!$A$2:$A$65536,0))),""))</f>
        <v/>
      </c>
      <c r="N588" s="60" t="str">
        <f>_xlfn.IFNA(_xlfn.IFNA(_xlfn.IFNA(_xlfn.IFNA(INDEX(l_goods!$D$3:$D$65537,MATCH(C588,l_goods!$A$3:$A$65537,0)),INDEX(background_technosphere!$H$2:$H$65536,MATCH(C588,background_technosphere!$A$2:$A$65536,0))),INDEX(l_fp!$F$3:$F$65537,MATCH($D588,l_fp!$A$3:$A$65537,0))),INDEX(background_biosphere!$E$2:$E$65536,MATCH($D588,background_biosphere!$A$2:$A$65536,0))),"")</f>
        <v/>
      </c>
      <c r="O588" s="61"/>
      <c r="P588" s="61"/>
      <c r="Q588" s="61"/>
    </row>
    <row r="589" spans="1:17" x14ac:dyDescent="0.25">
      <c r="A589" s="159"/>
      <c r="B589" s="156"/>
      <c r="C589" s="53"/>
      <c r="D589" s="54"/>
      <c r="E589" s="55" t="str">
        <f>_xlfn.IFNA(_xlfn.IFNA(INDEX(l_act!$B$3:$B$65537,MATCH(IFERROR(RIGHT($C589,LEN($C589)-FIND("_",$C589)),""),l_act!$A$3:$A$65537,0)),INDEX(background_technosphere!$E$2:$E$65536,MATCH($C589,background_technosphere!$A$2:$A$65536,0))),"")</f>
        <v/>
      </c>
      <c r="F589" s="55" t="str">
        <f>_xlfn.IFNA(_xlfn.IFNA(INDEX(l_act!$C$3:$C$65537,MATCH(IFERROR(RIGHT($C589,LEN($C589)-FIND("_",$C589)),""),l_act!$A$3:$A$65537,0)),INDEX(background_technosphere!$G$2:$G$65536,MATCH($C589,background_technosphere!$A$2:$A$65536,0))),"")</f>
        <v/>
      </c>
      <c r="G589" s="56" t="str">
        <f>_xlfn.IFNA(_xlfn.IFNA(INDEX(l_goods!$B$3:$B$65537,MATCH($C589,l_goods!$A$3:$A$65537,0)),INDEX(background_technosphere!$F$2:$F$65536,MATCH($C589,background_technosphere!$A$2:$A$65536,0))),"")</f>
        <v/>
      </c>
      <c r="H589" s="57" t="str">
        <f>_xlfn.IFNA(_xlfn.IFNA(INDEX(l_fp!$B$3:$B$65537,MATCH($D589,l_fp!$A$3:$A$65537,0)),INDEX(background_biosphere!$B$2:$B$65536,MATCH($D589,background_biosphere!$A$2:$A$65536,0))),"")</f>
        <v/>
      </c>
      <c r="I589" s="58"/>
      <c r="J589" s="58"/>
      <c r="K589" s="54"/>
      <c r="L589" s="59" t="str">
        <f>IF(_xlfn.IFNA(_xlfn.IFNA(INDEX(l_fp!$D$3:$D$65537,MATCH($D589,l_fp!$A$3:$A$65537,0)),INDEX(background_biosphere!$C$2:$C$65536,MATCH($D589,background_biosphere!$A$2:$A$65536,0))),"")=0,"",_xlfn.IFNA(_xlfn.IFNA(INDEX(l_fp!$D$3:$D$65537,MATCH($D589,l_fp!$A$3:$A$65537,0)),INDEX(background_biosphere!$C$2:$C$65536,MATCH($D589,background_biosphere!$A$2:$A$65536,0))),""))</f>
        <v/>
      </c>
      <c r="M589" s="59" t="str">
        <f>IF(_xlfn.IFNA(_xlfn.IFNA(INDEX(l_fp!$E$3:$E$65537,MATCH($D589,l_fp!$A$3:$A$65537,0)),INDEX(background_biosphere!$D$2:$D$65536,MATCH($D589,background_biosphere!$A$2:$A$65536,0))),"")=0,"",_xlfn.IFNA(_xlfn.IFNA(INDEX(l_fp!$E$3:$E$65537,MATCH($D589,l_fp!$A$3:$A$65537,0)),INDEX(background_biosphere!$D$2:$D$65536,MATCH($D589,background_biosphere!$A$2:$A$65536,0))),""))</f>
        <v/>
      </c>
      <c r="N589" s="60" t="str">
        <f>_xlfn.IFNA(_xlfn.IFNA(_xlfn.IFNA(_xlfn.IFNA(INDEX(l_goods!$D$3:$D$65537,MATCH(C589,l_goods!$A$3:$A$65537,0)),INDEX(background_technosphere!$H$2:$H$65536,MATCH(C589,background_technosphere!$A$2:$A$65536,0))),INDEX(l_fp!$F$3:$F$65537,MATCH($D589,l_fp!$A$3:$A$65537,0))),INDEX(background_biosphere!$E$2:$E$65536,MATCH($D589,background_biosphere!$A$2:$A$65536,0))),"")</f>
        <v/>
      </c>
      <c r="O589" s="61"/>
      <c r="P589" s="61"/>
      <c r="Q589" s="61"/>
    </row>
    <row r="590" spans="1:17" x14ac:dyDescent="0.25">
      <c r="A590" s="159"/>
      <c r="B590" s="156"/>
      <c r="C590" s="53"/>
      <c r="D590" s="54"/>
      <c r="E590" s="55" t="str">
        <f>_xlfn.IFNA(_xlfn.IFNA(INDEX(l_act!$B$3:$B$65537,MATCH(IFERROR(RIGHT($C590,LEN($C590)-FIND("_",$C590)),""),l_act!$A$3:$A$65537,0)),INDEX(background_technosphere!$E$2:$E$65536,MATCH($C590,background_technosphere!$A$2:$A$65536,0))),"")</f>
        <v/>
      </c>
      <c r="F590" s="55" t="str">
        <f>_xlfn.IFNA(_xlfn.IFNA(INDEX(l_act!$C$3:$C$65537,MATCH(IFERROR(RIGHT($C590,LEN($C590)-FIND("_",$C590)),""),l_act!$A$3:$A$65537,0)),INDEX(background_technosphere!$G$2:$G$65536,MATCH($C590,background_technosphere!$A$2:$A$65536,0))),"")</f>
        <v/>
      </c>
      <c r="G590" s="56" t="str">
        <f>_xlfn.IFNA(_xlfn.IFNA(INDEX(l_goods!$B$3:$B$65537,MATCH($C590,l_goods!$A$3:$A$65537,0)),INDEX(background_technosphere!$F$2:$F$65536,MATCH($C590,background_technosphere!$A$2:$A$65536,0))),"")</f>
        <v/>
      </c>
      <c r="H590" s="57" t="str">
        <f>_xlfn.IFNA(_xlfn.IFNA(INDEX(l_fp!$B$3:$B$65537,MATCH($D590,l_fp!$A$3:$A$65537,0)),INDEX(background_biosphere!$B$2:$B$65536,MATCH($D590,background_biosphere!$A$2:$A$65536,0))),"")</f>
        <v/>
      </c>
      <c r="I590" s="58"/>
      <c r="J590" s="58"/>
      <c r="K590" s="54"/>
      <c r="L590" s="59" t="str">
        <f>IF(_xlfn.IFNA(_xlfn.IFNA(INDEX(l_fp!$D$3:$D$65537,MATCH($D590,l_fp!$A$3:$A$65537,0)),INDEX(background_biosphere!$C$2:$C$65536,MATCH($D590,background_biosphere!$A$2:$A$65536,0))),"")=0,"",_xlfn.IFNA(_xlfn.IFNA(INDEX(l_fp!$D$3:$D$65537,MATCH($D590,l_fp!$A$3:$A$65537,0)),INDEX(background_biosphere!$C$2:$C$65536,MATCH($D590,background_biosphere!$A$2:$A$65536,0))),""))</f>
        <v/>
      </c>
      <c r="M590" s="59" t="str">
        <f>IF(_xlfn.IFNA(_xlfn.IFNA(INDEX(l_fp!$E$3:$E$65537,MATCH($D590,l_fp!$A$3:$A$65537,0)),INDEX(background_biosphere!$D$2:$D$65536,MATCH($D590,background_biosphere!$A$2:$A$65536,0))),"")=0,"",_xlfn.IFNA(_xlfn.IFNA(INDEX(l_fp!$E$3:$E$65537,MATCH($D590,l_fp!$A$3:$A$65537,0)),INDEX(background_biosphere!$D$2:$D$65536,MATCH($D590,background_biosphere!$A$2:$A$65536,0))),""))</f>
        <v/>
      </c>
      <c r="N590" s="60" t="str">
        <f>_xlfn.IFNA(_xlfn.IFNA(_xlfn.IFNA(_xlfn.IFNA(INDEX(l_goods!$D$3:$D$65537,MATCH(C590,l_goods!$A$3:$A$65537,0)),INDEX(background_technosphere!$H$2:$H$65536,MATCH(C590,background_technosphere!$A$2:$A$65536,0))),INDEX(l_fp!$F$3:$F$65537,MATCH($D590,l_fp!$A$3:$A$65537,0))),INDEX(background_biosphere!$E$2:$E$65536,MATCH($D590,background_biosphere!$A$2:$A$65536,0))),"")</f>
        <v/>
      </c>
      <c r="O590" s="61"/>
      <c r="P590" s="61"/>
      <c r="Q590" s="61"/>
    </row>
    <row r="591" spans="1:17" x14ac:dyDescent="0.25">
      <c r="A591" s="159"/>
      <c r="B591" s="156"/>
      <c r="C591" s="53"/>
      <c r="D591" s="54"/>
      <c r="E591" s="55" t="str">
        <f>_xlfn.IFNA(_xlfn.IFNA(INDEX(l_act!$B$3:$B$65537,MATCH(IFERROR(RIGHT($C591,LEN($C591)-FIND("_",$C591)),""),l_act!$A$3:$A$65537,0)),INDEX(background_technosphere!$E$2:$E$65536,MATCH($C591,background_technosphere!$A$2:$A$65536,0))),"")</f>
        <v/>
      </c>
      <c r="F591" s="55" t="str">
        <f>_xlfn.IFNA(_xlfn.IFNA(INDEX(l_act!$C$3:$C$65537,MATCH(IFERROR(RIGHT($C591,LEN($C591)-FIND("_",$C591)),""),l_act!$A$3:$A$65537,0)),INDEX(background_technosphere!$G$2:$G$65536,MATCH($C591,background_technosphere!$A$2:$A$65536,0))),"")</f>
        <v/>
      </c>
      <c r="G591" s="56" t="str">
        <f>_xlfn.IFNA(_xlfn.IFNA(INDEX(l_goods!$B$3:$B$65537,MATCH($C591,l_goods!$A$3:$A$65537,0)),INDEX(background_technosphere!$F$2:$F$65536,MATCH($C591,background_technosphere!$A$2:$A$65536,0))),"")</f>
        <v/>
      </c>
      <c r="H591" s="57" t="str">
        <f>_xlfn.IFNA(_xlfn.IFNA(INDEX(l_fp!$B$3:$B$65537,MATCH($D591,l_fp!$A$3:$A$65537,0)),INDEX(background_biosphere!$B$2:$B$65536,MATCH($D591,background_biosphere!$A$2:$A$65536,0))),"")</f>
        <v/>
      </c>
      <c r="I591" s="58"/>
      <c r="J591" s="58"/>
      <c r="K591" s="54"/>
      <c r="L591" s="59" t="str">
        <f>IF(_xlfn.IFNA(_xlfn.IFNA(INDEX(l_fp!$D$3:$D$65537,MATCH($D591,l_fp!$A$3:$A$65537,0)),INDEX(background_biosphere!$C$2:$C$65536,MATCH($D591,background_biosphere!$A$2:$A$65536,0))),"")=0,"",_xlfn.IFNA(_xlfn.IFNA(INDEX(l_fp!$D$3:$D$65537,MATCH($D591,l_fp!$A$3:$A$65537,0)),INDEX(background_biosphere!$C$2:$C$65536,MATCH($D591,background_biosphere!$A$2:$A$65536,0))),""))</f>
        <v/>
      </c>
      <c r="M591" s="59" t="str">
        <f>IF(_xlfn.IFNA(_xlfn.IFNA(INDEX(l_fp!$E$3:$E$65537,MATCH($D591,l_fp!$A$3:$A$65537,0)),INDEX(background_biosphere!$D$2:$D$65536,MATCH($D591,background_biosphere!$A$2:$A$65536,0))),"")=0,"",_xlfn.IFNA(_xlfn.IFNA(INDEX(l_fp!$E$3:$E$65537,MATCH($D591,l_fp!$A$3:$A$65537,0)),INDEX(background_biosphere!$D$2:$D$65536,MATCH($D591,background_biosphere!$A$2:$A$65536,0))),""))</f>
        <v/>
      </c>
      <c r="N591" s="60" t="str">
        <f>_xlfn.IFNA(_xlfn.IFNA(_xlfn.IFNA(_xlfn.IFNA(INDEX(l_goods!$D$3:$D$65537,MATCH(C591,l_goods!$A$3:$A$65537,0)),INDEX(background_technosphere!$H$2:$H$65536,MATCH(C591,background_technosphere!$A$2:$A$65536,0))),INDEX(l_fp!$F$3:$F$65537,MATCH($D591,l_fp!$A$3:$A$65537,0))),INDEX(background_biosphere!$E$2:$E$65536,MATCH($D591,background_biosphere!$A$2:$A$65536,0))),"")</f>
        <v/>
      </c>
      <c r="O591" s="61"/>
      <c r="P591" s="61"/>
      <c r="Q591" s="61"/>
    </row>
    <row r="592" spans="1:17" x14ac:dyDescent="0.25">
      <c r="A592" s="159"/>
      <c r="B592" s="156"/>
      <c r="C592" s="53"/>
      <c r="D592" s="54"/>
      <c r="E592" s="55" t="str">
        <f>_xlfn.IFNA(_xlfn.IFNA(INDEX(l_act!$B$3:$B$65537,MATCH(IFERROR(RIGHT($C592,LEN($C592)-FIND("_",$C592)),""),l_act!$A$3:$A$65537,0)),INDEX(background_technosphere!$E$2:$E$65536,MATCH($C592,background_technosphere!$A$2:$A$65536,0))),"")</f>
        <v/>
      </c>
      <c r="F592" s="55" t="str">
        <f>_xlfn.IFNA(_xlfn.IFNA(INDEX(l_act!$C$3:$C$65537,MATCH(IFERROR(RIGHT($C592,LEN($C592)-FIND("_",$C592)),""),l_act!$A$3:$A$65537,0)),INDEX(background_technosphere!$G$2:$G$65536,MATCH($C592,background_technosphere!$A$2:$A$65536,0))),"")</f>
        <v/>
      </c>
      <c r="G592" s="56" t="str">
        <f>_xlfn.IFNA(_xlfn.IFNA(INDEX(l_goods!$B$3:$B$65537,MATCH($C592,l_goods!$A$3:$A$65537,0)),INDEX(background_technosphere!$F$2:$F$65536,MATCH($C592,background_technosphere!$A$2:$A$65536,0))),"")</f>
        <v/>
      </c>
      <c r="H592" s="57" t="str">
        <f>_xlfn.IFNA(_xlfn.IFNA(INDEX(l_fp!$B$3:$B$65537,MATCH($D592,l_fp!$A$3:$A$65537,0)),INDEX(background_biosphere!$B$2:$B$65536,MATCH($D592,background_biosphere!$A$2:$A$65536,0))),"")</f>
        <v/>
      </c>
      <c r="I592" s="58"/>
      <c r="J592" s="58"/>
      <c r="K592" s="54"/>
      <c r="L592" s="59" t="str">
        <f>IF(_xlfn.IFNA(_xlfn.IFNA(INDEX(l_fp!$D$3:$D$65537,MATCH($D592,l_fp!$A$3:$A$65537,0)),INDEX(background_biosphere!$C$2:$C$65536,MATCH($D592,background_biosphere!$A$2:$A$65536,0))),"")=0,"",_xlfn.IFNA(_xlfn.IFNA(INDEX(l_fp!$D$3:$D$65537,MATCH($D592,l_fp!$A$3:$A$65537,0)),INDEX(background_biosphere!$C$2:$C$65536,MATCH($D592,background_biosphere!$A$2:$A$65536,0))),""))</f>
        <v/>
      </c>
      <c r="M592" s="59" t="str">
        <f>IF(_xlfn.IFNA(_xlfn.IFNA(INDEX(l_fp!$E$3:$E$65537,MATCH($D592,l_fp!$A$3:$A$65537,0)),INDEX(background_biosphere!$D$2:$D$65536,MATCH($D592,background_biosphere!$A$2:$A$65536,0))),"")=0,"",_xlfn.IFNA(_xlfn.IFNA(INDEX(l_fp!$E$3:$E$65537,MATCH($D592,l_fp!$A$3:$A$65537,0)),INDEX(background_biosphere!$D$2:$D$65536,MATCH($D592,background_biosphere!$A$2:$A$65536,0))),""))</f>
        <v/>
      </c>
      <c r="N592" s="60" t="str">
        <f>_xlfn.IFNA(_xlfn.IFNA(_xlfn.IFNA(_xlfn.IFNA(INDEX(l_goods!$D$3:$D$65537,MATCH(C592,l_goods!$A$3:$A$65537,0)),INDEX(background_technosphere!$H$2:$H$65536,MATCH(C592,background_technosphere!$A$2:$A$65536,0))),INDEX(l_fp!$F$3:$F$65537,MATCH($D592,l_fp!$A$3:$A$65537,0))),INDEX(background_biosphere!$E$2:$E$65536,MATCH($D592,background_biosphere!$A$2:$A$65536,0))),"")</f>
        <v/>
      </c>
      <c r="O592" s="61"/>
      <c r="P592" s="61"/>
      <c r="Q592" s="61"/>
    </row>
    <row r="593" spans="1:17" x14ac:dyDescent="0.25">
      <c r="A593" s="159"/>
      <c r="B593" s="156"/>
      <c r="C593" s="53"/>
      <c r="D593" s="54"/>
      <c r="E593" s="55" t="str">
        <f>_xlfn.IFNA(_xlfn.IFNA(INDEX(l_act!$B$3:$B$65537,MATCH(IFERROR(RIGHT($C593,LEN($C593)-FIND("_",$C593)),""),l_act!$A$3:$A$65537,0)),INDEX(background_technosphere!$E$2:$E$65536,MATCH($C593,background_technosphere!$A$2:$A$65536,0))),"")</f>
        <v/>
      </c>
      <c r="F593" s="55" t="str">
        <f>_xlfn.IFNA(_xlfn.IFNA(INDEX(l_act!$C$3:$C$65537,MATCH(IFERROR(RIGHT($C593,LEN($C593)-FIND("_",$C593)),""),l_act!$A$3:$A$65537,0)),INDEX(background_technosphere!$G$2:$G$65536,MATCH($C593,background_technosphere!$A$2:$A$65536,0))),"")</f>
        <v/>
      </c>
      <c r="G593" s="56" t="str">
        <f>_xlfn.IFNA(_xlfn.IFNA(INDEX(l_goods!$B$3:$B$65537,MATCH($C593,l_goods!$A$3:$A$65537,0)),INDEX(background_technosphere!$F$2:$F$65536,MATCH($C593,background_technosphere!$A$2:$A$65536,0))),"")</f>
        <v/>
      </c>
      <c r="H593" s="57" t="str">
        <f>_xlfn.IFNA(_xlfn.IFNA(INDEX(l_fp!$B$3:$B$65537,MATCH($D593,l_fp!$A$3:$A$65537,0)),INDEX(background_biosphere!$B$2:$B$65536,MATCH($D593,background_biosphere!$A$2:$A$65536,0))),"")</f>
        <v/>
      </c>
      <c r="I593" s="58"/>
      <c r="J593" s="58"/>
      <c r="K593" s="54"/>
      <c r="L593" s="59" t="str">
        <f>IF(_xlfn.IFNA(_xlfn.IFNA(INDEX(l_fp!$D$3:$D$65537,MATCH($D593,l_fp!$A$3:$A$65537,0)),INDEX(background_biosphere!$C$2:$C$65536,MATCH($D593,background_biosphere!$A$2:$A$65536,0))),"")=0,"",_xlfn.IFNA(_xlfn.IFNA(INDEX(l_fp!$D$3:$D$65537,MATCH($D593,l_fp!$A$3:$A$65537,0)),INDEX(background_biosphere!$C$2:$C$65536,MATCH($D593,background_biosphere!$A$2:$A$65536,0))),""))</f>
        <v/>
      </c>
      <c r="M593" s="59" t="str">
        <f>IF(_xlfn.IFNA(_xlfn.IFNA(INDEX(l_fp!$E$3:$E$65537,MATCH($D593,l_fp!$A$3:$A$65537,0)),INDEX(background_biosphere!$D$2:$D$65536,MATCH($D593,background_biosphere!$A$2:$A$65536,0))),"")=0,"",_xlfn.IFNA(_xlfn.IFNA(INDEX(l_fp!$E$3:$E$65537,MATCH($D593,l_fp!$A$3:$A$65537,0)),INDEX(background_biosphere!$D$2:$D$65536,MATCH($D593,background_biosphere!$A$2:$A$65536,0))),""))</f>
        <v/>
      </c>
      <c r="N593" s="60" t="str">
        <f>_xlfn.IFNA(_xlfn.IFNA(_xlfn.IFNA(_xlfn.IFNA(INDEX(l_goods!$D$3:$D$65537,MATCH(C593,l_goods!$A$3:$A$65537,0)),INDEX(background_technosphere!$H$2:$H$65536,MATCH(C593,background_technosphere!$A$2:$A$65536,0))),INDEX(l_fp!$F$3:$F$65537,MATCH($D593,l_fp!$A$3:$A$65537,0))),INDEX(background_biosphere!$E$2:$E$65536,MATCH($D593,background_biosphere!$A$2:$A$65536,0))),"")</f>
        <v/>
      </c>
      <c r="O593" s="61"/>
      <c r="P593" s="61"/>
      <c r="Q593" s="61"/>
    </row>
    <row r="594" spans="1:17" x14ac:dyDescent="0.25">
      <c r="A594" s="159"/>
      <c r="B594" s="156"/>
      <c r="C594" s="53"/>
      <c r="D594" s="54"/>
      <c r="E594" s="55" t="str">
        <f>_xlfn.IFNA(_xlfn.IFNA(INDEX(l_act!$B$3:$B$65537,MATCH(IFERROR(RIGHT($C594,LEN($C594)-FIND("_",$C594)),""),l_act!$A$3:$A$65537,0)),INDEX(background_technosphere!$E$2:$E$65536,MATCH($C594,background_technosphere!$A$2:$A$65536,0))),"")</f>
        <v/>
      </c>
      <c r="F594" s="55" t="str">
        <f>_xlfn.IFNA(_xlfn.IFNA(INDEX(l_act!$C$3:$C$65537,MATCH(IFERROR(RIGHT($C594,LEN($C594)-FIND("_",$C594)),""),l_act!$A$3:$A$65537,0)),INDEX(background_technosphere!$G$2:$G$65536,MATCH($C594,background_technosphere!$A$2:$A$65536,0))),"")</f>
        <v/>
      </c>
      <c r="G594" s="56" t="str">
        <f>_xlfn.IFNA(_xlfn.IFNA(INDEX(l_goods!$B$3:$B$65537,MATCH($C594,l_goods!$A$3:$A$65537,0)),INDEX(background_technosphere!$F$2:$F$65536,MATCH($C594,background_technosphere!$A$2:$A$65536,0))),"")</f>
        <v/>
      </c>
      <c r="H594" s="57" t="str">
        <f>_xlfn.IFNA(_xlfn.IFNA(INDEX(l_fp!$B$3:$B$65537,MATCH($D594,l_fp!$A$3:$A$65537,0)),INDEX(background_biosphere!$B$2:$B$65536,MATCH($D594,background_biosphere!$A$2:$A$65536,0))),"")</f>
        <v/>
      </c>
      <c r="I594" s="58"/>
      <c r="J594" s="58"/>
      <c r="K594" s="54"/>
      <c r="L594" s="59" t="str">
        <f>IF(_xlfn.IFNA(_xlfn.IFNA(INDEX(l_fp!$D$3:$D$65537,MATCH($D594,l_fp!$A$3:$A$65537,0)),INDEX(background_biosphere!$C$2:$C$65536,MATCH($D594,background_biosphere!$A$2:$A$65536,0))),"")=0,"",_xlfn.IFNA(_xlfn.IFNA(INDEX(l_fp!$D$3:$D$65537,MATCH($D594,l_fp!$A$3:$A$65537,0)),INDEX(background_biosphere!$C$2:$C$65536,MATCH($D594,background_biosphere!$A$2:$A$65536,0))),""))</f>
        <v/>
      </c>
      <c r="M594" s="59" t="str">
        <f>IF(_xlfn.IFNA(_xlfn.IFNA(INDEX(l_fp!$E$3:$E$65537,MATCH($D594,l_fp!$A$3:$A$65537,0)),INDEX(background_biosphere!$D$2:$D$65536,MATCH($D594,background_biosphere!$A$2:$A$65536,0))),"")=0,"",_xlfn.IFNA(_xlfn.IFNA(INDEX(l_fp!$E$3:$E$65537,MATCH($D594,l_fp!$A$3:$A$65537,0)),INDEX(background_biosphere!$D$2:$D$65536,MATCH($D594,background_biosphere!$A$2:$A$65536,0))),""))</f>
        <v/>
      </c>
      <c r="N594" s="60" t="str">
        <f>_xlfn.IFNA(_xlfn.IFNA(_xlfn.IFNA(_xlfn.IFNA(INDEX(l_goods!$D$3:$D$65537,MATCH(C594,l_goods!$A$3:$A$65537,0)),INDEX(background_technosphere!$H$2:$H$65536,MATCH(C594,background_technosphere!$A$2:$A$65536,0))),INDEX(l_fp!$F$3:$F$65537,MATCH($D594,l_fp!$A$3:$A$65537,0))),INDEX(background_biosphere!$E$2:$E$65536,MATCH($D594,background_biosphere!$A$2:$A$65536,0))),"")</f>
        <v/>
      </c>
      <c r="O594" s="61"/>
      <c r="P594" s="61"/>
      <c r="Q594" s="61"/>
    </row>
    <row r="595" spans="1:17" x14ac:dyDescent="0.25">
      <c r="A595" s="159"/>
      <c r="B595" s="156"/>
      <c r="C595" s="53"/>
      <c r="D595" s="54"/>
      <c r="E595" s="55" t="str">
        <f>_xlfn.IFNA(_xlfn.IFNA(INDEX(l_act!$B$3:$B$65537,MATCH(IFERROR(RIGHT($C595,LEN($C595)-FIND("_",$C595)),""),l_act!$A$3:$A$65537,0)),INDEX(background_technosphere!$E$2:$E$65536,MATCH($C595,background_technosphere!$A$2:$A$65536,0))),"")</f>
        <v/>
      </c>
      <c r="F595" s="55" t="str">
        <f>_xlfn.IFNA(_xlfn.IFNA(INDEX(l_act!$C$3:$C$65537,MATCH(IFERROR(RIGHT($C595,LEN($C595)-FIND("_",$C595)),""),l_act!$A$3:$A$65537,0)),INDEX(background_technosphere!$G$2:$G$65536,MATCH($C595,background_technosphere!$A$2:$A$65536,0))),"")</f>
        <v/>
      </c>
      <c r="G595" s="56" t="str">
        <f>_xlfn.IFNA(_xlfn.IFNA(INDEX(l_goods!$B$3:$B$65537,MATCH($C595,l_goods!$A$3:$A$65537,0)),INDEX(background_technosphere!$F$2:$F$65536,MATCH($C595,background_technosphere!$A$2:$A$65536,0))),"")</f>
        <v/>
      </c>
      <c r="H595" s="57" t="str">
        <f>_xlfn.IFNA(_xlfn.IFNA(INDEX(l_fp!$B$3:$B$65537,MATCH($D595,l_fp!$A$3:$A$65537,0)),INDEX(background_biosphere!$B$2:$B$65536,MATCH($D595,background_biosphere!$A$2:$A$65536,0))),"")</f>
        <v/>
      </c>
      <c r="I595" s="58"/>
      <c r="J595" s="58"/>
      <c r="K595" s="54"/>
      <c r="L595" s="59" t="str">
        <f>IF(_xlfn.IFNA(_xlfn.IFNA(INDEX(l_fp!$D$3:$D$65537,MATCH($D595,l_fp!$A$3:$A$65537,0)),INDEX(background_biosphere!$C$2:$C$65536,MATCH($D595,background_biosphere!$A$2:$A$65536,0))),"")=0,"",_xlfn.IFNA(_xlfn.IFNA(INDEX(l_fp!$D$3:$D$65537,MATCH($D595,l_fp!$A$3:$A$65537,0)),INDEX(background_biosphere!$C$2:$C$65536,MATCH($D595,background_biosphere!$A$2:$A$65536,0))),""))</f>
        <v/>
      </c>
      <c r="M595" s="59" t="str">
        <f>IF(_xlfn.IFNA(_xlfn.IFNA(INDEX(l_fp!$E$3:$E$65537,MATCH($D595,l_fp!$A$3:$A$65537,0)),INDEX(background_biosphere!$D$2:$D$65536,MATCH($D595,background_biosphere!$A$2:$A$65536,0))),"")=0,"",_xlfn.IFNA(_xlfn.IFNA(INDEX(l_fp!$E$3:$E$65537,MATCH($D595,l_fp!$A$3:$A$65537,0)),INDEX(background_biosphere!$D$2:$D$65536,MATCH($D595,background_biosphere!$A$2:$A$65536,0))),""))</f>
        <v/>
      </c>
      <c r="N595" s="60" t="str">
        <f>_xlfn.IFNA(_xlfn.IFNA(_xlfn.IFNA(_xlfn.IFNA(INDEX(l_goods!$D$3:$D$65537,MATCH(C595,l_goods!$A$3:$A$65537,0)),INDEX(background_technosphere!$H$2:$H$65536,MATCH(C595,background_technosphere!$A$2:$A$65536,0))),INDEX(l_fp!$F$3:$F$65537,MATCH($D595,l_fp!$A$3:$A$65537,0))),INDEX(background_biosphere!$E$2:$E$65536,MATCH($D595,background_biosphere!$A$2:$A$65536,0))),"")</f>
        <v/>
      </c>
      <c r="O595" s="61"/>
      <c r="P595" s="61"/>
      <c r="Q595" s="61"/>
    </row>
    <row r="596" spans="1:17" x14ac:dyDescent="0.25">
      <c r="A596" s="159"/>
      <c r="B596" s="156"/>
      <c r="C596" s="53"/>
      <c r="D596" s="54"/>
      <c r="E596" s="55" t="str">
        <f>_xlfn.IFNA(_xlfn.IFNA(INDEX(l_act!$B$3:$B$65537,MATCH(IFERROR(RIGHT($C596,LEN($C596)-FIND("_",$C596)),""),l_act!$A$3:$A$65537,0)),INDEX(background_technosphere!$E$2:$E$65536,MATCH($C596,background_technosphere!$A$2:$A$65536,0))),"")</f>
        <v/>
      </c>
      <c r="F596" s="55" t="str">
        <f>_xlfn.IFNA(_xlfn.IFNA(INDEX(l_act!$C$3:$C$65537,MATCH(IFERROR(RIGHT($C596,LEN($C596)-FIND("_",$C596)),""),l_act!$A$3:$A$65537,0)),INDEX(background_technosphere!$G$2:$G$65536,MATCH($C596,background_technosphere!$A$2:$A$65536,0))),"")</f>
        <v/>
      </c>
      <c r="G596" s="56" t="str">
        <f>_xlfn.IFNA(_xlfn.IFNA(INDEX(l_goods!$B$3:$B$65537,MATCH($C596,l_goods!$A$3:$A$65537,0)),INDEX(background_technosphere!$F$2:$F$65536,MATCH($C596,background_technosphere!$A$2:$A$65536,0))),"")</f>
        <v/>
      </c>
      <c r="H596" s="57" t="str">
        <f>_xlfn.IFNA(_xlfn.IFNA(INDEX(l_fp!$B$3:$B$65537,MATCH($D596,l_fp!$A$3:$A$65537,0)),INDEX(background_biosphere!$B$2:$B$65536,MATCH($D596,background_biosphere!$A$2:$A$65536,0))),"")</f>
        <v/>
      </c>
      <c r="I596" s="58"/>
      <c r="J596" s="58"/>
      <c r="K596" s="54"/>
      <c r="L596" s="59" t="str">
        <f>IF(_xlfn.IFNA(_xlfn.IFNA(INDEX(l_fp!$D$3:$D$65537,MATCH($D596,l_fp!$A$3:$A$65537,0)),INDEX(background_biosphere!$C$2:$C$65536,MATCH($D596,background_biosphere!$A$2:$A$65536,0))),"")=0,"",_xlfn.IFNA(_xlfn.IFNA(INDEX(l_fp!$D$3:$D$65537,MATCH($D596,l_fp!$A$3:$A$65537,0)),INDEX(background_biosphere!$C$2:$C$65536,MATCH($D596,background_biosphere!$A$2:$A$65536,0))),""))</f>
        <v/>
      </c>
      <c r="M596" s="59" t="str">
        <f>IF(_xlfn.IFNA(_xlfn.IFNA(INDEX(l_fp!$E$3:$E$65537,MATCH($D596,l_fp!$A$3:$A$65537,0)),INDEX(background_biosphere!$D$2:$D$65536,MATCH($D596,background_biosphere!$A$2:$A$65536,0))),"")=0,"",_xlfn.IFNA(_xlfn.IFNA(INDEX(l_fp!$E$3:$E$65537,MATCH($D596,l_fp!$A$3:$A$65537,0)),INDEX(background_biosphere!$D$2:$D$65536,MATCH($D596,background_biosphere!$A$2:$A$65536,0))),""))</f>
        <v/>
      </c>
      <c r="N596" s="60" t="str">
        <f>_xlfn.IFNA(_xlfn.IFNA(_xlfn.IFNA(_xlfn.IFNA(INDEX(l_goods!$D$3:$D$65537,MATCH(C596,l_goods!$A$3:$A$65537,0)),INDEX(background_technosphere!$H$2:$H$65536,MATCH(C596,background_technosphere!$A$2:$A$65536,0))),INDEX(l_fp!$F$3:$F$65537,MATCH($D596,l_fp!$A$3:$A$65537,0))),INDEX(background_biosphere!$E$2:$E$65536,MATCH($D596,background_biosphere!$A$2:$A$65536,0))),"")</f>
        <v/>
      </c>
      <c r="O596" s="61"/>
      <c r="P596" s="61"/>
      <c r="Q596" s="61"/>
    </row>
    <row r="597" spans="1:17" x14ac:dyDescent="0.25">
      <c r="A597" s="159"/>
      <c r="B597" s="156"/>
      <c r="C597" s="53"/>
      <c r="D597" s="54"/>
      <c r="E597" s="55" t="str">
        <f>_xlfn.IFNA(_xlfn.IFNA(INDEX(l_act!$B$3:$B$65537,MATCH(IFERROR(RIGHT($C597,LEN($C597)-FIND("_",$C597)),""),l_act!$A$3:$A$65537,0)),INDEX(background_technosphere!$E$2:$E$65536,MATCH($C597,background_technosphere!$A$2:$A$65536,0))),"")</f>
        <v/>
      </c>
      <c r="F597" s="55" t="str">
        <f>_xlfn.IFNA(_xlfn.IFNA(INDEX(l_act!$C$3:$C$65537,MATCH(IFERROR(RIGHT($C597,LEN($C597)-FIND("_",$C597)),""),l_act!$A$3:$A$65537,0)),INDEX(background_technosphere!$G$2:$G$65536,MATCH($C597,background_technosphere!$A$2:$A$65536,0))),"")</f>
        <v/>
      </c>
      <c r="G597" s="56" t="str">
        <f>_xlfn.IFNA(_xlfn.IFNA(INDEX(l_goods!$B$3:$B$65537,MATCH($C597,l_goods!$A$3:$A$65537,0)),INDEX(background_technosphere!$F$2:$F$65536,MATCH($C597,background_technosphere!$A$2:$A$65536,0))),"")</f>
        <v/>
      </c>
      <c r="H597" s="57" t="str">
        <f>_xlfn.IFNA(_xlfn.IFNA(INDEX(l_fp!$B$3:$B$65537,MATCH($D597,l_fp!$A$3:$A$65537,0)),INDEX(background_biosphere!$B$2:$B$65536,MATCH($D597,background_biosphere!$A$2:$A$65536,0))),"")</f>
        <v/>
      </c>
      <c r="I597" s="58"/>
      <c r="J597" s="58"/>
      <c r="K597" s="54"/>
      <c r="L597" s="59" t="str">
        <f>IF(_xlfn.IFNA(_xlfn.IFNA(INDEX(l_fp!$D$3:$D$65537,MATCH($D597,l_fp!$A$3:$A$65537,0)),INDEX(background_biosphere!$C$2:$C$65536,MATCH($D597,background_biosphere!$A$2:$A$65536,0))),"")=0,"",_xlfn.IFNA(_xlfn.IFNA(INDEX(l_fp!$D$3:$D$65537,MATCH($D597,l_fp!$A$3:$A$65537,0)),INDEX(background_biosphere!$C$2:$C$65536,MATCH($D597,background_biosphere!$A$2:$A$65536,0))),""))</f>
        <v/>
      </c>
      <c r="M597" s="59" t="str">
        <f>IF(_xlfn.IFNA(_xlfn.IFNA(INDEX(l_fp!$E$3:$E$65537,MATCH($D597,l_fp!$A$3:$A$65537,0)),INDEX(background_biosphere!$D$2:$D$65536,MATCH($D597,background_biosphere!$A$2:$A$65536,0))),"")=0,"",_xlfn.IFNA(_xlfn.IFNA(INDEX(l_fp!$E$3:$E$65537,MATCH($D597,l_fp!$A$3:$A$65537,0)),INDEX(background_biosphere!$D$2:$D$65536,MATCH($D597,background_biosphere!$A$2:$A$65536,0))),""))</f>
        <v/>
      </c>
      <c r="N597" s="60" t="str">
        <f>_xlfn.IFNA(_xlfn.IFNA(_xlfn.IFNA(_xlfn.IFNA(INDEX(l_goods!$D$3:$D$65537,MATCH(C597,l_goods!$A$3:$A$65537,0)),INDEX(background_technosphere!$H$2:$H$65536,MATCH(C597,background_technosphere!$A$2:$A$65536,0))),INDEX(l_fp!$F$3:$F$65537,MATCH($D597,l_fp!$A$3:$A$65537,0))),INDEX(background_biosphere!$E$2:$E$65536,MATCH($D597,background_biosphere!$A$2:$A$65536,0))),"")</f>
        <v/>
      </c>
      <c r="O597" s="61"/>
      <c r="P597" s="61"/>
      <c r="Q597" s="61"/>
    </row>
    <row r="598" spans="1:17" x14ac:dyDescent="0.25">
      <c r="A598" s="159"/>
      <c r="B598" s="156"/>
      <c r="C598" s="53"/>
      <c r="D598" s="54"/>
      <c r="E598" s="55" t="str">
        <f>_xlfn.IFNA(_xlfn.IFNA(INDEX(l_act!$B$3:$B$65537,MATCH(IFERROR(RIGHT($C598,LEN($C598)-FIND("_",$C598)),""),l_act!$A$3:$A$65537,0)),INDEX(background_technosphere!$E$2:$E$65536,MATCH($C598,background_technosphere!$A$2:$A$65536,0))),"")</f>
        <v/>
      </c>
      <c r="F598" s="55" t="str">
        <f>_xlfn.IFNA(_xlfn.IFNA(INDEX(l_act!$C$3:$C$65537,MATCH(IFERROR(RIGHT($C598,LEN($C598)-FIND("_",$C598)),""),l_act!$A$3:$A$65537,0)),INDEX(background_technosphere!$G$2:$G$65536,MATCH($C598,background_technosphere!$A$2:$A$65536,0))),"")</f>
        <v/>
      </c>
      <c r="G598" s="56" t="str">
        <f>_xlfn.IFNA(_xlfn.IFNA(INDEX(l_goods!$B$3:$B$65537,MATCH($C598,l_goods!$A$3:$A$65537,0)),INDEX(background_technosphere!$F$2:$F$65536,MATCH($C598,background_technosphere!$A$2:$A$65536,0))),"")</f>
        <v/>
      </c>
      <c r="H598" s="57" t="str">
        <f>_xlfn.IFNA(_xlfn.IFNA(INDEX(l_fp!$B$3:$B$65537,MATCH($D598,l_fp!$A$3:$A$65537,0)),INDEX(background_biosphere!$B$2:$B$65536,MATCH($D598,background_biosphere!$A$2:$A$65536,0))),"")</f>
        <v/>
      </c>
      <c r="I598" s="58"/>
      <c r="J598" s="58"/>
      <c r="K598" s="54"/>
      <c r="L598" s="59" t="str">
        <f>IF(_xlfn.IFNA(_xlfn.IFNA(INDEX(l_fp!$D$3:$D$65537,MATCH($D598,l_fp!$A$3:$A$65537,0)),INDEX(background_biosphere!$C$2:$C$65536,MATCH($D598,background_biosphere!$A$2:$A$65536,0))),"")=0,"",_xlfn.IFNA(_xlfn.IFNA(INDEX(l_fp!$D$3:$D$65537,MATCH($D598,l_fp!$A$3:$A$65537,0)),INDEX(background_biosphere!$C$2:$C$65536,MATCH($D598,background_biosphere!$A$2:$A$65536,0))),""))</f>
        <v/>
      </c>
      <c r="M598" s="59" t="str">
        <f>IF(_xlfn.IFNA(_xlfn.IFNA(INDEX(l_fp!$E$3:$E$65537,MATCH($D598,l_fp!$A$3:$A$65537,0)),INDEX(background_biosphere!$D$2:$D$65536,MATCH($D598,background_biosphere!$A$2:$A$65536,0))),"")=0,"",_xlfn.IFNA(_xlfn.IFNA(INDEX(l_fp!$E$3:$E$65537,MATCH($D598,l_fp!$A$3:$A$65537,0)),INDEX(background_biosphere!$D$2:$D$65536,MATCH($D598,background_biosphere!$A$2:$A$65536,0))),""))</f>
        <v/>
      </c>
      <c r="N598" s="60" t="str">
        <f>_xlfn.IFNA(_xlfn.IFNA(_xlfn.IFNA(_xlfn.IFNA(INDEX(l_goods!$D$3:$D$65537,MATCH(C598,l_goods!$A$3:$A$65537,0)),INDEX(background_technosphere!$H$2:$H$65536,MATCH(C598,background_technosphere!$A$2:$A$65536,0))),INDEX(l_fp!$F$3:$F$65537,MATCH($D598,l_fp!$A$3:$A$65537,0))),INDEX(background_biosphere!$E$2:$E$65536,MATCH($D598,background_biosphere!$A$2:$A$65536,0))),"")</f>
        <v/>
      </c>
      <c r="O598" s="61"/>
      <c r="P598" s="61"/>
      <c r="Q598" s="61"/>
    </row>
    <row r="599" spans="1:17" x14ac:dyDescent="0.25">
      <c r="A599" s="159"/>
      <c r="B599" s="156"/>
      <c r="C599" s="53"/>
      <c r="D599" s="54"/>
      <c r="E599" s="55" t="str">
        <f>_xlfn.IFNA(_xlfn.IFNA(INDEX(l_act!$B$3:$B$65537,MATCH(IFERROR(RIGHT($C599,LEN($C599)-FIND("_",$C599)),""),l_act!$A$3:$A$65537,0)),INDEX(background_technosphere!$E$2:$E$65536,MATCH($C599,background_technosphere!$A$2:$A$65536,0))),"")</f>
        <v/>
      </c>
      <c r="F599" s="55" t="str">
        <f>_xlfn.IFNA(_xlfn.IFNA(INDEX(l_act!$C$3:$C$65537,MATCH(IFERROR(RIGHT($C599,LEN($C599)-FIND("_",$C599)),""),l_act!$A$3:$A$65537,0)),INDEX(background_technosphere!$G$2:$G$65536,MATCH($C599,background_technosphere!$A$2:$A$65536,0))),"")</f>
        <v/>
      </c>
      <c r="G599" s="56" t="str">
        <f>_xlfn.IFNA(_xlfn.IFNA(INDEX(l_goods!$B$3:$B$65537,MATCH($C599,l_goods!$A$3:$A$65537,0)),INDEX(background_technosphere!$F$2:$F$65536,MATCH($C599,background_technosphere!$A$2:$A$65536,0))),"")</f>
        <v/>
      </c>
      <c r="H599" s="57" t="str">
        <f>_xlfn.IFNA(_xlfn.IFNA(INDEX(l_fp!$B$3:$B$65537,MATCH($D599,l_fp!$A$3:$A$65537,0)),INDEX(background_biosphere!$B$2:$B$65536,MATCH($D599,background_biosphere!$A$2:$A$65536,0))),"")</f>
        <v/>
      </c>
      <c r="I599" s="58"/>
      <c r="J599" s="58"/>
      <c r="K599" s="54"/>
      <c r="L599" s="59" t="str">
        <f>IF(_xlfn.IFNA(_xlfn.IFNA(INDEX(l_fp!$D$3:$D$65537,MATCH($D599,l_fp!$A$3:$A$65537,0)),INDEX(background_biosphere!$C$2:$C$65536,MATCH($D599,background_biosphere!$A$2:$A$65536,0))),"")=0,"",_xlfn.IFNA(_xlfn.IFNA(INDEX(l_fp!$D$3:$D$65537,MATCH($D599,l_fp!$A$3:$A$65537,0)),INDEX(background_biosphere!$C$2:$C$65536,MATCH($D599,background_biosphere!$A$2:$A$65536,0))),""))</f>
        <v/>
      </c>
      <c r="M599" s="59" t="str">
        <f>IF(_xlfn.IFNA(_xlfn.IFNA(INDEX(l_fp!$E$3:$E$65537,MATCH($D599,l_fp!$A$3:$A$65537,0)),INDEX(background_biosphere!$D$2:$D$65536,MATCH($D599,background_biosphere!$A$2:$A$65536,0))),"")=0,"",_xlfn.IFNA(_xlfn.IFNA(INDEX(l_fp!$E$3:$E$65537,MATCH($D599,l_fp!$A$3:$A$65537,0)),INDEX(background_biosphere!$D$2:$D$65536,MATCH($D599,background_biosphere!$A$2:$A$65536,0))),""))</f>
        <v/>
      </c>
      <c r="N599" s="60" t="str">
        <f>_xlfn.IFNA(_xlfn.IFNA(_xlfn.IFNA(_xlfn.IFNA(INDEX(l_goods!$D$3:$D$65537,MATCH(C599,l_goods!$A$3:$A$65537,0)),INDEX(background_technosphere!$H$2:$H$65536,MATCH(C599,background_technosphere!$A$2:$A$65536,0))),INDEX(l_fp!$F$3:$F$65537,MATCH($D599,l_fp!$A$3:$A$65537,0))),INDEX(background_biosphere!$E$2:$E$65536,MATCH($D599,background_biosphere!$A$2:$A$65536,0))),"")</f>
        <v/>
      </c>
      <c r="O599" s="61"/>
      <c r="P599" s="61"/>
      <c r="Q599" s="61"/>
    </row>
    <row r="600" spans="1:17" x14ac:dyDescent="0.25">
      <c r="A600" s="159"/>
      <c r="B600" s="156"/>
      <c r="C600" s="53"/>
      <c r="D600" s="54"/>
      <c r="E600" s="55" t="str">
        <f>_xlfn.IFNA(_xlfn.IFNA(INDEX(l_act!$B$3:$B$65537,MATCH(IFERROR(RIGHT($C600,LEN($C600)-FIND("_",$C600)),""),l_act!$A$3:$A$65537,0)),INDEX(background_technosphere!$E$2:$E$65536,MATCH($C600,background_technosphere!$A$2:$A$65536,0))),"")</f>
        <v/>
      </c>
      <c r="F600" s="55" t="str">
        <f>_xlfn.IFNA(_xlfn.IFNA(INDEX(l_act!$C$3:$C$65537,MATCH(IFERROR(RIGHT($C600,LEN($C600)-FIND("_",$C600)),""),l_act!$A$3:$A$65537,0)),INDEX(background_technosphere!$G$2:$G$65536,MATCH($C600,background_technosphere!$A$2:$A$65536,0))),"")</f>
        <v/>
      </c>
      <c r="G600" s="56" t="str">
        <f>_xlfn.IFNA(_xlfn.IFNA(INDEX(l_goods!$B$3:$B$65537,MATCH($C600,l_goods!$A$3:$A$65537,0)),INDEX(background_technosphere!$F$2:$F$65536,MATCH($C600,background_technosphere!$A$2:$A$65536,0))),"")</f>
        <v/>
      </c>
      <c r="H600" s="57" t="str">
        <f>_xlfn.IFNA(_xlfn.IFNA(INDEX(l_fp!$B$3:$B$65537,MATCH($D600,l_fp!$A$3:$A$65537,0)),INDEX(background_biosphere!$B$2:$B$65536,MATCH($D600,background_biosphere!$A$2:$A$65536,0))),"")</f>
        <v/>
      </c>
      <c r="I600" s="58"/>
      <c r="J600" s="58"/>
      <c r="K600" s="54"/>
      <c r="L600" s="59" t="str">
        <f>IF(_xlfn.IFNA(_xlfn.IFNA(INDEX(l_fp!$D$3:$D$65537,MATCH($D600,l_fp!$A$3:$A$65537,0)),INDEX(background_biosphere!$C$2:$C$65536,MATCH($D600,background_biosphere!$A$2:$A$65536,0))),"")=0,"",_xlfn.IFNA(_xlfn.IFNA(INDEX(l_fp!$D$3:$D$65537,MATCH($D600,l_fp!$A$3:$A$65537,0)),INDEX(background_biosphere!$C$2:$C$65536,MATCH($D600,background_biosphere!$A$2:$A$65536,0))),""))</f>
        <v/>
      </c>
      <c r="M600" s="59" t="str">
        <f>IF(_xlfn.IFNA(_xlfn.IFNA(INDEX(l_fp!$E$3:$E$65537,MATCH($D600,l_fp!$A$3:$A$65537,0)),INDEX(background_biosphere!$D$2:$D$65536,MATCH($D600,background_biosphere!$A$2:$A$65536,0))),"")=0,"",_xlfn.IFNA(_xlfn.IFNA(INDEX(l_fp!$E$3:$E$65537,MATCH($D600,l_fp!$A$3:$A$65537,0)),INDEX(background_biosphere!$D$2:$D$65536,MATCH($D600,background_biosphere!$A$2:$A$65536,0))),""))</f>
        <v/>
      </c>
      <c r="N600" s="60" t="str">
        <f>_xlfn.IFNA(_xlfn.IFNA(_xlfn.IFNA(_xlfn.IFNA(INDEX(l_goods!$D$3:$D$65537,MATCH(C600,l_goods!$A$3:$A$65537,0)),INDEX(background_technosphere!$H$2:$H$65536,MATCH(C600,background_technosphere!$A$2:$A$65536,0))),INDEX(l_fp!$F$3:$F$65537,MATCH($D600,l_fp!$A$3:$A$65537,0))),INDEX(background_biosphere!$E$2:$E$65536,MATCH($D600,background_biosphere!$A$2:$A$65536,0))),"")</f>
        <v/>
      </c>
      <c r="O600" s="61"/>
      <c r="P600" s="61"/>
      <c r="Q600" s="61"/>
    </row>
    <row r="601" spans="1:17" x14ac:dyDescent="0.25">
      <c r="A601" s="159"/>
      <c r="B601" s="156"/>
      <c r="C601" s="53"/>
      <c r="D601" s="54"/>
      <c r="E601" s="55" t="str">
        <f>_xlfn.IFNA(_xlfn.IFNA(INDEX(l_act!$B$3:$B$65537,MATCH(IFERROR(RIGHT($C601,LEN($C601)-FIND("_",$C601)),""),l_act!$A$3:$A$65537,0)),INDEX(background_technosphere!$E$2:$E$65536,MATCH($C601,background_technosphere!$A$2:$A$65536,0))),"")</f>
        <v/>
      </c>
      <c r="F601" s="55" t="str">
        <f>_xlfn.IFNA(_xlfn.IFNA(INDEX(l_act!$C$3:$C$65537,MATCH(IFERROR(RIGHT($C601,LEN($C601)-FIND("_",$C601)),""),l_act!$A$3:$A$65537,0)),INDEX(background_technosphere!$G$2:$G$65536,MATCH($C601,background_technosphere!$A$2:$A$65536,0))),"")</f>
        <v/>
      </c>
      <c r="G601" s="56" t="str">
        <f>_xlfn.IFNA(_xlfn.IFNA(INDEX(l_goods!$B$3:$B$65537,MATCH($C601,l_goods!$A$3:$A$65537,0)),INDEX(background_technosphere!$F$2:$F$65536,MATCH($C601,background_technosphere!$A$2:$A$65536,0))),"")</f>
        <v/>
      </c>
      <c r="H601" s="57" t="str">
        <f>_xlfn.IFNA(_xlfn.IFNA(INDEX(l_fp!$B$3:$B$65537,MATCH($D601,l_fp!$A$3:$A$65537,0)),INDEX(background_biosphere!$B$2:$B$65536,MATCH($D601,background_biosphere!$A$2:$A$65536,0))),"")</f>
        <v/>
      </c>
      <c r="I601" s="58"/>
      <c r="J601" s="58"/>
      <c r="K601" s="54"/>
      <c r="L601" s="59" t="str">
        <f>IF(_xlfn.IFNA(_xlfn.IFNA(INDEX(l_fp!$D$3:$D$65537,MATCH($D601,l_fp!$A$3:$A$65537,0)),INDEX(background_biosphere!$C$2:$C$65536,MATCH($D601,background_biosphere!$A$2:$A$65536,0))),"")=0,"",_xlfn.IFNA(_xlfn.IFNA(INDEX(l_fp!$D$3:$D$65537,MATCH($D601,l_fp!$A$3:$A$65537,0)),INDEX(background_biosphere!$C$2:$C$65536,MATCH($D601,background_biosphere!$A$2:$A$65536,0))),""))</f>
        <v/>
      </c>
      <c r="M601" s="59" t="str">
        <f>IF(_xlfn.IFNA(_xlfn.IFNA(INDEX(l_fp!$E$3:$E$65537,MATCH($D601,l_fp!$A$3:$A$65537,0)),INDEX(background_biosphere!$D$2:$D$65536,MATCH($D601,background_biosphere!$A$2:$A$65536,0))),"")=0,"",_xlfn.IFNA(_xlfn.IFNA(INDEX(l_fp!$E$3:$E$65537,MATCH($D601,l_fp!$A$3:$A$65537,0)),INDEX(background_biosphere!$D$2:$D$65536,MATCH($D601,background_biosphere!$A$2:$A$65536,0))),""))</f>
        <v/>
      </c>
      <c r="N601" s="60" t="str">
        <f>_xlfn.IFNA(_xlfn.IFNA(_xlfn.IFNA(_xlfn.IFNA(INDEX(l_goods!$D$3:$D$65537,MATCH(C601,l_goods!$A$3:$A$65537,0)),INDEX(background_technosphere!$H$2:$H$65536,MATCH(C601,background_technosphere!$A$2:$A$65536,0))),INDEX(l_fp!$F$3:$F$65537,MATCH($D601,l_fp!$A$3:$A$65537,0))),INDEX(background_biosphere!$E$2:$E$65536,MATCH($D601,background_biosphere!$A$2:$A$65536,0))),"")</f>
        <v/>
      </c>
      <c r="O601" s="61"/>
      <c r="P601" s="61"/>
      <c r="Q601" s="61"/>
    </row>
    <row r="602" spans="1:17" x14ac:dyDescent="0.25">
      <c r="A602" s="159"/>
      <c r="B602" s="156"/>
      <c r="C602" s="53"/>
      <c r="D602" s="54"/>
      <c r="E602" s="55" t="str">
        <f>_xlfn.IFNA(_xlfn.IFNA(INDEX(l_act!$B$3:$B$65537,MATCH(IFERROR(RIGHT($C602,LEN($C602)-FIND("_",$C602)),""),l_act!$A$3:$A$65537,0)),INDEX(background_technosphere!$E$2:$E$65536,MATCH($C602,background_technosphere!$A$2:$A$65536,0))),"")</f>
        <v/>
      </c>
      <c r="F602" s="55" t="str">
        <f>_xlfn.IFNA(_xlfn.IFNA(INDEX(l_act!$C$3:$C$65537,MATCH(IFERROR(RIGHT($C602,LEN($C602)-FIND("_",$C602)),""),l_act!$A$3:$A$65537,0)),INDEX(background_technosphere!$G$2:$G$65536,MATCH($C602,background_technosphere!$A$2:$A$65536,0))),"")</f>
        <v/>
      </c>
      <c r="G602" s="56" t="str">
        <f>_xlfn.IFNA(_xlfn.IFNA(INDEX(l_goods!$B$3:$B$65537,MATCH($C602,l_goods!$A$3:$A$65537,0)),INDEX(background_technosphere!$F$2:$F$65536,MATCH($C602,background_technosphere!$A$2:$A$65536,0))),"")</f>
        <v/>
      </c>
      <c r="H602" s="57" t="str">
        <f>_xlfn.IFNA(_xlfn.IFNA(INDEX(l_fp!$B$3:$B$65537,MATCH($D602,l_fp!$A$3:$A$65537,0)),INDEX(background_biosphere!$B$2:$B$65536,MATCH($D602,background_biosphere!$A$2:$A$65536,0))),"")</f>
        <v/>
      </c>
      <c r="I602" s="58"/>
      <c r="J602" s="58"/>
      <c r="K602" s="54"/>
      <c r="L602" s="59" t="str">
        <f>IF(_xlfn.IFNA(_xlfn.IFNA(INDEX(l_fp!$D$3:$D$65537,MATCH($D602,l_fp!$A$3:$A$65537,0)),INDEX(background_biosphere!$C$2:$C$65536,MATCH($D602,background_biosphere!$A$2:$A$65536,0))),"")=0,"",_xlfn.IFNA(_xlfn.IFNA(INDEX(l_fp!$D$3:$D$65537,MATCH($D602,l_fp!$A$3:$A$65537,0)),INDEX(background_biosphere!$C$2:$C$65536,MATCH($D602,background_biosphere!$A$2:$A$65536,0))),""))</f>
        <v/>
      </c>
      <c r="M602" s="59" t="str">
        <f>IF(_xlfn.IFNA(_xlfn.IFNA(INDEX(l_fp!$E$3:$E$65537,MATCH($D602,l_fp!$A$3:$A$65537,0)),INDEX(background_biosphere!$D$2:$D$65536,MATCH($D602,background_biosphere!$A$2:$A$65536,0))),"")=0,"",_xlfn.IFNA(_xlfn.IFNA(INDEX(l_fp!$E$3:$E$65537,MATCH($D602,l_fp!$A$3:$A$65537,0)),INDEX(background_biosphere!$D$2:$D$65536,MATCH($D602,background_biosphere!$A$2:$A$65536,0))),""))</f>
        <v/>
      </c>
      <c r="N602" s="60" t="str">
        <f>_xlfn.IFNA(_xlfn.IFNA(_xlfn.IFNA(_xlfn.IFNA(INDEX(l_goods!$D$3:$D$65537,MATCH(C602,l_goods!$A$3:$A$65537,0)),INDEX(background_technosphere!$H$2:$H$65536,MATCH(C602,background_technosphere!$A$2:$A$65536,0))),INDEX(l_fp!$F$3:$F$65537,MATCH($D602,l_fp!$A$3:$A$65537,0))),INDEX(background_biosphere!$E$2:$E$65536,MATCH($D602,background_biosphere!$A$2:$A$65536,0))),"")</f>
        <v/>
      </c>
      <c r="O602" s="61"/>
      <c r="P602" s="61"/>
      <c r="Q602" s="61"/>
    </row>
    <row r="603" spans="1:17" x14ac:dyDescent="0.25">
      <c r="A603" s="159"/>
      <c r="B603" s="156"/>
      <c r="C603" s="53"/>
      <c r="D603" s="54"/>
      <c r="E603" s="55" t="str">
        <f>_xlfn.IFNA(_xlfn.IFNA(INDEX(l_act!$B$3:$B$65537,MATCH(IFERROR(RIGHT($C603,LEN($C603)-FIND("_",$C603)),""),l_act!$A$3:$A$65537,0)),INDEX(background_technosphere!$E$2:$E$65536,MATCH($C603,background_technosphere!$A$2:$A$65536,0))),"")</f>
        <v/>
      </c>
      <c r="F603" s="55" t="str">
        <f>_xlfn.IFNA(_xlfn.IFNA(INDEX(l_act!$C$3:$C$65537,MATCH(IFERROR(RIGHT($C603,LEN($C603)-FIND("_",$C603)),""),l_act!$A$3:$A$65537,0)),INDEX(background_technosphere!$G$2:$G$65536,MATCH($C603,background_technosphere!$A$2:$A$65536,0))),"")</f>
        <v/>
      </c>
      <c r="G603" s="56" t="str">
        <f>_xlfn.IFNA(_xlfn.IFNA(INDEX(l_goods!$B$3:$B$65537,MATCH($C603,l_goods!$A$3:$A$65537,0)),INDEX(background_technosphere!$F$2:$F$65536,MATCH($C603,background_technosphere!$A$2:$A$65536,0))),"")</f>
        <v/>
      </c>
      <c r="H603" s="57" t="str">
        <f>_xlfn.IFNA(_xlfn.IFNA(INDEX(l_fp!$B$3:$B$65537,MATCH($D603,l_fp!$A$3:$A$65537,0)),INDEX(background_biosphere!$B$2:$B$65536,MATCH($D603,background_biosphere!$A$2:$A$65536,0))),"")</f>
        <v/>
      </c>
      <c r="I603" s="58"/>
      <c r="J603" s="58"/>
      <c r="K603" s="54"/>
      <c r="L603" s="59" t="str">
        <f>IF(_xlfn.IFNA(_xlfn.IFNA(INDEX(l_fp!$D$3:$D$65537,MATCH($D603,l_fp!$A$3:$A$65537,0)),INDEX(background_biosphere!$C$2:$C$65536,MATCH($D603,background_biosphere!$A$2:$A$65536,0))),"")=0,"",_xlfn.IFNA(_xlfn.IFNA(INDEX(l_fp!$D$3:$D$65537,MATCH($D603,l_fp!$A$3:$A$65537,0)),INDEX(background_biosphere!$C$2:$C$65536,MATCH($D603,background_biosphere!$A$2:$A$65536,0))),""))</f>
        <v/>
      </c>
      <c r="M603" s="59" t="str">
        <f>IF(_xlfn.IFNA(_xlfn.IFNA(INDEX(l_fp!$E$3:$E$65537,MATCH($D603,l_fp!$A$3:$A$65537,0)),INDEX(background_biosphere!$D$2:$D$65536,MATCH($D603,background_biosphere!$A$2:$A$65536,0))),"")=0,"",_xlfn.IFNA(_xlfn.IFNA(INDEX(l_fp!$E$3:$E$65537,MATCH($D603,l_fp!$A$3:$A$65537,0)),INDEX(background_biosphere!$D$2:$D$65536,MATCH($D603,background_biosphere!$A$2:$A$65536,0))),""))</f>
        <v/>
      </c>
      <c r="N603" s="60" t="str">
        <f>_xlfn.IFNA(_xlfn.IFNA(_xlfn.IFNA(_xlfn.IFNA(INDEX(l_goods!$D$3:$D$65537,MATCH(C603,l_goods!$A$3:$A$65537,0)),INDEX(background_technosphere!$H$2:$H$65536,MATCH(C603,background_technosphere!$A$2:$A$65536,0))),INDEX(l_fp!$F$3:$F$65537,MATCH($D603,l_fp!$A$3:$A$65537,0))),INDEX(background_biosphere!$E$2:$E$65536,MATCH($D603,background_biosphere!$A$2:$A$65536,0))),"")</f>
        <v/>
      </c>
      <c r="O603" s="61"/>
      <c r="P603" s="61"/>
      <c r="Q603" s="61"/>
    </row>
    <row r="604" spans="1:17" x14ac:dyDescent="0.25">
      <c r="A604" s="159"/>
      <c r="B604" s="156"/>
      <c r="C604" s="53"/>
      <c r="D604" s="54"/>
      <c r="E604" s="55" t="str">
        <f>_xlfn.IFNA(_xlfn.IFNA(INDEX(l_act!$B$3:$B$65537,MATCH(IFERROR(RIGHT($C604,LEN($C604)-FIND("_",$C604)),""),l_act!$A$3:$A$65537,0)),INDEX(background_technosphere!$E$2:$E$65536,MATCH($C604,background_technosphere!$A$2:$A$65536,0))),"")</f>
        <v/>
      </c>
      <c r="F604" s="55" t="str">
        <f>_xlfn.IFNA(_xlfn.IFNA(INDEX(l_act!$C$3:$C$65537,MATCH(IFERROR(RIGHT($C604,LEN($C604)-FIND("_",$C604)),""),l_act!$A$3:$A$65537,0)),INDEX(background_technosphere!$G$2:$G$65536,MATCH($C604,background_technosphere!$A$2:$A$65536,0))),"")</f>
        <v/>
      </c>
      <c r="G604" s="56" t="str">
        <f>_xlfn.IFNA(_xlfn.IFNA(INDEX(l_goods!$B$3:$B$65537,MATCH($C604,l_goods!$A$3:$A$65537,0)),INDEX(background_technosphere!$F$2:$F$65536,MATCH($C604,background_technosphere!$A$2:$A$65536,0))),"")</f>
        <v/>
      </c>
      <c r="H604" s="57" t="str">
        <f>_xlfn.IFNA(_xlfn.IFNA(INDEX(l_fp!$B$3:$B$65537,MATCH($D604,l_fp!$A$3:$A$65537,0)),INDEX(background_biosphere!$B$2:$B$65536,MATCH($D604,background_biosphere!$A$2:$A$65536,0))),"")</f>
        <v/>
      </c>
      <c r="I604" s="58"/>
      <c r="J604" s="58"/>
      <c r="K604" s="54"/>
      <c r="L604" s="59" t="str">
        <f>IF(_xlfn.IFNA(_xlfn.IFNA(INDEX(l_fp!$D$3:$D$65537,MATCH($D604,l_fp!$A$3:$A$65537,0)),INDEX(background_biosphere!$C$2:$C$65536,MATCH($D604,background_biosphere!$A$2:$A$65536,0))),"")=0,"",_xlfn.IFNA(_xlfn.IFNA(INDEX(l_fp!$D$3:$D$65537,MATCH($D604,l_fp!$A$3:$A$65537,0)),INDEX(background_biosphere!$C$2:$C$65536,MATCH($D604,background_biosphere!$A$2:$A$65536,0))),""))</f>
        <v/>
      </c>
      <c r="M604" s="59" t="str">
        <f>IF(_xlfn.IFNA(_xlfn.IFNA(INDEX(l_fp!$E$3:$E$65537,MATCH($D604,l_fp!$A$3:$A$65537,0)),INDEX(background_biosphere!$D$2:$D$65536,MATCH($D604,background_biosphere!$A$2:$A$65536,0))),"")=0,"",_xlfn.IFNA(_xlfn.IFNA(INDEX(l_fp!$E$3:$E$65537,MATCH($D604,l_fp!$A$3:$A$65537,0)),INDEX(background_biosphere!$D$2:$D$65536,MATCH($D604,background_biosphere!$A$2:$A$65536,0))),""))</f>
        <v/>
      </c>
      <c r="N604" s="60" t="str">
        <f>_xlfn.IFNA(_xlfn.IFNA(_xlfn.IFNA(_xlfn.IFNA(INDEX(l_goods!$D$3:$D$65537,MATCH(C604,l_goods!$A$3:$A$65537,0)),INDEX(background_technosphere!$H$2:$H$65536,MATCH(C604,background_technosphere!$A$2:$A$65536,0))),INDEX(l_fp!$F$3:$F$65537,MATCH($D604,l_fp!$A$3:$A$65537,0))),INDEX(background_biosphere!$E$2:$E$65536,MATCH($D604,background_biosphere!$A$2:$A$65536,0))),"")</f>
        <v/>
      </c>
      <c r="O604" s="61"/>
      <c r="P604" s="61"/>
      <c r="Q604" s="61"/>
    </row>
    <row r="605" spans="1:17" x14ac:dyDescent="0.25">
      <c r="A605" s="159"/>
      <c r="B605" s="156"/>
      <c r="C605" s="53"/>
      <c r="D605" s="54"/>
      <c r="E605" s="55" t="str">
        <f>_xlfn.IFNA(_xlfn.IFNA(INDEX(l_act!$B$3:$B$65537,MATCH(IFERROR(RIGHT($C605,LEN($C605)-FIND("_",$C605)),""),l_act!$A$3:$A$65537,0)),INDEX(background_technosphere!$E$2:$E$65536,MATCH($C605,background_technosphere!$A$2:$A$65536,0))),"")</f>
        <v/>
      </c>
      <c r="F605" s="55" t="str">
        <f>_xlfn.IFNA(_xlfn.IFNA(INDEX(l_act!$C$3:$C$65537,MATCH(IFERROR(RIGHT($C605,LEN($C605)-FIND("_",$C605)),""),l_act!$A$3:$A$65537,0)),INDEX(background_technosphere!$G$2:$G$65536,MATCH($C605,background_technosphere!$A$2:$A$65536,0))),"")</f>
        <v/>
      </c>
      <c r="G605" s="56" t="str">
        <f>_xlfn.IFNA(_xlfn.IFNA(INDEX(l_goods!$B$3:$B$65537,MATCH($C605,l_goods!$A$3:$A$65537,0)),INDEX(background_technosphere!$F$2:$F$65536,MATCH($C605,background_technosphere!$A$2:$A$65536,0))),"")</f>
        <v/>
      </c>
      <c r="H605" s="57" t="str">
        <f>_xlfn.IFNA(_xlfn.IFNA(INDEX(l_fp!$B$3:$B$65537,MATCH($D605,l_fp!$A$3:$A$65537,0)),INDEX(background_biosphere!$B$2:$B$65536,MATCH($D605,background_biosphere!$A$2:$A$65536,0))),"")</f>
        <v/>
      </c>
      <c r="I605" s="58"/>
      <c r="J605" s="58"/>
      <c r="K605" s="54"/>
      <c r="L605" s="59" t="str">
        <f>IF(_xlfn.IFNA(_xlfn.IFNA(INDEX(l_fp!$D$3:$D$65537,MATCH($D605,l_fp!$A$3:$A$65537,0)),INDEX(background_biosphere!$C$2:$C$65536,MATCH($D605,background_biosphere!$A$2:$A$65536,0))),"")=0,"",_xlfn.IFNA(_xlfn.IFNA(INDEX(l_fp!$D$3:$D$65537,MATCH($D605,l_fp!$A$3:$A$65537,0)),INDEX(background_biosphere!$C$2:$C$65536,MATCH($D605,background_biosphere!$A$2:$A$65536,0))),""))</f>
        <v/>
      </c>
      <c r="M605" s="59" t="str">
        <f>IF(_xlfn.IFNA(_xlfn.IFNA(INDEX(l_fp!$E$3:$E$65537,MATCH($D605,l_fp!$A$3:$A$65537,0)),INDEX(background_biosphere!$D$2:$D$65536,MATCH($D605,background_biosphere!$A$2:$A$65536,0))),"")=0,"",_xlfn.IFNA(_xlfn.IFNA(INDEX(l_fp!$E$3:$E$65537,MATCH($D605,l_fp!$A$3:$A$65537,0)),INDEX(background_biosphere!$D$2:$D$65536,MATCH($D605,background_biosphere!$A$2:$A$65536,0))),""))</f>
        <v/>
      </c>
      <c r="N605" s="60" t="str">
        <f>_xlfn.IFNA(_xlfn.IFNA(_xlfn.IFNA(_xlfn.IFNA(INDEX(l_goods!$D$3:$D$65537,MATCH(C605,l_goods!$A$3:$A$65537,0)),INDEX(background_technosphere!$H$2:$H$65536,MATCH(C605,background_technosphere!$A$2:$A$65536,0))),INDEX(l_fp!$F$3:$F$65537,MATCH($D605,l_fp!$A$3:$A$65537,0))),INDEX(background_biosphere!$E$2:$E$65536,MATCH($D605,background_biosphere!$A$2:$A$65536,0))),"")</f>
        <v/>
      </c>
      <c r="O605" s="61"/>
      <c r="P605" s="61"/>
      <c r="Q605" s="61"/>
    </row>
    <row r="606" spans="1:17" x14ac:dyDescent="0.25">
      <c r="A606" s="159"/>
      <c r="B606" s="156"/>
      <c r="C606" s="53"/>
      <c r="D606" s="54"/>
      <c r="E606" s="55" t="str">
        <f>_xlfn.IFNA(_xlfn.IFNA(INDEX(l_act!$B$3:$B$65537,MATCH(IFERROR(RIGHT($C606,LEN($C606)-FIND("_",$C606)),""),l_act!$A$3:$A$65537,0)),INDEX(background_technosphere!$E$2:$E$65536,MATCH($C606,background_technosphere!$A$2:$A$65536,0))),"")</f>
        <v/>
      </c>
      <c r="F606" s="55" t="str">
        <f>_xlfn.IFNA(_xlfn.IFNA(INDEX(l_act!$C$3:$C$65537,MATCH(IFERROR(RIGHT($C606,LEN($C606)-FIND("_",$C606)),""),l_act!$A$3:$A$65537,0)),INDEX(background_technosphere!$G$2:$G$65536,MATCH($C606,background_technosphere!$A$2:$A$65536,0))),"")</f>
        <v/>
      </c>
      <c r="G606" s="56" t="str">
        <f>_xlfn.IFNA(_xlfn.IFNA(INDEX(l_goods!$B$3:$B$65537,MATCH($C606,l_goods!$A$3:$A$65537,0)),INDEX(background_technosphere!$F$2:$F$65536,MATCH($C606,background_technosphere!$A$2:$A$65536,0))),"")</f>
        <v/>
      </c>
      <c r="H606" s="57" t="str">
        <f>_xlfn.IFNA(_xlfn.IFNA(INDEX(l_fp!$B$3:$B$65537,MATCH($D606,l_fp!$A$3:$A$65537,0)),INDEX(background_biosphere!$B$2:$B$65536,MATCH($D606,background_biosphere!$A$2:$A$65536,0))),"")</f>
        <v/>
      </c>
      <c r="I606" s="58"/>
      <c r="J606" s="58"/>
      <c r="K606" s="54"/>
      <c r="L606" s="59" t="str">
        <f>IF(_xlfn.IFNA(_xlfn.IFNA(INDEX(l_fp!$D$3:$D$65537,MATCH($D606,l_fp!$A$3:$A$65537,0)),INDEX(background_biosphere!$C$2:$C$65536,MATCH($D606,background_biosphere!$A$2:$A$65536,0))),"")=0,"",_xlfn.IFNA(_xlfn.IFNA(INDEX(l_fp!$D$3:$D$65537,MATCH($D606,l_fp!$A$3:$A$65537,0)),INDEX(background_biosphere!$C$2:$C$65536,MATCH($D606,background_biosphere!$A$2:$A$65536,0))),""))</f>
        <v/>
      </c>
      <c r="M606" s="59" t="str">
        <f>IF(_xlfn.IFNA(_xlfn.IFNA(INDEX(l_fp!$E$3:$E$65537,MATCH($D606,l_fp!$A$3:$A$65537,0)),INDEX(background_biosphere!$D$2:$D$65536,MATCH($D606,background_biosphere!$A$2:$A$65536,0))),"")=0,"",_xlfn.IFNA(_xlfn.IFNA(INDEX(l_fp!$E$3:$E$65537,MATCH($D606,l_fp!$A$3:$A$65537,0)),INDEX(background_biosphere!$D$2:$D$65536,MATCH($D606,background_biosphere!$A$2:$A$65536,0))),""))</f>
        <v/>
      </c>
      <c r="N606" s="60" t="str">
        <f>_xlfn.IFNA(_xlfn.IFNA(_xlfn.IFNA(_xlfn.IFNA(INDEX(l_goods!$D$3:$D$65537,MATCH(C606,l_goods!$A$3:$A$65537,0)),INDEX(background_technosphere!$H$2:$H$65536,MATCH(C606,background_technosphere!$A$2:$A$65536,0))),INDEX(l_fp!$F$3:$F$65537,MATCH($D606,l_fp!$A$3:$A$65537,0))),INDEX(background_biosphere!$E$2:$E$65536,MATCH($D606,background_biosphere!$A$2:$A$65536,0))),"")</f>
        <v/>
      </c>
      <c r="O606" s="61"/>
      <c r="P606" s="61"/>
      <c r="Q606" s="61"/>
    </row>
    <row r="607" spans="1:17" x14ac:dyDescent="0.25">
      <c r="A607" s="159"/>
      <c r="B607" s="156"/>
      <c r="C607" s="53"/>
      <c r="D607" s="54"/>
      <c r="E607" s="55" t="str">
        <f>_xlfn.IFNA(_xlfn.IFNA(INDEX(l_act!$B$3:$B$65537,MATCH(IFERROR(RIGHT($C607,LEN($C607)-FIND("_",$C607)),""),l_act!$A$3:$A$65537,0)),INDEX(background_technosphere!$E$2:$E$65536,MATCH($C607,background_technosphere!$A$2:$A$65536,0))),"")</f>
        <v/>
      </c>
      <c r="F607" s="55" t="str">
        <f>_xlfn.IFNA(_xlfn.IFNA(INDEX(l_act!$C$3:$C$65537,MATCH(IFERROR(RIGHT($C607,LEN($C607)-FIND("_",$C607)),""),l_act!$A$3:$A$65537,0)),INDEX(background_technosphere!$G$2:$G$65536,MATCH($C607,background_technosphere!$A$2:$A$65536,0))),"")</f>
        <v/>
      </c>
      <c r="G607" s="56" t="str">
        <f>_xlfn.IFNA(_xlfn.IFNA(INDEX(l_goods!$B$3:$B$65537,MATCH($C607,l_goods!$A$3:$A$65537,0)),INDEX(background_technosphere!$F$2:$F$65536,MATCH($C607,background_technosphere!$A$2:$A$65536,0))),"")</f>
        <v/>
      </c>
      <c r="H607" s="57" t="str">
        <f>_xlfn.IFNA(_xlfn.IFNA(INDEX(l_fp!$B$3:$B$65537,MATCH($D607,l_fp!$A$3:$A$65537,0)),INDEX(background_biosphere!$B$2:$B$65536,MATCH($D607,background_biosphere!$A$2:$A$65536,0))),"")</f>
        <v/>
      </c>
      <c r="I607" s="58"/>
      <c r="J607" s="58"/>
      <c r="K607" s="54"/>
      <c r="L607" s="59" t="str">
        <f>IF(_xlfn.IFNA(_xlfn.IFNA(INDEX(l_fp!$D$3:$D$65537,MATCH($D607,l_fp!$A$3:$A$65537,0)),INDEX(background_biosphere!$C$2:$C$65536,MATCH($D607,background_biosphere!$A$2:$A$65536,0))),"")=0,"",_xlfn.IFNA(_xlfn.IFNA(INDEX(l_fp!$D$3:$D$65537,MATCH($D607,l_fp!$A$3:$A$65537,0)),INDEX(background_biosphere!$C$2:$C$65536,MATCH($D607,background_biosphere!$A$2:$A$65536,0))),""))</f>
        <v/>
      </c>
      <c r="M607" s="59" t="str">
        <f>IF(_xlfn.IFNA(_xlfn.IFNA(INDEX(l_fp!$E$3:$E$65537,MATCH($D607,l_fp!$A$3:$A$65537,0)),INDEX(background_biosphere!$D$2:$D$65536,MATCH($D607,background_biosphere!$A$2:$A$65536,0))),"")=0,"",_xlfn.IFNA(_xlfn.IFNA(INDEX(l_fp!$E$3:$E$65537,MATCH($D607,l_fp!$A$3:$A$65537,0)),INDEX(background_biosphere!$D$2:$D$65536,MATCH($D607,background_biosphere!$A$2:$A$65536,0))),""))</f>
        <v/>
      </c>
      <c r="N607" s="60" t="str">
        <f>_xlfn.IFNA(_xlfn.IFNA(_xlfn.IFNA(_xlfn.IFNA(INDEX(l_goods!$D$3:$D$65537,MATCH(C607,l_goods!$A$3:$A$65537,0)),INDEX(background_technosphere!$H$2:$H$65536,MATCH(C607,background_technosphere!$A$2:$A$65536,0))),INDEX(l_fp!$F$3:$F$65537,MATCH($D607,l_fp!$A$3:$A$65537,0))),INDEX(background_biosphere!$E$2:$E$65536,MATCH($D607,background_biosphere!$A$2:$A$65536,0))),"")</f>
        <v/>
      </c>
      <c r="O607" s="61"/>
      <c r="P607" s="61"/>
      <c r="Q607" s="61"/>
    </row>
    <row r="608" spans="1:17" x14ac:dyDescent="0.25">
      <c r="A608" s="159"/>
      <c r="B608" s="156"/>
      <c r="C608" s="53"/>
      <c r="D608" s="54"/>
      <c r="E608" s="55" t="str">
        <f>_xlfn.IFNA(_xlfn.IFNA(INDEX(l_act!$B$3:$B$65537,MATCH(IFERROR(RIGHT($C608,LEN($C608)-FIND("_",$C608)),""),l_act!$A$3:$A$65537,0)),INDEX(background_technosphere!$E$2:$E$65536,MATCH($C608,background_technosphere!$A$2:$A$65536,0))),"")</f>
        <v/>
      </c>
      <c r="F608" s="55" t="str">
        <f>_xlfn.IFNA(_xlfn.IFNA(INDEX(l_act!$C$3:$C$65537,MATCH(IFERROR(RIGHT($C608,LEN($C608)-FIND("_",$C608)),""),l_act!$A$3:$A$65537,0)),INDEX(background_technosphere!$G$2:$G$65536,MATCH($C608,background_technosphere!$A$2:$A$65536,0))),"")</f>
        <v/>
      </c>
      <c r="G608" s="56" t="str">
        <f>_xlfn.IFNA(_xlfn.IFNA(INDEX(l_goods!$B$3:$B$65537,MATCH($C608,l_goods!$A$3:$A$65537,0)),INDEX(background_technosphere!$F$2:$F$65536,MATCH($C608,background_technosphere!$A$2:$A$65536,0))),"")</f>
        <v/>
      </c>
      <c r="H608" s="57" t="str">
        <f>_xlfn.IFNA(_xlfn.IFNA(INDEX(l_fp!$B$3:$B$65537,MATCH($D608,l_fp!$A$3:$A$65537,0)),INDEX(background_biosphere!$B$2:$B$65536,MATCH($D608,background_biosphere!$A$2:$A$65536,0))),"")</f>
        <v/>
      </c>
      <c r="I608" s="58"/>
      <c r="J608" s="58"/>
      <c r="K608" s="54"/>
      <c r="L608" s="59" t="str">
        <f>IF(_xlfn.IFNA(_xlfn.IFNA(INDEX(l_fp!$D$3:$D$65537,MATCH($D608,l_fp!$A$3:$A$65537,0)),INDEX(background_biosphere!$C$2:$C$65536,MATCH($D608,background_biosphere!$A$2:$A$65536,0))),"")=0,"",_xlfn.IFNA(_xlfn.IFNA(INDEX(l_fp!$D$3:$D$65537,MATCH($D608,l_fp!$A$3:$A$65537,0)),INDEX(background_biosphere!$C$2:$C$65536,MATCH($D608,background_biosphere!$A$2:$A$65536,0))),""))</f>
        <v/>
      </c>
      <c r="M608" s="59" t="str">
        <f>IF(_xlfn.IFNA(_xlfn.IFNA(INDEX(l_fp!$E$3:$E$65537,MATCH($D608,l_fp!$A$3:$A$65537,0)),INDEX(background_biosphere!$D$2:$D$65536,MATCH($D608,background_biosphere!$A$2:$A$65536,0))),"")=0,"",_xlfn.IFNA(_xlfn.IFNA(INDEX(l_fp!$E$3:$E$65537,MATCH($D608,l_fp!$A$3:$A$65537,0)),INDEX(background_biosphere!$D$2:$D$65536,MATCH($D608,background_biosphere!$A$2:$A$65536,0))),""))</f>
        <v/>
      </c>
      <c r="N608" s="60" t="str">
        <f>_xlfn.IFNA(_xlfn.IFNA(_xlfn.IFNA(_xlfn.IFNA(INDEX(l_goods!$D$3:$D$65537,MATCH(C608,l_goods!$A$3:$A$65537,0)),INDEX(background_technosphere!$H$2:$H$65536,MATCH(C608,background_technosphere!$A$2:$A$65536,0))),INDEX(l_fp!$F$3:$F$65537,MATCH($D608,l_fp!$A$3:$A$65537,0))),INDEX(background_biosphere!$E$2:$E$65536,MATCH($D608,background_biosphere!$A$2:$A$65536,0))),"")</f>
        <v/>
      </c>
      <c r="O608" s="61"/>
      <c r="P608" s="61"/>
      <c r="Q608" s="61"/>
    </row>
    <row r="609" spans="1:17" x14ac:dyDescent="0.25">
      <c r="A609" s="159"/>
      <c r="B609" s="156"/>
      <c r="C609" s="53"/>
      <c r="D609" s="54"/>
      <c r="E609" s="55" t="str">
        <f>_xlfn.IFNA(_xlfn.IFNA(INDEX(l_act!$B$3:$B$65537,MATCH(IFERROR(RIGHT($C609,LEN($C609)-FIND("_",$C609)),""),l_act!$A$3:$A$65537,0)),INDEX(background_technosphere!$E$2:$E$65536,MATCH($C609,background_technosphere!$A$2:$A$65536,0))),"")</f>
        <v/>
      </c>
      <c r="F609" s="55" t="str">
        <f>_xlfn.IFNA(_xlfn.IFNA(INDEX(l_act!$C$3:$C$65537,MATCH(IFERROR(RIGHT($C609,LEN($C609)-FIND("_",$C609)),""),l_act!$A$3:$A$65537,0)),INDEX(background_technosphere!$G$2:$G$65536,MATCH($C609,background_technosphere!$A$2:$A$65536,0))),"")</f>
        <v/>
      </c>
      <c r="G609" s="56" t="str">
        <f>_xlfn.IFNA(_xlfn.IFNA(INDEX(l_goods!$B$3:$B$65537,MATCH($C609,l_goods!$A$3:$A$65537,0)),INDEX(background_technosphere!$F$2:$F$65536,MATCH($C609,background_technosphere!$A$2:$A$65536,0))),"")</f>
        <v/>
      </c>
      <c r="H609" s="57" t="str">
        <f>_xlfn.IFNA(_xlfn.IFNA(INDEX(l_fp!$B$3:$B$65537,MATCH($D609,l_fp!$A$3:$A$65537,0)),INDEX(background_biosphere!$B$2:$B$65536,MATCH($D609,background_biosphere!$A$2:$A$65536,0))),"")</f>
        <v/>
      </c>
      <c r="I609" s="58"/>
      <c r="J609" s="58"/>
      <c r="K609" s="54"/>
      <c r="L609" s="59" t="str">
        <f>IF(_xlfn.IFNA(_xlfn.IFNA(INDEX(l_fp!$D$3:$D$65537,MATCH($D609,l_fp!$A$3:$A$65537,0)),INDEX(background_biosphere!$C$2:$C$65536,MATCH($D609,background_biosphere!$A$2:$A$65536,0))),"")=0,"",_xlfn.IFNA(_xlfn.IFNA(INDEX(l_fp!$D$3:$D$65537,MATCH($D609,l_fp!$A$3:$A$65537,0)),INDEX(background_biosphere!$C$2:$C$65536,MATCH($D609,background_biosphere!$A$2:$A$65536,0))),""))</f>
        <v/>
      </c>
      <c r="M609" s="59" t="str">
        <f>IF(_xlfn.IFNA(_xlfn.IFNA(INDEX(l_fp!$E$3:$E$65537,MATCH($D609,l_fp!$A$3:$A$65537,0)),INDEX(background_biosphere!$D$2:$D$65536,MATCH($D609,background_biosphere!$A$2:$A$65536,0))),"")=0,"",_xlfn.IFNA(_xlfn.IFNA(INDEX(l_fp!$E$3:$E$65537,MATCH($D609,l_fp!$A$3:$A$65537,0)),INDEX(background_biosphere!$D$2:$D$65536,MATCH($D609,background_biosphere!$A$2:$A$65536,0))),""))</f>
        <v/>
      </c>
      <c r="N609" s="60" t="str">
        <f>_xlfn.IFNA(_xlfn.IFNA(_xlfn.IFNA(_xlfn.IFNA(INDEX(l_goods!$D$3:$D$65537,MATCH(C609,l_goods!$A$3:$A$65537,0)),INDEX(background_technosphere!$H$2:$H$65536,MATCH(C609,background_technosphere!$A$2:$A$65536,0))),INDEX(l_fp!$F$3:$F$65537,MATCH($D609,l_fp!$A$3:$A$65537,0))),INDEX(background_biosphere!$E$2:$E$65536,MATCH($D609,background_biosphere!$A$2:$A$65536,0))),"")</f>
        <v/>
      </c>
      <c r="O609" s="61"/>
      <c r="P609" s="61"/>
      <c r="Q609" s="61"/>
    </row>
    <row r="610" spans="1:17" x14ac:dyDescent="0.25">
      <c r="A610" s="159"/>
      <c r="B610" s="156"/>
      <c r="C610" s="53"/>
      <c r="D610" s="54"/>
      <c r="E610" s="55" t="str">
        <f>_xlfn.IFNA(_xlfn.IFNA(INDEX(l_act!$B$3:$B$65537,MATCH(IFERROR(RIGHT($C610,LEN($C610)-FIND("_",$C610)),""),l_act!$A$3:$A$65537,0)),INDEX(background_technosphere!$E$2:$E$65536,MATCH($C610,background_technosphere!$A$2:$A$65536,0))),"")</f>
        <v/>
      </c>
      <c r="F610" s="55" t="str">
        <f>_xlfn.IFNA(_xlfn.IFNA(INDEX(l_act!$C$3:$C$65537,MATCH(IFERROR(RIGHT($C610,LEN($C610)-FIND("_",$C610)),""),l_act!$A$3:$A$65537,0)),INDEX(background_technosphere!$G$2:$G$65536,MATCH($C610,background_technosphere!$A$2:$A$65536,0))),"")</f>
        <v/>
      </c>
      <c r="G610" s="56" t="str">
        <f>_xlfn.IFNA(_xlfn.IFNA(INDEX(l_goods!$B$3:$B$65537,MATCH($C610,l_goods!$A$3:$A$65537,0)),INDEX(background_technosphere!$F$2:$F$65536,MATCH($C610,background_technosphere!$A$2:$A$65536,0))),"")</f>
        <v/>
      </c>
      <c r="H610" s="57" t="str">
        <f>_xlfn.IFNA(_xlfn.IFNA(INDEX(l_fp!$B$3:$B$65537,MATCH($D610,l_fp!$A$3:$A$65537,0)),INDEX(background_biosphere!$B$2:$B$65536,MATCH($D610,background_biosphere!$A$2:$A$65536,0))),"")</f>
        <v/>
      </c>
      <c r="I610" s="58"/>
      <c r="J610" s="58"/>
      <c r="K610" s="54"/>
      <c r="L610" s="59" t="str">
        <f>IF(_xlfn.IFNA(_xlfn.IFNA(INDEX(l_fp!$D$3:$D$65537,MATCH($D610,l_fp!$A$3:$A$65537,0)),INDEX(background_biosphere!$C$2:$C$65536,MATCH($D610,background_biosphere!$A$2:$A$65536,0))),"")=0,"",_xlfn.IFNA(_xlfn.IFNA(INDEX(l_fp!$D$3:$D$65537,MATCH($D610,l_fp!$A$3:$A$65537,0)),INDEX(background_biosphere!$C$2:$C$65536,MATCH($D610,background_biosphere!$A$2:$A$65536,0))),""))</f>
        <v/>
      </c>
      <c r="M610" s="59" t="str">
        <f>IF(_xlfn.IFNA(_xlfn.IFNA(INDEX(l_fp!$E$3:$E$65537,MATCH($D610,l_fp!$A$3:$A$65537,0)),INDEX(background_biosphere!$D$2:$D$65536,MATCH($D610,background_biosphere!$A$2:$A$65536,0))),"")=0,"",_xlfn.IFNA(_xlfn.IFNA(INDEX(l_fp!$E$3:$E$65537,MATCH($D610,l_fp!$A$3:$A$65537,0)),INDEX(background_biosphere!$D$2:$D$65536,MATCH($D610,background_biosphere!$A$2:$A$65536,0))),""))</f>
        <v/>
      </c>
      <c r="N610" s="60" t="str">
        <f>_xlfn.IFNA(_xlfn.IFNA(_xlfn.IFNA(_xlfn.IFNA(INDEX(l_goods!$D$3:$D$65537,MATCH(C610,l_goods!$A$3:$A$65537,0)),INDEX(background_technosphere!$H$2:$H$65536,MATCH(C610,background_technosphere!$A$2:$A$65536,0))),INDEX(l_fp!$F$3:$F$65537,MATCH($D610,l_fp!$A$3:$A$65537,0))),INDEX(background_biosphere!$E$2:$E$65536,MATCH($D610,background_biosphere!$A$2:$A$65536,0))),"")</f>
        <v/>
      </c>
      <c r="O610" s="61"/>
      <c r="P610" s="61"/>
      <c r="Q610" s="61"/>
    </row>
    <row r="611" spans="1:17" x14ac:dyDescent="0.25">
      <c r="A611" s="159"/>
      <c r="B611" s="156"/>
      <c r="C611" s="53"/>
      <c r="D611" s="54"/>
      <c r="E611" s="55" t="str">
        <f>_xlfn.IFNA(_xlfn.IFNA(INDEX(l_act!$B$3:$B$65537,MATCH(IFERROR(RIGHT($C611,LEN($C611)-FIND("_",$C611)),""),l_act!$A$3:$A$65537,0)),INDEX(background_technosphere!$E$2:$E$65536,MATCH($C611,background_technosphere!$A$2:$A$65536,0))),"")</f>
        <v/>
      </c>
      <c r="F611" s="55" t="str">
        <f>_xlfn.IFNA(_xlfn.IFNA(INDEX(l_act!$C$3:$C$65537,MATCH(IFERROR(RIGHT($C611,LEN($C611)-FIND("_",$C611)),""),l_act!$A$3:$A$65537,0)),INDEX(background_technosphere!$G$2:$G$65536,MATCH($C611,background_technosphere!$A$2:$A$65536,0))),"")</f>
        <v/>
      </c>
      <c r="G611" s="56" t="str">
        <f>_xlfn.IFNA(_xlfn.IFNA(INDEX(l_goods!$B$3:$B$65537,MATCH($C611,l_goods!$A$3:$A$65537,0)),INDEX(background_technosphere!$F$2:$F$65536,MATCH($C611,background_technosphere!$A$2:$A$65536,0))),"")</f>
        <v/>
      </c>
      <c r="H611" s="57" t="str">
        <f>_xlfn.IFNA(_xlfn.IFNA(INDEX(l_fp!$B$3:$B$65537,MATCH($D611,l_fp!$A$3:$A$65537,0)),INDEX(background_biosphere!$B$2:$B$65536,MATCH($D611,background_biosphere!$A$2:$A$65536,0))),"")</f>
        <v/>
      </c>
      <c r="I611" s="58"/>
      <c r="J611" s="58"/>
      <c r="K611" s="54"/>
      <c r="L611" s="59" t="str">
        <f>IF(_xlfn.IFNA(_xlfn.IFNA(INDEX(l_fp!$D$3:$D$65537,MATCH($D611,l_fp!$A$3:$A$65537,0)),INDEX(background_biosphere!$C$2:$C$65536,MATCH($D611,background_biosphere!$A$2:$A$65536,0))),"")=0,"",_xlfn.IFNA(_xlfn.IFNA(INDEX(l_fp!$D$3:$D$65537,MATCH($D611,l_fp!$A$3:$A$65537,0)),INDEX(background_biosphere!$C$2:$C$65536,MATCH($D611,background_biosphere!$A$2:$A$65536,0))),""))</f>
        <v/>
      </c>
      <c r="M611" s="59" t="str">
        <f>IF(_xlfn.IFNA(_xlfn.IFNA(INDEX(l_fp!$E$3:$E$65537,MATCH($D611,l_fp!$A$3:$A$65537,0)),INDEX(background_biosphere!$D$2:$D$65536,MATCH($D611,background_biosphere!$A$2:$A$65536,0))),"")=0,"",_xlfn.IFNA(_xlfn.IFNA(INDEX(l_fp!$E$3:$E$65537,MATCH($D611,l_fp!$A$3:$A$65537,0)),INDEX(background_biosphere!$D$2:$D$65536,MATCH($D611,background_biosphere!$A$2:$A$65536,0))),""))</f>
        <v/>
      </c>
      <c r="N611" s="60" t="str">
        <f>_xlfn.IFNA(_xlfn.IFNA(_xlfn.IFNA(_xlfn.IFNA(INDEX(l_goods!$D$3:$D$65537,MATCH(C611,l_goods!$A$3:$A$65537,0)),INDEX(background_technosphere!$H$2:$H$65536,MATCH(C611,background_technosphere!$A$2:$A$65536,0))),INDEX(l_fp!$F$3:$F$65537,MATCH($D611,l_fp!$A$3:$A$65537,0))),INDEX(background_biosphere!$E$2:$E$65536,MATCH($D611,background_biosphere!$A$2:$A$65536,0))),"")</f>
        <v/>
      </c>
      <c r="O611" s="61"/>
      <c r="P611" s="61"/>
      <c r="Q611" s="61"/>
    </row>
    <row r="612" spans="1:17" x14ac:dyDescent="0.25">
      <c r="A612" s="159"/>
      <c r="B612" s="156"/>
      <c r="C612" s="53"/>
      <c r="D612" s="54"/>
      <c r="E612" s="55" t="str">
        <f>_xlfn.IFNA(_xlfn.IFNA(INDEX(l_act!$B$3:$B$65537,MATCH(IFERROR(RIGHT($C612,LEN($C612)-FIND("_",$C612)),""),l_act!$A$3:$A$65537,0)),INDEX(background_technosphere!$E$2:$E$65536,MATCH($C612,background_technosphere!$A$2:$A$65536,0))),"")</f>
        <v/>
      </c>
      <c r="F612" s="55" t="str">
        <f>_xlfn.IFNA(_xlfn.IFNA(INDEX(l_act!$C$3:$C$65537,MATCH(IFERROR(RIGHT($C612,LEN($C612)-FIND("_",$C612)),""),l_act!$A$3:$A$65537,0)),INDEX(background_technosphere!$G$2:$G$65536,MATCH($C612,background_technosphere!$A$2:$A$65536,0))),"")</f>
        <v/>
      </c>
      <c r="G612" s="56" t="str">
        <f>_xlfn.IFNA(_xlfn.IFNA(INDEX(l_goods!$B$3:$B$65537,MATCH($C612,l_goods!$A$3:$A$65537,0)),INDEX(background_technosphere!$F$2:$F$65536,MATCH($C612,background_technosphere!$A$2:$A$65536,0))),"")</f>
        <v/>
      </c>
      <c r="H612" s="57" t="str">
        <f>_xlfn.IFNA(_xlfn.IFNA(INDEX(l_fp!$B$3:$B$65537,MATCH($D612,l_fp!$A$3:$A$65537,0)),INDEX(background_biosphere!$B$2:$B$65536,MATCH($D612,background_biosphere!$A$2:$A$65536,0))),"")</f>
        <v/>
      </c>
      <c r="I612" s="58"/>
      <c r="J612" s="58"/>
      <c r="K612" s="54"/>
      <c r="L612" s="59" t="str">
        <f>IF(_xlfn.IFNA(_xlfn.IFNA(INDEX(l_fp!$D$3:$D$65537,MATCH($D612,l_fp!$A$3:$A$65537,0)),INDEX(background_biosphere!$C$2:$C$65536,MATCH($D612,background_biosphere!$A$2:$A$65536,0))),"")=0,"",_xlfn.IFNA(_xlfn.IFNA(INDEX(l_fp!$D$3:$D$65537,MATCH($D612,l_fp!$A$3:$A$65537,0)),INDEX(background_biosphere!$C$2:$C$65536,MATCH($D612,background_biosphere!$A$2:$A$65536,0))),""))</f>
        <v/>
      </c>
      <c r="M612" s="59" t="str">
        <f>IF(_xlfn.IFNA(_xlfn.IFNA(INDEX(l_fp!$E$3:$E$65537,MATCH($D612,l_fp!$A$3:$A$65537,0)),INDEX(background_biosphere!$D$2:$D$65536,MATCH($D612,background_biosphere!$A$2:$A$65536,0))),"")=0,"",_xlfn.IFNA(_xlfn.IFNA(INDEX(l_fp!$E$3:$E$65537,MATCH($D612,l_fp!$A$3:$A$65537,0)),INDEX(background_biosphere!$D$2:$D$65536,MATCH($D612,background_biosphere!$A$2:$A$65536,0))),""))</f>
        <v/>
      </c>
      <c r="N612" s="60" t="str">
        <f>_xlfn.IFNA(_xlfn.IFNA(_xlfn.IFNA(_xlfn.IFNA(INDEX(l_goods!$D$3:$D$65537,MATCH(C612,l_goods!$A$3:$A$65537,0)),INDEX(background_technosphere!$H$2:$H$65536,MATCH(C612,background_technosphere!$A$2:$A$65536,0))),INDEX(l_fp!$F$3:$F$65537,MATCH($D612,l_fp!$A$3:$A$65537,0))),INDEX(background_biosphere!$E$2:$E$65536,MATCH($D612,background_biosphere!$A$2:$A$65536,0))),"")</f>
        <v/>
      </c>
      <c r="O612" s="61"/>
      <c r="P612" s="61"/>
      <c r="Q612" s="61"/>
    </row>
    <row r="613" spans="1:17" x14ac:dyDescent="0.25">
      <c r="A613" s="159"/>
      <c r="B613" s="156"/>
      <c r="C613" s="53"/>
      <c r="D613" s="54"/>
      <c r="E613" s="55" t="str">
        <f>_xlfn.IFNA(_xlfn.IFNA(INDEX(l_act!$B$3:$B$65537,MATCH(IFERROR(RIGHT($C613,LEN($C613)-FIND("_",$C613)),""),l_act!$A$3:$A$65537,0)),INDEX(background_technosphere!$E$2:$E$65536,MATCH($C613,background_technosphere!$A$2:$A$65536,0))),"")</f>
        <v/>
      </c>
      <c r="F613" s="55" t="str">
        <f>_xlfn.IFNA(_xlfn.IFNA(INDEX(l_act!$C$3:$C$65537,MATCH(IFERROR(RIGHT($C613,LEN($C613)-FIND("_",$C613)),""),l_act!$A$3:$A$65537,0)),INDEX(background_technosphere!$G$2:$G$65536,MATCH($C613,background_technosphere!$A$2:$A$65536,0))),"")</f>
        <v/>
      </c>
      <c r="G613" s="56" t="str">
        <f>_xlfn.IFNA(_xlfn.IFNA(INDEX(l_goods!$B$3:$B$65537,MATCH($C613,l_goods!$A$3:$A$65537,0)),INDEX(background_technosphere!$F$2:$F$65536,MATCH($C613,background_technosphere!$A$2:$A$65536,0))),"")</f>
        <v/>
      </c>
      <c r="H613" s="57" t="str">
        <f>_xlfn.IFNA(_xlfn.IFNA(INDEX(l_fp!$B$3:$B$65537,MATCH($D613,l_fp!$A$3:$A$65537,0)),INDEX(background_biosphere!$B$2:$B$65536,MATCH($D613,background_biosphere!$A$2:$A$65536,0))),"")</f>
        <v/>
      </c>
      <c r="I613" s="58"/>
      <c r="J613" s="58"/>
      <c r="K613" s="54"/>
      <c r="L613" s="59" t="str">
        <f>IF(_xlfn.IFNA(_xlfn.IFNA(INDEX(l_fp!$D$3:$D$65537,MATCH($D613,l_fp!$A$3:$A$65537,0)),INDEX(background_biosphere!$C$2:$C$65536,MATCH($D613,background_biosphere!$A$2:$A$65536,0))),"")=0,"",_xlfn.IFNA(_xlfn.IFNA(INDEX(l_fp!$D$3:$D$65537,MATCH($D613,l_fp!$A$3:$A$65537,0)),INDEX(background_biosphere!$C$2:$C$65536,MATCH($D613,background_biosphere!$A$2:$A$65536,0))),""))</f>
        <v/>
      </c>
      <c r="M613" s="59" t="str">
        <f>IF(_xlfn.IFNA(_xlfn.IFNA(INDEX(l_fp!$E$3:$E$65537,MATCH($D613,l_fp!$A$3:$A$65537,0)),INDEX(background_biosphere!$D$2:$D$65536,MATCH($D613,background_biosphere!$A$2:$A$65536,0))),"")=0,"",_xlfn.IFNA(_xlfn.IFNA(INDEX(l_fp!$E$3:$E$65537,MATCH($D613,l_fp!$A$3:$A$65537,0)),INDEX(background_biosphere!$D$2:$D$65536,MATCH($D613,background_biosphere!$A$2:$A$65536,0))),""))</f>
        <v/>
      </c>
      <c r="N613" s="60" t="str">
        <f>_xlfn.IFNA(_xlfn.IFNA(_xlfn.IFNA(_xlfn.IFNA(INDEX(l_goods!$D$3:$D$65537,MATCH(C613,l_goods!$A$3:$A$65537,0)),INDEX(background_technosphere!$H$2:$H$65536,MATCH(C613,background_technosphere!$A$2:$A$65536,0))),INDEX(l_fp!$F$3:$F$65537,MATCH($D613,l_fp!$A$3:$A$65537,0))),INDEX(background_biosphere!$E$2:$E$65536,MATCH($D613,background_biosphere!$A$2:$A$65536,0))),"")</f>
        <v/>
      </c>
      <c r="O613" s="61"/>
      <c r="P613" s="61"/>
      <c r="Q613" s="61"/>
    </row>
    <row r="614" spans="1:17" x14ac:dyDescent="0.25">
      <c r="A614" s="159"/>
      <c r="B614" s="156"/>
      <c r="C614" s="53"/>
      <c r="D614" s="54"/>
      <c r="E614" s="55" t="str">
        <f>_xlfn.IFNA(_xlfn.IFNA(INDEX(l_act!$B$3:$B$65537,MATCH(IFERROR(RIGHT($C614,LEN($C614)-FIND("_",$C614)),""),l_act!$A$3:$A$65537,0)),INDEX(background_technosphere!$E$2:$E$65536,MATCH($C614,background_technosphere!$A$2:$A$65536,0))),"")</f>
        <v/>
      </c>
      <c r="F614" s="55" t="str">
        <f>_xlfn.IFNA(_xlfn.IFNA(INDEX(l_act!$C$3:$C$65537,MATCH(IFERROR(RIGHT($C614,LEN($C614)-FIND("_",$C614)),""),l_act!$A$3:$A$65537,0)),INDEX(background_technosphere!$G$2:$G$65536,MATCH($C614,background_technosphere!$A$2:$A$65536,0))),"")</f>
        <v/>
      </c>
      <c r="G614" s="56" t="str">
        <f>_xlfn.IFNA(_xlfn.IFNA(INDEX(l_goods!$B$3:$B$65537,MATCH($C614,l_goods!$A$3:$A$65537,0)),INDEX(background_technosphere!$F$2:$F$65536,MATCH($C614,background_technosphere!$A$2:$A$65536,0))),"")</f>
        <v/>
      </c>
      <c r="H614" s="57" t="str">
        <f>_xlfn.IFNA(_xlfn.IFNA(INDEX(l_fp!$B$3:$B$65537,MATCH($D614,l_fp!$A$3:$A$65537,0)),INDEX(background_biosphere!$B$2:$B$65536,MATCH($D614,background_biosphere!$A$2:$A$65536,0))),"")</f>
        <v/>
      </c>
      <c r="I614" s="58"/>
      <c r="J614" s="58"/>
      <c r="K614" s="54"/>
      <c r="L614" s="59" t="str">
        <f>IF(_xlfn.IFNA(_xlfn.IFNA(INDEX(l_fp!$D$3:$D$65537,MATCH($D614,l_fp!$A$3:$A$65537,0)),INDEX(background_biosphere!$C$2:$C$65536,MATCH($D614,background_biosphere!$A$2:$A$65536,0))),"")=0,"",_xlfn.IFNA(_xlfn.IFNA(INDEX(l_fp!$D$3:$D$65537,MATCH($D614,l_fp!$A$3:$A$65537,0)),INDEX(background_biosphere!$C$2:$C$65536,MATCH($D614,background_biosphere!$A$2:$A$65536,0))),""))</f>
        <v/>
      </c>
      <c r="M614" s="59" t="str">
        <f>IF(_xlfn.IFNA(_xlfn.IFNA(INDEX(l_fp!$E$3:$E$65537,MATCH($D614,l_fp!$A$3:$A$65537,0)),INDEX(background_biosphere!$D$2:$D$65536,MATCH($D614,background_biosphere!$A$2:$A$65536,0))),"")=0,"",_xlfn.IFNA(_xlfn.IFNA(INDEX(l_fp!$E$3:$E$65537,MATCH($D614,l_fp!$A$3:$A$65537,0)),INDEX(background_biosphere!$D$2:$D$65536,MATCH($D614,background_biosphere!$A$2:$A$65536,0))),""))</f>
        <v/>
      </c>
      <c r="N614" s="60" t="str">
        <f>_xlfn.IFNA(_xlfn.IFNA(_xlfn.IFNA(_xlfn.IFNA(INDEX(l_goods!$D$3:$D$65537,MATCH(C614,l_goods!$A$3:$A$65537,0)),INDEX(background_technosphere!$H$2:$H$65536,MATCH(C614,background_technosphere!$A$2:$A$65536,0))),INDEX(l_fp!$F$3:$F$65537,MATCH($D614,l_fp!$A$3:$A$65537,0))),INDEX(background_biosphere!$E$2:$E$65536,MATCH($D614,background_biosphere!$A$2:$A$65536,0))),"")</f>
        <v/>
      </c>
      <c r="O614" s="61"/>
      <c r="P614" s="61"/>
      <c r="Q614" s="61"/>
    </row>
    <row r="615" spans="1:17" x14ac:dyDescent="0.25">
      <c r="A615" s="159"/>
      <c r="B615" s="156"/>
      <c r="C615" s="53"/>
      <c r="D615" s="54"/>
      <c r="E615" s="55" t="str">
        <f>_xlfn.IFNA(_xlfn.IFNA(INDEX(l_act!$B$3:$B$65537,MATCH(IFERROR(RIGHT($C615,LEN($C615)-FIND("_",$C615)),""),l_act!$A$3:$A$65537,0)),INDEX(background_technosphere!$E$2:$E$65536,MATCH($C615,background_technosphere!$A$2:$A$65536,0))),"")</f>
        <v/>
      </c>
      <c r="F615" s="55" t="str">
        <f>_xlfn.IFNA(_xlfn.IFNA(INDEX(l_act!$C$3:$C$65537,MATCH(IFERROR(RIGHT($C615,LEN($C615)-FIND("_",$C615)),""),l_act!$A$3:$A$65537,0)),INDEX(background_technosphere!$G$2:$G$65536,MATCH($C615,background_technosphere!$A$2:$A$65536,0))),"")</f>
        <v/>
      </c>
      <c r="G615" s="56" t="str">
        <f>_xlfn.IFNA(_xlfn.IFNA(INDEX(l_goods!$B$3:$B$65537,MATCH($C615,l_goods!$A$3:$A$65537,0)),INDEX(background_technosphere!$F$2:$F$65536,MATCH($C615,background_technosphere!$A$2:$A$65536,0))),"")</f>
        <v/>
      </c>
      <c r="H615" s="57" t="str">
        <f>_xlfn.IFNA(_xlfn.IFNA(INDEX(l_fp!$B$3:$B$65537,MATCH($D615,l_fp!$A$3:$A$65537,0)),INDEX(background_biosphere!$B$2:$B$65536,MATCH($D615,background_biosphere!$A$2:$A$65536,0))),"")</f>
        <v/>
      </c>
      <c r="I615" s="58"/>
      <c r="J615" s="58"/>
      <c r="K615" s="54"/>
      <c r="L615" s="59" t="str">
        <f>IF(_xlfn.IFNA(_xlfn.IFNA(INDEX(l_fp!$D$3:$D$65537,MATCH($D615,l_fp!$A$3:$A$65537,0)),INDEX(background_biosphere!$C$2:$C$65536,MATCH($D615,background_biosphere!$A$2:$A$65536,0))),"")=0,"",_xlfn.IFNA(_xlfn.IFNA(INDEX(l_fp!$D$3:$D$65537,MATCH($D615,l_fp!$A$3:$A$65537,0)),INDEX(background_biosphere!$C$2:$C$65536,MATCH($D615,background_biosphere!$A$2:$A$65536,0))),""))</f>
        <v/>
      </c>
      <c r="M615" s="59" t="str">
        <f>IF(_xlfn.IFNA(_xlfn.IFNA(INDEX(l_fp!$E$3:$E$65537,MATCH($D615,l_fp!$A$3:$A$65537,0)),INDEX(background_biosphere!$D$2:$D$65536,MATCH($D615,background_biosphere!$A$2:$A$65536,0))),"")=0,"",_xlfn.IFNA(_xlfn.IFNA(INDEX(l_fp!$E$3:$E$65537,MATCH($D615,l_fp!$A$3:$A$65537,0)),INDEX(background_biosphere!$D$2:$D$65536,MATCH($D615,background_biosphere!$A$2:$A$65536,0))),""))</f>
        <v/>
      </c>
      <c r="N615" s="60" t="str">
        <f>_xlfn.IFNA(_xlfn.IFNA(_xlfn.IFNA(_xlfn.IFNA(INDEX(l_goods!$D$3:$D$65537,MATCH(C615,l_goods!$A$3:$A$65537,0)),INDEX(background_technosphere!$H$2:$H$65536,MATCH(C615,background_technosphere!$A$2:$A$65536,0))),INDEX(l_fp!$F$3:$F$65537,MATCH($D615,l_fp!$A$3:$A$65537,0))),INDEX(background_biosphere!$E$2:$E$65536,MATCH($D615,background_biosphere!$A$2:$A$65536,0))),"")</f>
        <v/>
      </c>
      <c r="O615" s="61"/>
      <c r="P615" s="61"/>
      <c r="Q615" s="61"/>
    </row>
    <row r="616" spans="1:17" x14ac:dyDescent="0.25">
      <c r="A616" s="159"/>
      <c r="B616" s="156"/>
      <c r="C616" s="53"/>
      <c r="D616" s="54"/>
      <c r="E616" s="55" t="str">
        <f>_xlfn.IFNA(_xlfn.IFNA(INDEX(l_act!$B$3:$B$65537,MATCH(IFERROR(RIGHT($C616,LEN($C616)-FIND("_",$C616)),""),l_act!$A$3:$A$65537,0)),INDEX(background_technosphere!$E$2:$E$65536,MATCH($C616,background_technosphere!$A$2:$A$65536,0))),"")</f>
        <v/>
      </c>
      <c r="F616" s="55" t="str">
        <f>_xlfn.IFNA(_xlfn.IFNA(INDEX(l_act!$C$3:$C$65537,MATCH(IFERROR(RIGHT($C616,LEN($C616)-FIND("_",$C616)),""),l_act!$A$3:$A$65537,0)),INDEX(background_technosphere!$G$2:$G$65536,MATCH($C616,background_technosphere!$A$2:$A$65536,0))),"")</f>
        <v/>
      </c>
      <c r="G616" s="56" t="str">
        <f>_xlfn.IFNA(_xlfn.IFNA(INDEX(l_goods!$B$3:$B$65537,MATCH($C616,l_goods!$A$3:$A$65537,0)),INDEX(background_technosphere!$F$2:$F$65536,MATCH($C616,background_technosphere!$A$2:$A$65536,0))),"")</f>
        <v/>
      </c>
      <c r="H616" s="57" t="str">
        <f>_xlfn.IFNA(_xlfn.IFNA(INDEX(l_fp!$B$3:$B$65537,MATCH($D616,l_fp!$A$3:$A$65537,0)),INDEX(background_biosphere!$B$2:$B$65536,MATCH($D616,background_biosphere!$A$2:$A$65536,0))),"")</f>
        <v/>
      </c>
      <c r="I616" s="58"/>
      <c r="J616" s="58"/>
      <c r="K616" s="54"/>
      <c r="L616" s="59" t="str">
        <f>IF(_xlfn.IFNA(_xlfn.IFNA(INDEX(l_fp!$D$3:$D$65537,MATCH($D616,l_fp!$A$3:$A$65537,0)),INDEX(background_biosphere!$C$2:$C$65536,MATCH($D616,background_biosphere!$A$2:$A$65536,0))),"")=0,"",_xlfn.IFNA(_xlfn.IFNA(INDEX(l_fp!$D$3:$D$65537,MATCH($D616,l_fp!$A$3:$A$65537,0)),INDEX(background_biosphere!$C$2:$C$65536,MATCH($D616,background_biosphere!$A$2:$A$65536,0))),""))</f>
        <v/>
      </c>
      <c r="M616" s="59" t="str">
        <f>IF(_xlfn.IFNA(_xlfn.IFNA(INDEX(l_fp!$E$3:$E$65537,MATCH($D616,l_fp!$A$3:$A$65537,0)),INDEX(background_biosphere!$D$2:$D$65536,MATCH($D616,background_biosphere!$A$2:$A$65536,0))),"")=0,"",_xlfn.IFNA(_xlfn.IFNA(INDEX(l_fp!$E$3:$E$65537,MATCH($D616,l_fp!$A$3:$A$65537,0)),INDEX(background_biosphere!$D$2:$D$65536,MATCH($D616,background_biosphere!$A$2:$A$65536,0))),""))</f>
        <v/>
      </c>
      <c r="N616" s="60" t="str">
        <f>_xlfn.IFNA(_xlfn.IFNA(_xlfn.IFNA(_xlfn.IFNA(INDEX(l_goods!$D$3:$D$65537,MATCH(C616,l_goods!$A$3:$A$65537,0)),INDEX(background_technosphere!$H$2:$H$65536,MATCH(C616,background_technosphere!$A$2:$A$65536,0))),INDEX(l_fp!$F$3:$F$65537,MATCH($D616,l_fp!$A$3:$A$65537,0))),INDEX(background_biosphere!$E$2:$E$65536,MATCH($D616,background_biosphere!$A$2:$A$65536,0))),"")</f>
        <v/>
      </c>
      <c r="O616" s="61"/>
      <c r="P616" s="61"/>
      <c r="Q616" s="61"/>
    </row>
    <row r="617" spans="1:17" x14ac:dyDescent="0.25">
      <c r="A617" s="159"/>
      <c r="B617" s="156"/>
      <c r="C617" s="53"/>
      <c r="D617" s="54"/>
      <c r="E617" s="55" t="str">
        <f>_xlfn.IFNA(_xlfn.IFNA(INDEX(l_act!$B$3:$B$65537,MATCH(IFERROR(RIGHT($C617,LEN($C617)-FIND("_",$C617)),""),l_act!$A$3:$A$65537,0)),INDEX(background_technosphere!$E$2:$E$65536,MATCH($C617,background_technosphere!$A$2:$A$65536,0))),"")</f>
        <v/>
      </c>
      <c r="F617" s="55" t="str">
        <f>_xlfn.IFNA(_xlfn.IFNA(INDEX(l_act!$C$3:$C$65537,MATCH(IFERROR(RIGHT($C617,LEN($C617)-FIND("_",$C617)),""),l_act!$A$3:$A$65537,0)),INDEX(background_technosphere!$G$2:$G$65536,MATCH($C617,background_technosphere!$A$2:$A$65536,0))),"")</f>
        <v/>
      </c>
      <c r="G617" s="56" t="str">
        <f>_xlfn.IFNA(_xlfn.IFNA(INDEX(l_goods!$B$3:$B$65537,MATCH($C617,l_goods!$A$3:$A$65537,0)),INDEX(background_technosphere!$F$2:$F$65536,MATCH($C617,background_technosphere!$A$2:$A$65536,0))),"")</f>
        <v/>
      </c>
      <c r="H617" s="57" t="str">
        <f>_xlfn.IFNA(_xlfn.IFNA(INDEX(l_fp!$B$3:$B$65537,MATCH($D617,l_fp!$A$3:$A$65537,0)),INDEX(background_biosphere!$B$2:$B$65536,MATCH($D617,background_biosphere!$A$2:$A$65536,0))),"")</f>
        <v/>
      </c>
      <c r="I617" s="58"/>
      <c r="J617" s="58"/>
      <c r="K617" s="54"/>
      <c r="L617" s="59" t="str">
        <f>IF(_xlfn.IFNA(_xlfn.IFNA(INDEX(l_fp!$D$3:$D$65537,MATCH($D617,l_fp!$A$3:$A$65537,0)),INDEX(background_biosphere!$C$2:$C$65536,MATCH($D617,background_biosphere!$A$2:$A$65536,0))),"")=0,"",_xlfn.IFNA(_xlfn.IFNA(INDEX(l_fp!$D$3:$D$65537,MATCH($D617,l_fp!$A$3:$A$65537,0)),INDEX(background_biosphere!$C$2:$C$65536,MATCH($D617,background_biosphere!$A$2:$A$65536,0))),""))</f>
        <v/>
      </c>
      <c r="M617" s="59" t="str">
        <f>IF(_xlfn.IFNA(_xlfn.IFNA(INDEX(l_fp!$E$3:$E$65537,MATCH($D617,l_fp!$A$3:$A$65537,0)),INDEX(background_biosphere!$D$2:$D$65536,MATCH($D617,background_biosphere!$A$2:$A$65536,0))),"")=0,"",_xlfn.IFNA(_xlfn.IFNA(INDEX(l_fp!$E$3:$E$65537,MATCH($D617,l_fp!$A$3:$A$65537,0)),INDEX(background_biosphere!$D$2:$D$65536,MATCH($D617,background_biosphere!$A$2:$A$65536,0))),""))</f>
        <v/>
      </c>
      <c r="N617" s="60" t="str">
        <f>_xlfn.IFNA(_xlfn.IFNA(_xlfn.IFNA(_xlfn.IFNA(INDEX(l_goods!$D$3:$D$65537,MATCH(C617,l_goods!$A$3:$A$65537,0)),INDEX(background_technosphere!$H$2:$H$65536,MATCH(C617,background_technosphere!$A$2:$A$65536,0))),INDEX(l_fp!$F$3:$F$65537,MATCH($D617,l_fp!$A$3:$A$65537,0))),INDEX(background_biosphere!$E$2:$E$65536,MATCH($D617,background_biosphere!$A$2:$A$65536,0))),"")</f>
        <v/>
      </c>
      <c r="O617" s="61"/>
      <c r="P617" s="61"/>
      <c r="Q617" s="61"/>
    </row>
    <row r="618" spans="1:17" x14ac:dyDescent="0.25">
      <c r="A618" s="159"/>
      <c r="B618" s="156"/>
      <c r="C618" s="53"/>
      <c r="D618" s="54"/>
      <c r="E618" s="55" t="str">
        <f>_xlfn.IFNA(_xlfn.IFNA(INDEX(l_act!$B$3:$B$65537,MATCH(IFERROR(RIGHT($C618,LEN($C618)-FIND("_",$C618)),""),l_act!$A$3:$A$65537,0)),INDEX(background_technosphere!$E$2:$E$65536,MATCH($C618,background_technosphere!$A$2:$A$65536,0))),"")</f>
        <v/>
      </c>
      <c r="F618" s="55" t="str">
        <f>_xlfn.IFNA(_xlfn.IFNA(INDEX(l_act!$C$3:$C$65537,MATCH(IFERROR(RIGHT($C618,LEN($C618)-FIND("_",$C618)),""),l_act!$A$3:$A$65537,0)),INDEX(background_technosphere!$G$2:$G$65536,MATCH($C618,background_technosphere!$A$2:$A$65536,0))),"")</f>
        <v/>
      </c>
      <c r="G618" s="56" t="str">
        <f>_xlfn.IFNA(_xlfn.IFNA(INDEX(l_goods!$B$3:$B$65537,MATCH($C618,l_goods!$A$3:$A$65537,0)),INDEX(background_technosphere!$F$2:$F$65536,MATCH($C618,background_technosphere!$A$2:$A$65536,0))),"")</f>
        <v/>
      </c>
      <c r="H618" s="57" t="str">
        <f>_xlfn.IFNA(_xlfn.IFNA(INDEX(l_fp!$B$3:$B$65537,MATCH($D618,l_fp!$A$3:$A$65537,0)),INDEX(background_biosphere!$B$2:$B$65536,MATCH($D618,background_biosphere!$A$2:$A$65536,0))),"")</f>
        <v/>
      </c>
      <c r="I618" s="58"/>
      <c r="J618" s="58"/>
      <c r="K618" s="54"/>
      <c r="L618" s="59" t="str">
        <f>IF(_xlfn.IFNA(_xlfn.IFNA(INDEX(l_fp!$D$3:$D$65537,MATCH($D618,l_fp!$A$3:$A$65537,0)),INDEX(background_biosphere!$C$2:$C$65536,MATCH($D618,background_biosphere!$A$2:$A$65536,0))),"")=0,"",_xlfn.IFNA(_xlfn.IFNA(INDEX(l_fp!$D$3:$D$65537,MATCH($D618,l_fp!$A$3:$A$65537,0)),INDEX(background_biosphere!$C$2:$C$65536,MATCH($D618,background_biosphere!$A$2:$A$65536,0))),""))</f>
        <v/>
      </c>
      <c r="M618" s="59" t="str">
        <f>IF(_xlfn.IFNA(_xlfn.IFNA(INDEX(l_fp!$E$3:$E$65537,MATCH($D618,l_fp!$A$3:$A$65537,0)),INDEX(background_biosphere!$D$2:$D$65536,MATCH($D618,background_biosphere!$A$2:$A$65536,0))),"")=0,"",_xlfn.IFNA(_xlfn.IFNA(INDEX(l_fp!$E$3:$E$65537,MATCH($D618,l_fp!$A$3:$A$65537,0)),INDEX(background_biosphere!$D$2:$D$65536,MATCH($D618,background_biosphere!$A$2:$A$65536,0))),""))</f>
        <v/>
      </c>
      <c r="N618" s="60" t="str">
        <f>_xlfn.IFNA(_xlfn.IFNA(_xlfn.IFNA(_xlfn.IFNA(INDEX(l_goods!$D$3:$D$65537,MATCH(C618,l_goods!$A$3:$A$65537,0)),INDEX(background_technosphere!$H$2:$H$65536,MATCH(C618,background_technosphere!$A$2:$A$65536,0))),INDEX(l_fp!$F$3:$F$65537,MATCH($D618,l_fp!$A$3:$A$65537,0))),INDEX(background_biosphere!$E$2:$E$65536,MATCH($D618,background_biosphere!$A$2:$A$65536,0))),"")</f>
        <v/>
      </c>
      <c r="O618" s="61"/>
      <c r="P618" s="61"/>
      <c r="Q618" s="61"/>
    </row>
    <row r="619" spans="1:17" x14ac:dyDescent="0.25">
      <c r="A619" s="159"/>
      <c r="B619" s="156"/>
      <c r="C619" s="53"/>
      <c r="D619" s="54"/>
      <c r="E619" s="55" t="str">
        <f>_xlfn.IFNA(_xlfn.IFNA(INDEX(l_act!$B$3:$B$65537,MATCH(IFERROR(RIGHT($C619,LEN($C619)-FIND("_",$C619)),""),l_act!$A$3:$A$65537,0)),INDEX(background_technosphere!$E$2:$E$65536,MATCH($C619,background_technosphere!$A$2:$A$65536,0))),"")</f>
        <v/>
      </c>
      <c r="F619" s="55" t="str">
        <f>_xlfn.IFNA(_xlfn.IFNA(INDEX(l_act!$C$3:$C$65537,MATCH(IFERROR(RIGHT($C619,LEN($C619)-FIND("_",$C619)),""),l_act!$A$3:$A$65537,0)),INDEX(background_technosphere!$G$2:$G$65536,MATCH($C619,background_technosphere!$A$2:$A$65536,0))),"")</f>
        <v/>
      </c>
      <c r="G619" s="56" t="str">
        <f>_xlfn.IFNA(_xlfn.IFNA(INDEX(l_goods!$B$3:$B$65537,MATCH($C619,l_goods!$A$3:$A$65537,0)),INDEX(background_technosphere!$F$2:$F$65536,MATCH($C619,background_technosphere!$A$2:$A$65536,0))),"")</f>
        <v/>
      </c>
      <c r="H619" s="57" t="str">
        <f>_xlfn.IFNA(_xlfn.IFNA(INDEX(l_fp!$B$3:$B$65537,MATCH($D619,l_fp!$A$3:$A$65537,0)),INDEX(background_biosphere!$B$2:$B$65536,MATCH($D619,background_biosphere!$A$2:$A$65536,0))),"")</f>
        <v/>
      </c>
      <c r="I619" s="58"/>
      <c r="J619" s="58"/>
      <c r="K619" s="54"/>
      <c r="L619" s="59" t="str">
        <f>IF(_xlfn.IFNA(_xlfn.IFNA(INDEX(l_fp!$D$3:$D$65537,MATCH($D619,l_fp!$A$3:$A$65537,0)),INDEX(background_biosphere!$C$2:$C$65536,MATCH($D619,background_biosphere!$A$2:$A$65536,0))),"")=0,"",_xlfn.IFNA(_xlfn.IFNA(INDEX(l_fp!$D$3:$D$65537,MATCH($D619,l_fp!$A$3:$A$65537,0)),INDEX(background_biosphere!$C$2:$C$65536,MATCH($D619,background_biosphere!$A$2:$A$65536,0))),""))</f>
        <v/>
      </c>
      <c r="M619" s="59" t="str">
        <f>IF(_xlfn.IFNA(_xlfn.IFNA(INDEX(l_fp!$E$3:$E$65537,MATCH($D619,l_fp!$A$3:$A$65537,0)),INDEX(background_biosphere!$D$2:$D$65536,MATCH($D619,background_biosphere!$A$2:$A$65536,0))),"")=0,"",_xlfn.IFNA(_xlfn.IFNA(INDEX(l_fp!$E$3:$E$65537,MATCH($D619,l_fp!$A$3:$A$65537,0)),INDEX(background_biosphere!$D$2:$D$65536,MATCH($D619,background_biosphere!$A$2:$A$65536,0))),""))</f>
        <v/>
      </c>
      <c r="N619" s="60" t="str">
        <f>_xlfn.IFNA(_xlfn.IFNA(_xlfn.IFNA(_xlfn.IFNA(INDEX(l_goods!$D$3:$D$65537,MATCH(C619,l_goods!$A$3:$A$65537,0)),INDEX(background_technosphere!$H$2:$H$65536,MATCH(C619,background_technosphere!$A$2:$A$65536,0))),INDEX(l_fp!$F$3:$F$65537,MATCH($D619,l_fp!$A$3:$A$65537,0))),INDEX(background_biosphere!$E$2:$E$65536,MATCH($D619,background_biosphere!$A$2:$A$65536,0))),"")</f>
        <v/>
      </c>
      <c r="O619" s="61"/>
      <c r="P619" s="61"/>
      <c r="Q619" s="61"/>
    </row>
    <row r="620" spans="1:17" x14ac:dyDescent="0.25">
      <c r="A620" s="159"/>
      <c r="B620" s="156"/>
      <c r="C620" s="53"/>
      <c r="D620" s="54"/>
      <c r="E620" s="55" t="str">
        <f>_xlfn.IFNA(_xlfn.IFNA(INDEX(l_act!$B$3:$B$65537,MATCH(IFERROR(RIGHT($C620,LEN($C620)-FIND("_",$C620)),""),l_act!$A$3:$A$65537,0)),INDEX(background_technosphere!$E$2:$E$65536,MATCH($C620,background_technosphere!$A$2:$A$65536,0))),"")</f>
        <v/>
      </c>
      <c r="F620" s="55" t="str">
        <f>_xlfn.IFNA(_xlfn.IFNA(INDEX(l_act!$C$3:$C$65537,MATCH(IFERROR(RIGHT($C620,LEN($C620)-FIND("_",$C620)),""),l_act!$A$3:$A$65537,0)),INDEX(background_technosphere!$G$2:$G$65536,MATCH($C620,background_technosphere!$A$2:$A$65536,0))),"")</f>
        <v/>
      </c>
      <c r="G620" s="56" t="str">
        <f>_xlfn.IFNA(_xlfn.IFNA(INDEX(l_goods!$B$3:$B$65537,MATCH($C620,l_goods!$A$3:$A$65537,0)),INDEX(background_technosphere!$F$2:$F$65536,MATCH($C620,background_technosphere!$A$2:$A$65536,0))),"")</f>
        <v/>
      </c>
      <c r="H620" s="57" t="str">
        <f>_xlfn.IFNA(_xlfn.IFNA(INDEX(l_fp!$B$3:$B$65537,MATCH($D620,l_fp!$A$3:$A$65537,0)),INDEX(background_biosphere!$B$2:$B$65536,MATCH($D620,background_biosphere!$A$2:$A$65536,0))),"")</f>
        <v/>
      </c>
      <c r="I620" s="58"/>
      <c r="J620" s="58"/>
      <c r="K620" s="54"/>
      <c r="L620" s="59" t="str">
        <f>IF(_xlfn.IFNA(_xlfn.IFNA(INDEX(l_fp!$D$3:$D$65537,MATCH($D620,l_fp!$A$3:$A$65537,0)),INDEX(background_biosphere!$C$2:$C$65536,MATCH($D620,background_biosphere!$A$2:$A$65536,0))),"")=0,"",_xlfn.IFNA(_xlfn.IFNA(INDEX(l_fp!$D$3:$D$65537,MATCH($D620,l_fp!$A$3:$A$65537,0)),INDEX(background_biosphere!$C$2:$C$65536,MATCH($D620,background_biosphere!$A$2:$A$65536,0))),""))</f>
        <v/>
      </c>
      <c r="M620" s="59" t="str">
        <f>IF(_xlfn.IFNA(_xlfn.IFNA(INDEX(l_fp!$E$3:$E$65537,MATCH($D620,l_fp!$A$3:$A$65537,0)),INDEX(background_biosphere!$D$2:$D$65536,MATCH($D620,background_biosphere!$A$2:$A$65536,0))),"")=0,"",_xlfn.IFNA(_xlfn.IFNA(INDEX(l_fp!$E$3:$E$65537,MATCH($D620,l_fp!$A$3:$A$65537,0)),INDEX(background_biosphere!$D$2:$D$65536,MATCH($D620,background_biosphere!$A$2:$A$65536,0))),""))</f>
        <v/>
      </c>
      <c r="N620" s="60" t="str">
        <f>_xlfn.IFNA(_xlfn.IFNA(_xlfn.IFNA(_xlfn.IFNA(INDEX(l_goods!$D$3:$D$65537,MATCH(C620,l_goods!$A$3:$A$65537,0)),INDEX(background_technosphere!$H$2:$H$65536,MATCH(C620,background_technosphere!$A$2:$A$65536,0))),INDEX(l_fp!$F$3:$F$65537,MATCH($D620,l_fp!$A$3:$A$65537,0))),INDEX(background_biosphere!$E$2:$E$65536,MATCH($D620,background_biosphere!$A$2:$A$65536,0))),"")</f>
        <v/>
      </c>
      <c r="O620" s="61"/>
      <c r="P620" s="61"/>
      <c r="Q620" s="61"/>
    </row>
    <row r="621" spans="1:17" x14ac:dyDescent="0.25">
      <c r="A621" s="159"/>
      <c r="B621" s="156"/>
      <c r="C621" s="53"/>
      <c r="D621" s="54"/>
      <c r="E621" s="55" t="str">
        <f>_xlfn.IFNA(_xlfn.IFNA(INDEX(l_act!$B$3:$B$65537,MATCH(IFERROR(RIGHT($C621,LEN($C621)-FIND("_",$C621)),""),l_act!$A$3:$A$65537,0)),INDEX(background_technosphere!$E$2:$E$65536,MATCH($C621,background_technosphere!$A$2:$A$65536,0))),"")</f>
        <v/>
      </c>
      <c r="F621" s="55" t="str">
        <f>_xlfn.IFNA(_xlfn.IFNA(INDEX(l_act!$C$3:$C$65537,MATCH(IFERROR(RIGHT($C621,LEN($C621)-FIND("_",$C621)),""),l_act!$A$3:$A$65537,0)),INDEX(background_technosphere!$G$2:$G$65536,MATCH($C621,background_technosphere!$A$2:$A$65536,0))),"")</f>
        <v/>
      </c>
      <c r="G621" s="56" t="str">
        <f>_xlfn.IFNA(_xlfn.IFNA(INDEX(l_goods!$B$3:$B$65537,MATCH($C621,l_goods!$A$3:$A$65537,0)),INDEX(background_technosphere!$F$2:$F$65536,MATCH($C621,background_technosphere!$A$2:$A$65536,0))),"")</f>
        <v/>
      </c>
      <c r="H621" s="57" t="str">
        <f>_xlfn.IFNA(_xlfn.IFNA(INDEX(l_fp!$B$3:$B$65537,MATCH($D621,l_fp!$A$3:$A$65537,0)),INDEX(background_biosphere!$B$2:$B$65536,MATCH($D621,background_biosphere!$A$2:$A$65536,0))),"")</f>
        <v/>
      </c>
      <c r="I621" s="58"/>
      <c r="J621" s="58"/>
      <c r="K621" s="54"/>
      <c r="L621" s="59" t="str">
        <f>IF(_xlfn.IFNA(_xlfn.IFNA(INDEX(l_fp!$D$3:$D$65537,MATCH($D621,l_fp!$A$3:$A$65537,0)),INDEX(background_biosphere!$C$2:$C$65536,MATCH($D621,background_biosphere!$A$2:$A$65536,0))),"")=0,"",_xlfn.IFNA(_xlfn.IFNA(INDEX(l_fp!$D$3:$D$65537,MATCH($D621,l_fp!$A$3:$A$65537,0)),INDEX(background_biosphere!$C$2:$C$65536,MATCH($D621,background_biosphere!$A$2:$A$65536,0))),""))</f>
        <v/>
      </c>
      <c r="M621" s="59" t="str">
        <f>IF(_xlfn.IFNA(_xlfn.IFNA(INDEX(l_fp!$E$3:$E$65537,MATCH($D621,l_fp!$A$3:$A$65537,0)),INDEX(background_biosphere!$D$2:$D$65536,MATCH($D621,background_biosphere!$A$2:$A$65536,0))),"")=0,"",_xlfn.IFNA(_xlfn.IFNA(INDEX(l_fp!$E$3:$E$65537,MATCH($D621,l_fp!$A$3:$A$65537,0)),INDEX(background_biosphere!$D$2:$D$65536,MATCH($D621,background_biosphere!$A$2:$A$65536,0))),""))</f>
        <v/>
      </c>
      <c r="N621" s="60" t="str">
        <f>_xlfn.IFNA(_xlfn.IFNA(_xlfn.IFNA(_xlfn.IFNA(INDEX(l_goods!$D$3:$D$65537,MATCH(C621,l_goods!$A$3:$A$65537,0)),INDEX(background_technosphere!$H$2:$H$65536,MATCH(C621,background_technosphere!$A$2:$A$65536,0))),INDEX(l_fp!$F$3:$F$65537,MATCH($D621,l_fp!$A$3:$A$65537,0))),INDEX(background_biosphere!$E$2:$E$65536,MATCH($D621,background_biosphere!$A$2:$A$65536,0))),"")</f>
        <v/>
      </c>
      <c r="O621" s="61"/>
      <c r="P621" s="61"/>
      <c r="Q621" s="61"/>
    </row>
    <row r="622" spans="1:17" x14ac:dyDescent="0.25">
      <c r="A622" s="159"/>
      <c r="B622" s="156"/>
      <c r="C622" s="53"/>
      <c r="D622" s="54"/>
      <c r="E622" s="55" t="str">
        <f>_xlfn.IFNA(_xlfn.IFNA(INDEX(l_act!$B$3:$B$65537,MATCH(IFERROR(RIGHT($C622,LEN($C622)-FIND("_",$C622)),""),l_act!$A$3:$A$65537,0)),INDEX(background_technosphere!$E$2:$E$65536,MATCH($C622,background_technosphere!$A$2:$A$65536,0))),"")</f>
        <v/>
      </c>
      <c r="F622" s="55" t="str">
        <f>_xlfn.IFNA(_xlfn.IFNA(INDEX(l_act!$C$3:$C$65537,MATCH(IFERROR(RIGHT($C622,LEN($C622)-FIND("_",$C622)),""),l_act!$A$3:$A$65537,0)),INDEX(background_technosphere!$G$2:$G$65536,MATCH($C622,background_technosphere!$A$2:$A$65536,0))),"")</f>
        <v/>
      </c>
      <c r="G622" s="56" t="str">
        <f>_xlfn.IFNA(_xlfn.IFNA(INDEX(l_goods!$B$3:$B$65537,MATCH($C622,l_goods!$A$3:$A$65537,0)),INDEX(background_technosphere!$F$2:$F$65536,MATCH($C622,background_technosphere!$A$2:$A$65536,0))),"")</f>
        <v/>
      </c>
      <c r="H622" s="57" t="str">
        <f>_xlfn.IFNA(_xlfn.IFNA(INDEX(l_fp!$B$3:$B$65537,MATCH($D622,l_fp!$A$3:$A$65537,0)),INDEX(background_biosphere!$B$2:$B$65536,MATCH($D622,background_biosphere!$A$2:$A$65536,0))),"")</f>
        <v/>
      </c>
      <c r="I622" s="58"/>
      <c r="J622" s="58"/>
      <c r="K622" s="54"/>
      <c r="L622" s="59" t="str">
        <f>IF(_xlfn.IFNA(_xlfn.IFNA(INDEX(l_fp!$D$3:$D$65537,MATCH($D622,l_fp!$A$3:$A$65537,0)),INDEX(background_biosphere!$C$2:$C$65536,MATCH($D622,background_biosphere!$A$2:$A$65536,0))),"")=0,"",_xlfn.IFNA(_xlfn.IFNA(INDEX(l_fp!$D$3:$D$65537,MATCH($D622,l_fp!$A$3:$A$65537,0)),INDEX(background_biosphere!$C$2:$C$65536,MATCH($D622,background_biosphere!$A$2:$A$65536,0))),""))</f>
        <v/>
      </c>
      <c r="M622" s="59" t="str">
        <f>IF(_xlfn.IFNA(_xlfn.IFNA(INDEX(l_fp!$E$3:$E$65537,MATCH($D622,l_fp!$A$3:$A$65537,0)),INDEX(background_biosphere!$D$2:$D$65536,MATCH($D622,background_biosphere!$A$2:$A$65536,0))),"")=0,"",_xlfn.IFNA(_xlfn.IFNA(INDEX(l_fp!$E$3:$E$65537,MATCH($D622,l_fp!$A$3:$A$65537,0)),INDEX(background_biosphere!$D$2:$D$65536,MATCH($D622,background_biosphere!$A$2:$A$65536,0))),""))</f>
        <v/>
      </c>
      <c r="N622" s="60" t="str">
        <f>_xlfn.IFNA(_xlfn.IFNA(_xlfn.IFNA(_xlfn.IFNA(INDEX(l_goods!$D$3:$D$65537,MATCH(C622,l_goods!$A$3:$A$65537,0)),INDEX(background_technosphere!$H$2:$H$65536,MATCH(C622,background_technosphere!$A$2:$A$65536,0))),INDEX(l_fp!$F$3:$F$65537,MATCH($D622,l_fp!$A$3:$A$65537,0))),INDEX(background_biosphere!$E$2:$E$65536,MATCH($D622,background_biosphere!$A$2:$A$65536,0))),"")</f>
        <v/>
      </c>
      <c r="O622" s="61"/>
      <c r="P622" s="61"/>
      <c r="Q622" s="61"/>
    </row>
    <row r="623" spans="1:17" x14ac:dyDescent="0.25">
      <c r="A623" s="159"/>
      <c r="B623" s="156"/>
      <c r="C623" s="53"/>
      <c r="D623" s="54"/>
      <c r="E623" s="55" t="str">
        <f>_xlfn.IFNA(_xlfn.IFNA(INDEX(l_act!$B$3:$B$65537,MATCH(IFERROR(RIGHT($C623,LEN($C623)-FIND("_",$C623)),""),l_act!$A$3:$A$65537,0)),INDEX(background_technosphere!$E$2:$E$65536,MATCH($C623,background_technosphere!$A$2:$A$65536,0))),"")</f>
        <v/>
      </c>
      <c r="F623" s="55" t="str">
        <f>_xlfn.IFNA(_xlfn.IFNA(INDEX(l_act!$C$3:$C$65537,MATCH(IFERROR(RIGHT($C623,LEN($C623)-FIND("_",$C623)),""),l_act!$A$3:$A$65537,0)),INDEX(background_technosphere!$G$2:$G$65536,MATCH($C623,background_technosphere!$A$2:$A$65536,0))),"")</f>
        <v/>
      </c>
      <c r="G623" s="56" t="str">
        <f>_xlfn.IFNA(_xlfn.IFNA(INDEX(l_goods!$B$3:$B$65537,MATCH($C623,l_goods!$A$3:$A$65537,0)),INDEX(background_technosphere!$F$2:$F$65536,MATCH($C623,background_technosphere!$A$2:$A$65536,0))),"")</f>
        <v/>
      </c>
      <c r="H623" s="57" t="str">
        <f>_xlfn.IFNA(_xlfn.IFNA(INDEX(l_fp!$B$3:$B$65537,MATCH($D623,l_fp!$A$3:$A$65537,0)),INDEX(background_biosphere!$B$2:$B$65536,MATCH($D623,background_biosphere!$A$2:$A$65536,0))),"")</f>
        <v/>
      </c>
      <c r="I623" s="58"/>
      <c r="J623" s="58"/>
      <c r="K623" s="54"/>
      <c r="L623" s="59" t="str">
        <f>IF(_xlfn.IFNA(_xlfn.IFNA(INDEX(l_fp!$D$3:$D$65537,MATCH($D623,l_fp!$A$3:$A$65537,0)),INDEX(background_biosphere!$C$2:$C$65536,MATCH($D623,background_biosphere!$A$2:$A$65536,0))),"")=0,"",_xlfn.IFNA(_xlfn.IFNA(INDEX(l_fp!$D$3:$D$65537,MATCH($D623,l_fp!$A$3:$A$65537,0)),INDEX(background_biosphere!$C$2:$C$65536,MATCH($D623,background_biosphere!$A$2:$A$65536,0))),""))</f>
        <v/>
      </c>
      <c r="M623" s="59" t="str">
        <f>IF(_xlfn.IFNA(_xlfn.IFNA(INDEX(l_fp!$E$3:$E$65537,MATCH($D623,l_fp!$A$3:$A$65537,0)),INDEX(background_biosphere!$D$2:$D$65536,MATCH($D623,background_biosphere!$A$2:$A$65536,0))),"")=0,"",_xlfn.IFNA(_xlfn.IFNA(INDEX(l_fp!$E$3:$E$65537,MATCH($D623,l_fp!$A$3:$A$65537,0)),INDEX(background_biosphere!$D$2:$D$65536,MATCH($D623,background_biosphere!$A$2:$A$65536,0))),""))</f>
        <v/>
      </c>
      <c r="N623" s="60" t="str">
        <f>_xlfn.IFNA(_xlfn.IFNA(_xlfn.IFNA(_xlfn.IFNA(INDEX(l_goods!$D$3:$D$65537,MATCH(C623,l_goods!$A$3:$A$65537,0)),INDEX(background_technosphere!$H$2:$H$65536,MATCH(C623,background_technosphere!$A$2:$A$65536,0))),INDEX(l_fp!$F$3:$F$65537,MATCH($D623,l_fp!$A$3:$A$65537,0))),INDEX(background_biosphere!$E$2:$E$65536,MATCH($D623,background_biosphere!$A$2:$A$65536,0))),"")</f>
        <v/>
      </c>
      <c r="O623" s="61"/>
      <c r="P623" s="61"/>
      <c r="Q623" s="61"/>
    </row>
    <row r="624" spans="1:17" x14ac:dyDescent="0.25">
      <c r="A624" s="159"/>
      <c r="B624" s="156"/>
      <c r="C624" s="53"/>
      <c r="D624" s="54"/>
      <c r="E624" s="55" t="str">
        <f>_xlfn.IFNA(_xlfn.IFNA(INDEX(l_act!$B$3:$B$65537,MATCH(IFERROR(RIGHT($C624,LEN($C624)-FIND("_",$C624)),""),l_act!$A$3:$A$65537,0)),INDEX(background_technosphere!$E$2:$E$65536,MATCH($C624,background_technosphere!$A$2:$A$65536,0))),"")</f>
        <v/>
      </c>
      <c r="F624" s="55" t="str">
        <f>_xlfn.IFNA(_xlfn.IFNA(INDEX(l_act!$C$3:$C$65537,MATCH(IFERROR(RIGHT($C624,LEN($C624)-FIND("_",$C624)),""),l_act!$A$3:$A$65537,0)),INDEX(background_technosphere!$G$2:$G$65536,MATCH($C624,background_technosphere!$A$2:$A$65536,0))),"")</f>
        <v/>
      </c>
      <c r="G624" s="56" t="str">
        <f>_xlfn.IFNA(_xlfn.IFNA(INDEX(l_goods!$B$3:$B$65537,MATCH($C624,l_goods!$A$3:$A$65537,0)),INDEX(background_technosphere!$F$2:$F$65536,MATCH($C624,background_technosphere!$A$2:$A$65536,0))),"")</f>
        <v/>
      </c>
      <c r="H624" s="57" t="str">
        <f>_xlfn.IFNA(_xlfn.IFNA(INDEX(l_fp!$B$3:$B$65537,MATCH($D624,l_fp!$A$3:$A$65537,0)),INDEX(background_biosphere!$B$2:$B$65536,MATCH($D624,background_biosphere!$A$2:$A$65536,0))),"")</f>
        <v/>
      </c>
      <c r="I624" s="58"/>
      <c r="J624" s="58"/>
      <c r="K624" s="54"/>
      <c r="L624" s="59" t="str">
        <f>IF(_xlfn.IFNA(_xlfn.IFNA(INDEX(l_fp!$D$3:$D$65537,MATCH($D624,l_fp!$A$3:$A$65537,0)),INDEX(background_biosphere!$C$2:$C$65536,MATCH($D624,background_biosphere!$A$2:$A$65536,0))),"")=0,"",_xlfn.IFNA(_xlfn.IFNA(INDEX(l_fp!$D$3:$D$65537,MATCH($D624,l_fp!$A$3:$A$65537,0)),INDEX(background_biosphere!$C$2:$C$65536,MATCH($D624,background_biosphere!$A$2:$A$65536,0))),""))</f>
        <v/>
      </c>
      <c r="M624" s="59" t="str">
        <f>IF(_xlfn.IFNA(_xlfn.IFNA(INDEX(l_fp!$E$3:$E$65537,MATCH($D624,l_fp!$A$3:$A$65537,0)),INDEX(background_biosphere!$D$2:$D$65536,MATCH($D624,background_biosphere!$A$2:$A$65536,0))),"")=0,"",_xlfn.IFNA(_xlfn.IFNA(INDEX(l_fp!$E$3:$E$65537,MATCH($D624,l_fp!$A$3:$A$65537,0)),INDEX(background_biosphere!$D$2:$D$65536,MATCH($D624,background_biosphere!$A$2:$A$65536,0))),""))</f>
        <v/>
      </c>
      <c r="N624" s="60" t="str">
        <f>_xlfn.IFNA(_xlfn.IFNA(_xlfn.IFNA(_xlfn.IFNA(INDEX(l_goods!$D$3:$D$65537,MATCH(C624,l_goods!$A$3:$A$65537,0)),INDEX(background_technosphere!$H$2:$H$65536,MATCH(C624,background_technosphere!$A$2:$A$65536,0))),INDEX(l_fp!$F$3:$F$65537,MATCH($D624,l_fp!$A$3:$A$65537,0))),INDEX(background_biosphere!$E$2:$E$65536,MATCH($D624,background_biosphere!$A$2:$A$65536,0))),"")</f>
        <v/>
      </c>
      <c r="O624" s="61"/>
      <c r="P624" s="61"/>
      <c r="Q624" s="61"/>
    </row>
    <row r="625" spans="1:17" x14ac:dyDescent="0.25">
      <c r="A625" s="159"/>
      <c r="B625" s="156"/>
      <c r="C625" s="53"/>
      <c r="D625" s="54"/>
      <c r="E625" s="55" t="str">
        <f>_xlfn.IFNA(_xlfn.IFNA(INDEX(l_act!$B$3:$B$65537,MATCH(IFERROR(RIGHT($C625,LEN($C625)-FIND("_",$C625)),""),l_act!$A$3:$A$65537,0)),INDEX(background_technosphere!$E$2:$E$65536,MATCH($C625,background_technosphere!$A$2:$A$65536,0))),"")</f>
        <v/>
      </c>
      <c r="F625" s="55" t="str">
        <f>_xlfn.IFNA(_xlfn.IFNA(INDEX(l_act!$C$3:$C$65537,MATCH(IFERROR(RIGHT($C625,LEN($C625)-FIND("_",$C625)),""),l_act!$A$3:$A$65537,0)),INDEX(background_technosphere!$G$2:$G$65536,MATCH($C625,background_technosphere!$A$2:$A$65536,0))),"")</f>
        <v/>
      </c>
      <c r="G625" s="56" t="str">
        <f>_xlfn.IFNA(_xlfn.IFNA(INDEX(l_goods!$B$3:$B$65537,MATCH($C625,l_goods!$A$3:$A$65537,0)),INDEX(background_technosphere!$F$2:$F$65536,MATCH($C625,background_technosphere!$A$2:$A$65536,0))),"")</f>
        <v/>
      </c>
      <c r="H625" s="57" t="str">
        <f>_xlfn.IFNA(_xlfn.IFNA(INDEX(l_fp!$B$3:$B$65537,MATCH($D625,l_fp!$A$3:$A$65537,0)),INDEX(background_biosphere!$B$2:$B$65536,MATCH($D625,background_biosphere!$A$2:$A$65536,0))),"")</f>
        <v/>
      </c>
      <c r="I625" s="58"/>
      <c r="J625" s="58"/>
      <c r="K625" s="54"/>
      <c r="L625" s="59" t="str">
        <f>IF(_xlfn.IFNA(_xlfn.IFNA(INDEX(l_fp!$D$3:$D$65537,MATCH($D625,l_fp!$A$3:$A$65537,0)),INDEX(background_biosphere!$C$2:$C$65536,MATCH($D625,background_biosphere!$A$2:$A$65536,0))),"")=0,"",_xlfn.IFNA(_xlfn.IFNA(INDEX(l_fp!$D$3:$D$65537,MATCH($D625,l_fp!$A$3:$A$65537,0)),INDEX(background_biosphere!$C$2:$C$65536,MATCH($D625,background_biosphere!$A$2:$A$65536,0))),""))</f>
        <v/>
      </c>
      <c r="M625" s="59" t="str">
        <f>IF(_xlfn.IFNA(_xlfn.IFNA(INDEX(l_fp!$E$3:$E$65537,MATCH($D625,l_fp!$A$3:$A$65537,0)),INDEX(background_biosphere!$D$2:$D$65536,MATCH($D625,background_biosphere!$A$2:$A$65536,0))),"")=0,"",_xlfn.IFNA(_xlfn.IFNA(INDEX(l_fp!$E$3:$E$65537,MATCH($D625,l_fp!$A$3:$A$65537,0)),INDEX(background_biosphere!$D$2:$D$65536,MATCH($D625,background_biosphere!$A$2:$A$65536,0))),""))</f>
        <v/>
      </c>
      <c r="N625" s="60" t="str">
        <f>_xlfn.IFNA(_xlfn.IFNA(_xlfn.IFNA(_xlfn.IFNA(INDEX(l_goods!$D$3:$D$65537,MATCH(C625,l_goods!$A$3:$A$65537,0)),INDEX(background_technosphere!$H$2:$H$65536,MATCH(C625,background_technosphere!$A$2:$A$65536,0))),INDEX(l_fp!$F$3:$F$65537,MATCH($D625,l_fp!$A$3:$A$65537,0))),INDEX(background_biosphere!$E$2:$E$65536,MATCH($D625,background_biosphere!$A$2:$A$65536,0))),"")</f>
        <v/>
      </c>
      <c r="O625" s="61"/>
      <c r="P625" s="61"/>
      <c r="Q625" s="61"/>
    </row>
    <row r="626" spans="1:17" x14ac:dyDescent="0.25">
      <c r="A626" s="159"/>
      <c r="B626" s="156"/>
      <c r="C626" s="53"/>
      <c r="D626" s="54"/>
      <c r="E626" s="55" t="str">
        <f>_xlfn.IFNA(_xlfn.IFNA(INDEX(l_act!$B$3:$B$65537,MATCH(IFERROR(RIGHT($C626,LEN($C626)-FIND("_",$C626)),""),l_act!$A$3:$A$65537,0)),INDEX(background_technosphere!$E$2:$E$65536,MATCH($C626,background_technosphere!$A$2:$A$65536,0))),"")</f>
        <v/>
      </c>
      <c r="F626" s="55" t="str">
        <f>_xlfn.IFNA(_xlfn.IFNA(INDEX(l_act!$C$3:$C$65537,MATCH(IFERROR(RIGHT($C626,LEN($C626)-FIND("_",$C626)),""),l_act!$A$3:$A$65537,0)),INDEX(background_technosphere!$G$2:$G$65536,MATCH($C626,background_technosphere!$A$2:$A$65536,0))),"")</f>
        <v/>
      </c>
      <c r="G626" s="56" t="str">
        <f>_xlfn.IFNA(_xlfn.IFNA(INDEX(l_goods!$B$3:$B$65537,MATCH($C626,l_goods!$A$3:$A$65537,0)),INDEX(background_technosphere!$F$2:$F$65536,MATCH($C626,background_technosphere!$A$2:$A$65536,0))),"")</f>
        <v/>
      </c>
      <c r="H626" s="57" t="str">
        <f>_xlfn.IFNA(_xlfn.IFNA(INDEX(l_fp!$B$3:$B$65537,MATCH($D626,l_fp!$A$3:$A$65537,0)),INDEX(background_biosphere!$B$2:$B$65536,MATCH($D626,background_biosphere!$A$2:$A$65536,0))),"")</f>
        <v/>
      </c>
      <c r="I626" s="58"/>
      <c r="J626" s="58"/>
      <c r="K626" s="54"/>
      <c r="L626" s="59" t="str">
        <f>IF(_xlfn.IFNA(_xlfn.IFNA(INDEX(l_fp!$D$3:$D$65537,MATCH($D626,l_fp!$A$3:$A$65537,0)),INDEX(background_biosphere!$C$2:$C$65536,MATCH($D626,background_biosphere!$A$2:$A$65536,0))),"")=0,"",_xlfn.IFNA(_xlfn.IFNA(INDEX(l_fp!$D$3:$D$65537,MATCH($D626,l_fp!$A$3:$A$65537,0)),INDEX(background_biosphere!$C$2:$C$65536,MATCH($D626,background_biosphere!$A$2:$A$65536,0))),""))</f>
        <v/>
      </c>
      <c r="M626" s="59" t="str">
        <f>IF(_xlfn.IFNA(_xlfn.IFNA(INDEX(l_fp!$E$3:$E$65537,MATCH($D626,l_fp!$A$3:$A$65537,0)),INDEX(background_biosphere!$D$2:$D$65536,MATCH($D626,background_biosphere!$A$2:$A$65536,0))),"")=0,"",_xlfn.IFNA(_xlfn.IFNA(INDEX(l_fp!$E$3:$E$65537,MATCH($D626,l_fp!$A$3:$A$65537,0)),INDEX(background_biosphere!$D$2:$D$65536,MATCH($D626,background_biosphere!$A$2:$A$65536,0))),""))</f>
        <v/>
      </c>
      <c r="N626" s="60" t="str">
        <f>_xlfn.IFNA(_xlfn.IFNA(_xlfn.IFNA(_xlfn.IFNA(INDEX(l_goods!$D$3:$D$65537,MATCH(C626,l_goods!$A$3:$A$65537,0)),INDEX(background_technosphere!$H$2:$H$65536,MATCH(C626,background_technosphere!$A$2:$A$65536,0))),INDEX(l_fp!$F$3:$F$65537,MATCH($D626,l_fp!$A$3:$A$65537,0))),INDEX(background_biosphere!$E$2:$E$65536,MATCH($D626,background_biosphere!$A$2:$A$65536,0))),"")</f>
        <v/>
      </c>
      <c r="O626" s="61"/>
      <c r="P626" s="61"/>
      <c r="Q626" s="61"/>
    </row>
    <row r="627" spans="1:17" x14ac:dyDescent="0.25">
      <c r="A627" s="159"/>
      <c r="B627" s="156"/>
      <c r="C627" s="53"/>
      <c r="D627" s="54"/>
      <c r="E627" s="55" t="str">
        <f>_xlfn.IFNA(_xlfn.IFNA(INDEX(l_act!$B$3:$B$65537,MATCH(IFERROR(RIGHT($C627,LEN($C627)-FIND("_",$C627)),""),l_act!$A$3:$A$65537,0)),INDEX(background_technosphere!$E$2:$E$65536,MATCH($C627,background_technosphere!$A$2:$A$65536,0))),"")</f>
        <v/>
      </c>
      <c r="F627" s="55" t="str">
        <f>_xlfn.IFNA(_xlfn.IFNA(INDEX(l_act!$C$3:$C$65537,MATCH(IFERROR(RIGHT($C627,LEN($C627)-FIND("_",$C627)),""),l_act!$A$3:$A$65537,0)),INDEX(background_technosphere!$G$2:$G$65536,MATCH($C627,background_technosphere!$A$2:$A$65536,0))),"")</f>
        <v/>
      </c>
      <c r="G627" s="56" t="str">
        <f>_xlfn.IFNA(_xlfn.IFNA(INDEX(l_goods!$B$3:$B$65537,MATCH($C627,l_goods!$A$3:$A$65537,0)),INDEX(background_technosphere!$F$2:$F$65536,MATCH($C627,background_technosphere!$A$2:$A$65536,0))),"")</f>
        <v/>
      </c>
      <c r="H627" s="57" t="str">
        <f>_xlfn.IFNA(_xlfn.IFNA(INDEX(l_fp!$B$3:$B$65537,MATCH($D627,l_fp!$A$3:$A$65537,0)),INDEX(background_biosphere!$B$2:$B$65536,MATCH($D627,background_biosphere!$A$2:$A$65536,0))),"")</f>
        <v/>
      </c>
      <c r="I627" s="58"/>
      <c r="J627" s="58"/>
      <c r="K627" s="54"/>
      <c r="L627" s="59" t="str">
        <f>IF(_xlfn.IFNA(_xlfn.IFNA(INDEX(l_fp!$D$3:$D$65537,MATCH($D627,l_fp!$A$3:$A$65537,0)),INDEX(background_biosphere!$C$2:$C$65536,MATCH($D627,background_biosphere!$A$2:$A$65536,0))),"")=0,"",_xlfn.IFNA(_xlfn.IFNA(INDEX(l_fp!$D$3:$D$65537,MATCH($D627,l_fp!$A$3:$A$65537,0)),INDEX(background_biosphere!$C$2:$C$65536,MATCH($D627,background_biosphere!$A$2:$A$65536,0))),""))</f>
        <v/>
      </c>
      <c r="M627" s="59" t="str">
        <f>IF(_xlfn.IFNA(_xlfn.IFNA(INDEX(l_fp!$E$3:$E$65537,MATCH($D627,l_fp!$A$3:$A$65537,0)),INDEX(background_biosphere!$D$2:$D$65536,MATCH($D627,background_biosphere!$A$2:$A$65536,0))),"")=0,"",_xlfn.IFNA(_xlfn.IFNA(INDEX(l_fp!$E$3:$E$65537,MATCH($D627,l_fp!$A$3:$A$65537,0)),INDEX(background_biosphere!$D$2:$D$65536,MATCH($D627,background_biosphere!$A$2:$A$65536,0))),""))</f>
        <v/>
      </c>
      <c r="N627" s="60" t="str">
        <f>_xlfn.IFNA(_xlfn.IFNA(_xlfn.IFNA(_xlfn.IFNA(INDEX(l_goods!$D$3:$D$65537,MATCH(C627,l_goods!$A$3:$A$65537,0)),INDEX(background_technosphere!$H$2:$H$65536,MATCH(C627,background_technosphere!$A$2:$A$65536,0))),INDEX(l_fp!$F$3:$F$65537,MATCH($D627,l_fp!$A$3:$A$65537,0))),INDEX(background_biosphere!$E$2:$E$65536,MATCH($D627,background_biosphere!$A$2:$A$65536,0))),"")</f>
        <v/>
      </c>
      <c r="O627" s="61"/>
      <c r="P627" s="61"/>
      <c r="Q627" s="61"/>
    </row>
    <row r="628" spans="1:17" x14ac:dyDescent="0.25">
      <c r="A628" s="159"/>
      <c r="B628" s="156"/>
      <c r="C628" s="53"/>
      <c r="D628" s="54"/>
      <c r="E628" s="55" t="str">
        <f>_xlfn.IFNA(_xlfn.IFNA(INDEX(l_act!$B$3:$B$65537,MATCH(IFERROR(RIGHT($C628,LEN($C628)-FIND("_",$C628)),""),l_act!$A$3:$A$65537,0)),INDEX(background_technosphere!$E$2:$E$65536,MATCH($C628,background_technosphere!$A$2:$A$65536,0))),"")</f>
        <v/>
      </c>
      <c r="F628" s="55" t="str">
        <f>_xlfn.IFNA(_xlfn.IFNA(INDEX(l_act!$C$3:$C$65537,MATCH(IFERROR(RIGHT($C628,LEN($C628)-FIND("_",$C628)),""),l_act!$A$3:$A$65537,0)),INDEX(background_technosphere!$G$2:$G$65536,MATCH($C628,background_technosphere!$A$2:$A$65536,0))),"")</f>
        <v/>
      </c>
      <c r="G628" s="56" t="str">
        <f>_xlfn.IFNA(_xlfn.IFNA(INDEX(l_goods!$B$3:$B$65537,MATCH($C628,l_goods!$A$3:$A$65537,0)),INDEX(background_technosphere!$F$2:$F$65536,MATCH($C628,background_technosphere!$A$2:$A$65536,0))),"")</f>
        <v/>
      </c>
      <c r="H628" s="57" t="str">
        <f>_xlfn.IFNA(_xlfn.IFNA(INDEX(l_fp!$B$3:$B$65537,MATCH($D628,l_fp!$A$3:$A$65537,0)),INDEX(background_biosphere!$B$2:$B$65536,MATCH($D628,background_biosphere!$A$2:$A$65536,0))),"")</f>
        <v/>
      </c>
      <c r="I628" s="58"/>
      <c r="J628" s="58"/>
      <c r="K628" s="54"/>
      <c r="L628" s="59" t="str">
        <f>IF(_xlfn.IFNA(_xlfn.IFNA(INDEX(l_fp!$D$3:$D$65537,MATCH($D628,l_fp!$A$3:$A$65537,0)),INDEX(background_biosphere!$C$2:$C$65536,MATCH($D628,background_biosphere!$A$2:$A$65536,0))),"")=0,"",_xlfn.IFNA(_xlfn.IFNA(INDEX(l_fp!$D$3:$D$65537,MATCH($D628,l_fp!$A$3:$A$65537,0)),INDEX(background_biosphere!$C$2:$C$65536,MATCH($D628,background_biosphere!$A$2:$A$65536,0))),""))</f>
        <v/>
      </c>
      <c r="M628" s="59" t="str">
        <f>IF(_xlfn.IFNA(_xlfn.IFNA(INDEX(l_fp!$E$3:$E$65537,MATCH($D628,l_fp!$A$3:$A$65537,0)),INDEX(background_biosphere!$D$2:$D$65536,MATCH($D628,background_biosphere!$A$2:$A$65536,0))),"")=0,"",_xlfn.IFNA(_xlfn.IFNA(INDEX(l_fp!$E$3:$E$65537,MATCH($D628,l_fp!$A$3:$A$65537,0)),INDEX(background_biosphere!$D$2:$D$65536,MATCH($D628,background_biosphere!$A$2:$A$65536,0))),""))</f>
        <v/>
      </c>
      <c r="N628" s="60" t="str">
        <f>_xlfn.IFNA(_xlfn.IFNA(_xlfn.IFNA(_xlfn.IFNA(INDEX(l_goods!$D$3:$D$65537,MATCH(C628,l_goods!$A$3:$A$65537,0)),INDEX(background_technosphere!$H$2:$H$65536,MATCH(C628,background_technosphere!$A$2:$A$65536,0))),INDEX(l_fp!$F$3:$F$65537,MATCH($D628,l_fp!$A$3:$A$65537,0))),INDEX(background_biosphere!$E$2:$E$65536,MATCH($D628,background_biosphere!$A$2:$A$65536,0))),"")</f>
        <v/>
      </c>
      <c r="O628" s="61"/>
      <c r="P628" s="61"/>
      <c r="Q628" s="61"/>
    </row>
    <row r="629" spans="1:17" x14ac:dyDescent="0.25">
      <c r="A629" s="159"/>
      <c r="B629" s="156"/>
      <c r="C629" s="53"/>
      <c r="D629" s="54"/>
      <c r="E629" s="55" t="str">
        <f>_xlfn.IFNA(_xlfn.IFNA(INDEX(l_act!$B$3:$B$65537,MATCH(IFERROR(RIGHT($C629,LEN($C629)-FIND("_",$C629)),""),l_act!$A$3:$A$65537,0)),INDEX(background_technosphere!$E$2:$E$65536,MATCH($C629,background_technosphere!$A$2:$A$65536,0))),"")</f>
        <v/>
      </c>
      <c r="F629" s="55" t="str">
        <f>_xlfn.IFNA(_xlfn.IFNA(INDEX(l_act!$C$3:$C$65537,MATCH(IFERROR(RIGHT($C629,LEN($C629)-FIND("_",$C629)),""),l_act!$A$3:$A$65537,0)),INDEX(background_technosphere!$G$2:$G$65536,MATCH($C629,background_technosphere!$A$2:$A$65536,0))),"")</f>
        <v/>
      </c>
      <c r="G629" s="56" t="str">
        <f>_xlfn.IFNA(_xlfn.IFNA(INDEX(l_goods!$B$3:$B$65537,MATCH($C629,l_goods!$A$3:$A$65537,0)),INDEX(background_technosphere!$F$2:$F$65536,MATCH($C629,background_technosphere!$A$2:$A$65536,0))),"")</f>
        <v/>
      </c>
      <c r="H629" s="57" t="str">
        <f>_xlfn.IFNA(_xlfn.IFNA(INDEX(l_fp!$B$3:$B$65537,MATCH($D629,l_fp!$A$3:$A$65537,0)),INDEX(background_biosphere!$B$2:$B$65536,MATCH($D629,background_biosphere!$A$2:$A$65536,0))),"")</f>
        <v/>
      </c>
      <c r="I629" s="58"/>
      <c r="J629" s="58"/>
      <c r="K629" s="54"/>
      <c r="L629" s="59" t="str">
        <f>IF(_xlfn.IFNA(_xlfn.IFNA(INDEX(l_fp!$D$3:$D$65537,MATCH($D629,l_fp!$A$3:$A$65537,0)),INDEX(background_biosphere!$C$2:$C$65536,MATCH($D629,background_biosphere!$A$2:$A$65536,0))),"")=0,"",_xlfn.IFNA(_xlfn.IFNA(INDEX(l_fp!$D$3:$D$65537,MATCH($D629,l_fp!$A$3:$A$65537,0)),INDEX(background_biosphere!$C$2:$C$65536,MATCH($D629,background_biosphere!$A$2:$A$65536,0))),""))</f>
        <v/>
      </c>
      <c r="M629" s="59" t="str">
        <f>IF(_xlfn.IFNA(_xlfn.IFNA(INDEX(l_fp!$E$3:$E$65537,MATCH($D629,l_fp!$A$3:$A$65537,0)),INDEX(background_biosphere!$D$2:$D$65536,MATCH($D629,background_biosphere!$A$2:$A$65536,0))),"")=0,"",_xlfn.IFNA(_xlfn.IFNA(INDEX(l_fp!$E$3:$E$65537,MATCH($D629,l_fp!$A$3:$A$65537,0)),INDEX(background_biosphere!$D$2:$D$65536,MATCH($D629,background_biosphere!$A$2:$A$65536,0))),""))</f>
        <v/>
      </c>
      <c r="N629" s="60" t="str">
        <f>_xlfn.IFNA(_xlfn.IFNA(_xlfn.IFNA(_xlfn.IFNA(INDEX(l_goods!$D$3:$D$65537,MATCH(C629,l_goods!$A$3:$A$65537,0)),INDEX(background_technosphere!$H$2:$H$65536,MATCH(C629,background_technosphere!$A$2:$A$65536,0))),INDEX(l_fp!$F$3:$F$65537,MATCH($D629,l_fp!$A$3:$A$65537,0))),INDEX(background_biosphere!$E$2:$E$65536,MATCH($D629,background_biosphere!$A$2:$A$65536,0))),"")</f>
        <v/>
      </c>
      <c r="O629" s="61"/>
      <c r="P629" s="61"/>
      <c r="Q629" s="61"/>
    </row>
    <row r="630" spans="1:17" x14ac:dyDescent="0.25">
      <c r="A630" s="159"/>
      <c r="B630" s="156"/>
      <c r="C630" s="53"/>
      <c r="D630" s="54"/>
      <c r="E630" s="55" t="str">
        <f>_xlfn.IFNA(_xlfn.IFNA(INDEX(l_act!$B$3:$B$65537,MATCH(IFERROR(RIGHT($C630,LEN($C630)-FIND("_",$C630)),""),l_act!$A$3:$A$65537,0)),INDEX(background_technosphere!$E$2:$E$65536,MATCH($C630,background_technosphere!$A$2:$A$65536,0))),"")</f>
        <v/>
      </c>
      <c r="F630" s="55" t="str">
        <f>_xlfn.IFNA(_xlfn.IFNA(INDEX(l_act!$C$3:$C$65537,MATCH(IFERROR(RIGHT($C630,LEN($C630)-FIND("_",$C630)),""),l_act!$A$3:$A$65537,0)),INDEX(background_technosphere!$G$2:$G$65536,MATCH($C630,background_technosphere!$A$2:$A$65536,0))),"")</f>
        <v/>
      </c>
      <c r="G630" s="56" t="str">
        <f>_xlfn.IFNA(_xlfn.IFNA(INDEX(l_goods!$B$3:$B$65537,MATCH($C630,l_goods!$A$3:$A$65537,0)),INDEX(background_technosphere!$F$2:$F$65536,MATCH($C630,background_technosphere!$A$2:$A$65536,0))),"")</f>
        <v/>
      </c>
      <c r="H630" s="57" t="str">
        <f>_xlfn.IFNA(_xlfn.IFNA(INDEX(l_fp!$B$3:$B$65537,MATCH($D630,l_fp!$A$3:$A$65537,0)),INDEX(background_biosphere!$B$2:$B$65536,MATCH($D630,background_biosphere!$A$2:$A$65536,0))),"")</f>
        <v/>
      </c>
      <c r="I630" s="58"/>
      <c r="J630" s="58"/>
      <c r="K630" s="54"/>
      <c r="L630" s="59" t="str">
        <f>IF(_xlfn.IFNA(_xlfn.IFNA(INDEX(l_fp!$D$3:$D$65537,MATCH($D630,l_fp!$A$3:$A$65537,0)),INDEX(background_biosphere!$C$2:$C$65536,MATCH($D630,background_biosphere!$A$2:$A$65536,0))),"")=0,"",_xlfn.IFNA(_xlfn.IFNA(INDEX(l_fp!$D$3:$D$65537,MATCH($D630,l_fp!$A$3:$A$65537,0)),INDEX(background_biosphere!$C$2:$C$65536,MATCH($D630,background_biosphere!$A$2:$A$65536,0))),""))</f>
        <v/>
      </c>
      <c r="M630" s="59" t="str">
        <f>IF(_xlfn.IFNA(_xlfn.IFNA(INDEX(l_fp!$E$3:$E$65537,MATCH($D630,l_fp!$A$3:$A$65537,0)),INDEX(background_biosphere!$D$2:$D$65536,MATCH($D630,background_biosphere!$A$2:$A$65536,0))),"")=0,"",_xlfn.IFNA(_xlfn.IFNA(INDEX(l_fp!$E$3:$E$65537,MATCH($D630,l_fp!$A$3:$A$65537,0)),INDEX(background_biosphere!$D$2:$D$65536,MATCH($D630,background_biosphere!$A$2:$A$65536,0))),""))</f>
        <v/>
      </c>
      <c r="N630" s="60" t="str">
        <f>_xlfn.IFNA(_xlfn.IFNA(_xlfn.IFNA(_xlfn.IFNA(INDEX(l_goods!$D$3:$D$65537,MATCH(C630,l_goods!$A$3:$A$65537,0)),INDEX(background_technosphere!$H$2:$H$65536,MATCH(C630,background_technosphere!$A$2:$A$65536,0))),INDEX(l_fp!$F$3:$F$65537,MATCH($D630,l_fp!$A$3:$A$65537,0))),INDEX(background_biosphere!$E$2:$E$65536,MATCH($D630,background_biosphere!$A$2:$A$65536,0))),"")</f>
        <v/>
      </c>
      <c r="O630" s="61"/>
      <c r="P630" s="61"/>
      <c r="Q630" s="61"/>
    </row>
    <row r="631" spans="1:17" x14ac:dyDescent="0.25">
      <c r="A631" s="159"/>
      <c r="B631" s="156"/>
      <c r="C631" s="53"/>
      <c r="D631" s="54"/>
      <c r="E631" s="55" t="str">
        <f>_xlfn.IFNA(_xlfn.IFNA(INDEX(l_act!$B$3:$B$65537,MATCH(IFERROR(RIGHT($C631,LEN($C631)-FIND("_",$C631)),""),l_act!$A$3:$A$65537,0)),INDEX(background_technosphere!$E$2:$E$65536,MATCH($C631,background_technosphere!$A$2:$A$65536,0))),"")</f>
        <v/>
      </c>
      <c r="F631" s="55" t="str">
        <f>_xlfn.IFNA(_xlfn.IFNA(INDEX(l_act!$C$3:$C$65537,MATCH(IFERROR(RIGHT($C631,LEN($C631)-FIND("_",$C631)),""),l_act!$A$3:$A$65537,0)),INDEX(background_technosphere!$G$2:$G$65536,MATCH($C631,background_technosphere!$A$2:$A$65536,0))),"")</f>
        <v/>
      </c>
      <c r="G631" s="56" t="str">
        <f>_xlfn.IFNA(_xlfn.IFNA(INDEX(l_goods!$B$3:$B$65537,MATCH($C631,l_goods!$A$3:$A$65537,0)),INDEX(background_technosphere!$F$2:$F$65536,MATCH($C631,background_technosphere!$A$2:$A$65536,0))),"")</f>
        <v/>
      </c>
      <c r="H631" s="57" t="str">
        <f>_xlfn.IFNA(_xlfn.IFNA(INDEX(l_fp!$B$3:$B$65537,MATCH($D631,l_fp!$A$3:$A$65537,0)),INDEX(background_biosphere!$B$2:$B$65536,MATCH($D631,background_biosphere!$A$2:$A$65536,0))),"")</f>
        <v/>
      </c>
      <c r="I631" s="58"/>
      <c r="J631" s="58"/>
      <c r="K631" s="54"/>
      <c r="L631" s="59" t="str">
        <f>IF(_xlfn.IFNA(_xlfn.IFNA(INDEX(l_fp!$D$3:$D$65537,MATCH($D631,l_fp!$A$3:$A$65537,0)),INDEX(background_biosphere!$C$2:$C$65536,MATCH($D631,background_biosphere!$A$2:$A$65536,0))),"")=0,"",_xlfn.IFNA(_xlfn.IFNA(INDEX(l_fp!$D$3:$D$65537,MATCH($D631,l_fp!$A$3:$A$65537,0)),INDEX(background_biosphere!$C$2:$C$65536,MATCH($D631,background_biosphere!$A$2:$A$65536,0))),""))</f>
        <v/>
      </c>
      <c r="M631" s="59" t="str">
        <f>IF(_xlfn.IFNA(_xlfn.IFNA(INDEX(l_fp!$E$3:$E$65537,MATCH($D631,l_fp!$A$3:$A$65537,0)),INDEX(background_biosphere!$D$2:$D$65536,MATCH($D631,background_biosphere!$A$2:$A$65536,0))),"")=0,"",_xlfn.IFNA(_xlfn.IFNA(INDEX(l_fp!$E$3:$E$65537,MATCH($D631,l_fp!$A$3:$A$65537,0)),INDEX(background_biosphere!$D$2:$D$65536,MATCH($D631,background_biosphere!$A$2:$A$65536,0))),""))</f>
        <v/>
      </c>
      <c r="N631" s="60" t="str">
        <f>_xlfn.IFNA(_xlfn.IFNA(_xlfn.IFNA(_xlfn.IFNA(INDEX(l_goods!$D$3:$D$65537,MATCH(C631,l_goods!$A$3:$A$65537,0)),INDEX(background_technosphere!$H$2:$H$65536,MATCH(C631,background_technosphere!$A$2:$A$65536,0))),INDEX(l_fp!$F$3:$F$65537,MATCH($D631,l_fp!$A$3:$A$65537,0))),INDEX(background_biosphere!$E$2:$E$65536,MATCH($D631,background_biosphere!$A$2:$A$65536,0))),"")</f>
        <v/>
      </c>
      <c r="O631" s="61"/>
      <c r="P631" s="61"/>
      <c r="Q631" s="61"/>
    </row>
    <row r="632" spans="1:17" x14ac:dyDescent="0.25">
      <c r="A632" s="159"/>
      <c r="B632" s="156"/>
      <c r="C632" s="53"/>
      <c r="D632" s="54"/>
      <c r="E632" s="55" t="str">
        <f>_xlfn.IFNA(_xlfn.IFNA(INDEX(l_act!$B$3:$B$65537,MATCH(IFERROR(RIGHT($C632,LEN($C632)-FIND("_",$C632)),""),l_act!$A$3:$A$65537,0)),INDEX(background_technosphere!$E$2:$E$65536,MATCH($C632,background_technosphere!$A$2:$A$65536,0))),"")</f>
        <v/>
      </c>
      <c r="F632" s="55" t="str">
        <f>_xlfn.IFNA(_xlfn.IFNA(INDEX(l_act!$C$3:$C$65537,MATCH(IFERROR(RIGHT($C632,LEN($C632)-FIND("_",$C632)),""),l_act!$A$3:$A$65537,0)),INDEX(background_technosphere!$G$2:$G$65536,MATCH($C632,background_technosphere!$A$2:$A$65536,0))),"")</f>
        <v/>
      </c>
      <c r="G632" s="56" t="str">
        <f>_xlfn.IFNA(_xlfn.IFNA(INDEX(l_goods!$B$3:$B$65537,MATCH($C632,l_goods!$A$3:$A$65537,0)),INDEX(background_technosphere!$F$2:$F$65536,MATCH($C632,background_technosphere!$A$2:$A$65536,0))),"")</f>
        <v/>
      </c>
      <c r="H632" s="57" t="str">
        <f>_xlfn.IFNA(_xlfn.IFNA(INDEX(l_fp!$B$3:$B$65537,MATCH($D632,l_fp!$A$3:$A$65537,0)),INDEX(background_biosphere!$B$2:$B$65536,MATCH($D632,background_biosphere!$A$2:$A$65536,0))),"")</f>
        <v/>
      </c>
      <c r="I632" s="58"/>
      <c r="J632" s="58"/>
      <c r="K632" s="54"/>
      <c r="L632" s="59" t="str">
        <f>IF(_xlfn.IFNA(_xlfn.IFNA(INDEX(l_fp!$D$3:$D$65537,MATCH($D632,l_fp!$A$3:$A$65537,0)),INDEX(background_biosphere!$C$2:$C$65536,MATCH($D632,background_biosphere!$A$2:$A$65536,0))),"")=0,"",_xlfn.IFNA(_xlfn.IFNA(INDEX(l_fp!$D$3:$D$65537,MATCH($D632,l_fp!$A$3:$A$65537,0)),INDEX(background_biosphere!$C$2:$C$65536,MATCH($D632,background_biosphere!$A$2:$A$65536,0))),""))</f>
        <v/>
      </c>
      <c r="M632" s="59" t="str">
        <f>IF(_xlfn.IFNA(_xlfn.IFNA(INDEX(l_fp!$E$3:$E$65537,MATCH($D632,l_fp!$A$3:$A$65537,0)),INDEX(background_biosphere!$D$2:$D$65536,MATCH($D632,background_biosphere!$A$2:$A$65536,0))),"")=0,"",_xlfn.IFNA(_xlfn.IFNA(INDEX(l_fp!$E$3:$E$65537,MATCH($D632,l_fp!$A$3:$A$65537,0)),INDEX(background_biosphere!$D$2:$D$65536,MATCH($D632,background_biosphere!$A$2:$A$65536,0))),""))</f>
        <v/>
      </c>
      <c r="N632" s="60" t="str">
        <f>_xlfn.IFNA(_xlfn.IFNA(_xlfn.IFNA(_xlfn.IFNA(INDEX(l_goods!$D$3:$D$65537,MATCH(C632,l_goods!$A$3:$A$65537,0)),INDEX(background_technosphere!$H$2:$H$65536,MATCH(C632,background_technosphere!$A$2:$A$65536,0))),INDEX(l_fp!$F$3:$F$65537,MATCH($D632,l_fp!$A$3:$A$65537,0))),INDEX(background_biosphere!$E$2:$E$65536,MATCH($D632,background_biosphere!$A$2:$A$65536,0))),"")</f>
        <v/>
      </c>
      <c r="O632" s="61"/>
      <c r="P632" s="61"/>
      <c r="Q632" s="61"/>
    </row>
    <row r="633" spans="1:17" x14ac:dyDescent="0.25">
      <c r="A633" s="159"/>
      <c r="B633" s="156"/>
      <c r="C633" s="53"/>
      <c r="D633" s="54"/>
      <c r="E633" s="55" t="str">
        <f>_xlfn.IFNA(_xlfn.IFNA(INDEX(l_act!$B$3:$B$65537,MATCH(IFERROR(RIGHT($C633,LEN($C633)-FIND("_",$C633)),""),l_act!$A$3:$A$65537,0)),INDEX(background_technosphere!$E$2:$E$65536,MATCH($C633,background_technosphere!$A$2:$A$65536,0))),"")</f>
        <v/>
      </c>
      <c r="F633" s="55" t="str">
        <f>_xlfn.IFNA(_xlfn.IFNA(INDEX(l_act!$C$3:$C$65537,MATCH(IFERROR(RIGHT($C633,LEN($C633)-FIND("_",$C633)),""),l_act!$A$3:$A$65537,0)),INDEX(background_technosphere!$G$2:$G$65536,MATCH($C633,background_technosphere!$A$2:$A$65536,0))),"")</f>
        <v/>
      </c>
      <c r="G633" s="56" t="str">
        <f>_xlfn.IFNA(_xlfn.IFNA(INDEX(l_goods!$B$3:$B$65537,MATCH($C633,l_goods!$A$3:$A$65537,0)),INDEX(background_technosphere!$F$2:$F$65536,MATCH($C633,background_technosphere!$A$2:$A$65536,0))),"")</f>
        <v/>
      </c>
      <c r="H633" s="57" t="str">
        <f>_xlfn.IFNA(_xlfn.IFNA(INDEX(l_fp!$B$3:$B$65537,MATCH($D633,l_fp!$A$3:$A$65537,0)),INDEX(background_biosphere!$B$2:$B$65536,MATCH($D633,background_biosphere!$A$2:$A$65536,0))),"")</f>
        <v/>
      </c>
      <c r="I633" s="58"/>
      <c r="J633" s="58"/>
      <c r="K633" s="54"/>
      <c r="L633" s="59" t="str">
        <f>IF(_xlfn.IFNA(_xlfn.IFNA(INDEX(l_fp!$D$3:$D$65537,MATCH($D633,l_fp!$A$3:$A$65537,0)),INDEX(background_biosphere!$C$2:$C$65536,MATCH($D633,background_biosphere!$A$2:$A$65536,0))),"")=0,"",_xlfn.IFNA(_xlfn.IFNA(INDEX(l_fp!$D$3:$D$65537,MATCH($D633,l_fp!$A$3:$A$65537,0)),INDEX(background_biosphere!$C$2:$C$65536,MATCH($D633,background_biosphere!$A$2:$A$65536,0))),""))</f>
        <v/>
      </c>
      <c r="M633" s="59" t="str">
        <f>IF(_xlfn.IFNA(_xlfn.IFNA(INDEX(l_fp!$E$3:$E$65537,MATCH($D633,l_fp!$A$3:$A$65537,0)),INDEX(background_biosphere!$D$2:$D$65536,MATCH($D633,background_biosphere!$A$2:$A$65536,0))),"")=0,"",_xlfn.IFNA(_xlfn.IFNA(INDEX(l_fp!$E$3:$E$65537,MATCH($D633,l_fp!$A$3:$A$65537,0)),INDEX(background_biosphere!$D$2:$D$65536,MATCH($D633,background_biosphere!$A$2:$A$65536,0))),""))</f>
        <v/>
      </c>
      <c r="N633" s="60" t="str">
        <f>_xlfn.IFNA(_xlfn.IFNA(_xlfn.IFNA(_xlfn.IFNA(INDEX(l_goods!$D$3:$D$65537,MATCH(C633,l_goods!$A$3:$A$65537,0)),INDEX(background_technosphere!$H$2:$H$65536,MATCH(C633,background_technosphere!$A$2:$A$65536,0))),INDEX(l_fp!$F$3:$F$65537,MATCH($D633,l_fp!$A$3:$A$65537,0))),INDEX(background_biosphere!$E$2:$E$65536,MATCH($D633,background_biosphere!$A$2:$A$65536,0))),"")</f>
        <v/>
      </c>
      <c r="O633" s="61"/>
      <c r="P633" s="61"/>
      <c r="Q633" s="61"/>
    </row>
    <row r="634" spans="1:17" x14ac:dyDescent="0.25">
      <c r="A634" s="159"/>
      <c r="B634" s="156"/>
      <c r="C634" s="53"/>
      <c r="D634" s="54"/>
      <c r="E634" s="55" t="str">
        <f>_xlfn.IFNA(_xlfn.IFNA(INDEX(l_act!$B$3:$B$65537,MATCH(IFERROR(RIGHT($C634,LEN($C634)-FIND("_",$C634)),""),l_act!$A$3:$A$65537,0)),INDEX(background_technosphere!$E$2:$E$65536,MATCH($C634,background_technosphere!$A$2:$A$65536,0))),"")</f>
        <v/>
      </c>
      <c r="F634" s="55" t="str">
        <f>_xlfn.IFNA(_xlfn.IFNA(INDEX(l_act!$C$3:$C$65537,MATCH(IFERROR(RIGHT($C634,LEN($C634)-FIND("_",$C634)),""),l_act!$A$3:$A$65537,0)),INDEX(background_technosphere!$G$2:$G$65536,MATCH($C634,background_technosphere!$A$2:$A$65536,0))),"")</f>
        <v/>
      </c>
      <c r="G634" s="56" t="str">
        <f>_xlfn.IFNA(_xlfn.IFNA(INDEX(l_goods!$B$3:$B$65537,MATCH($C634,l_goods!$A$3:$A$65537,0)),INDEX(background_technosphere!$F$2:$F$65536,MATCH($C634,background_technosphere!$A$2:$A$65536,0))),"")</f>
        <v/>
      </c>
      <c r="H634" s="57" t="str">
        <f>_xlfn.IFNA(_xlfn.IFNA(INDEX(l_fp!$B$3:$B$65537,MATCH($D634,l_fp!$A$3:$A$65537,0)),INDEX(background_biosphere!$B$2:$B$65536,MATCH($D634,background_biosphere!$A$2:$A$65536,0))),"")</f>
        <v/>
      </c>
      <c r="I634" s="58"/>
      <c r="J634" s="58"/>
      <c r="K634" s="54"/>
      <c r="L634" s="59" t="str">
        <f>IF(_xlfn.IFNA(_xlfn.IFNA(INDEX(l_fp!$D$3:$D$65537,MATCH($D634,l_fp!$A$3:$A$65537,0)),INDEX(background_biosphere!$C$2:$C$65536,MATCH($D634,background_biosphere!$A$2:$A$65536,0))),"")=0,"",_xlfn.IFNA(_xlfn.IFNA(INDEX(l_fp!$D$3:$D$65537,MATCH($D634,l_fp!$A$3:$A$65537,0)),INDEX(background_biosphere!$C$2:$C$65536,MATCH($D634,background_biosphere!$A$2:$A$65536,0))),""))</f>
        <v/>
      </c>
      <c r="M634" s="59" t="str">
        <f>IF(_xlfn.IFNA(_xlfn.IFNA(INDEX(l_fp!$E$3:$E$65537,MATCH($D634,l_fp!$A$3:$A$65537,0)),INDEX(background_biosphere!$D$2:$D$65536,MATCH($D634,background_biosphere!$A$2:$A$65536,0))),"")=0,"",_xlfn.IFNA(_xlfn.IFNA(INDEX(l_fp!$E$3:$E$65537,MATCH($D634,l_fp!$A$3:$A$65537,0)),INDEX(background_biosphere!$D$2:$D$65536,MATCH($D634,background_biosphere!$A$2:$A$65536,0))),""))</f>
        <v/>
      </c>
      <c r="N634" s="60" t="str">
        <f>_xlfn.IFNA(_xlfn.IFNA(_xlfn.IFNA(_xlfn.IFNA(INDEX(l_goods!$D$3:$D$65537,MATCH(C634,l_goods!$A$3:$A$65537,0)),INDEX(background_technosphere!$H$2:$H$65536,MATCH(C634,background_technosphere!$A$2:$A$65536,0))),INDEX(l_fp!$F$3:$F$65537,MATCH($D634,l_fp!$A$3:$A$65537,0))),INDEX(background_biosphere!$E$2:$E$65536,MATCH($D634,background_biosphere!$A$2:$A$65536,0))),"")</f>
        <v/>
      </c>
      <c r="O634" s="61"/>
      <c r="P634" s="61"/>
      <c r="Q634" s="61"/>
    </row>
    <row r="635" spans="1:17" x14ac:dyDescent="0.25">
      <c r="A635" s="159"/>
      <c r="B635" s="156"/>
      <c r="C635" s="53"/>
      <c r="D635" s="54"/>
      <c r="E635" s="55" t="str">
        <f>_xlfn.IFNA(_xlfn.IFNA(INDEX(l_act!$B$3:$B$65537,MATCH(IFERROR(RIGHT($C635,LEN($C635)-FIND("_",$C635)),""),l_act!$A$3:$A$65537,0)),INDEX(background_technosphere!$E$2:$E$65536,MATCH($C635,background_technosphere!$A$2:$A$65536,0))),"")</f>
        <v/>
      </c>
      <c r="F635" s="55" t="str">
        <f>_xlfn.IFNA(_xlfn.IFNA(INDEX(l_act!$C$3:$C$65537,MATCH(IFERROR(RIGHT($C635,LEN($C635)-FIND("_",$C635)),""),l_act!$A$3:$A$65537,0)),INDEX(background_technosphere!$G$2:$G$65536,MATCH($C635,background_technosphere!$A$2:$A$65536,0))),"")</f>
        <v/>
      </c>
      <c r="G635" s="56" t="str">
        <f>_xlfn.IFNA(_xlfn.IFNA(INDEX(l_goods!$B$3:$B$65537,MATCH($C635,l_goods!$A$3:$A$65537,0)),INDEX(background_technosphere!$F$2:$F$65536,MATCH($C635,background_technosphere!$A$2:$A$65536,0))),"")</f>
        <v/>
      </c>
      <c r="H635" s="57" t="str">
        <f>_xlfn.IFNA(_xlfn.IFNA(INDEX(l_fp!$B$3:$B$65537,MATCH($D635,l_fp!$A$3:$A$65537,0)),INDEX(background_biosphere!$B$2:$B$65536,MATCH($D635,background_biosphere!$A$2:$A$65536,0))),"")</f>
        <v/>
      </c>
      <c r="I635" s="58"/>
      <c r="J635" s="58"/>
      <c r="K635" s="54"/>
      <c r="L635" s="59" t="str">
        <f>IF(_xlfn.IFNA(_xlfn.IFNA(INDEX(l_fp!$D$3:$D$65537,MATCH($D635,l_fp!$A$3:$A$65537,0)),INDEX(background_biosphere!$C$2:$C$65536,MATCH($D635,background_biosphere!$A$2:$A$65536,0))),"")=0,"",_xlfn.IFNA(_xlfn.IFNA(INDEX(l_fp!$D$3:$D$65537,MATCH($D635,l_fp!$A$3:$A$65537,0)),INDEX(background_biosphere!$C$2:$C$65536,MATCH($D635,background_biosphere!$A$2:$A$65536,0))),""))</f>
        <v/>
      </c>
      <c r="M635" s="59" t="str">
        <f>IF(_xlfn.IFNA(_xlfn.IFNA(INDEX(l_fp!$E$3:$E$65537,MATCH($D635,l_fp!$A$3:$A$65537,0)),INDEX(background_biosphere!$D$2:$D$65536,MATCH($D635,background_biosphere!$A$2:$A$65536,0))),"")=0,"",_xlfn.IFNA(_xlfn.IFNA(INDEX(l_fp!$E$3:$E$65537,MATCH($D635,l_fp!$A$3:$A$65537,0)),INDEX(background_biosphere!$D$2:$D$65536,MATCH($D635,background_biosphere!$A$2:$A$65536,0))),""))</f>
        <v/>
      </c>
      <c r="N635" s="60" t="str">
        <f>_xlfn.IFNA(_xlfn.IFNA(_xlfn.IFNA(_xlfn.IFNA(INDEX(l_goods!$D$3:$D$65537,MATCH(C635,l_goods!$A$3:$A$65537,0)),INDEX(background_technosphere!$H$2:$H$65536,MATCH(C635,background_technosphere!$A$2:$A$65536,0))),INDEX(l_fp!$F$3:$F$65537,MATCH($D635,l_fp!$A$3:$A$65537,0))),INDEX(background_biosphere!$E$2:$E$65536,MATCH($D635,background_biosphere!$A$2:$A$65536,0))),"")</f>
        <v/>
      </c>
      <c r="O635" s="61"/>
      <c r="P635" s="61"/>
      <c r="Q635" s="61"/>
    </row>
    <row r="636" spans="1:17" x14ac:dyDescent="0.25">
      <c r="A636" s="159"/>
      <c r="B636" s="156"/>
      <c r="C636" s="53"/>
      <c r="D636" s="54"/>
      <c r="E636" s="55" t="str">
        <f>_xlfn.IFNA(_xlfn.IFNA(INDEX(l_act!$B$3:$B$65537,MATCH(IFERROR(RIGHT($C636,LEN($C636)-FIND("_",$C636)),""),l_act!$A$3:$A$65537,0)),INDEX(background_technosphere!$E$2:$E$65536,MATCH($C636,background_technosphere!$A$2:$A$65536,0))),"")</f>
        <v/>
      </c>
      <c r="F636" s="55" t="str">
        <f>_xlfn.IFNA(_xlfn.IFNA(INDEX(l_act!$C$3:$C$65537,MATCH(IFERROR(RIGHT($C636,LEN($C636)-FIND("_",$C636)),""),l_act!$A$3:$A$65537,0)),INDEX(background_technosphere!$G$2:$G$65536,MATCH($C636,background_technosphere!$A$2:$A$65536,0))),"")</f>
        <v/>
      </c>
      <c r="G636" s="56" t="str">
        <f>_xlfn.IFNA(_xlfn.IFNA(INDEX(l_goods!$B$3:$B$65537,MATCH($C636,l_goods!$A$3:$A$65537,0)),INDEX(background_technosphere!$F$2:$F$65536,MATCH($C636,background_technosphere!$A$2:$A$65536,0))),"")</f>
        <v/>
      </c>
      <c r="H636" s="57" t="str">
        <f>_xlfn.IFNA(_xlfn.IFNA(INDEX(l_fp!$B$3:$B$65537,MATCH($D636,l_fp!$A$3:$A$65537,0)),INDEX(background_biosphere!$B$2:$B$65536,MATCH($D636,background_biosphere!$A$2:$A$65536,0))),"")</f>
        <v/>
      </c>
      <c r="I636" s="58"/>
      <c r="J636" s="58"/>
      <c r="K636" s="54"/>
      <c r="L636" s="59" t="str">
        <f>IF(_xlfn.IFNA(_xlfn.IFNA(INDEX(l_fp!$D$3:$D$65537,MATCH($D636,l_fp!$A$3:$A$65537,0)),INDEX(background_biosphere!$C$2:$C$65536,MATCH($D636,background_biosphere!$A$2:$A$65536,0))),"")=0,"",_xlfn.IFNA(_xlfn.IFNA(INDEX(l_fp!$D$3:$D$65537,MATCH($D636,l_fp!$A$3:$A$65537,0)),INDEX(background_biosphere!$C$2:$C$65536,MATCH($D636,background_biosphere!$A$2:$A$65536,0))),""))</f>
        <v/>
      </c>
      <c r="M636" s="59" t="str">
        <f>IF(_xlfn.IFNA(_xlfn.IFNA(INDEX(l_fp!$E$3:$E$65537,MATCH($D636,l_fp!$A$3:$A$65537,0)),INDEX(background_biosphere!$D$2:$D$65536,MATCH($D636,background_biosphere!$A$2:$A$65536,0))),"")=0,"",_xlfn.IFNA(_xlfn.IFNA(INDEX(l_fp!$E$3:$E$65537,MATCH($D636,l_fp!$A$3:$A$65537,0)),INDEX(background_biosphere!$D$2:$D$65536,MATCH($D636,background_biosphere!$A$2:$A$65536,0))),""))</f>
        <v/>
      </c>
      <c r="N636" s="60" t="str">
        <f>_xlfn.IFNA(_xlfn.IFNA(_xlfn.IFNA(_xlfn.IFNA(INDEX(l_goods!$D$3:$D$65537,MATCH(C636,l_goods!$A$3:$A$65537,0)),INDEX(background_technosphere!$H$2:$H$65536,MATCH(C636,background_technosphere!$A$2:$A$65536,0))),INDEX(l_fp!$F$3:$F$65537,MATCH($D636,l_fp!$A$3:$A$65537,0))),INDEX(background_biosphere!$E$2:$E$65536,MATCH($D636,background_biosphere!$A$2:$A$65536,0))),"")</f>
        <v/>
      </c>
      <c r="O636" s="61"/>
      <c r="P636" s="61"/>
      <c r="Q636" s="61"/>
    </row>
    <row r="637" spans="1:17" x14ac:dyDescent="0.25">
      <c r="A637" s="159"/>
      <c r="B637" s="156"/>
      <c r="C637" s="53"/>
      <c r="D637" s="54"/>
      <c r="E637" s="55" t="str">
        <f>_xlfn.IFNA(_xlfn.IFNA(INDEX(l_act!$B$3:$B$65537,MATCH(IFERROR(RIGHT($C637,LEN($C637)-FIND("_",$C637)),""),l_act!$A$3:$A$65537,0)),INDEX(background_technosphere!$E$2:$E$65536,MATCH($C637,background_technosphere!$A$2:$A$65536,0))),"")</f>
        <v/>
      </c>
      <c r="F637" s="55" t="str">
        <f>_xlfn.IFNA(_xlfn.IFNA(INDEX(l_act!$C$3:$C$65537,MATCH(IFERROR(RIGHT($C637,LEN($C637)-FIND("_",$C637)),""),l_act!$A$3:$A$65537,0)),INDEX(background_technosphere!$G$2:$G$65536,MATCH($C637,background_technosphere!$A$2:$A$65536,0))),"")</f>
        <v/>
      </c>
      <c r="G637" s="56" t="str">
        <f>_xlfn.IFNA(_xlfn.IFNA(INDEX(l_goods!$B$3:$B$65537,MATCH($C637,l_goods!$A$3:$A$65537,0)),INDEX(background_technosphere!$F$2:$F$65536,MATCH($C637,background_technosphere!$A$2:$A$65536,0))),"")</f>
        <v/>
      </c>
      <c r="H637" s="57" t="str">
        <f>_xlfn.IFNA(_xlfn.IFNA(INDEX(l_fp!$B$3:$B$65537,MATCH($D637,l_fp!$A$3:$A$65537,0)),INDEX(background_biosphere!$B$2:$B$65536,MATCH($D637,background_biosphere!$A$2:$A$65536,0))),"")</f>
        <v/>
      </c>
      <c r="I637" s="58"/>
      <c r="J637" s="58"/>
      <c r="K637" s="54"/>
      <c r="L637" s="59" t="str">
        <f>IF(_xlfn.IFNA(_xlfn.IFNA(INDEX(l_fp!$D$3:$D$65537,MATCH($D637,l_fp!$A$3:$A$65537,0)),INDEX(background_biosphere!$C$2:$C$65536,MATCH($D637,background_biosphere!$A$2:$A$65536,0))),"")=0,"",_xlfn.IFNA(_xlfn.IFNA(INDEX(l_fp!$D$3:$D$65537,MATCH($D637,l_fp!$A$3:$A$65537,0)),INDEX(background_biosphere!$C$2:$C$65536,MATCH($D637,background_biosphere!$A$2:$A$65536,0))),""))</f>
        <v/>
      </c>
      <c r="M637" s="59" t="str">
        <f>IF(_xlfn.IFNA(_xlfn.IFNA(INDEX(l_fp!$E$3:$E$65537,MATCH($D637,l_fp!$A$3:$A$65537,0)),INDEX(background_biosphere!$D$2:$D$65536,MATCH($D637,background_biosphere!$A$2:$A$65536,0))),"")=0,"",_xlfn.IFNA(_xlfn.IFNA(INDEX(l_fp!$E$3:$E$65537,MATCH($D637,l_fp!$A$3:$A$65537,0)),INDEX(background_biosphere!$D$2:$D$65536,MATCH($D637,background_biosphere!$A$2:$A$65536,0))),""))</f>
        <v/>
      </c>
      <c r="N637" s="60" t="str">
        <f>_xlfn.IFNA(_xlfn.IFNA(_xlfn.IFNA(_xlfn.IFNA(INDEX(l_goods!$D$3:$D$65537,MATCH(C637,l_goods!$A$3:$A$65537,0)),INDEX(background_technosphere!$H$2:$H$65536,MATCH(C637,background_technosphere!$A$2:$A$65536,0))),INDEX(l_fp!$F$3:$F$65537,MATCH($D637,l_fp!$A$3:$A$65537,0))),INDEX(background_biosphere!$E$2:$E$65536,MATCH($D637,background_biosphere!$A$2:$A$65536,0))),"")</f>
        <v/>
      </c>
      <c r="O637" s="61"/>
      <c r="P637" s="61"/>
      <c r="Q637" s="61"/>
    </row>
    <row r="638" spans="1:17" x14ac:dyDescent="0.25">
      <c r="A638" s="159"/>
      <c r="B638" s="156"/>
      <c r="C638" s="53"/>
      <c r="D638" s="54"/>
      <c r="E638" s="55" t="str">
        <f>_xlfn.IFNA(_xlfn.IFNA(INDEX(l_act!$B$3:$B$65537,MATCH(IFERROR(RIGHT($C638,LEN($C638)-FIND("_",$C638)),""),l_act!$A$3:$A$65537,0)),INDEX(background_technosphere!$E$2:$E$65536,MATCH($C638,background_technosphere!$A$2:$A$65536,0))),"")</f>
        <v/>
      </c>
      <c r="F638" s="55" t="str">
        <f>_xlfn.IFNA(_xlfn.IFNA(INDEX(l_act!$C$3:$C$65537,MATCH(IFERROR(RIGHT($C638,LEN($C638)-FIND("_",$C638)),""),l_act!$A$3:$A$65537,0)),INDEX(background_technosphere!$G$2:$G$65536,MATCH($C638,background_technosphere!$A$2:$A$65536,0))),"")</f>
        <v/>
      </c>
      <c r="G638" s="56" t="str">
        <f>_xlfn.IFNA(_xlfn.IFNA(INDEX(l_goods!$B$3:$B$65537,MATCH($C638,l_goods!$A$3:$A$65537,0)),INDEX(background_technosphere!$F$2:$F$65536,MATCH($C638,background_technosphere!$A$2:$A$65536,0))),"")</f>
        <v/>
      </c>
      <c r="H638" s="57" t="str">
        <f>_xlfn.IFNA(_xlfn.IFNA(INDEX(l_fp!$B$3:$B$65537,MATCH($D638,l_fp!$A$3:$A$65537,0)),INDEX(background_biosphere!$B$2:$B$65536,MATCH($D638,background_biosphere!$A$2:$A$65536,0))),"")</f>
        <v/>
      </c>
      <c r="I638" s="58"/>
      <c r="J638" s="58"/>
      <c r="K638" s="54"/>
      <c r="L638" s="59" t="str">
        <f>IF(_xlfn.IFNA(_xlfn.IFNA(INDEX(l_fp!$D$3:$D$65537,MATCH($D638,l_fp!$A$3:$A$65537,0)),INDEX(background_biosphere!$C$2:$C$65536,MATCH($D638,background_biosphere!$A$2:$A$65536,0))),"")=0,"",_xlfn.IFNA(_xlfn.IFNA(INDEX(l_fp!$D$3:$D$65537,MATCH($D638,l_fp!$A$3:$A$65537,0)),INDEX(background_biosphere!$C$2:$C$65536,MATCH($D638,background_biosphere!$A$2:$A$65536,0))),""))</f>
        <v/>
      </c>
      <c r="M638" s="59" t="str">
        <f>IF(_xlfn.IFNA(_xlfn.IFNA(INDEX(l_fp!$E$3:$E$65537,MATCH($D638,l_fp!$A$3:$A$65537,0)),INDEX(background_biosphere!$D$2:$D$65536,MATCH($D638,background_biosphere!$A$2:$A$65536,0))),"")=0,"",_xlfn.IFNA(_xlfn.IFNA(INDEX(l_fp!$E$3:$E$65537,MATCH($D638,l_fp!$A$3:$A$65537,0)),INDEX(background_biosphere!$D$2:$D$65536,MATCH($D638,background_biosphere!$A$2:$A$65536,0))),""))</f>
        <v/>
      </c>
      <c r="N638" s="60" t="str">
        <f>_xlfn.IFNA(_xlfn.IFNA(_xlfn.IFNA(_xlfn.IFNA(INDEX(l_goods!$D$3:$D$65537,MATCH(C638,l_goods!$A$3:$A$65537,0)),INDEX(background_technosphere!$H$2:$H$65536,MATCH(C638,background_technosphere!$A$2:$A$65536,0))),INDEX(l_fp!$F$3:$F$65537,MATCH($D638,l_fp!$A$3:$A$65537,0))),INDEX(background_biosphere!$E$2:$E$65536,MATCH($D638,background_biosphere!$A$2:$A$65536,0))),"")</f>
        <v/>
      </c>
      <c r="O638" s="61"/>
      <c r="P638" s="61"/>
      <c r="Q638" s="61"/>
    </row>
    <row r="639" spans="1:17" x14ac:dyDescent="0.25">
      <c r="A639" s="159"/>
      <c r="B639" s="156"/>
      <c r="C639" s="53"/>
      <c r="D639" s="54"/>
      <c r="E639" s="55" t="str">
        <f>_xlfn.IFNA(_xlfn.IFNA(INDEX(l_act!$B$3:$B$65537,MATCH(IFERROR(RIGHT($C639,LEN($C639)-FIND("_",$C639)),""),l_act!$A$3:$A$65537,0)),INDEX(background_technosphere!$E$2:$E$65536,MATCH($C639,background_technosphere!$A$2:$A$65536,0))),"")</f>
        <v/>
      </c>
      <c r="F639" s="55" t="str">
        <f>_xlfn.IFNA(_xlfn.IFNA(INDEX(l_act!$C$3:$C$65537,MATCH(IFERROR(RIGHT($C639,LEN($C639)-FIND("_",$C639)),""),l_act!$A$3:$A$65537,0)),INDEX(background_technosphere!$G$2:$G$65536,MATCH($C639,background_technosphere!$A$2:$A$65536,0))),"")</f>
        <v/>
      </c>
      <c r="G639" s="56" t="str">
        <f>_xlfn.IFNA(_xlfn.IFNA(INDEX(l_goods!$B$3:$B$65537,MATCH($C639,l_goods!$A$3:$A$65537,0)),INDEX(background_technosphere!$F$2:$F$65536,MATCH($C639,background_technosphere!$A$2:$A$65536,0))),"")</f>
        <v/>
      </c>
      <c r="H639" s="57" t="str">
        <f>_xlfn.IFNA(_xlfn.IFNA(INDEX(l_fp!$B$3:$B$65537,MATCH($D639,l_fp!$A$3:$A$65537,0)),INDEX(background_biosphere!$B$2:$B$65536,MATCH($D639,background_biosphere!$A$2:$A$65536,0))),"")</f>
        <v/>
      </c>
      <c r="I639" s="58"/>
      <c r="J639" s="58"/>
      <c r="K639" s="54"/>
      <c r="L639" s="59" t="str">
        <f>IF(_xlfn.IFNA(_xlfn.IFNA(INDEX(l_fp!$D$3:$D$65537,MATCH($D639,l_fp!$A$3:$A$65537,0)),INDEX(background_biosphere!$C$2:$C$65536,MATCH($D639,background_biosphere!$A$2:$A$65536,0))),"")=0,"",_xlfn.IFNA(_xlfn.IFNA(INDEX(l_fp!$D$3:$D$65537,MATCH($D639,l_fp!$A$3:$A$65537,0)),INDEX(background_biosphere!$C$2:$C$65536,MATCH($D639,background_biosphere!$A$2:$A$65536,0))),""))</f>
        <v/>
      </c>
      <c r="M639" s="59" t="str">
        <f>IF(_xlfn.IFNA(_xlfn.IFNA(INDEX(l_fp!$E$3:$E$65537,MATCH($D639,l_fp!$A$3:$A$65537,0)),INDEX(background_biosphere!$D$2:$D$65536,MATCH($D639,background_biosphere!$A$2:$A$65536,0))),"")=0,"",_xlfn.IFNA(_xlfn.IFNA(INDEX(l_fp!$E$3:$E$65537,MATCH($D639,l_fp!$A$3:$A$65537,0)),INDEX(background_biosphere!$D$2:$D$65536,MATCH($D639,background_biosphere!$A$2:$A$65536,0))),""))</f>
        <v/>
      </c>
      <c r="N639" s="60" t="str">
        <f>_xlfn.IFNA(_xlfn.IFNA(_xlfn.IFNA(_xlfn.IFNA(INDEX(l_goods!$D$3:$D$65537,MATCH(C639,l_goods!$A$3:$A$65537,0)),INDEX(background_technosphere!$H$2:$H$65536,MATCH(C639,background_technosphere!$A$2:$A$65536,0))),INDEX(l_fp!$F$3:$F$65537,MATCH($D639,l_fp!$A$3:$A$65537,0))),INDEX(background_biosphere!$E$2:$E$65536,MATCH($D639,background_biosphere!$A$2:$A$65536,0))),"")</f>
        <v/>
      </c>
      <c r="O639" s="61"/>
      <c r="P639" s="61"/>
      <c r="Q639" s="61"/>
    </row>
    <row r="640" spans="1:17" x14ac:dyDescent="0.25">
      <c r="A640" s="159"/>
      <c r="B640" s="156"/>
      <c r="C640" s="53"/>
      <c r="D640" s="54"/>
      <c r="E640" s="55" t="str">
        <f>_xlfn.IFNA(_xlfn.IFNA(INDEX(l_act!$B$3:$B$65537,MATCH(IFERROR(RIGHT($C640,LEN($C640)-FIND("_",$C640)),""),l_act!$A$3:$A$65537,0)),INDEX(background_technosphere!$E$2:$E$65536,MATCH($C640,background_technosphere!$A$2:$A$65536,0))),"")</f>
        <v/>
      </c>
      <c r="F640" s="55" t="str">
        <f>_xlfn.IFNA(_xlfn.IFNA(INDEX(l_act!$C$3:$C$65537,MATCH(IFERROR(RIGHT($C640,LEN($C640)-FIND("_",$C640)),""),l_act!$A$3:$A$65537,0)),INDEX(background_technosphere!$G$2:$G$65536,MATCH($C640,background_technosphere!$A$2:$A$65536,0))),"")</f>
        <v/>
      </c>
      <c r="G640" s="56" t="str">
        <f>_xlfn.IFNA(_xlfn.IFNA(INDEX(l_goods!$B$3:$B$65537,MATCH($C640,l_goods!$A$3:$A$65537,0)),INDEX(background_technosphere!$F$2:$F$65536,MATCH($C640,background_technosphere!$A$2:$A$65536,0))),"")</f>
        <v/>
      </c>
      <c r="H640" s="57" t="str">
        <f>_xlfn.IFNA(_xlfn.IFNA(INDEX(l_fp!$B$3:$B$65537,MATCH($D640,l_fp!$A$3:$A$65537,0)),INDEX(background_biosphere!$B$2:$B$65536,MATCH($D640,background_biosphere!$A$2:$A$65536,0))),"")</f>
        <v/>
      </c>
      <c r="I640" s="58"/>
      <c r="J640" s="58"/>
      <c r="K640" s="54"/>
      <c r="L640" s="59" t="str">
        <f>IF(_xlfn.IFNA(_xlfn.IFNA(INDEX(l_fp!$D$3:$D$65537,MATCH($D640,l_fp!$A$3:$A$65537,0)),INDEX(background_biosphere!$C$2:$C$65536,MATCH($D640,background_biosphere!$A$2:$A$65536,0))),"")=0,"",_xlfn.IFNA(_xlfn.IFNA(INDEX(l_fp!$D$3:$D$65537,MATCH($D640,l_fp!$A$3:$A$65537,0)),INDEX(background_biosphere!$C$2:$C$65536,MATCH($D640,background_biosphere!$A$2:$A$65536,0))),""))</f>
        <v/>
      </c>
      <c r="M640" s="59" t="str">
        <f>IF(_xlfn.IFNA(_xlfn.IFNA(INDEX(l_fp!$E$3:$E$65537,MATCH($D640,l_fp!$A$3:$A$65537,0)),INDEX(background_biosphere!$D$2:$D$65536,MATCH($D640,background_biosphere!$A$2:$A$65536,0))),"")=0,"",_xlfn.IFNA(_xlfn.IFNA(INDEX(l_fp!$E$3:$E$65537,MATCH($D640,l_fp!$A$3:$A$65537,0)),INDEX(background_biosphere!$D$2:$D$65536,MATCH($D640,background_biosphere!$A$2:$A$65536,0))),""))</f>
        <v/>
      </c>
      <c r="N640" s="60" t="str">
        <f>_xlfn.IFNA(_xlfn.IFNA(_xlfn.IFNA(_xlfn.IFNA(INDEX(l_goods!$D$3:$D$65537,MATCH(C640,l_goods!$A$3:$A$65537,0)),INDEX(background_technosphere!$H$2:$H$65536,MATCH(C640,background_technosphere!$A$2:$A$65536,0))),INDEX(l_fp!$F$3:$F$65537,MATCH($D640,l_fp!$A$3:$A$65537,0))),INDEX(background_biosphere!$E$2:$E$65536,MATCH($D640,background_biosphere!$A$2:$A$65536,0))),"")</f>
        <v/>
      </c>
      <c r="O640" s="61"/>
      <c r="P640" s="61"/>
      <c r="Q640" s="61"/>
    </row>
    <row r="641" spans="1:17" x14ac:dyDescent="0.25">
      <c r="A641" s="159"/>
      <c r="B641" s="156"/>
      <c r="C641" s="53"/>
      <c r="D641" s="54"/>
      <c r="E641" s="55" t="str">
        <f>_xlfn.IFNA(_xlfn.IFNA(INDEX(l_act!$B$3:$B$65537,MATCH(IFERROR(RIGHT($C641,LEN($C641)-FIND("_",$C641)),""),l_act!$A$3:$A$65537,0)),INDEX(background_technosphere!$E$2:$E$65536,MATCH($C641,background_technosphere!$A$2:$A$65536,0))),"")</f>
        <v/>
      </c>
      <c r="F641" s="55" t="str">
        <f>_xlfn.IFNA(_xlfn.IFNA(INDEX(l_act!$C$3:$C$65537,MATCH(IFERROR(RIGHT($C641,LEN($C641)-FIND("_",$C641)),""),l_act!$A$3:$A$65537,0)),INDEX(background_technosphere!$G$2:$G$65536,MATCH($C641,background_technosphere!$A$2:$A$65536,0))),"")</f>
        <v/>
      </c>
      <c r="G641" s="56" t="str">
        <f>_xlfn.IFNA(_xlfn.IFNA(INDEX(l_goods!$B$3:$B$65537,MATCH($C641,l_goods!$A$3:$A$65537,0)),INDEX(background_technosphere!$F$2:$F$65536,MATCH($C641,background_technosphere!$A$2:$A$65536,0))),"")</f>
        <v/>
      </c>
      <c r="H641" s="57" t="str">
        <f>_xlfn.IFNA(_xlfn.IFNA(INDEX(l_fp!$B$3:$B$65537,MATCH($D641,l_fp!$A$3:$A$65537,0)),INDEX(background_biosphere!$B$2:$B$65536,MATCH($D641,background_biosphere!$A$2:$A$65536,0))),"")</f>
        <v/>
      </c>
      <c r="I641" s="58"/>
      <c r="J641" s="58"/>
      <c r="K641" s="54"/>
      <c r="L641" s="59" t="str">
        <f>IF(_xlfn.IFNA(_xlfn.IFNA(INDEX(l_fp!$D$3:$D$65537,MATCH($D641,l_fp!$A$3:$A$65537,0)),INDEX(background_biosphere!$C$2:$C$65536,MATCH($D641,background_biosphere!$A$2:$A$65536,0))),"")=0,"",_xlfn.IFNA(_xlfn.IFNA(INDEX(l_fp!$D$3:$D$65537,MATCH($D641,l_fp!$A$3:$A$65537,0)),INDEX(background_biosphere!$C$2:$C$65536,MATCH($D641,background_biosphere!$A$2:$A$65536,0))),""))</f>
        <v/>
      </c>
      <c r="M641" s="59" t="str">
        <f>IF(_xlfn.IFNA(_xlfn.IFNA(INDEX(l_fp!$E$3:$E$65537,MATCH($D641,l_fp!$A$3:$A$65537,0)),INDEX(background_biosphere!$D$2:$D$65536,MATCH($D641,background_biosphere!$A$2:$A$65536,0))),"")=0,"",_xlfn.IFNA(_xlfn.IFNA(INDEX(l_fp!$E$3:$E$65537,MATCH($D641,l_fp!$A$3:$A$65537,0)),INDEX(background_biosphere!$D$2:$D$65536,MATCH($D641,background_biosphere!$A$2:$A$65536,0))),""))</f>
        <v/>
      </c>
      <c r="N641" s="60" t="str">
        <f>_xlfn.IFNA(_xlfn.IFNA(_xlfn.IFNA(_xlfn.IFNA(INDEX(l_goods!$D$3:$D$65537,MATCH(C641,l_goods!$A$3:$A$65537,0)),INDEX(background_technosphere!$H$2:$H$65536,MATCH(C641,background_technosphere!$A$2:$A$65536,0))),INDEX(l_fp!$F$3:$F$65537,MATCH($D641,l_fp!$A$3:$A$65537,0))),INDEX(background_biosphere!$E$2:$E$65536,MATCH($D641,background_biosphere!$A$2:$A$65536,0))),"")</f>
        <v/>
      </c>
      <c r="O641" s="61"/>
      <c r="P641" s="61"/>
      <c r="Q641" s="61"/>
    </row>
    <row r="642" spans="1:17" x14ac:dyDescent="0.25">
      <c r="A642" s="159"/>
      <c r="B642" s="156"/>
      <c r="C642" s="53"/>
      <c r="D642" s="54"/>
      <c r="E642" s="55" t="str">
        <f>_xlfn.IFNA(_xlfn.IFNA(INDEX(l_act!$B$3:$B$65537,MATCH(IFERROR(RIGHT($C642,LEN($C642)-FIND("_",$C642)),""),l_act!$A$3:$A$65537,0)),INDEX(background_technosphere!$E$2:$E$65536,MATCH($C642,background_technosphere!$A$2:$A$65536,0))),"")</f>
        <v/>
      </c>
      <c r="F642" s="55" t="str">
        <f>_xlfn.IFNA(_xlfn.IFNA(INDEX(l_act!$C$3:$C$65537,MATCH(IFERROR(RIGHT($C642,LEN($C642)-FIND("_",$C642)),""),l_act!$A$3:$A$65537,0)),INDEX(background_technosphere!$G$2:$G$65536,MATCH($C642,background_technosphere!$A$2:$A$65536,0))),"")</f>
        <v/>
      </c>
      <c r="G642" s="56" t="str">
        <f>_xlfn.IFNA(_xlfn.IFNA(INDEX(l_goods!$B$3:$B$65537,MATCH($C642,l_goods!$A$3:$A$65537,0)),INDEX(background_technosphere!$F$2:$F$65536,MATCH($C642,background_technosphere!$A$2:$A$65536,0))),"")</f>
        <v/>
      </c>
      <c r="H642" s="57" t="str">
        <f>_xlfn.IFNA(_xlfn.IFNA(INDEX(l_fp!$B$3:$B$65537,MATCH($D642,l_fp!$A$3:$A$65537,0)),INDEX(background_biosphere!$B$2:$B$65536,MATCH($D642,background_biosphere!$A$2:$A$65536,0))),"")</f>
        <v/>
      </c>
      <c r="I642" s="58"/>
      <c r="J642" s="58"/>
      <c r="K642" s="54"/>
      <c r="L642" s="59" t="str">
        <f>IF(_xlfn.IFNA(_xlfn.IFNA(INDEX(l_fp!$D$3:$D$65537,MATCH($D642,l_fp!$A$3:$A$65537,0)),INDEX(background_biosphere!$C$2:$C$65536,MATCH($D642,background_biosphere!$A$2:$A$65536,0))),"")=0,"",_xlfn.IFNA(_xlfn.IFNA(INDEX(l_fp!$D$3:$D$65537,MATCH($D642,l_fp!$A$3:$A$65537,0)),INDEX(background_biosphere!$C$2:$C$65536,MATCH($D642,background_biosphere!$A$2:$A$65536,0))),""))</f>
        <v/>
      </c>
      <c r="M642" s="59" t="str">
        <f>IF(_xlfn.IFNA(_xlfn.IFNA(INDEX(l_fp!$E$3:$E$65537,MATCH($D642,l_fp!$A$3:$A$65537,0)),INDEX(background_biosphere!$D$2:$D$65536,MATCH($D642,background_biosphere!$A$2:$A$65536,0))),"")=0,"",_xlfn.IFNA(_xlfn.IFNA(INDEX(l_fp!$E$3:$E$65537,MATCH($D642,l_fp!$A$3:$A$65537,0)),INDEX(background_biosphere!$D$2:$D$65536,MATCH($D642,background_biosphere!$A$2:$A$65536,0))),""))</f>
        <v/>
      </c>
      <c r="N642" s="60" t="str">
        <f>_xlfn.IFNA(_xlfn.IFNA(_xlfn.IFNA(_xlfn.IFNA(INDEX(l_goods!$D$3:$D$65537,MATCH(C642,l_goods!$A$3:$A$65537,0)),INDEX(background_technosphere!$H$2:$H$65536,MATCH(C642,background_technosphere!$A$2:$A$65536,0))),INDEX(l_fp!$F$3:$F$65537,MATCH($D642,l_fp!$A$3:$A$65537,0))),INDEX(background_biosphere!$E$2:$E$65536,MATCH($D642,background_biosphere!$A$2:$A$65536,0))),"")</f>
        <v/>
      </c>
      <c r="O642" s="61"/>
      <c r="P642" s="61"/>
      <c r="Q642" s="61"/>
    </row>
    <row r="643" spans="1:17" x14ac:dyDescent="0.25">
      <c r="A643" s="159"/>
      <c r="B643" s="156"/>
      <c r="C643" s="53"/>
      <c r="D643" s="54"/>
      <c r="E643" s="55" t="str">
        <f>_xlfn.IFNA(_xlfn.IFNA(INDEX(l_act!$B$3:$B$65537,MATCH(IFERROR(RIGHT($C643,LEN($C643)-FIND("_",$C643)),""),l_act!$A$3:$A$65537,0)),INDEX(background_technosphere!$E$2:$E$65536,MATCH($C643,background_technosphere!$A$2:$A$65536,0))),"")</f>
        <v/>
      </c>
      <c r="F643" s="55" t="str">
        <f>_xlfn.IFNA(_xlfn.IFNA(INDEX(l_act!$C$3:$C$65537,MATCH(IFERROR(RIGHT($C643,LEN($C643)-FIND("_",$C643)),""),l_act!$A$3:$A$65537,0)),INDEX(background_technosphere!$G$2:$G$65536,MATCH($C643,background_technosphere!$A$2:$A$65536,0))),"")</f>
        <v/>
      </c>
      <c r="G643" s="56" t="str">
        <f>_xlfn.IFNA(_xlfn.IFNA(INDEX(l_goods!$B$3:$B$65537,MATCH($C643,l_goods!$A$3:$A$65537,0)),INDEX(background_technosphere!$F$2:$F$65536,MATCH($C643,background_technosphere!$A$2:$A$65536,0))),"")</f>
        <v/>
      </c>
      <c r="H643" s="57" t="str">
        <f>_xlfn.IFNA(_xlfn.IFNA(INDEX(l_fp!$B$3:$B$65537,MATCH($D643,l_fp!$A$3:$A$65537,0)),INDEX(background_biosphere!$B$2:$B$65536,MATCH($D643,background_biosphere!$A$2:$A$65536,0))),"")</f>
        <v/>
      </c>
      <c r="I643" s="58"/>
      <c r="J643" s="58"/>
      <c r="K643" s="54"/>
      <c r="L643" s="59" t="str">
        <f>IF(_xlfn.IFNA(_xlfn.IFNA(INDEX(l_fp!$D$3:$D$65537,MATCH($D643,l_fp!$A$3:$A$65537,0)),INDEX(background_biosphere!$C$2:$C$65536,MATCH($D643,background_biosphere!$A$2:$A$65536,0))),"")=0,"",_xlfn.IFNA(_xlfn.IFNA(INDEX(l_fp!$D$3:$D$65537,MATCH($D643,l_fp!$A$3:$A$65537,0)),INDEX(background_biosphere!$C$2:$C$65536,MATCH($D643,background_biosphere!$A$2:$A$65536,0))),""))</f>
        <v/>
      </c>
      <c r="M643" s="59" t="str">
        <f>IF(_xlfn.IFNA(_xlfn.IFNA(INDEX(l_fp!$E$3:$E$65537,MATCH($D643,l_fp!$A$3:$A$65537,0)),INDEX(background_biosphere!$D$2:$D$65536,MATCH($D643,background_biosphere!$A$2:$A$65536,0))),"")=0,"",_xlfn.IFNA(_xlfn.IFNA(INDEX(l_fp!$E$3:$E$65537,MATCH($D643,l_fp!$A$3:$A$65537,0)),INDEX(background_biosphere!$D$2:$D$65536,MATCH($D643,background_biosphere!$A$2:$A$65536,0))),""))</f>
        <v/>
      </c>
      <c r="N643" s="60" t="str">
        <f>_xlfn.IFNA(_xlfn.IFNA(_xlfn.IFNA(_xlfn.IFNA(INDEX(l_goods!$D$3:$D$65537,MATCH(C643,l_goods!$A$3:$A$65537,0)),INDEX(background_technosphere!$H$2:$H$65536,MATCH(C643,background_technosphere!$A$2:$A$65536,0))),INDEX(l_fp!$F$3:$F$65537,MATCH($D643,l_fp!$A$3:$A$65537,0))),INDEX(background_biosphere!$E$2:$E$65536,MATCH($D643,background_biosphere!$A$2:$A$65536,0))),"")</f>
        <v/>
      </c>
      <c r="O643" s="61"/>
      <c r="P643" s="61"/>
      <c r="Q643" s="61"/>
    </row>
    <row r="644" spans="1:17" x14ac:dyDescent="0.25">
      <c r="A644" s="159"/>
      <c r="B644" s="156"/>
      <c r="C644" s="53"/>
      <c r="D644" s="54"/>
      <c r="E644" s="55" t="str">
        <f>_xlfn.IFNA(_xlfn.IFNA(INDEX(l_act!$B$3:$B$65537,MATCH(IFERROR(RIGHT($C644,LEN($C644)-FIND("_",$C644)),""),l_act!$A$3:$A$65537,0)),INDEX(background_technosphere!$E$2:$E$65536,MATCH($C644,background_technosphere!$A$2:$A$65536,0))),"")</f>
        <v/>
      </c>
      <c r="F644" s="55" t="str">
        <f>_xlfn.IFNA(_xlfn.IFNA(INDEX(l_act!$C$3:$C$65537,MATCH(IFERROR(RIGHT($C644,LEN($C644)-FIND("_",$C644)),""),l_act!$A$3:$A$65537,0)),INDEX(background_technosphere!$G$2:$G$65536,MATCH($C644,background_technosphere!$A$2:$A$65536,0))),"")</f>
        <v/>
      </c>
      <c r="G644" s="56" t="str">
        <f>_xlfn.IFNA(_xlfn.IFNA(INDEX(l_goods!$B$3:$B$65537,MATCH($C644,l_goods!$A$3:$A$65537,0)),INDEX(background_technosphere!$F$2:$F$65536,MATCH($C644,background_technosphere!$A$2:$A$65536,0))),"")</f>
        <v/>
      </c>
      <c r="H644" s="57" t="str">
        <f>_xlfn.IFNA(_xlfn.IFNA(INDEX(l_fp!$B$3:$B$65537,MATCH($D644,l_fp!$A$3:$A$65537,0)),INDEX(background_biosphere!$B$2:$B$65536,MATCH($D644,background_biosphere!$A$2:$A$65536,0))),"")</f>
        <v/>
      </c>
      <c r="I644" s="58"/>
      <c r="J644" s="58"/>
      <c r="K644" s="54"/>
      <c r="L644" s="59" t="str">
        <f>IF(_xlfn.IFNA(_xlfn.IFNA(INDEX(l_fp!$D$3:$D$65537,MATCH($D644,l_fp!$A$3:$A$65537,0)),INDEX(background_biosphere!$C$2:$C$65536,MATCH($D644,background_biosphere!$A$2:$A$65536,0))),"")=0,"",_xlfn.IFNA(_xlfn.IFNA(INDEX(l_fp!$D$3:$D$65537,MATCH($D644,l_fp!$A$3:$A$65537,0)),INDEX(background_biosphere!$C$2:$C$65536,MATCH($D644,background_biosphere!$A$2:$A$65536,0))),""))</f>
        <v/>
      </c>
      <c r="M644" s="59" t="str">
        <f>IF(_xlfn.IFNA(_xlfn.IFNA(INDEX(l_fp!$E$3:$E$65537,MATCH($D644,l_fp!$A$3:$A$65537,0)),INDEX(background_biosphere!$D$2:$D$65536,MATCH($D644,background_biosphere!$A$2:$A$65536,0))),"")=0,"",_xlfn.IFNA(_xlfn.IFNA(INDEX(l_fp!$E$3:$E$65537,MATCH($D644,l_fp!$A$3:$A$65537,0)),INDEX(background_biosphere!$D$2:$D$65536,MATCH($D644,background_biosphere!$A$2:$A$65536,0))),""))</f>
        <v/>
      </c>
      <c r="N644" s="60" t="str">
        <f>_xlfn.IFNA(_xlfn.IFNA(_xlfn.IFNA(_xlfn.IFNA(INDEX(l_goods!$D$3:$D$65537,MATCH(C644,l_goods!$A$3:$A$65537,0)),INDEX(background_technosphere!$H$2:$H$65536,MATCH(C644,background_technosphere!$A$2:$A$65536,0))),INDEX(l_fp!$F$3:$F$65537,MATCH($D644,l_fp!$A$3:$A$65537,0))),INDEX(background_biosphere!$E$2:$E$65536,MATCH($D644,background_biosphere!$A$2:$A$65536,0))),"")</f>
        <v/>
      </c>
      <c r="O644" s="61"/>
      <c r="P644" s="61"/>
      <c r="Q644" s="61"/>
    </row>
    <row r="645" spans="1:17" x14ac:dyDescent="0.25">
      <c r="A645" s="159"/>
      <c r="B645" s="156"/>
      <c r="C645" s="53"/>
      <c r="D645" s="54"/>
      <c r="E645" s="55" t="str">
        <f>_xlfn.IFNA(_xlfn.IFNA(INDEX(l_act!$B$3:$B$65537,MATCH(IFERROR(RIGHT($C645,LEN($C645)-FIND("_",$C645)),""),l_act!$A$3:$A$65537,0)),INDEX(background_technosphere!$E$2:$E$65536,MATCH($C645,background_technosphere!$A$2:$A$65536,0))),"")</f>
        <v/>
      </c>
      <c r="F645" s="55" t="str">
        <f>_xlfn.IFNA(_xlfn.IFNA(INDEX(l_act!$C$3:$C$65537,MATCH(IFERROR(RIGHT($C645,LEN($C645)-FIND("_",$C645)),""),l_act!$A$3:$A$65537,0)),INDEX(background_technosphere!$G$2:$G$65536,MATCH($C645,background_technosphere!$A$2:$A$65536,0))),"")</f>
        <v/>
      </c>
      <c r="G645" s="56" t="str">
        <f>_xlfn.IFNA(_xlfn.IFNA(INDEX(l_goods!$B$3:$B$65537,MATCH($C645,l_goods!$A$3:$A$65537,0)),INDEX(background_technosphere!$F$2:$F$65536,MATCH($C645,background_technosphere!$A$2:$A$65536,0))),"")</f>
        <v/>
      </c>
      <c r="H645" s="57" t="str">
        <f>_xlfn.IFNA(_xlfn.IFNA(INDEX(l_fp!$B$3:$B$65537,MATCH($D645,l_fp!$A$3:$A$65537,0)),INDEX(background_biosphere!$B$2:$B$65536,MATCH($D645,background_biosphere!$A$2:$A$65536,0))),"")</f>
        <v/>
      </c>
      <c r="I645" s="58"/>
      <c r="J645" s="58"/>
      <c r="K645" s="54"/>
      <c r="L645" s="59" t="str">
        <f>IF(_xlfn.IFNA(_xlfn.IFNA(INDEX(l_fp!$D$3:$D$65537,MATCH($D645,l_fp!$A$3:$A$65537,0)),INDEX(background_biosphere!$C$2:$C$65536,MATCH($D645,background_biosphere!$A$2:$A$65536,0))),"")=0,"",_xlfn.IFNA(_xlfn.IFNA(INDEX(l_fp!$D$3:$D$65537,MATCH($D645,l_fp!$A$3:$A$65537,0)),INDEX(background_biosphere!$C$2:$C$65536,MATCH($D645,background_biosphere!$A$2:$A$65536,0))),""))</f>
        <v/>
      </c>
      <c r="M645" s="59" t="str">
        <f>IF(_xlfn.IFNA(_xlfn.IFNA(INDEX(l_fp!$E$3:$E$65537,MATCH($D645,l_fp!$A$3:$A$65537,0)),INDEX(background_biosphere!$D$2:$D$65536,MATCH($D645,background_biosphere!$A$2:$A$65536,0))),"")=0,"",_xlfn.IFNA(_xlfn.IFNA(INDEX(l_fp!$E$3:$E$65537,MATCH($D645,l_fp!$A$3:$A$65537,0)),INDEX(background_biosphere!$D$2:$D$65536,MATCH($D645,background_biosphere!$A$2:$A$65536,0))),""))</f>
        <v/>
      </c>
      <c r="N645" s="60" t="str">
        <f>_xlfn.IFNA(_xlfn.IFNA(_xlfn.IFNA(_xlfn.IFNA(INDEX(l_goods!$D$3:$D$65537,MATCH(C645,l_goods!$A$3:$A$65537,0)),INDEX(background_technosphere!$H$2:$H$65536,MATCH(C645,background_technosphere!$A$2:$A$65536,0))),INDEX(l_fp!$F$3:$F$65537,MATCH($D645,l_fp!$A$3:$A$65537,0))),INDEX(background_biosphere!$E$2:$E$65536,MATCH($D645,background_biosphere!$A$2:$A$65536,0))),"")</f>
        <v/>
      </c>
      <c r="O645" s="61"/>
      <c r="P645" s="61"/>
      <c r="Q645" s="61"/>
    </row>
    <row r="646" spans="1:17" x14ac:dyDescent="0.25">
      <c r="A646" s="159"/>
      <c r="B646" s="156"/>
      <c r="C646" s="53"/>
      <c r="D646" s="54"/>
      <c r="E646" s="55" t="str">
        <f>_xlfn.IFNA(_xlfn.IFNA(INDEX(l_act!$B$3:$B$65537,MATCH(IFERROR(RIGHT($C646,LEN($C646)-FIND("_",$C646)),""),l_act!$A$3:$A$65537,0)),INDEX(background_technosphere!$E$2:$E$65536,MATCH($C646,background_technosphere!$A$2:$A$65536,0))),"")</f>
        <v/>
      </c>
      <c r="F646" s="55" t="str">
        <f>_xlfn.IFNA(_xlfn.IFNA(INDEX(l_act!$C$3:$C$65537,MATCH(IFERROR(RIGHT($C646,LEN($C646)-FIND("_",$C646)),""),l_act!$A$3:$A$65537,0)),INDEX(background_technosphere!$G$2:$G$65536,MATCH($C646,background_technosphere!$A$2:$A$65536,0))),"")</f>
        <v/>
      </c>
      <c r="G646" s="56" t="str">
        <f>_xlfn.IFNA(_xlfn.IFNA(INDEX(l_goods!$B$3:$B$65537,MATCH($C646,l_goods!$A$3:$A$65537,0)),INDEX(background_technosphere!$F$2:$F$65536,MATCH($C646,background_technosphere!$A$2:$A$65536,0))),"")</f>
        <v/>
      </c>
      <c r="H646" s="57" t="str">
        <f>_xlfn.IFNA(_xlfn.IFNA(INDEX(l_fp!$B$3:$B$65537,MATCH($D646,l_fp!$A$3:$A$65537,0)),INDEX(background_biosphere!$B$2:$B$65536,MATCH($D646,background_biosphere!$A$2:$A$65536,0))),"")</f>
        <v/>
      </c>
      <c r="I646" s="58"/>
      <c r="J646" s="58"/>
      <c r="K646" s="54"/>
      <c r="L646" s="59" t="str">
        <f>IF(_xlfn.IFNA(_xlfn.IFNA(INDEX(l_fp!$D$3:$D$65537,MATCH($D646,l_fp!$A$3:$A$65537,0)),INDEX(background_biosphere!$C$2:$C$65536,MATCH($D646,background_biosphere!$A$2:$A$65536,0))),"")=0,"",_xlfn.IFNA(_xlfn.IFNA(INDEX(l_fp!$D$3:$D$65537,MATCH($D646,l_fp!$A$3:$A$65537,0)),INDEX(background_biosphere!$C$2:$C$65536,MATCH($D646,background_biosphere!$A$2:$A$65536,0))),""))</f>
        <v/>
      </c>
      <c r="M646" s="59" t="str">
        <f>IF(_xlfn.IFNA(_xlfn.IFNA(INDEX(l_fp!$E$3:$E$65537,MATCH($D646,l_fp!$A$3:$A$65537,0)),INDEX(background_biosphere!$D$2:$D$65536,MATCH($D646,background_biosphere!$A$2:$A$65536,0))),"")=0,"",_xlfn.IFNA(_xlfn.IFNA(INDEX(l_fp!$E$3:$E$65537,MATCH($D646,l_fp!$A$3:$A$65537,0)),INDEX(background_biosphere!$D$2:$D$65536,MATCH($D646,background_biosphere!$A$2:$A$65536,0))),""))</f>
        <v/>
      </c>
      <c r="N646" s="60" t="str">
        <f>_xlfn.IFNA(_xlfn.IFNA(_xlfn.IFNA(_xlfn.IFNA(INDEX(l_goods!$D$3:$D$65537,MATCH(C646,l_goods!$A$3:$A$65537,0)),INDEX(background_technosphere!$H$2:$H$65536,MATCH(C646,background_technosphere!$A$2:$A$65536,0))),INDEX(l_fp!$F$3:$F$65537,MATCH($D646,l_fp!$A$3:$A$65537,0))),INDEX(background_biosphere!$E$2:$E$65536,MATCH($D646,background_biosphere!$A$2:$A$65536,0))),"")</f>
        <v/>
      </c>
      <c r="O646" s="61"/>
      <c r="P646" s="61"/>
      <c r="Q646" s="61"/>
    </row>
    <row r="647" spans="1:17" x14ac:dyDescent="0.25">
      <c r="A647" s="159"/>
      <c r="B647" s="156"/>
      <c r="C647" s="53"/>
      <c r="D647" s="54"/>
      <c r="E647" s="55" t="str">
        <f>_xlfn.IFNA(_xlfn.IFNA(INDEX(l_act!$B$3:$B$65537,MATCH(IFERROR(RIGHT($C647,LEN($C647)-FIND("_",$C647)),""),l_act!$A$3:$A$65537,0)),INDEX(background_technosphere!$E$2:$E$65536,MATCH($C647,background_technosphere!$A$2:$A$65536,0))),"")</f>
        <v/>
      </c>
      <c r="F647" s="55" t="str">
        <f>_xlfn.IFNA(_xlfn.IFNA(INDEX(l_act!$C$3:$C$65537,MATCH(IFERROR(RIGHT($C647,LEN($C647)-FIND("_",$C647)),""),l_act!$A$3:$A$65537,0)),INDEX(background_technosphere!$G$2:$G$65536,MATCH($C647,background_technosphere!$A$2:$A$65536,0))),"")</f>
        <v/>
      </c>
      <c r="G647" s="56" t="str">
        <f>_xlfn.IFNA(_xlfn.IFNA(INDEX(l_goods!$B$3:$B$65537,MATCH($C647,l_goods!$A$3:$A$65537,0)),INDEX(background_technosphere!$F$2:$F$65536,MATCH($C647,background_technosphere!$A$2:$A$65536,0))),"")</f>
        <v/>
      </c>
      <c r="H647" s="57" t="str">
        <f>_xlfn.IFNA(_xlfn.IFNA(INDEX(l_fp!$B$3:$B$65537,MATCH($D647,l_fp!$A$3:$A$65537,0)),INDEX(background_biosphere!$B$2:$B$65536,MATCH($D647,background_biosphere!$A$2:$A$65536,0))),"")</f>
        <v/>
      </c>
      <c r="I647" s="58"/>
      <c r="J647" s="58"/>
      <c r="K647" s="54"/>
      <c r="L647" s="59" t="str">
        <f>IF(_xlfn.IFNA(_xlfn.IFNA(INDEX(l_fp!$D$3:$D$65537,MATCH($D647,l_fp!$A$3:$A$65537,0)),INDEX(background_biosphere!$C$2:$C$65536,MATCH($D647,background_biosphere!$A$2:$A$65536,0))),"")=0,"",_xlfn.IFNA(_xlfn.IFNA(INDEX(l_fp!$D$3:$D$65537,MATCH($D647,l_fp!$A$3:$A$65537,0)),INDEX(background_biosphere!$C$2:$C$65536,MATCH($D647,background_biosphere!$A$2:$A$65536,0))),""))</f>
        <v/>
      </c>
      <c r="M647" s="59" t="str">
        <f>IF(_xlfn.IFNA(_xlfn.IFNA(INDEX(l_fp!$E$3:$E$65537,MATCH($D647,l_fp!$A$3:$A$65537,0)),INDEX(background_biosphere!$D$2:$D$65536,MATCH($D647,background_biosphere!$A$2:$A$65536,0))),"")=0,"",_xlfn.IFNA(_xlfn.IFNA(INDEX(l_fp!$E$3:$E$65537,MATCH($D647,l_fp!$A$3:$A$65537,0)),INDEX(background_biosphere!$D$2:$D$65536,MATCH($D647,background_biosphere!$A$2:$A$65536,0))),""))</f>
        <v/>
      </c>
      <c r="N647" s="60" t="str">
        <f>_xlfn.IFNA(_xlfn.IFNA(_xlfn.IFNA(_xlfn.IFNA(INDEX(l_goods!$D$3:$D$65537,MATCH(C647,l_goods!$A$3:$A$65537,0)),INDEX(background_technosphere!$H$2:$H$65536,MATCH(C647,background_technosphere!$A$2:$A$65536,0))),INDEX(l_fp!$F$3:$F$65537,MATCH($D647,l_fp!$A$3:$A$65537,0))),INDEX(background_biosphere!$E$2:$E$65536,MATCH($D647,background_biosphere!$A$2:$A$65536,0))),"")</f>
        <v/>
      </c>
      <c r="O647" s="61"/>
      <c r="P647" s="61"/>
      <c r="Q647" s="61"/>
    </row>
    <row r="648" spans="1:17" x14ac:dyDescent="0.25">
      <c r="A648" s="159"/>
      <c r="B648" s="156"/>
      <c r="C648" s="53"/>
      <c r="D648" s="54"/>
      <c r="E648" s="55" t="str">
        <f>_xlfn.IFNA(_xlfn.IFNA(INDEX(l_act!$B$3:$B$65537,MATCH(IFERROR(RIGHT($C648,LEN($C648)-FIND("_",$C648)),""),l_act!$A$3:$A$65537,0)),INDEX(background_technosphere!$E$2:$E$65536,MATCH($C648,background_technosphere!$A$2:$A$65536,0))),"")</f>
        <v/>
      </c>
      <c r="F648" s="55" t="str">
        <f>_xlfn.IFNA(_xlfn.IFNA(INDEX(l_act!$C$3:$C$65537,MATCH(IFERROR(RIGHT($C648,LEN($C648)-FIND("_",$C648)),""),l_act!$A$3:$A$65537,0)),INDEX(background_technosphere!$G$2:$G$65536,MATCH($C648,background_technosphere!$A$2:$A$65536,0))),"")</f>
        <v/>
      </c>
      <c r="G648" s="56" t="str">
        <f>_xlfn.IFNA(_xlfn.IFNA(INDEX(l_goods!$B$3:$B$65537,MATCH($C648,l_goods!$A$3:$A$65537,0)),INDEX(background_technosphere!$F$2:$F$65536,MATCH($C648,background_technosphere!$A$2:$A$65536,0))),"")</f>
        <v/>
      </c>
      <c r="H648" s="57" t="str">
        <f>_xlfn.IFNA(_xlfn.IFNA(INDEX(l_fp!$B$3:$B$65537,MATCH($D648,l_fp!$A$3:$A$65537,0)),INDEX(background_biosphere!$B$2:$B$65536,MATCH($D648,background_biosphere!$A$2:$A$65536,0))),"")</f>
        <v/>
      </c>
      <c r="I648" s="58"/>
      <c r="J648" s="58"/>
      <c r="K648" s="54"/>
      <c r="L648" s="59" t="str">
        <f>IF(_xlfn.IFNA(_xlfn.IFNA(INDEX(l_fp!$D$3:$D$65537,MATCH($D648,l_fp!$A$3:$A$65537,0)),INDEX(background_biosphere!$C$2:$C$65536,MATCH($D648,background_biosphere!$A$2:$A$65536,0))),"")=0,"",_xlfn.IFNA(_xlfn.IFNA(INDEX(l_fp!$D$3:$D$65537,MATCH($D648,l_fp!$A$3:$A$65537,0)),INDEX(background_biosphere!$C$2:$C$65536,MATCH($D648,background_biosphere!$A$2:$A$65536,0))),""))</f>
        <v/>
      </c>
      <c r="M648" s="59" t="str">
        <f>IF(_xlfn.IFNA(_xlfn.IFNA(INDEX(l_fp!$E$3:$E$65537,MATCH($D648,l_fp!$A$3:$A$65537,0)),INDEX(background_biosphere!$D$2:$D$65536,MATCH($D648,background_biosphere!$A$2:$A$65536,0))),"")=0,"",_xlfn.IFNA(_xlfn.IFNA(INDEX(l_fp!$E$3:$E$65537,MATCH($D648,l_fp!$A$3:$A$65537,0)),INDEX(background_biosphere!$D$2:$D$65536,MATCH($D648,background_biosphere!$A$2:$A$65536,0))),""))</f>
        <v/>
      </c>
      <c r="N648" s="60" t="str">
        <f>_xlfn.IFNA(_xlfn.IFNA(_xlfn.IFNA(_xlfn.IFNA(INDEX(l_goods!$D$3:$D$65537,MATCH(C648,l_goods!$A$3:$A$65537,0)),INDEX(background_technosphere!$H$2:$H$65536,MATCH(C648,background_technosphere!$A$2:$A$65536,0))),INDEX(l_fp!$F$3:$F$65537,MATCH($D648,l_fp!$A$3:$A$65537,0))),INDEX(background_biosphere!$E$2:$E$65536,MATCH($D648,background_biosphere!$A$2:$A$65536,0))),"")</f>
        <v/>
      </c>
      <c r="O648" s="61"/>
      <c r="P648" s="61"/>
      <c r="Q648" s="61"/>
    </row>
    <row r="649" spans="1:17" x14ac:dyDescent="0.25">
      <c r="A649" s="159"/>
      <c r="B649" s="156"/>
      <c r="C649" s="53"/>
      <c r="D649" s="54"/>
      <c r="E649" s="55" t="str">
        <f>_xlfn.IFNA(_xlfn.IFNA(INDEX(l_act!$B$3:$B$65537,MATCH(IFERROR(RIGHT($C649,LEN($C649)-FIND("_",$C649)),""),l_act!$A$3:$A$65537,0)),INDEX(background_technosphere!$E$2:$E$65536,MATCH($C649,background_technosphere!$A$2:$A$65536,0))),"")</f>
        <v/>
      </c>
      <c r="F649" s="55" t="str">
        <f>_xlfn.IFNA(_xlfn.IFNA(INDEX(l_act!$C$3:$C$65537,MATCH(IFERROR(RIGHT($C649,LEN($C649)-FIND("_",$C649)),""),l_act!$A$3:$A$65537,0)),INDEX(background_technosphere!$G$2:$G$65536,MATCH($C649,background_technosphere!$A$2:$A$65536,0))),"")</f>
        <v/>
      </c>
      <c r="G649" s="56" t="str">
        <f>_xlfn.IFNA(_xlfn.IFNA(INDEX(l_goods!$B$3:$B$65537,MATCH($C649,l_goods!$A$3:$A$65537,0)),INDEX(background_technosphere!$F$2:$F$65536,MATCH($C649,background_technosphere!$A$2:$A$65536,0))),"")</f>
        <v/>
      </c>
      <c r="H649" s="57" t="str">
        <f>_xlfn.IFNA(_xlfn.IFNA(INDEX(l_fp!$B$3:$B$65537,MATCH($D649,l_fp!$A$3:$A$65537,0)),INDEX(background_biosphere!$B$2:$B$65536,MATCH($D649,background_biosphere!$A$2:$A$65536,0))),"")</f>
        <v/>
      </c>
      <c r="I649" s="58"/>
      <c r="J649" s="58"/>
      <c r="K649" s="54"/>
      <c r="L649" s="59" t="str">
        <f>IF(_xlfn.IFNA(_xlfn.IFNA(INDEX(l_fp!$D$3:$D$65537,MATCH($D649,l_fp!$A$3:$A$65537,0)),INDEX(background_biosphere!$C$2:$C$65536,MATCH($D649,background_biosphere!$A$2:$A$65536,0))),"")=0,"",_xlfn.IFNA(_xlfn.IFNA(INDEX(l_fp!$D$3:$D$65537,MATCH($D649,l_fp!$A$3:$A$65537,0)),INDEX(background_biosphere!$C$2:$C$65536,MATCH($D649,background_biosphere!$A$2:$A$65536,0))),""))</f>
        <v/>
      </c>
      <c r="M649" s="59" t="str">
        <f>IF(_xlfn.IFNA(_xlfn.IFNA(INDEX(l_fp!$E$3:$E$65537,MATCH($D649,l_fp!$A$3:$A$65537,0)),INDEX(background_biosphere!$D$2:$D$65536,MATCH($D649,background_biosphere!$A$2:$A$65536,0))),"")=0,"",_xlfn.IFNA(_xlfn.IFNA(INDEX(l_fp!$E$3:$E$65537,MATCH($D649,l_fp!$A$3:$A$65537,0)),INDEX(background_biosphere!$D$2:$D$65536,MATCH($D649,background_biosphere!$A$2:$A$65536,0))),""))</f>
        <v/>
      </c>
      <c r="N649" s="60" t="str">
        <f>_xlfn.IFNA(_xlfn.IFNA(_xlfn.IFNA(_xlfn.IFNA(INDEX(l_goods!$D$3:$D$65537,MATCH(C649,l_goods!$A$3:$A$65537,0)),INDEX(background_technosphere!$H$2:$H$65536,MATCH(C649,background_technosphere!$A$2:$A$65536,0))),INDEX(l_fp!$F$3:$F$65537,MATCH($D649,l_fp!$A$3:$A$65537,0))),INDEX(background_biosphere!$E$2:$E$65536,MATCH($D649,background_biosphere!$A$2:$A$65536,0))),"")</f>
        <v/>
      </c>
      <c r="O649" s="61"/>
      <c r="P649" s="61"/>
      <c r="Q649" s="61"/>
    </row>
    <row r="650" spans="1:17" x14ac:dyDescent="0.25">
      <c r="A650" s="159"/>
      <c r="B650" s="156"/>
      <c r="C650" s="53"/>
      <c r="D650" s="54"/>
      <c r="E650" s="55" t="str">
        <f>_xlfn.IFNA(_xlfn.IFNA(INDEX(l_act!$B$3:$B$65537,MATCH(IFERROR(RIGHT($C650,LEN($C650)-FIND("_",$C650)),""),l_act!$A$3:$A$65537,0)),INDEX(background_technosphere!$E$2:$E$65536,MATCH($C650,background_technosphere!$A$2:$A$65536,0))),"")</f>
        <v/>
      </c>
      <c r="F650" s="55" t="str">
        <f>_xlfn.IFNA(_xlfn.IFNA(INDEX(l_act!$C$3:$C$65537,MATCH(IFERROR(RIGHT($C650,LEN($C650)-FIND("_",$C650)),""),l_act!$A$3:$A$65537,0)),INDEX(background_technosphere!$G$2:$G$65536,MATCH($C650,background_technosphere!$A$2:$A$65536,0))),"")</f>
        <v/>
      </c>
      <c r="G650" s="56" t="str">
        <f>_xlfn.IFNA(_xlfn.IFNA(INDEX(l_goods!$B$3:$B$65537,MATCH($C650,l_goods!$A$3:$A$65537,0)),INDEX(background_technosphere!$F$2:$F$65536,MATCH($C650,background_technosphere!$A$2:$A$65536,0))),"")</f>
        <v/>
      </c>
      <c r="H650" s="57" t="str">
        <f>_xlfn.IFNA(_xlfn.IFNA(INDEX(l_fp!$B$3:$B$65537,MATCH($D650,l_fp!$A$3:$A$65537,0)),INDEX(background_biosphere!$B$2:$B$65536,MATCH($D650,background_biosphere!$A$2:$A$65536,0))),"")</f>
        <v/>
      </c>
      <c r="I650" s="58"/>
      <c r="J650" s="58"/>
      <c r="K650" s="54"/>
      <c r="L650" s="59" t="str">
        <f>IF(_xlfn.IFNA(_xlfn.IFNA(INDEX(l_fp!$D$3:$D$65537,MATCH($D650,l_fp!$A$3:$A$65537,0)),INDEX(background_biosphere!$C$2:$C$65536,MATCH($D650,background_biosphere!$A$2:$A$65536,0))),"")=0,"",_xlfn.IFNA(_xlfn.IFNA(INDEX(l_fp!$D$3:$D$65537,MATCH($D650,l_fp!$A$3:$A$65537,0)),INDEX(background_biosphere!$C$2:$C$65536,MATCH($D650,background_biosphere!$A$2:$A$65536,0))),""))</f>
        <v/>
      </c>
      <c r="M650" s="59" t="str">
        <f>IF(_xlfn.IFNA(_xlfn.IFNA(INDEX(l_fp!$E$3:$E$65537,MATCH($D650,l_fp!$A$3:$A$65537,0)),INDEX(background_biosphere!$D$2:$D$65536,MATCH($D650,background_biosphere!$A$2:$A$65536,0))),"")=0,"",_xlfn.IFNA(_xlfn.IFNA(INDEX(l_fp!$E$3:$E$65537,MATCH($D650,l_fp!$A$3:$A$65537,0)),INDEX(background_biosphere!$D$2:$D$65536,MATCH($D650,background_biosphere!$A$2:$A$65536,0))),""))</f>
        <v/>
      </c>
      <c r="N650" s="60" t="str">
        <f>_xlfn.IFNA(_xlfn.IFNA(_xlfn.IFNA(_xlfn.IFNA(INDEX(l_goods!$D$3:$D$65537,MATCH(C650,l_goods!$A$3:$A$65537,0)),INDEX(background_technosphere!$H$2:$H$65536,MATCH(C650,background_technosphere!$A$2:$A$65536,0))),INDEX(l_fp!$F$3:$F$65537,MATCH($D650,l_fp!$A$3:$A$65537,0))),INDEX(background_biosphere!$E$2:$E$65536,MATCH($D650,background_biosphere!$A$2:$A$65536,0))),"")</f>
        <v/>
      </c>
      <c r="O650" s="61"/>
      <c r="P650" s="61"/>
      <c r="Q650" s="61"/>
    </row>
    <row r="651" spans="1:17" x14ac:dyDescent="0.25">
      <c r="A651" s="159"/>
      <c r="B651" s="156"/>
      <c r="C651" s="53"/>
      <c r="D651" s="54"/>
      <c r="E651" s="55" t="str">
        <f>_xlfn.IFNA(_xlfn.IFNA(INDEX(l_act!$B$3:$B$65537,MATCH(IFERROR(RIGHT($C651,LEN($C651)-FIND("_",$C651)),""),l_act!$A$3:$A$65537,0)),INDEX(background_technosphere!$E$2:$E$65536,MATCH($C651,background_technosphere!$A$2:$A$65536,0))),"")</f>
        <v/>
      </c>
      <c r="F651" s="55" t="str">
        <f>_xlfn.IFNA(_xlfn.IFNA(INDEX(l_act!$C$3:$C$65537,MATCH(IFERROR(RIGHT($C651,LEN($C651)-FIND("_",$C651)),""),l_act!$A$3:$A$65537,0)),INDEX(background_technosphere!$G$2:$G$65536,MATCH($C651,background_technosphere!$A$2:$A$65536,0))),"")</f>
        <v/>
      </c>
      <c r="G651" s="56" t="str">
        <f>_xlfn.IFNA(_xlfn.IFNA(INDEX(l_goods!$B$3:$B$65537,MATCH($C651,l_goods!$A$3:$A$65537,0)),INDEX(background_technosphere!$F$2:$F$65536,MATCH($C651,background_technosphere!$A$2:$A$65536,0))),"")</f>
        <v/>
      </c>
      <c r="H651" s="57" t="str">
        <f>_xlfn.IFNA(_xlfn.IFNA(INDEX(l_fp!$B$3:$B$65537,MATCH($D651,l_fp!$A$3:$A$65537,0)),INDEX(background_biosphere!$B$2:$B$65536,MATCH($D651,background_biosphere!$A$2:$A$65536,0))),"")</f>
        <v/>
      </c>
      <c r="I651" s="58"/>
      <c r="J651" s="58"/>
      <c r="K651" s="54"/>
      <c r="L651" s="59" t="str">
        <f>IF(_xlfn.IFNA(_xlfn.IFNA(INDEX(l_fp!$D$3:$D$65537,MATCH($D651,l_fp!$A$3:$A$65537,0)),INDEX(background_biosphere!$C$2:$C$65536,MATCH($D651,background_biosphere!$A$2:$A$65536,0))),"")=0,"",_xlfn.IFNA(_xlfn.IFNA(INDEX(l_fp!$D$3:$D$65537,MATCH($D651,l_fp!$A$3:$A$65537,0)),INDEX(background_biosphere!$C$2:$C$65536,MATCH($D651,background_biosphere!$A$2:$A$65536,0))),""))</f>
        <v/>
      </c>
      <c r="M651" s="59" t="str">
        <f>IF(_xlfn.IFNA(_xlfn.IFNA(INDEX(l_fp!$E$3:$E$65537,MATCH($D651,l_fp!$A$3:$A$65537,0)),INDEX(background_biosphere!$D$2:$D$65536,MATCH($D651,background_biosphere!$A$2:$A$65536,0))),"")=0,"",_xlfn.IFNA(_xlfn.IFNA(INDEX(l_fp!$E$3:$E$65537,MATCH($D651,l_fp!$A$3:$A$65537,0)),INDEX(background_biosphere!$D$2:$D$65536,MATCH($D651,background_biosphere!$A$2:$A$65536,0))),""))</f>
        <v/>
      </c>
      <c r="N651" s="60" t="str">
        <f>_xlfn.IFNA(_xlfn.IFNA(_xlfn.IFNA(_xlfn.IFNA(INDEX(l_goods!$D$3:$D$65537,MATCH(C651,l_goods!$A$3:$A$65537,0)),INDEX(background_technosphere!$H$2:$H$65536,MATCH(C651,background_technosphere!$A$2:$A$65536,0))),INDEX(l_fp!$F$3:$F$65537,MATCH($D651,l_fp!$A$3:$A$65537,0))),INDEX(background_biosphere!$E$2:$E$65536,MATCH($D651,background_biosphere!$A$2:$A$65536,0))),"")</f>
        <v/>
      </c>
      <c r="O651" s="61"/>
      <c r="P651" s="61"/>
      <c r="Q651" s="61"/>
    </row>
    <row r="652" spans="1:17" x14ac:dyDescent="0.25">
      <c r="A652" s="159"/>
      <c r="B652" s="156"/>
      <c r="C652" s="53"/>
      <c r="D652" s="54"/>
      <c r="E652" s="55" t="str">
        <f>_xlfn.IFNA(_xlfn.IFNA(INDEX(l_act!$B$3:$B$65537,MATCH(IFERROR(RIGHT($C652,LEN($C652)-FIND("_",$C652)),""),l_act!$A$3:$A$65537,0)),INDEX(background_technosphere!$E$2:$E$65536,MATCH($C652,background_technosphere!$A$2:$A$65536,0))),"")</f>
        <v/>
      </c>
      <c r="F652" s="55" t="str">
        <f>_xlfn.IFNA(_xlfn.IFNA(INDEX(l_act!$C$3:$C$65537,MATCH(IFERROR(RIGHT($C652,LEN($C652)-FIND("_",$C652)),""),l_act!$A$3:$A$65537,0)),INDEX(background_technosphere!$G$2:$G$65536,MATCH($C652,background_technosphere!$A$2:$A$65536,0))),"")</f>
        <v/>
      </c>
      <c r="G652" s="56" t="str">
        <f>_xlfn.IFNA(_xlfn.IFNA(INDEX(l_goods!$B$3:$B$65537,MATCH($C652,l_goods!$A$3:$A$65537,0)),INDEX(background_technosphere!$F$2:$F$65536,MATCH($C652,background_technosphere!$A$2:$A$65536,0))),"")</f>
        <v/>
      </c>
      <c r="H652" s="57" t="str">
        <f>_xlfn.IFNA(_xlfn.IFNA(INDEX(l_fp!$B$3:$B$65537,MATCH($D652,l_fp!$A$3:$A$65537,0)),INDEX(background_biosphere!$B$2:$B$65536,MATCH($D652,background_biosphere!$A$2:$A$65536,0))),"")</f>
        <v/>
      </c>
      <c r="I652" s="58"/>
      <c r="J652" s="58"/>
      <c r="K652" s="54"/>
      <c r="L652" s="59" t="str">
        <f>IF(_xlfn.IFNA(_xlfn.IFNA(INDEX(l_fp!$D$3:$D$65537,MATCH($D652,l_fp!$A$3:$A$65537,0)),INDEX(background_biosphere!$C$2:$C$65536,MATCH($D652,background_biosphere!$A$2:$A$65536,0))),"")=0,"",_xlfn.IFNA(_xlfn.IFNA(INDEX(l_fp!$D$3:$D$65537,MATCH($D652,l_fp!$A$3:$A$65537,0)),INDEX(background_biosphere!$C$2:$C$65536,MATCH($D652,background_biosphere!$A$2:$A$65536,0))),""))</f>
        <v/>
      </c>
      <c r="M652" s="59" t="str">
        <f>IF(_xlfn.IFNA(_xlfn.IFNA(INDEX(l_fp!$E$3:$E$65537,MATCH($D652,l_fp!$A$3:$A$65537,0)),INDEX(background_biosphere!$D$2:$D$65536,MATCH($D652,background_biosphere!$A$2:$A$65536,0))),"")=0,"",_xlfn.IFNA(_xlfn.IFNA(INDEX(l_fp!$E$3:$E$65537,MATCH($D652,l_fp!$A$3:$A$65537,0)),INDEX(background_biosphere!$D$2:$D$65536,MATCH($D652,background_biosphere!$A$2:$A$65536,0))),""))</f>
        <v/>
      </c>
      <c r="N652" s="60" t="str">
        <f>_xlfn.IFNA(_xlfn.IFNA(_xlfn.IFNA(_xlfn.IFNA(INDEX(l_goods!$D$3:$D$65537,MATCH(C652,l_goods!$A$3:$A$65537,0)),INDEX(background_technosphere!$H$2:$H$65536,MATCH(C652,background_technosphere!$A$2:$A$65536,0))),INDEX(l_fp!$F$3:$F$65537,MATCH($D652,l_fp!$A$3:$A$65537,0))),INDEX(background_biosphere!$E$2:$E$65536,MATCH($D652,background_biosphere!$A$2:$A$65536,0))),"")</f>
        <v/>
      </c>
      <c r="O652" s="61"/>
      <c r="P652" s="61"/>
      <c r="Q652" s="61"/>
    </row>
    <row r="653" spans="1:17" x14ac:dyDescent="0.25">
      <c r="A653" s="159"/>
      <c r="B653" s="156"/>
      <c r="C653" s="53"/>
      <c r="D653" s="54"/>
      <c r="E653" s="55" t="str">
        <f>_xlfn.IFNA(_xlfn.IFNA(INDEX(l_act!$B$3:$B$65537,MATCH(IFERROR(RIGHT($C653,LEN($C653)-FIND("_",$C653)),""),l_act!$A$3:$A$65537,0)),INDEX(background_technosphere!$E$2:$E$65536,MATCH($C653,background_technosphere!$A$2:$A$65536,0))),"")</f>
        <v/>
      </c>
      <c r="F653" s="55" t="str">
        <f>_xlfn.IFNA(_xlfn.IFNA(INDEX(l_act!$C$3:$C$65537,MATCH(IFERROR(RIGHT($C653,LEN($C653)-FIND("_",$C653)),""),l_act!$A$3:$A$65537,0)),INDEX(background_technosphere!$G$2:$G$65536,MATCH($C653,background_technosphere!$A$2:$A$65536,0))),"")</f>
        <v/>
      </c>
      <c r="G653" s="56" t="str">
        <f>_xlfn.IFNA(_xlfn.IFNA(INDEX(l_goods!$B$3:$B$65537,MATCH($C653,l_goods!$A$3:$A$65537,0)),INDEX(background_technosphere!$F$2:$F$65536,MATCH($C653,background_technosphere!$A$2:$A$65536,0))),"")</f>
        <v/>
      </c>
      <c r="H653" s="57" t="str">
        <f>_xlfn.IFNA(_xlfn.IFNA(INDEX(l_fp!$B$3:$B$65537,MATCH($D653,l_fp!$A$3:$A$65537,0)),INDEX(background_biosphere!$B$2:$B$65536,MATCH($D653,background_biosphere!$A$2:$A$65536,0))),"")</f>
        <v/>
      </c>
      <c r="I653" s="58"/>
      <c r="J653" s="58"/>
      <c r="K653" s="54"/>
      <c r="L653" s="59" t="str">
        <f>IF(_xlfn.IFNA(_xlfn.IFNA(INDEX(l_fp!$D$3:$D$65537,MATCH($D653,l_fp!$A$3:$A$65537,0)),INDEX(background_biosphere!$C$2:$C$65536,MATCH($D653,background_biosphere!$A$2:$A$65536,0))),"")=0,"",_xlfn.IFNA(_xlfn.IFNA(INDEX(l_fp!$D$3:$D$65537,MATCH($D653,l_fp!$A$3:$A$65537,0)),INDEX(background_biosphere!$C$2:$C$65536,MATCH($D653,background_biosphere!$A$2:$A$65536,0))),""))</f>
        <v/>
      </c>
      <c r="M653" s="59" t="str">
        <f>IF(_xlfn.IFNA(_xlfn.IFNA(INDEX(l_fp!$E$3:$E$65537,MATCH($D653,l_fp!$A$3:$A$65537,0)),INDEX(background_biosphere!$D$2:$D$65536,MATCH($D653,background_biosphere!$A$2:$A$65536,0))),"")=0,"",_xlfn.IFNA(_xlfn.IFNA(INDEX(l_fp!$E$3:$E$65537,MATCH($D653,l_fp!$A$3:$A$65537,0)),INDEX(background_biosphere!$D$2:$D$65536,MATCH($D653,background_biosphere!$A$2:$A$65536,0))),""))</f>
        <v/>
      </c>
      <c r="N653" s="60" t="str">
        <f>_xlfn.IFNA(_xlfn.IFNA(_xlfn.IFNA(_xlfn.IFNA(INDEX(l_goods!$D$3:$D$65537,MATCH(C653,l_goods!$A$3:$A$65537,0)),INDEX(background_technosphere!$H$2:$H$65536,MATCH(C653,background_technosphere!$A$2:$A$65536,0))),INDEX(l_fp!$F$3:$F$65537,MATCH($D653,l_fp!$A$3:$A$65537,0))),INDEX(background_biosphere!$E$2:$E$65536,MATCH($D653,background_biosphere!$A$2:$A$65536,0))),"")</f>
        <v/>
      </c>
      <c r="O653" s="61"/>
      <c r="P653" s="61"/>
      <c r="Q653" s="61"/>
    </row>
    <row r="654" spans="1:17" x14ac:dyDescent="0.25">
      <c r="A654" s="159"/>
      <c r="B654" s="156"/>
      <c r="C654" s="53"/>
      <c r="D654" s="54"/>
      <c r="E654" s="55" t="str">
        <f>_xlfn.IFNA(_xlfn.IFNA(INDEX(l_act!$B$3:$B$65537,MATCH(IFERROR(RIGHT($C654,LEN($C654)-FIND("_",$C654)),""),l_act!$A$3:$A$65537,0)),INDEX(background_technosphere!$E$2:$E$65536,MATCH($C654,background_technosphere!$A$2:$A$65536,0))),"")</f>
        <v/>
      </c>
      <c r="F654" s="55" t="str">
        <f>_xlfn.IFNA(_xlfn.IFNA(INDEX(l_act!$C$3:$C$65537,MATCH(IFERROR(RIGHT($C654,LEN($C654)-FIND("_",$C654)),""),l_act!$A$3:$A$65537,0)),INDEX(background_technosphere!$G$2:$G$65536,MATCH($C654,background_technosphere!$A$2:$A$65536,0))),"")</f>
        <v/>
      </c>
      <c r="G654" s="56" t="str">
        <f>_xlfn.IFNA(_xlfn.IFNA(INDEX(l_goods!$B$3:$B$65537,MATCH($C654,l_goods!$A$3:$A$65537,0)),INDEX(background_technosphere!$F$2:$F$65536,MATCH($C654,background_technosphere!$A$2:$A$65536,0))),"")</f>
        <v/>
      </c>
      <c r="H654" s="57" t="str">
        <f>_xlfn.IFNA(_xlfn.IFNA(INDEX(l_fp!$B$3:$B$65537,MATCH($D654,l_fp!$A$3:$A$65537,0)),INDEX(background_biosphere!$B$2:$B$65536,MATCH($D654,background_biosphere!$A$2:$A$65536,0))),"")</f>
        <v/>
      </c>
      <c r="I654" s="58"/>
      <c r="J654" s="58"/>
      <c r="K654" s="54"/>
      <c r="L654" s="59" t="str">
        <f>IF(_xlfn.IFNA(_xlfn.IFNA(INDEX(l_fp!$D$3:$D$65537,MATCH($D654,l_fp!$A$3:$A$65537,0)),INDEX(background_biosphere!$C$2:$C$65536,MATCH($D654,background_biosphere!$A$2:$A$65536,0))),"")=0,"",_xlfn.IFNA(_xlfn.IFNA(INDEX(l_fp!$D$3:$D$65537,MATCH($D654,l_fp!$A$3:$A$65537,0)),INDEX(background_biosphere!$C$2:$C$65536,MATCH($D654,background_biosphere!$A$2:$A$65536,0))),""))</f>
        <v/>
      </c>
      <c r="M654" s="59" t="str">
        <f>IF(_xlfn.IFNA(_xlfn.IFNA(INDEX(l_fp!$E$3:$E$65537,MATCH($D654,l_fp!$A$3:$A$65537,0)),INDEX(background_biosphere!$D$2:$D$65536,MATCH($D654,background_biosphere!$A$2:$A$65536,0))),"")=0,"",_xlfn.IFNA(_xlfn.IFNA(INDEX(l_fp!$E$3:$E$65537,MATCH($D654,l_fp!$A$3:$A$65537,0)),INDEX(background_biosphere!$D$2:$D$65536,MATCH($D654,background_biosphere!$A$2:$A$65536,0))),""))</f>
        <v/>
      </c>
      <c r="N654" s="60" t="str">
        <f>_xlfn.IFNA(_xlfn.IFNA(_xlfn.IFNA(_xlfn.IFNA(INDEX(l_goods!$D$3:$D$65537,MATCH(C654,l_goods!$A$3:$A$65537,0)),INDEX(background_technosphere!$H$2:$H$65536,MATCH(C654,background_technosphere!$A$2:$A$65536,0))),INDEX(l_fp!$F$3:$F$65537,MATCH($D654,l_fp!$A$3:$A$65537,0))),INDEX(background_biosphere!$E$2:$E$65536,MATCH($D654,background_biosphere!$A$2:$A$65536,0))),"")</f>
        <v/>
      </c>
      <c r="O654" s="61"/>
      <c r="P654" s="61"/>
      <c r="Q654" s="61"/>
    </row>
    <row r="655" spans="1:17" x14ac:dyDescent="0.25">
      <c r="A655" s="159"/>
      <c r="B655" s="156"/>
      <c r="C655" s="53"/>
      <c r="D655" s="54"/>
      <c r="E655" s="55" t="str">
        <f>_xlfn.IFNA(_xlfn.IFNA(INDEX(l_act!$B$3:$B$65537,MATCH(IFERROR(RIGHT($C655,LEN($C655)-FIND("_",$C655)),""),l_act!$A$3:$A$65537,0)),INDEX(background_technosphere!$E$2:$E$65536,MATCH($C655,background_technosphere!$A$2:$A$65536,0))),"")</f>
        <v/>
      </c>
      <c r="F655" s="55" t="str">
        <f>_xlfn.IFNA(_xlfn.IFNA(INDEX(l_act!$C$3:$C$65537,MATCH(IFERROR(RIGHT($C655,LEN($C655)-FIND("_",$C655)),""),l_act!$A$3:$A$65537,0)),INDEX(background_technosphere!$G$2:$G$65536,MATCH($C655,background_technosphere!$A$2:$A$65536,0))),"")</f>
        <v/>
      </c>
      <c r="G655" s="56" t="str">
        <f>_xlfn.IFNA(_xlfn.IFNA(INDEX(l_goods!$B$3:$B$65537,MATCH($C655,l_goods!$A$3:$A$65537,0)),INDEX(background_technosphere!$F$2:$F$65536,MATCH($C655,background_technosphere!$A$2:$A$65536,0))),"")</f>
        <v/>
      </c>
      <c r="H655" s="57" t="str">
        <f>_xlfn.IFNA(_xlfn.IFNA(INDEX(l_fp!$B$3:$B$65537,MATCH($D655,l_fp!$A$3:$A$65537,0)),INDEX(background_biosphere!$B$2:$B$65536,MATCH($D655,background_biosphere!$A$2:$A$65536,0))),"")</f>
        <v/>
      </c>
      <c r="I655" s="58"/>
      <c r="J655" s="58"/>
      <c r="K655" s="54"/>
      <c r="L655" s="59" t="str">
        <f>IF(_xlfn.IFNA(_xlfn.IFNA(INDEX(l_fp!$D$3:$D$65537,MATCH($D655,l_fp!$A$3:$A$65537,0)),INDEX(background_biosphere!$C$2:$C$65536,MATCH($D655,background_biosphere!$A$2:$A$65536,0))),"")=0,"",_xlfn.IFNA(_xlfn.IFNA(INDEX(l_fp!$D$3:$D$65537,MATCH($D655,l_fp!$A$3:$A$65537,0)),INDEX(background_biosphere!$C$2:$C$65536,MATCH($D655,background_biosphere!$A$2:$A$65536,0))),""))</f>
        <v/>
      </c>
      <c r="M655" s="59" t="str">
        <f>IF(_xlfn.IFNA(_xlfn.IFNA(INDEX(l_fp!$E$3:$E$65537,MATCH($D655,l_fp!$A$3:$A$65537,0)),INDEX(background_biosphere!$D$2:$D$65536,MATCH($D655,background_biosphere!$A$2:$A$65536,0))),"")=0,"",_xlfn.IFNA(_xlfn.IFNA(INDEX(l_fp!$E$3:$E$65537,MATCH($D655,l_fp!$A$3:$A$65537,0)),INDEX(background_biosphere!$D$2:$D$65536,MATCH($D655,background_biosphere!$A$2:$A$65536,0))),""))</f>
        <v/>
      </c>
      <c r="N655" s="60" t="str">
        <f>_xlfn.IFNA(_xlfn.IFNA(_xlfn.IFNA(_xlfn.IFNA(INDEX(l_goods!$D$3:$D$65537,MATCH(C655,l_goods!$A$3:$A$65537,0)),INDEX(background_technosphere!$H$2:$H$65536,MATCH(C655,background_technosphere!$A$2:$A$65536,0))),INDEX(l_fp!$F$3:$F$65537,MATCH($D655,l_fp!$A$3:$A$65537,0))),INDEX(background_biosphere!$E$2:$E$65536,MATCH($D655,background_biosphere!$A$2:$A$65536,0))),"")</f>
        <v/>
      </c>
      <c r="O655" s="61"/>
      <c r="P655" s="61"/>
      <c r="Q655" s="61"/>
    </row>
    <row r="656" spans="1:17" x14ac:dyDescent="0.25">
      <c r="A656" s="159"/>
      <c r="B656" s="156"/>
      <c r="C656" s="53"/>
      <c r="D656" s="54"/>
      <c r="E656" s="55" t="str">
        <f>_xlfn.IFNA(_xlfn.IFNA(INDEX(l_act!$B$3:$B$65537,MATCH(IFERROR(RIGHT($C656,LEN($C656)-FIND("_",$C656)),""),l_act!$A$3:$A$65537,0)),INDEX(background_technosphere!$E$2:$E$65536,MATCH($C656,background_technosphere!$A$2:$A$65536,0))),"")</f>
        <v/>
      </c>
      <c r="F656" s="55" t="str">
        <f>_xlfn.IFNA(_xlfn.IFNA(INDEX(l_act!$C$3:$C$65537,MATCH(IFERROR(RIGHT($C656,LEN($C656)-FIND("_",$C656)),""),l_act!$A$3:$A$65537,0)),INDEX(background_technosphere!$G$2:$G$65536,MATCH($C656,background_technosphere!$A$2:$A$65536,0))),"")</f>
        <v/>
      </c>
      <c r="G656" s="56" t="str">
        <f>_xlfn.IFNA(_xlfn.IFNA(INDEX(l_goods!$B$3:$B$65537,MATCH($C656,l_goods!$A$3:$A$65537,0)),INDEX(background_technosphere!$F$2:$F$65536,MATCH($C656,background_technosphere!$A$2:$A$65536,0))),"")</f>
        <v/>
      </c>
      <c r="H656" s="57" t="str">
        <f>_xlfn.IFNA(_xlfn.IFNA(INDEX(l_fp!$B$3:$B$65537,MATCH($D656,l_fp!$A$3:$A$65537,0)),INDEX(background_biosphere!$B$2:$B$65536,MATCH($D656,background_biosphere!$A$2:$A$65536,0))),"")</f>
        <v/>
      </c>
      <c r="I656" s="58"/>
      <c r="J656" s="58"/>
      <c r="K656" s="54"/>
      <c r="L656" s="59" t="str">
        <f>IF(_xlfn.IFNA(_xlfn.IFNA(INDEX(l_fp!$D$3:$D$65537,MATCH($D656,l_fp!$A$3:$A$65537,0)),INDEX(background_biosphere!$C$2:$C$65536,MATCH($D656,background_biosphere!$A$2:$A$65536,0))),"")=0,"",_xlfn.IFNA(_xlfn.IFNA(INDEX(l_fp!$D$3:$D$65537,MATCH($D656,l_fp!$A$3:$A$65537,0)),INDEX(background_biosphere!$C$2:$C$65536,MATCH($D656,background_biosphere!$A$2:$A$65536,0))),""))</f>
        <v/>
      </c>
      <c r="M656" s="59" t="str">
        <f>IF(_xlfn.IFNA(_xlfn.IFNA(INDEX(l_fp!$E$3:$E$65537,MATCH($D656,l_fp!$A$3:$A$65537,0)),INDEX(background_biosphere!$D$2:$D$65536,MATCH($D656,background_biosphere!$A$2:$A$65536,0))),"")=0,"",_xlfn.IFNA(_xlfn.IFNA(INDEX(l_fp!$E$3:$E$65537,MATCH($D656,l_fp!$A$3:$A$65537,0)),INDEX(background_biosphere!$D$2:$D$65536,MATCH($D656,background_biosphere!$A$2:$A$65536,0))),""))</f>
        <v/>
      </c>
      <c r="N656" s="60" t="str">
        <f>_xlfn.IFNA(_xlfn.IFNA(_xlfn.IFNA(_xlfn.IFNA(INDEX(l_goods!$D$3:$D$65537,MATCH(C656,l_goods!$A$3:$A$65537,0)),INDEX(background_technosphere!$H$2:$H$65536,MATCH(C656,background_technosphere!$A$2:$A$65536,0))),INDEX(l_fp!$F$3:$F$65537,MATCH($D656,l_fp!$A$3:$A$65537,0))),INDEX(background_biosphere!$E$2:$E$65536,MATCH($D656,background_biosphere!$A$2:$A$65536,0))),"")</f>
        <v/>
      </c>
      <c r="O656" s="61"/>
      <c r="P656" s="61"/>
      <c r="Q656" s="61"/>
    </row>
    <row r="657" spans="1:17" x14ac:dyDescent="0.25">
      <c r="A657" s="159"/>
      <c r="B657" s="156"/>
      <c r="C657" s="53"/>
      <c r="D657" s="54"/>
      <c r="E657" s="55" t="str">
        <f>_xlfn.IFNA(_xlfn.IFNA(INDEX(l_act!$B$3:$B$65537,MATCH(IFERROR(RIGHT($C657,LEN($C657)-FIND("_",$C657)),""),l_act!$A$3:$A$65537,0)),INDEX(background_technosphere!$E$2:$E$65536,MATCH($C657,background_technosphere!$A$2:$A$65536,0))),"")</f>
        <v/>
      </c>
      <c r="F657" s="55" t="str">
        <f>_xlfn.IFNA(_xlfn.IFNA(INDEX(l_act!$C$3:$C$65537,MATCH(IFERROR(RIGHT($C657,LEN($C657)-FIND("_",$C657)),""),l_act!$A$3:$A$65537,0)),INDEX(background_technosphere!$G$2:$G$65536,MATCH($C657,background_technosphere!$A$2:$A$65536,0))),"")</f>
        <v/>
      </c>
      <c r="G657" s="56" t="str">
        <f>_xlfn.IFNA(_xlfn.IFNA(INDEX(l_goods!$B$3:$B$65537,MATCH($C657,l_goods!$A$3:$A$65537,0)),INDEX(background_technosphere!$F$2:$F$65536,MATCH($C657,background_technosphere!$A$2:$A$65536,0))),"")</f>
        <v/>
      </c>
      <c r="H657" s="57" t="str">
        <f>_xlfn.IFNA(_xlfn.IFNA(INDEX(l_fp!$B$3:$B$65537,MATCH($D657,l_fp!$A$3:$A$65537,0)),INDEX(background_biosphere!$B$2:$B$65536,MATCH($D657,background_biosphere!$A$2:$A$65536,0))),"")</f>
        <v/>
      </c>
      <c r="I657" s="58"/>
      <c r="J657" s="58"/>
      <c r="K657" s="54"/>
      <c r="L657" s="59" t="str">
        <f>IF(_xlfn.IFNA(_xlfn.IFNA(INDEX(l_fp!$D$3:$D$65537,MATCH($D657,l_fp!$A$3:$A$65537,0)),INDEX(background_biosphere!$C$2:$C$65536,MATCH($D657,background_biosphere!$A$2:$A$65536,0))),"")=0,"",_xlfn.IFNA(_xlfn.IFNA(INDEX(l_fp!$D$3:$D$65537,MATCH($D657,l_fp!$A$3:$A$65537,0)),INDEX(background_biosphere!$C$2:$C$65536,MATCH($D657,background_biosphere!$A$2:$A$65536,0))),""))</f>
        <v/>
      </c>
      <c r="M657" s="59" t="str">
        <f>IF(_xlfn.IFNA(_xlfn.IFNA(INDEX(l_fp!$E$3:$E$65537,MATCH($D657,l_fp!$A$3:$A$65537,0)),INDEX(background_biosphere!$D$2:$D$65536,MATCH($D657,background_biosphere!$A$2:$A$65536,0))),"")=0,"",_xlfn.IFNA(_xlfn.IFNA(INDEX(l_fp!$E$3:$E$65537,MATCH($D657,l_fp!$A$3:$A$65537,0)),INDEX(background_biosphere!$D$2:$D$65536,MATCH($D657,background_biosphere!$A$2:$A$65536,0))),""))</f>
        <v/>
      </c>
      <c r="N657" s="60" t="str">
        <f>_xlfn.IFNA(_xlfn.IFNA(_xlfn.IFNA(_xlfn.IFNA(INDEX(l_goods!$D$3:$D$65537,MATCH(C657,l_goods!$A$3:$A$65537,0)),INDEX(background_technosphere!$H$2:$H$65536,MATCH(C657,background_technosphere!$A$2:$A$65536,0))),INDEX(l_fp!$F$3:$F$65537,MATCH($D657,l_fp!$A$3:$A$65537,0))),INDEX(background_biosphere!$E$2:$E$65536,MATCH($D657,background_biosphere!$A$2:$A$65536,0))),"")</f>
        <v/>
      </c>
      <c r="O657" s="61"/>
      <c r="P657" s="61"/>
      <c r="Q657" s="61"/>
    </row>
    <row r="658" spans="1:17" x14ac:dyDescent="0.25">
      <c r="A658" s="159"/>
      <c r="B658" s="156"/>
      <c r="C658" s="53"/>
      <c r="D658" s="54"/>
      <c r="E658" s="55" t="str">
        <f>_xlfn.IFNA(_xlfn.IFNA(INDEX(l_act!$B$3:$B$65537,MATCH(IFERROR(RIGHT($C658,LEN($C658)-FIND("_",$C658)),""),l_act!$A$3:$A$65537,0)),INDEX(background_technosphere!$E$2:$E$65536,MATCH($C658,background_technosphere!$A$2:$A$65536,0))),"")</f>
        <v/>
      </c>
      <c r="F658" s="55" t="str">
        <f>_xlfn.IFNA(_xlfn.IFNA(INDEX(l_act!$C$3:$C$65537,MATCH(IFERROR(RIGHT($C658,LEN($C658)-FIND("_",$C658)),""),l_act!$A$3:$A$65537,0)),INDEX(background_technosphere!$G$2:$G$65536,MATCH($C658,background_technosphere!$A$2:$A$65536,0))),"")</f>
        <v/>
      </c>
      <c r="G658" s="56" t="str">
        <f>_xlfn.IFNA(_xlfn.IFNA(INDEX(l_goods!$B$3:$B$65537,MATCH($C658,l_goods!$A$3:$A$65537,0)),INDEX(background_technosphere!$F$2:$F$65536,MATCH($C658,background_technosphere!$A$2:$A$65536,0))),"")</f>
        <v/>
      </c>
      <c r="H658" s="57" t="str">
        <f>_xlfn.IFNA(_xlfn.IFNA(INDEX(l_fp!$B$3:$B$65537,MATCH($D658,l_fp!$A$3:$A$65537,0)),INDEX(background_biosphere!$B$2:$B$65536,MATCH($D658,background_biosphere!$A$2:$A$65536,0))),"")</f>
        <v/>
      </c>
      <c r="I658" s="58"/>
      <c r="J658" s="58"/>
      <c r="K658" s="54"/>
      <c r="L658" s="59" t="str">
        <f>IF(_xlfn.IFNA(_xlfn.IFNA(INDEX(l_fp!$D$3:$D$65537,MATCH($D658,l_fp!$A$3:$A$65537,0)),INDEX(background_biosphere!$C$2:$C$65536,MATCH($D658,background_biosphere!$A$2:$A$65536,0))),"")=0,"",_xlfn.IFNA(_xlfn.IFNA(INDEX(l_fp!$D$3:$D$65537,MATCH($D658,l_fp!$A$3:$A$65537,0)),INDEX(background_biosphere!$C$2:$C$65536,MATCH($D658,background_biosphere!$A$2:$A$65536,0))),""))</f>
        <v/>
      </c>
      <c r="M658" s="59" t="str">
        <f>IF(_xlfn.IFNA(_xlfn.IFNA(INDEX(l_fp!$E$3:$E$65537,MATCH($D658,l_fp!$A$3:$A$65537,0)),INDEX(background_biosphere!$D$2:$D$65536,MATCH($D658,background_biosphere!$A$2:$A$65536,0))),"")=0,"",_xlfn.IFNA(_xlfn.IFNA(INDEX(l_fp!$E$3:$E$65537,MATCH($D658,l_fp!$A$3:$A$65537,0)),INDEX(background_biosphere!$D$2:$D$65536,MATCH($D658,background_biosphere!$A$2:$A$65536,0))),""))</f>
        <v/>
      </c>
      <c r="N658" s="60" t="str">
        <f>_xlfn.IFNA(_xlfn.IFNA(_xlfn.IFNA(_xlfn.IFNA(INDEX(l_goods!$D$3:$D$65537,MATCH(C658,l_goods!$A$3:$A$65537,0)),INDEX(background_technosphere!$H$2:$H$65536,MATCH(C658,background_technosphere!$A$2:$A$65536,0))),INDEX(l_fp!$F$3:$F$65537,MATCH($D658,l_fp!$A$3:$A$65537,0))),INDEX(background_biosphere!$E$2:$E$65536,MATCH($D658,background_biosphere!$A$2:$A$65536,0))),"")</f>
        <v/>
      </c>
      <c r="O658" s="61"/>
      <c r="P658" s="61"/>
      <c r="Q658" s="61"/>
    </row>
    <row r="659" spans="1:17" x14ac:dyDescent="0.25">
      <c r="A659" s="159"/>
      <c r="B659" s="156"/>
      <c r="C659" s="53"/>
      <c r="D659" s="54"/>
      <c r="E659" s="55" t="str">
        <f>_xlfn.IFNA(_xlfn.IFNA(INDEX(l_act!$B$3:$B$65537,MATCH(IFERROR(RIGHT($C659,LEN($C659)-FIND("_",$C659)),""),l_act!$A$3:$A$65537,0)),INDEX(background_technosphere!$E$2:$E$65536,MATCH($C659,background_technosphere!$A$2:$A$65536,0))),"")</f>
        <v/>
      </c>
      <c r="F659" s="55" t="str">
        <f>_xlfn.IFNA(_xlfn.IFNA(INDEX(l_act!$C$3:$C$65537,MATCH(IFERROR(RIGHT($C659,LEN($C659)-FIND("_",$C659)),""),l_act!$A$3:$A$65537,0)),INDEX(background_technosphere!$G$2:$G$65536,MATCH($C659,background_technosphere!$A$2:$A$65536,0))),"")</f>
        <v/>
      </c>
      <c r="G659" s="56" t="str">
        <f>_xlfn.IFNA(_xlfn.IFNA(INDEX(l_goods!$B$3:$B$65537,MATCH($C659,l_goods!$A$3:$A$65537,0)),INDEX(background_technosphere!$F$2:$F$65536,MATCH($C659,background_technosphere!$A$2:$A$65536,0))),"")</f>
        <v/>
      </c>
      <c r="H659" s="57" t="str">
        <f>_xlfn.IFNA(_xlfn.IFNA(INDEX(l_fp!$B$3:$B$65537,MATCH($D659,l_fp!$A$3:$A$65537,0)),INDEX(background_biosphere!$B$2:$B$65536,MATCH($D659,background_biosphere!$A$2:$A$65536,0))),"")</f>
        <v/>
      </c>
      <c r="I659" s="58"/>
      <c r="J659" s="58"/>
      <c r="K659" s="54"/>
      <c r="L659" s="59" t="str">
        <f>IF(_xlfn.IFNA(_xlfn.IFNA(INDEX(l_fp!$D$3:$D$65537,MATCH($D659,l_fp!$A$3:$A$65537,0)),INDEX(background_biosphere!$C$2:$C$65536,MATCH($D659,background_biosphere!$A$2:$A$65536,0))),"")=0,"",_xlfn.IFNA(_xlfn.IFNA(INDEX(l_fp!$D$3:$D$65537,MATCH($D659,l_fp!$A$3:$A$65537,0)),INDEX(background_biosphere!$C$2:$C$65536,MATCH($D659,background_biosphere!$A$2:$A$65536,0))),""))</f>
        <v/>
      </c>
      <c r="M659" s="59" t="str">
        <f>IF(_xlfn.IFNA(_xlfn.IFNA(INDEX(l_fp!$E$3:$E$65537,MATCH($D659,l_fp!$A$3:$A$65537,0)),INDEX(background_biosphere!$D$2:$D$65536,MATCH($D659,background_biosphere!$A$2:$A$65536,0))),"")=0,"",_xlfn.IFNA(_xlfn.IFNA(INDEX(l_fp!$E$3:$E$65537,MATCH($D659,l_fp!$A$3:$A$65537,0)),INDEX(background_biosphere!$D$2:$D$65536,MATCH($D659,background_biosphere!$A$2:$A$65536,0))),""))</f>
        <v/>
      </c>
      <c r="N659" s="60" t="str">
        <f>_xlfn.IFNA(_xlfn.IFNA(_xlfn.IFNA(_xlfn.IFNA(INDEX(l_goods!$D$3:$D$65537,MATCH(C659,l_goods!$A$3:$A$65537,0)),INDEX(background_technosphere!$H$2:$H$65536,MATCH(C659,background_technosphere!$A$2:$A$65536,0))),INDEX(l_fp!$F$3:$F$65537,MATCH($D659,l_fp!$A$3:$A$65537,0))),INDEX(background_biosphere!$E$2:$E$65536,MATCH($D659,background_biosphere!$A$2:$A$65536,0))),"")</f>
        <v/>
      </c>
      <c r="O659" s="61"/>
      <c r="P659" s="61"/>
      <c r="Q659" s="61"/>
    </row>
    <row r="660" spans="1:17" x14ac:dyDescent="0.25">
      <c r="A660" s="159"/>
      <c r="B660" s="156"/>
      <c r="C660" s="53"/>
      <c r="D660" s="54"/>
      <c r="E660" s="55" t="str">
        <f>_xlfn.IFNA(_xlfn.IFNA(INDEX(l_act!$B$3:$B$65537,MATCH(IFERROR(RIGHT($C660,LEN($C660)-FIND("_",$C660)),""),l_act!$A$3:$A$65537,0)),INDEX(background_technosphere!$E$2:$E$65536,MATCH($C660,background_technosphere!$A$2:$A$65536,0))),"")</f>
        <v/>
      </c>
      <c r="F660" s="55" t="str">
        <f>_xlfn.IFNA(_xlfn.IFNA(INDEX(l_act!$C$3:$C$65537,MATCH(IFERROR(RIGHT($C660,LEN($C660)-FIND("_",$C660)),""),l_act!$A$3:$A$65537,0)),INDEX(background_technosphere!$G$2:$G$65536,MATCH($C660,background_technosphere!$A$2:$A$65536,0))),"")</f>
        <v/>
      </c>
      <c r="G660" s="56" t="str">
        <f>_xlfn.IFNA(_xlfn.IFNA(INDEX(l_goods!$B$3:$B$65537,MATCH($C660,l_goods!$A$3:$A$65537,0)),INDEX(background_technosphere!$F$2:$F$65536,MATCH($C660,background_technosphere!$A$2:$A$65536,0))),"")</f>
        <v/>
      </c>
      <c r="H660" s="57" t="str">
        <f>_xlfn.IFNA(_xlfn.IFNA(INDEX(l_fp!$B$3:$B$65537,MATCH($D660,l_fp!$A$3:$A$65537,0)),INDEX(background_biosphere!$B$2:$B$65536,MATCH($D660,background_biosphere!$A$2:$A$65536,0))),"")</f>
        <v/>
      </c>
      <c r="I660" s="58"/>
      <c r="J660" s="58"/>
      <c r="K660" s="54"/>
      <c r="L660" s="59" t="str">
        <f>IF(_xlfn.IFNA(_xlfn.IFNA(INDEX(l_fp!$D$3:$D$65537,MATCH($D660,l_fp!$A$3:$A$65537,0)),INDEX(background_biosphere!$C$2:$C$65536,MATCH($D660,background_biosphere!$A$2:$A$65536,0))),"")=0,"",_xlfn.IFNA(_xlfn.IFNA(INDEX(l_fp!$D$3:$D$65537,MATCH($D660,l_fp!$A$3:$A$65537,0)),INDEX(background_biosphere!$C$2:$C$65536,MATCH($D660,background_biosphere!$A$2:$A$65536,0))),""))</f>
        <v/>
      </c>
      <c r="M660" s="59" t="str">
        <f>IF(_xlfn.IFNA(_xlfn.IFNA(INDEX(l_fp!$E$3:$E$65537,MATCH($D660,l_fp!$A$3:$A$65537,0)),INDEX(background_biosphere!$D$2:$D$65536,MATCH($D660,background_biosphere!$A$2:$A$65536,0))),"")=0,"",_xlfn.IFNA(_xlfn.IFNA(INDEX(l_fp!$E$3:$E$65537,MATCH($D660,l_fp!$A$3:$A$65537,0)),INDEX(background_biosphere!$D$2:$D$65536,MATCH($D660,background_biosphere!$A$2:$A$65536,0))),""))</f>
        <v/>
      </c>
      <c r="N660" s="60" t="str">
        <f>_xlfn.IFNA(_xlfn.IFNA(_xlfn.IFNA(_xlfn.IFNA(INDEX(l_goods!$D$3:$D$65537,MATCH(C660,l_goods!$A$3:$A$65537,0)),INDEX(background_technosphere!$H$2:$H$65536,MATCH(C660,background_technosphere!$A$2:$A$65536,0))),INDEX(l_fp!$F$3:$F$65537,MATCH($D660,l_fp!$A$3:$A$65537,0))),INDEX(background_biosphere!$E$2:$E$65536,MATCH($D660,background_biosphere!$A$2:$A$65536,0))),"")</f>
        <v/>
      </c>
      <c r="O660" s="61"/>
      <c r="P660" s="61"/>
      <c r="Q660" s="61"/>
    </row>
    <row r="661" spans="1:17" x14ac:dyDescent="0.25">
      <c r="A661" s="159"/>
      <c r="B661" s="156"/>
      <c r="C661" s="53"/>
      <c r="D661" s="54"/>
      <c r="E661" s="55" t="str">
        <f>_xlfn.IFNA(_xlfn.IFNA(INDEX(l_act!$B$3:$B$65537,MATCH(IFERROR(RIGHT($C661,LEN($C661)-FIND("_",$C661)),""),l_act!$A$3:$A$65537,0)),INDEX(background_technosphere!$E$2:$E$65536,MATCH($C661,background_technosphere!$A$2:$A$65536,0))),"")</f>
        <v/>
      </c>
      <c r="F661" s="55" t="str">
        <f>_xlfn.IFNA(_xlfn.IFNA(INDEX(l_act!$C$3:$C$65537,MATCH(IFERROR(RIGHT($C661,LEN($C661)-FIND("_",$C661)),""),l_act!$A$3:$A$65537,0)),INDEX(background_technosphere!$G$2:$G$65536,MATCH($C661,background_technosphere!$A$2:$A$65536,0))),"")</f>
        <v/>
      </c>
      <c r="G661" s="56" t="str">
        <f>_xlfn.IFNA(_xlfn.IFNA(INDEX(l_goods!$B$3:$B$65537,MATCH($C661,l_goods!$A$3:$A$65537,0)),INDEX(background_technosphere!$F$2:$F$65536,MATCH($C661,background_technosphere!$A$2:$A$65536,0))),"")</f>
        <v/>
      </c>
      <c r="H661" s="57" t="str">
        <f>_xlfn.IFNA(_xlfn.IFNA(INDEX(l_fp!$B$3:$B$65537,MATCH($D661,l_fp!$A$3:$A$65537,0)),INDEX(background_biosphere!$B$2:$B$65536,MATCH($D661,background_biosphere!$A$2:$A$65536,0))),"")</f>
        <v/>
      </c>
      <c r="I661" s="58"/>
      <c r="J661" s="58"/>
      <c r="K661" s="54"/>
      <c r="L661" s="59" t="str">
        <f>IF(_xlfn.IFNA(_xlfn.IFNA(INDEX(l_fp!$D$3:$D$65537,MATCH($D661,l_fp!$A$3:$A$65537,0)),INDEX(background_biosphere!$C$2:$C$65536,MATCH($D661,background_biosphere!$A$2:$A$65536,0))),"")=0,"",_xlfn.IFNA(_xlfn.IFNA(INDEX(l_fp!$D$3:$D$65537,MATCH($D661,l_fp!$A$3:$A$65537,0)),INDEX(background_biosphere!$C$2:$C$65536,MATCH($D661,background_biosphere!$A$2:$A$65536,0))),""))</f>
        <v/>
      </c>
      <c r="M661" s="59" t="str">
        <f>IF(_xlfn.IFNA(_xlfn.IFNA(INDEX(l_fp!$E$3:$E$65537,MATCH($D661,l_fp!$A$3:$A$65537,0)),INDEX(background_biosphere!$D$2:$D$65536,MATCH($D661,background_biosphere!$A$2:$A$65536,0))),"")=0,"",_xlfn.IFNA(_xlfn.IFNA(INDEX(l_fp!$E$3:$E$65537,MATCH($D661,l_fp!$A$3:$A$65537,0)),INDEX(background_biosphere!$D$2:$D$65536,MATCH($D661,background_biosphere!$A$2:$A$65536,0))),""))</f>
        <v/>
      </c>
      <c r="N661" s="60" t="str">
        <f>_xlfn.IFNA(_xlfn.IFNA(_xlfn.IFNA(_xlfn.IFNA(INDEX(l_goods!$D$3:$D$65537,MATCH(C661,l_goods!$A$3:$A$65537,0)),INDEX(background_technosphere!$H$2:$H$65536,MATCH(C661,background_technosphere!$A$2:$A$65536,0))),INDEX(l_fp!$F$3:$F$65537,MATCH($D661,l_fp!$A$3:$A$65537,0))),INDEX(background_biosphere!$E$2:$E$65536,MATCH($D661,background_biosphere!$A$2:$A$65536,0))),"")</f>
        <v/>
      </c>
      <c r="O661" s="61"/>
      <c r="P661" s="61"/>
      <c r="Q661" s="61"/>
    </row>
    <row r="662" spans="1:17" x14ac:dyDescent="0.25">
      <c r="A662" s="159"/>
      <c r="B662" s="156"/>
      <c r="C662" s="53"/>
      <c r="D662" s="54"/>
      <c r="E662" s="55" t="str">
        <f>_xlfn.IFNA(_xlfn.IFNA(INDEX(l_act!$B$3:$B$65537,MATCH(IFERROR(RIGHT($C662,LEN($C662)-FIND("_",$C662)),""),l_act!$A$3:$A$65537,0)),INDEX(background_technosphere!$E$2:$E$65536,MATCH($C662,background_technosphere!$A$2:$A$65536,0))),"")</f>
        <v/>
      </c>
      <c r="F662" s="55" t="str">
        <f>_xlfn.IFNA(_xlfn.IFNA(INDEX(l_act!$C$3:$C$65537,MATCH(IFERROR(RIGHT($C662,LEN($C662)-FIND("_",$C662)),""),l_act!$A$3:$A$65537,0)),INDEX(background_technosphere!$G$2:$G$65536,MATCH($C662,background_technosphere!$A$2:$A$65536,0))),"")</f>
        <v/>
      </c>
      <c r="G662" s="56" t="str">
        <f>_xlfn.IFNA(_xlfn.IFNA(INDEX(l_goods!$B$3:$B$65537,MATCH($C662,l_goods!$A$3:$A$65537,0)),INDEX(background_technosphere!$F$2:$F$65536,MATCH($C662,background_technosphere!$A$2:$A$65536,0))),"")</f>
        <v/>
      </c>
      <c r="H662" s="57" t="str">
        <f>_xlfn.IFNA(_xlfn.IFNA(INDEX(l_fp!$B$3:$B$65537,MATCH($D662,l_fp!$A$3:$A$65537,0)),INDEX(background_biosphere!$B$2:$B$65536,MATCH($D662,background_biosphere!$A$2:$A$65536,0))),"")</f>
        <v/>
      </c>
      <c r="I662" s="58"/>
      <c r="J662" s="58"/>
      <c r="K662" s="54"/>
      <c r="L662" s="59" t="str">
        <f>IF(_xlfn.IFNA(_xlfn.IFNA(INDEX(l_fp!$D$3:$D$65537,MATCH($D662,l_fp!$A$3:$A$65537,0)),INDEX(background_biosphere!$C$2:$C$65536,MATCH($D662,background_biosphere!$A$2:$A$65536,0))),"")=0,"",_xlfn.IFNA(_xlfn.IFNA(INDEX(l_fp!$D$3:$D$65537,MATCH($D662,l_fp!$A$3:$A$65537,0)),INDEX(background_biosphere!$C$2:$C$65536,MATCH($D662,background_biosphere!$A$2:$A$65536,0))),""))</f>
        <v/>
      </c>
      <c r="M662" s="59" t="str">
        <f>IF(_xlfn.IFNA(_xlfn.IFNA(INDEX(l_fp!$E$3:$E$65537,MATCH($D662,l_fp!$A$3:$A$65537,0)),INDEX(background_biosphere!$D$2:$D$65536,MATCH($D662,background_biosphere!$A$2:$A$65536,0))),"")=0,"",_xlfn.IFNA(_xlfn.IFNA(INDEX(l_fp!$E$3:$E$65537,MATCH($D662,l_fp!$A$3:$A$65537,0)),INDEX(background_biosphere!$D$2:$D$65536,MATCH($D662,background_biosphere!$A$2:$A$65536,0))),""))</f>
        <v/>
      </c>
      <c r="N662" s="60" t="str">
        <f>_xlfn.IFNA(_xlfn.IFNA(_xlfn.IFNA(_xlfn.IFNA(INDEX(l_goods!$D$3:$D$65537,MATCH(C662,l_goods!$A$3:$A$65537,0)),INDEX(background_technosphere!$H$2:$H$65536,MATCH(C662,background_technosphere!$A$2:$A$65536,0))),INDEX(l_fp!$F$3:$F$65537,MATCH($D662,l_fp!$A$3:$A$65537,0))),INDEX(background_biosphere!$E$2:$E$65536,MATCH($D662,background_biosphere!$A$2:$A$65536,0))),"")</f>
        <v/>
      </c>
      <c r="O662" s="61"/>
      <c r="P662" s="61"/>
      <c r="Q662" s="61"/>
    </row>
    <row r="663" spans="1:17" x14ac:dyDescent="0.25">
      <c r="A663" s="159"/>
      <c r="B663" s="156"/>
      <c r="C663" s="53"/>
      <c r="D663" s="54"/>
      <c r="E663" s="55" t="str">
        <f>_xlfn.IFNA(_xlfn.IFNA(INDEX(l_act!$B$3:$B$65537,MATCH(IFERROR(RIGHT($C663,LEN($C663)-FIND("_",$C663)),""),l_act!$A$3:$A$65537,0)),INDEX(background_technosphere!$E$2:$E$65536,MATCH($C663,background_technosphere!$A$2:$A$65536,0))),"")</f>
        <v/>
      </c>
      <c r="F663" s="55" t="str">
        <f>_xlfn.IFNA(_xlfn.IFNA(INDEX(l_act!$C$3:$C$65537,MATCH(IFERROR(RIGHT($C663,LEN($C663)-FIND("_",$C663)),""),l_act!$A$3:$A$65537,0)),INDEX(background_technosphere!$G$2:$G$65536,MATCH($C663,background_technosphere!$A$2:$A$65536,0))),"")</f>
        <v/>
      </c>
      <c r="G663" s="56" t="str">
        <f>_xlfn.IFNA(_xlfn.IFNA(INDEX(l_goods!$B$3:$B$65537,MATCH($C663,l_goods!$A$3:$A$65537,0)),INDEX(background_technosphere!$F$2:$F$65536,MATCH($C663,background_technosphere!$A$2:$A$65536,0))),"")</f>
        <v/>
      </c>
      <c r="H663" s="57" t="str">
        <f>_xlfn.IFNA(_xlfn.IFNA(INDEX(l_fp!$B$3:$B$65537,MATCH($D663,l_fp!$A$3:$A$65537,0)),INDEX(background_biosphere!$B$2:$B$65536,MATCH($D663,background_biosphere!$A$2:$A$65536,0))),"")</f>
        <v/>
      </c>
      <c r="I663" s="58"/>
      <c r="J663" s="58"/>
      <c r="K663" s="54"/>
      <c r="L663" s="59" t="str">
        <f>IF(_xlfn.IFNA(_xlfn.IFNA(INDEX(l_fp!$D$3:$D$65537,MATCH($D663,l_fp!$A$3:$A$65537,0)),INDEX(background_biosphere!$C$2:$C$65536,MATCH($D663,background_biosphere!$A$2:$A$65536,0))),"")=0,"",_xlfn.IFNA(_xlfn.IFNA(INDEX(l_fp!$D$3:$D$65537,MATCH($D663,l_fp!$A$3:$A$65537,0)),INDEX(background_biosphere!$C$2:$C$65536,MATCH($D663,background_biosphere!$A$2:$A$65536,0))),""))</f>
        <v/>
      </c>
      <c r="M663" s="59" t="str">
        <f>IF(_xlfn.IFNA(_xlfn.IFNA(INDEX(l_fp!$E$3:$E$65537,MATCH($D663,l_fp!$A$3:$A$65537,0)),INDEX(background_biosphere!$D$2:$D$65536,MATCH($D663,background_biosphere!$A$2:$A$65536,0))),"")=0,"",_xlfn.IFNA(_xlfn.IFNA(INDEX(l_fp!$E$3:$E$65537,MATCH($D663,l_fp!$A$3:$A$65537,0)),INDEX(background_biosphere!$D$2:$D$65536,MATCH($D663,background_biosphere!$A$2:$A$65536,0))),""))</f>
        <v/>
      </c>
      <c r="N663" s="60" t="str">
        <f>_xlfn.IFNA(_xlfn.IFNA(_xlfn.IFNA(_xlfn.IFNA(INDEX(l_goods!$D$3:$D$65537,MATCH(C663,l_goods!$A$3:$A$65537,0)),INDEX(background_technosphere!$H$2:$H$65536,MATCH(C663,background_technosphere!$A$2:$A$65536,0))),INDEX(l_fp!$F$3:$F$65537,MATCH($D663,l_fp!$A$3:$A$65537,0))),INDEX(background_biosphere!$E$2:$E$65536,MATCH($D663,background_biosphere!$A$2:$A$65536,0))),"")</f>
        <v/>
      </c>
      <c r="O663" s="61"/>
      <c r="P663" s="61"/>
      <c r="Q663" s="61"/>
    </row>
    <row r="664" spans="1:17" x14ac:dyDescent="0.25">
      <c r="A664" s="159"/>
      <c r="B664" s="156"/>
      <c r="C664" s="53"/>
      <c r="D664" s="54"/>
      <c r="E664" s="55" t="str">
        <f>_xlfn.IFNA(_xlfn.IFNA(INDEX(l_act!$B$3:$B$65537,MATCH(IFERROR(RIGHT($C664,LEN($C664)-FIND("_",$C664)),""),l_act!$A$3:$A$65537,0)),INDEX(background_technosphere!$E$2:$E$65536,MATCH($C664,background_technosphere!$A$2:$A$65536,0))),"")</f>
        <v/>
      </c>
      <c r="F664" s="55" t="str">
        <f>_xlfn.IFNA(_xlfn.IFNA(INDEX(l_act!$C$3:$C$65537,MATCH(IFERROR(RIGHT($C664,LEN($C664)-FIND("_",$C664)),""),l_act!$A$3:$A$65537,0)),INDEX(background_technosphere!$G$2:$G$65536,MATCH($C664,background_technosphere!$A$2:$A$65536,0))),"")</f>
        <v/>
      </c>
      <c r="G664" s="56" t="str">
        <f>_xlfn.IFNA(_xlfn.IFNA(INDEX(l_goods!$B$3:$B$65537,MATCH($C664,l_goods!$A$3:$A$65537,0)),INDEX(background_technosphere!$F$2:$F$65536,MATCH($C664,background_technosphere!$A$2:$A$65536,0))),"")</f>
        <v/>
      </c>
      <c r="H664" s="57" t="str">
        <f>_xlfn.IFNA(_xlfn.IFNA(INDEX(l_fp!$B$3:$B$65537,MATCH($D664,l_fp!$A$3:$A$65537,0)),INDEX(background_biosphere!$B$2:$B$65536,MATCH($D664,background_biosphere!$A$2:$A$65536,0))),"")</f>
        <v/>
      </c>
      <c r="I664" s="58"/>
      <c r="J664" s="58"/>
      <c r="K664" s="54"/>
      <c r="L664" s="59" t="str">
        <f>IF(_xlfn.IFNA(_xlfn.IFNA(INDEX(l_fp!$D$3:$D$65537,MATCH($D664,l_fp!$A$3:$A$65537,0)),INDEX(background_biosphere!$C$2:$C$65536,MATCH($D664,background_biosphere!$A$2:$A$65536,0))),"")=0,"",_xlfn.IFNA(_xlfn.IFNA(INDEX(l_fp!$D$3:$D$65537,MATCH($D664,l_fp!$A$3:$A$65537,0)),INDEX(background_biosphere!$C$2:$C$65536,MATCH($D664,background_biosphere!$A$2:$A$65536,0))),""))</f>
        <v/>
      </c>
      <c r="M664" s="59" t="str">
        <f>IF(_xlfn.IFNA(_xlfn.IFNA(INDEX(l_fp!$E$3:$E$65537,MATCH($D664,l_fp!$A$3:$A$65537,0)),INDEX(background_biosphere!$D$2:$D$65536,MATCH($D664,background_biosphere!$A$2:$A$65536,0))),"")=0,"",_xlfn.IFNA(_xlfn.IFNA(INDEX(l_fp!$E$3:$E$65537,MATCH($D664,l_fp!$A$3:$A$65537,0)),INDEX(background_biosphere!$D$2:$D$65536,MATCH($D664,background_biosphere!$A$2:$A$65536,0))),""))</f>
        <v/>
      </c>
      <c r="N664" s="60" t="str">
        <f>_xlfn.IFNA(_xlfn.IFNA(_xlfn.IFNA(_xlfn.IFNA(INDEX(l_goods!$D$3:$D$65537,MATCH(C664,l_goods!$A$3:$A$65537,0)),INDEX(background_technosphere!$H$2:$H$65536,MATCH(C664,background_technosphere!$A$2:$A$65536,0))),INDEX(l_fp!$F$3:$F$65537,MATCH($D664,l_fp!$A$3:$A$65537,0))),INDEX(background_biosphere!$E$2:$E$65536,MATCH($D664,background_biosphere!$A$2:$A$65536,0))),"")</f>
        <v/>
      </c>
      <c r="O664" s="61"/>
      <c r="P664" s="61"/>
      <c r="Q664" s="61"/>
    </row>
    <row r="665" spans="1:17" x14ac:dyDescent="0.25">
      <c r="A665" s="159"/>
      <c r="B665" s="156"/>
      <c r="C665" s="53"/>
      <c r="D665" s="54"/>
      <c r="E665" s="55" t="str">
        <f>_xlfn.IFNA(_xlfn.IFNA(INDEX(l_act!$B$3:$B$65537,MATCH(IFERROR(RIGHT($C665,LEN($C665)-FIND("_",$C665)),""),l_act!$A$3:$A$65537,0)),INDEX(background_technosphere!$E$2:$E$65536,MATCH($C665,background_technosphere!$A$2:$A$65536,0))),"")</f>
        <v/>
      </c>
      <c r="F665" s="55" t="str">
        <f>_xlfn.IFNA(_xlfn.IFNA(INDEX(l_act!$C$3:$C$65537,MATCH(IFERROR(RIGHT($C665,LEN($C665)-FIND("_",$C665)),""),l_act!$A$3:$A$65537,0)),INDEX(background_technosphere!$G$2:$G$65536,MATCH($C665,background_technosphere!$A$2:$A$65536,0))),"")</f>
        <v/>
      </c>
      <c r="G665" s="56" t="str">
        <f>_xlfn.IFNA(_xlfn.IFNA(INDEX(l_goods!$B$3:$B$65537,MATCH($C665,l_goods!$A$3:$A$65537,0)),INDEX(background_technosphere!$F$2:$F$65536,MATCH($C665,background_technosphere!$A$2:$A$65536,0))),"")</f>
        <v/>
      </c>
      <c r="H665" s="57" t="str">
        <f>_xlfn.IFNA(_xlfn.IFNA(INDEX(l_fp!$B$3:$B$65537,MATCH($D665,l_fp!$A$3:$A$65537,0)),INDEX(background_biosphere!$B$2:$B$65536,MATCH($D665,background_biosphere!$A$2:$A$65536,0))),"")</f>
        <v/>
      </c>
      <c r="I665" s="58"/>
      <c r="J665" s="58"/>
      <c r="K665" s="54"/>
      <c r="L665" s="59" t="str">
        <f>IF(_xlfn.IFNA(_xlfn.IFNA(INDEX(l_fp!$D$3:$D$65537,MATCH($D665,l_fp!$A$3:$A$65537,0)),INDEX(background_biosphere!$C$2:$C$65536,MATCH($D665,background_biosphere!$A$2:$A$65536,0))),"")=0,"",_xlfn.IFNA(_xlfn.IFNA(INDEX(l_fp!$D$3:$D$65537,MATCH($D665,l_fp!$A$3:$A$65537,0)),INDEX(background_biosphere!$C$2:$C$65536,MATCH($D665,background_biosphere!$A$2:$A$65536,0))),""))</f>
        <v/>
      </c>
      <c r="M665" s="59" t="str">
        <f>IF(_xlfn.IFNA(_xlfn.IFNA(INDEX(l_fp!$E$3:$E$65537,MATCH($D665,l_fp!$A$3:$A$65537,0)),INDEX(background_biosphere!$D$2:$D$65536,MATCH($D665,background_biosphere!$A$2:$A$65536,0))),"")=0,"",_xlfn.IFNA(_xlfn.IFNA(INDEX(l_fp!$E$3:$E$65537,MATCH($D665,l_fp!$A$3:$A$65537,0)),INDEX(background_biosphere!$D$2:$D$65536,MATCH($D665,background_biosphere!$A$2:$A$65536,0))),""))</f>
        <v/>
      </c>
      <c r="N665" s="60" t="str">
        <f>_xlfn.IFNA(_xlfn.IFNA(_xlfn.IFNA(_xlfn.IFNA(INDEX(l_goods!$D$3:$D$65537,MATCH(C665,l_goods!$A$3:$A$65537,0)),INDEX(background_technosphere!$H$2:$H$65536,MATCH(C665,background_technosphere!$A$2:$A$65536,0))),INDEX(l_fp!$F$3:$F$65537,MATCH($D665,l_fp!$A$3:$A$65537,0))),INDEX(background_biosphere!$E$2:$E$65536,MATCH($D665,background_biosphere!$A$2:$A$65536,0))),"")</f>
        <v/>
      </c>
      <c r="O665" s="61"/>
      <c r="P665" s="61"/>
      <c r="Q665" s="61"/>
    </row>
    <row r="666" spans="1:17" x14ac:dyDescent="0.25">
      <c r="A666" s="159"/>
      <c r="B666" s="156"/>
      <c r="C666" s="53"/>
      <c r="D666" s="54"/>
      <c r="E666" s="55" t="str">
        <f>_xlfn.IFNA(_xlfn.IFNA(INDEX(l_act!$B$3:$B$65537,MATCH(IFERROR(RIGHT($C666,LEN($C666)-FIND("_",$C666)),""),l_act!$A$3:$A$65537,0)),INDEX(background_technosphere!$E$2:$E$65536,MATCH($C666,background_technosphere!$A$2:$A$65536,0))),"")</f>
        <v/>
      </c>
      <c r="F666" s="55" t="str">
        <f>_xlfn.IFNA(_xlfn.IFNA(INDEX(l_act!$C$3:$C$65537,MATCH(IFERROR(RIGHT($C666,LEN($C666)-FIND("_",$C666)),""),l_act!$A$3:$A$65537,0)),INDEX(background_technosphere!$G$2:$G$65536,MATCH($C666,background_technosphere!$A$2:$A$65536,0))),"")</f>
        <v/>
      </c>
      <c r="G666" s="56" t="str">
        <f>_xlfn.IFNA(_xlfn.IFNA(INDEX(l_goods!$B$3:$B$65537,MATCH($C666,l_goods!$A$3:$A$65537,0)),INDEX(background_technosphere!$F$2:$F$65536,MATCH($C666,background_technosphere!$A$2:$A$65536,0))),"")</f>
        <v/>
      </c>
      <c r="H666" s="57" t="str">
        <f>_xlfn.IFNA(_xlfn.IFNA(INDEX(l_fp!$B$3:$B$65537,MATCH($D666,l_fp!$A$3:$A$65537,0)),INDEX(background_biosphere!$B$2:$B$65536,MATCH($D666,background_biosphere!$A$2:$A$65536,0))),"")</f>
        <v/>
      </c>
      <c r="I666" s="58"/>
      <c r="J666" s="58"/>
      <c r="K666" s="54"/>
      <c r="L666" s="59" t="str">
        <f>IF(_xlfn.IFNA(_xlfn.IFNA(INDEX(l_fp!$D$3:$D$65537,MATCH($D666,l_fp!$A$3:$A$65537,0)),INDEX(background_biosphere!$C$2:$C$65536,MATCH($D666,background_biosphere!$A$2:$A$65536,0))),"")=0,"",_xlfn.IFNA(_xlfn.IFNA(INDEX(l_fp!$D$3:$D$65537,MATCH($D666,l_fp!$A$3:$A$65537,0)),INDEX(background_biosphere!$C$2:$C$65536,MATCH($D666,background_biosphere!$A$2:$A$65536,0))),""))</f>
        <v/>
      </c>
      <c r="M666" s="59" t="str">
        <f>IF(_xlfn.IFNA(_xlfn.IFNA(INDEX(l_fp!$E$3:$E$65537,MATCH($D666,l_fp!$A$3:$A$65537,0)),INDEX(background_biosphere!$D$2:$D$65536,MATCH($D666,background_biosphere!$A$2:$A$65536,0))),"")=0,"",_xlfn.IFNA(_xlfn.IFNA(INDEX(l_fp!$E$3:$E$65537,MATCH($D666,l_fp!$A$3:$A$65537,0)),INDEX(background_biosphere!$D$2:$D$65536,MATCH($D666,background_biosphere!$A$2:$A$65536,0))),""))</f>
        <v/>
      </c>
      <c r="N666" s="60" t="str">
        <f>_xlfn.IFNA(_xlfn.IFNA(_xlfn.IFNA(_xlfn.IFNA(INDEX(l_goods!$D$3:$D$65537,MATCH(C666,l_goods!$A$3:$A$65537,0)),INDEX(background_technosphere!$H$2:$H$65536,MATCH(C666,background_technosphere!$A$2:$A$65536,0))),INDEX(l_fp!$F$3:$F$65537,MATCH($D666,l_fp!$A$3:$A$65537,0))),INDEX(background_biosphere!$E$2:$E$65536,MATCH($D666,background_biosphere!$A$2:$A$65536,0))),"")</f>
        <v/>
      </c>
      <c r="O666" s="61"/>
      <c r="P666" s="61"/>
      <c r="Q666" s="61"/>
    </row>
    <row r="667" spans="1:17" x14ac:dyDescent="0.25">
      <c r="A667" s="159"/>
      <c r="B667" s="156"/>
      <c r="C667" s="53"/>
      <c r="D667" s="54"/>
      <c r="E667" s="55" t="str">
        <f>_xlfn.IFNA(_xlfn.IFNA(INDEX(l_act!$B$3:$B$65537,MATCH(IFERROR(RIGHT($C667,LEN($C667)-FIND("_",$C667)),""),l_act!$A$3:$A$65537,0)),INDEX(background_technosphere!$E$2:$E$65536,MATCH($C667,background_technosphere!$A$2:$A$65536,0))),"")</f>
        <v/>
      </c>
      <c r="F667" s="55" t="str">
        <f>_xlfn.IFNA(_xlfn.IFNA(INDEX(l_act!$C$3:$C$65537,MATCH(IFERROR(RIGHT($C667,LEN($C667)-FIND("_",$C667)),""),l_act!$A$3:$A$65537,0)),INDEX(background_technosphere!$G$2:$G$65536,MATCH($C667,background_technosphere!$A$2:$A$65536,0))),"")</f>
        <v/>
      </c>
      <c r="G667" s="56" t="str">
        <f>_xlfn.IFNA(_xlfn.IFNA(INDEX(l_goods!$B$3:$B$65537,MATCH($C667,l_goods!$A$3:$A$65537,0)),INDEX(background_technosphere!$F$2:$F$65536,MATCH($C667,background_technosphere!$A$2:$A$65536,0))),"")</f>
        <v/>
      </c>
      <c r="H667" s="57" t="str">
        <f>_xlfn.IFNA(_xlfn.IFNA(INDEX(l_fp!$B$3:$B$65537,MATCH($D667,l_fp!$A$3:$A$65537,0)),INDEX(background_biosphere!$B$2:$B$65536,MATCH($D667,background_biosphere!$A$2:$A$65536,0))),"")</f>
        <v/>
      </c>
      <c r="I667" s="58"/>
      <c r="J667" s="58"/>
      <c r="K667" s="54"/>
      <c r="L667" s="59" t="str">
        <f>IF(_xlfn.IFNA(_xlfn.IFNA(INDEX(l_fp!$D$3:$D$65537,MATCH($D667,l_fp!$A$3:$A$65537,0)),INDEX(background_biosphere!$C$2:$C$65536,MATCH($D667,background_biosphere!$A$2:$A$65536,0))),"")=0,"",_xlfn.IFNA(_xlfn.IFNA(INDEX(l_fp!$D$3:$D$65537,MATCH($D667,l_fp!$A$3:$A$65537,0)),INDEX(background_biosphere!$C$2:$C$65536,MATCH($D667,background_biosphere!$A$2:$A$65536,0))),""))</f>
        <v/>
      </c>
      <c r="M667" s="59" t="str">
        <f>IF(_xlfn.IFNA(_xlfn.IFNA(INDEX(l_fp!$E$3:$E$65537,MATCH($D667,l_fp!$A$3:$A$65537,0)),INDEX(background_biosphere!$D$2:$D$65536,MATCH($D667,background_biosphere!$A$2:$A$65536,0))),"")=0,"",_xlfn.IFNA(_xlfn.IFNA(INDEX(l_fp!$E$3:$E$65537,MATCH($D667,l_fp!$A$3:$A$65537,0)),INDEX(background_biosphere!$D$2:$D$65536,MATCH($D667,background_biosphere!$A$2:$A$65536,0))),""))</f>
        <v/>
      </c>
      <c r="N667" s="60" t="str">
        <f>_xlfn.IFNA(_xlfn.IFNA(_xlfn.IFNA(_xlfn.IFNA(INDEX(l_goods!$D$3:$D$65537,MATCH(C667,l_goods!$A$3:$A$65537,0)),INDEX(background_technosphere!$H$2:$H$65536,MATCH(C667,background_technosphere!$A$2:$A$65536,0))),INDEX(l_fp!$F$3:$F$65537,MATCH($D667,l_fp!$A$3:$A$65537,0))),INDEX(background_biosphere!$E$2:$E$65536,MATCH($D667,background_biosphere!$A$2:$A$65536,0))),"")</f>
        <v/>
      </c>
      <c r="O667" s="61"/>
      <c r="P667" s="61"/>
      <c r="Q667" s="61"/>
    </row>
    <row r="668" spans="1:17" x14ac:dyDescent="0.25">
      <c r="A668" s="159"/>
      <c r="B668" s="156"/>
      <c r="C668" s="53"/>
      <c r="D668" s="54"/>
      <c r="E668" s="55" t="str">
        <f>_xlfn.IFNA(_xlfn.IFNA(INDEX(l_act!$B$3:$B$65537,MATCH(IFERROR(RIGHT($C668,LEN($C668)-FIND("_",$C668)),""),l_act!$A$3:$A$65537,0)),INDEX(background_technosphere!$E$2:$E$65536,MATCH($C668,background_technosphere!$A$2:$A$65536,0))),"")</f>
        <v/>
      </c>
      <c r="F668" s="55" t="str">
        <f>_xlfn.IFNA(_xlfn.IFNA(INDEX(l_act!$C$3:$C$65537,MATCH(IFERROR(RIGHT($C668,LEN($C668)-FIND("_",$C668)),""),l_act!$A$3:$A$65537,0)),INDEX(background_technosphere!$G$2:$G$65536,MATCH($C668,background_technosphere!$A$2:$A$65536,0))),"")</f>
        <v/>
      </c>
      <c r="G668" s="56" t="str">
        <f>_xlfn.IFNA(_xlfn.IFNA(INDEX(l_goods!$B$3:$B$65537,MATCH($C668,l_goods!$A$3:$A$65537,0)),INDEX(background_technosphere!$F$2:$F$65536,MATCH($C668,background_technosphere!$A$2:$A$65536,0))),"")</f>
        <v/>
      </c>
      <c r="H668" s="57" t="str">
        <f>_xlfn.IFNA(_xlfn.IFNA(INDEX(l_fp!$B$3:$B$65537,MATCH($D668,l_fp!$A$3:$A$65537,0)),INDEX(background_biosphere!$B$2:$B$65536,MATCH($D668,background_biosphere!$A$2:$A$65536,0))),"")</f>
        <v/>
      </c>
      <c r="I668" s="58"/>
      <c r="J668" s="58"/>
      <c r="K668" s="54"/>
      <c r="L668" s="59" t="str">
        <f>IF(_xlfn.IFNA(_xlfn.IFNA(INDEX(l_fp!$D$3:$D$65537,MATCH($D668,l_fp!$A$3:$A$65537,0)),INDEX(background_biosphere!$C$2:$C$65536,MATCH($D668,background_biosphere!$A$2:$A$65536,0))),"")=0,"",_xlfn.IFNA(_xlfn.IFNA(INDEX(l_fp!$D$3:$D$65537,MATCH($D668,l_fp!$A$3:$A$65537,0)),INDEX(background_biosphere!$C$2:$C$65536,MATCH($D668,background_biosphere!$A$2:$A$65536,0))),""))</f>
        <v/>
      </c>
      <c r="M668" s="59" t="str">
        <f>IF(_xlfn.IFNA(_xlfn.IFNA(INDEX(l_fp!$E$3:$E$65537,MATCH($D668,l_fp!$A$3:$A$65537,0)),INDEX(background_biosphere!$D$2:$D$65536,MATCH($D668,background_biosphere!$A$2:$A$65536,0))),"")=0,"",_xlfn.IFNA(_xlfn.IFNA(INDEX(l_fp!$E$3:$E$65537,MATCH($D668,l_fp!$A$3:$A$65537,0)),INDEX(background_biosphere!$D$2:$D$65536,MATCH($D668,background_biosphere!$A$2:$A$65536,0))),""))</f>
        <v/>
      </c>
      <c r="N668" s="60" t="str">
        <f>_xlfn.IFNA(_xlfn.IFNA(_xlfn.IFNA(_xlfn.IFNA(INDEX(l_goods!$D$3:$D$65537,MATCH(C668,l_goods!$A$3:$A$65537,0)),INDEX(background_technosphere!$H$2:$H$65536,MATCH(C668,background_technosphere!$A$2:$A$65536,0))),INDEX(l_fp!$F$3:$F$65537,MATCH($D668,l_fp!$A$3:$A$65537,0))),INDEX(background_biosphere!$E$2:$E$65536,MATCH($D668,background_biosphere!$A$2:$A$65536,0))),"")</f>
        <v/>
      </c>
      <c r="O668" s="61"/>
      <c r="P668" s="61"/>
      <c r="Q668" s="61"/>
    </row>
    <row r="669" spans="1:17" x14ac:dyDescent="0.25">
      <c r="A669" s="159"/>
      <c r="B669" s="156"/>
      <c r="C669" s="53"/>
      <c r="D669" s="54"/>
      <c r="E669" s="55" t="str">
        <f>_xlfn.IFNA(_xlfn.IFNA(INDEX(l_act!$B$3:$B$65537,MATCH(IFERROR(RIGHT($C669,LEN($C669)-FIND("_",$C669)),""),l_act!$A$3:$A$65537,0)),INDEX(background_technosphere!$E$2:$E$65536,MATCH($C669,background_technosphere!$A$2:$A$65536,0))),"")</f>
        <v/>
      </c>
      <c r="F669" s="55" t="str">
        <f>_xlfn.IFNA(_xlfn.IFNA(INDEX(l_act!$C$3:$C$65537,MATCH(IFERROR(RIGHT($C669,LEN($C669)-FIND("_",$C669)),""),l_act!$A$3:$A$65537,0)),INDEX(background_technosphere!$G$2:$G$65536,MATCH($C669,background_technosphere!$A$2:$A$65536,0))),"")</f>
        <v/>
      </c>
      <c r="G669" s="56" t="str">
        <f>_xlfn.IFNA(_xlfn.IFNA(INDEX(l_goods!$B$3:$B$65537,MATCH($C669,l_goods!$A$3:$A$65537,0)),INDEX(background_technosphere!$F$2:$F$65536,MATCH($C669,background_technosphere!$A$2:$A$65536,0))),"")</f>
        <v/>
      </c>
      <c r="H669" s="57" t="str">
        <f>_xlfn.IFNA(_xlfn.IFNA(INDEX(l_fp!$B$3:$B$65537,MATCH($D669,l_fp!$A$3:$A$65537,0)),INDEX(background_biosphere!$B$2:$B$65536,MATCH($D669,background_biosphere!$A$2:$A$65536,0))),"")</f>
        <v/>
      </c>
      <c r="I669" s="58"/>
      <c r="J669" s="58"/>
      <c r="K669" s="54"/>
      <c r="L669" s="59" t="str">
        <f>IF(_xlfn.IFNA(_xlfn.IFNA(INDEX(l_fp!$D$3:$D$65537,MATCH($D669,l_fp!$A$3:$A$65537,0)),INDEX(background_biosphere!$C$2:$C$65536,MATCH($D669,background_biosphere!$A$2:$A$65536,0))),"")=0,"",_xlfn.IFNA(_xlfn.IFNA(INDEX(l_fp!$D$3:$D$65537,MATCH($D669,l_fp!$A$3:$A$65537,0)),INDEX(background_biosphere!$C$2:$C$65536,MATCH($D669,background_biosphere!$A$2:$A$65536,0))),""))</f>
        <v/>
      </c>
      <c r="M669" s="59" t="str">
        <f>IF(_xlfn.IFNA(_xlfn.IFNA(INDEX(l_fp!$E$3:$E$65537,MATCH($D669,l_fp!$A$3:$A$65537,0)),INDEX(background_biosphere!$D$2:$D$65536,MATCH($D669,background_biosphere!$A$2:$A$65536,0))),"")=0,"",_xlfn.IFNA(_xlfn.IFNA(INDEX(l_fp!$E$3:$E$65537,MATCH($D669,l_fp!$A$3:$A$65537,0)),INDEX(background_biosphere!$D$2:$D$65536,MATCH($D669,background_biosphere!$A$2:$A$65536,0))),""))</f>
        <v/>
      </c>
      <c r="N669" s="60" t="str">
        <f>_xlfn.IFNA(_xlfn.IFNA(_xlfn.IFNA(_xlfn.IFNA(INDEX(l_goods!$D$3:$D$65537,MATCH(C669,l_goods!$A$3:$A$65537,0)),INDEX(background_technosphere!$H$2:$H$65536,MATCH(C669,background_technosphere!$A$2:$A$65536,0))),INDEX(l_fp!$F$3:$F$65537,MATCH($D669,l_fp!$A$3:$A$65537,0))),INDEX(background_biosphere!$E$2:$E$65536,MATCH($D669,background_biosphere!$A$2:$A$65536,0))),"")</f>
        <v/>
      </c>
      <c r="O669" s="61"/>
      <c r="P669" s="61"/>
      <c r="Q669" s="61"/>
    </row>
    <row r="670" spans="1:17" x14ac:dyDescent="0.25">
      <c r="A670" s="159"/>
      <c r="B670" s="156"/>
      <c r="C670" s="53"/>
      <c r="D670" s="54"/>
      <c r="E670" s="55" t="str">
        <f>_xlfn.IFNA(_xlfn.IFNA(INDEX(l_act!$B$3:$B$65537,MATCH(IFERROR(RIGHT($C670,LEN($C670)-FIND("_",$C670)),""),l_act!$A$3:$A$65537,0)),INDEX(background_technosphere!$E$2:$E$65536,MATCH($C670,background_technosphere!$A$2:$A$65536,0))),"")</f>
        <v/>
      </c>
      <c r="F670" s="55" t="str">
        <f>_xlfn.IFNA(_xlfn.IFNA(INDEX(l_act!$C$3:$C$65537,MATCH(IFERROR(RIGHT($C670,LEN($C670)-FIND("_",$C670)),""),l_act!$A$3:$A$65537,0)),INDEX(background_technosphere!$G$2:$G$65536,MATCH($C670,background_technosphere!$A$2:$A$65536,0))),"")</f>
        <v/>
      </c>
      <c r="G670" s="56" t="str">
        <f>_xlfn.IFNA(_xlfn.IFNA(INDEX(l_goods!$B$3:$B$65537,MATCH($C670,l_goods!$A$3:$A$65537,0)),INDEX(background_technosphere!$F$2:$F$65536,MATCH($C670,background_technosphere!$A$2:$A$65536,0))),"")</f>
        <v/>
      </c>
      <c r="H670" s="57" t="str">
        <f>_xlfn.IFNA(_xlfn.IFNA(INDEX(l_fp!$B$3:$B$65537,MATCH($D670,l_fp!$A$3:$A$65537,0)),INDEX(background_biosphere!$B$2:$B$65536,MATCH($D670,background_biosphere!$A$2:$A$65536,0))),"")</f>
        <v/>
      </c>
      <c r="I670" s="58"/>
      <c r="J670" s="58"/>
      <c r="K670" s="54"/>
      <c r="L670" s="59" t="str">
        <f>IF(_xlfn.IFNA(_xlfn.IFNA(INDEX(l_fp!$D$3:$D$65537,MATCH($D670,l_fp!$A$3:$A$65537,0)),INDEX(background_biosphere!$C$2:$C$65536,MATCH($D670,background_biosphere!$A$2:$A$65536,0))),"")=0,"",_xlfn.IFNA(_xlfn.IFNA(INDEX(l_fp!$D$3:$D$65537,MATCH($D670,l_fp!$A$3:$A$65537,0)),INDEX(background_biosphere!$C$2:$C$65536,MATCH($D670,background_biosphere!$A$2:$A$65536,0))),""))</f>
        <v/>
      </c>
      <c r="M670" s="59" t="str">
        <f>IF(_xlfn.IFNA(_xlfn.IFNA(INDEX(l_fp!$E$3:$E$65537,MATCH($D670,l_fp!$A$3:$A$65537,0)),INDEX(background_biosphere!$D$2:$D$65536,MATCH($D670,background_biosphere!$A$2:$A$65536,0))),"")=0,"",_xlfn.IFNA(_xlfn.IFNA(INDEX(l_fp!$E$3:$E$65537,MATCH($D670,l_fp!$A$3:$A$65537,0)),INDEX(background_biosphere!$D$2:$D$65536,MATCH($D670,background_biosphere!$A$2:$A$65536,0))),""))</f>
        <v/>
      </c>
      <c r="N670" s="60" t="str">
        <f>_xlfn.IFNA(_xlfn.IFNA(_xlfn.IFNA(_xlfn.IFNA(INDEX(l_goods!$D$3:$D$65537,MATCH(C670,l_goods!$A$3:$A$65537,0)),INDEX(background_technosphere!$H$2:$H$65536,MATCH(C670,background_technosphere!$A$2:$A$65536,0))),INDEX(l_fp!$F$3:$F$65537,MATCH($D670,l_fp!$A$3:$A$65537,0))),INDEX(background_biosphere!$E$2:$E$65536,MATCH($D670,background_biosphere!$A$2:$A$65536,0))),"")</f>
        <v/>
      </c>
      <c r="O670" s="61"/>
      <c r="P670" s="61"/>
      <c r="Q670" s="61"/>
    </row>
    <row r="671" spans="1:17" x14ac:dyDescent="0.25">
      <c r="A671" s="159"/>
      <c r="B671" s="156"/>
      <c r="C671" s="53"/>
      <c r="D671" s="54"/>
      <c r="E671" s="55" t="str">
        <f>_xlfn.IFNA(_xlfn.IFNA(INDEX(l_act!$B$3:$B$65537,MATCH(IFERROR(RIGHT($C671,LEN($C671)-FIND("_",$C671)),""),l_act!$A$3:$A$65537,0)),INDEX(background_technosphere!$E$2:$E$65536,MATCH($C671,background_technosphere!$A$2:$A$65536,0))),"")</f>
        <v/>
      </c>
      <c r="F671" s="55" t="str">
        <f>_xlfn.IFNA(_xlfn.IFNA(INDEX(l_act!$C$3:$C$65537,MATCH(IFERROR(RIGHT($C671,LEN($C671)-FIND("_",$C671)),""),l_act!$A$3:$A$65537,0)),INDEX(background_technosphere!$G$2:$G$65536,MATCH($C671,background_technosphere!$A$2:$A$65536,0))),"")</f>
        <v/>
      </c>
      <c r="G671" s="56" t="str">
        <f>_xlfn.IFNA(_xlfn.IFNA(INDEX(l_goods!$B$3:$B$65537,MATCH($C671,l_goods!$A$3:$A$65537,0)),INDEX(background_technosphere!$F$2:$F$65536,MATCH($C671,background_technosphere!$A$2:$A$65536,0))),"")</f>
        <v/>
      </c>
      <c r="H671" s="57" t="str">
        <f>_xlfn.IFNA(_xlfn.IFNA(INDEX(l_fp!$B$3:$B$65537,MATCH($D671,l_fp!$A$3:$A$65537,0)),INDEX(background_biosphere!$B$2:$B$65536,MATCH($D671,background_biosphere!$A$2:$A$65536,0))),"")</f>
        <v/>
      </c>
      <c r="I671" s="58"/>
      <c r="J671" s="58"/>
      <c r="K671" s="54"/>
      <c r="L671" s="59" t="str">
        <f>IF(_xlfn.IFNA(_xlfn.IFNA(INDEX(l_fp!$D$3:$D$65537,MATCH($D671,l_fp!$A$3:$A$65537,0)),INDEX(background_biosphere!$C$2:$C$65536,MATCH($D671,background_biosphere!$A$2:$A$65536,0))),"")=0,"",_xlfn.IFNA(_xlfn.IFNA(INDEX(l_fp!$D$3:$D$65537,MATCH($D671,l_fp!$A$3:$A$65537,0)),INDEX(background_biosphere!$C$2:$C$65536,MATCH($D671,background_biosphere!$A$2:$A$65536,0))),""))</f>
        <v/>
      </c>
      <c r="M671" s="59" t="str">
        <f>IF(_xlfn.IFNA(_xlfn.IFNA(INDEX(l_fp!$E$3:$E$65537,MATCH($D671,l_fp!$A$3:$A$65537,0)),INDEX(background_biosphere!$D$2:$D$65536,MATCH($D671,background_biosphere!$A$2:$A$65536,0))),"")=0,"",_xlfn.IFNA(_xlfn.IFNA(INDEX(l_fp!$E$3:$E$65537,MATCH($D671,l_fp!$A$3:$A$65537,0)),INDEX(background_biosphere!$D$2:$D$65536,MATCH($D671,background_biosphere!$A$2:$A$65536,0))),""))</f>
        <v/>
      </c>
      <c r="N671" s="60" t="str">
        <f>_xlfn.IFNA(_xlfn.IFNA(_xlfn.IFNA(_xlfn.IFNA(INDEX(l_goods!$D$3:$D$65537,MATCH(C671,l_goods!$A$3:$A$65537,0)),INDEX(background_technosphere!$H$2:$H$65536,MATCH(C671,background_technosphere!$A$2:$A$65536,0))),INDEX(l_fp!$F$3:$F$65537,MATCH($D671,l_fp!$A$3:$A$65537,0))),INDEX(background_biosphere!$E$2:$E$65536,MATCH($D671,background_biosphere!$A$2:$A$65536,0))),"")</f>
        <v/>
      </c>
      <c r="O671" s="61"/>
      <c r="P671" s="61"/>
      <c r="Q671" s="61"/>
    </row>
    <row r="672" spans="1:17" x14ac:dyDescent="0.25">
      <c r="A672" s="159"/>
      <c r="B672" s="156"/>
      <c r="C672" s="53"/>
      <c r="D672" s="54"/>
      <c r="E672" s="55" t="str">
        <f>_xlfn.IFNA(_xlfn.IFNA(INDEX(l_act!$B$3:$B$65537,MATCH(IFERROR(RIGHT($C672,LEN($C672)-FIND("_",$C672)),""),l_act!$A$3:$A$65537,0)),INDEX(background_technosphere!$E$2:$E$65536,MATCH($C672,background_technosphere!$A$2:$A$65536,0))),"")</f>
        <v/>
      </c>
      <c r="F672" s="55" t="str">
        <f>_xlfn.IFNA(_xlfn.IFNA(INDEX(l_act!$C$3:$C$65537,MATCH(IFERROR(RIGHT($C672,LEN($C672)-FIND("_",$C672)),""),l_act!$A$3:$A$65537,0)),INDEX(background_technosphere!$G$2:$G$65536,MATCH($C672,background_technosphere!$A$2:$A$65536,0))),"")</f>
        <v/>
      </c>
      <c r="G672" s="56" t="str">
        <f>_xlfn.IFNA(_xlfn.IFNA(INDEX(l_goods!$B$3:$B$65537,MATCH($C672,l_goods!$A$3:$A$65537,0)),INDEX(background_technosphere!$F$2:$F$65536,MATCH($C672,background_technosphere!$A$2:$A$65536,0))),"")</f>
        <v/>
      </c>
      <c r="H672" s="57" t="str">
        <f>_xlfn.IFNA(_xlfn.IFNA(INDEX(l_fp!$B$3:$B$65537,MATCH($D672,l_fp!$A$3:$A$65537,0)),INDEX(background_biosphere!$B$2:$B$65536,MATCH($D672,background_biosphere!$A$2:$A$65536,0))),"")</f>
        <v/>
      </c>
      <c r="I672" s="58"/>
      <c r="J672" s="58"/>
      <c r="K672" s="54"/>
      <c r="L672" s="59" t="str">
        <f>IF(_xlfn.IFNA(_xlfn.IFNA(INDEX(l_fp!$D$3:$D$65537,MATCH($D672,l_fp!$A$3:$A$65537,0)),INDEX(background_biosphere!$C$2:$C$65536,MATCH($D672,background_biosphere!$A$2:$A$65536,0))),"")=0,"",_xlfn.IFNA(_xlfn.IFNA(INDEX(l_fp!$D$3:$D$65537,MATCH($D672,l_fp!$A$3:$A$65537,0)),INDEX(background_biosphere!$C$2:$C$65536,MATCH($D672,background_biosphere!$A$2:$A$65536,0))),""))</f>
        <v/>
      </c>
      <c r="M672" s="59" t="str">
        <f>IF(_xlfn.IFNA(_xlfn.IFNA(INDEX(l_fp!$E$3:$E$65537,MATCH($D672,l_fp!$A$3:$A$65537,0)),INDEX(background_biosphere!$D$2:$D$65536,MATCH($D672,background_biosphere!$A$2:$A$65536,0))),"")=0,"",_xlfn.IFNA(_xlfn.IFNA(INDEX(l_fp!$E$3:$E$65537,MATCH($D672,l_fp!$A$3:$A$65537,0)),INDEX(background_biosphere!$D$2:$D$65536,MATCH($D672,background_biosphere!$A$2:$A$65536,0))),""))</f>
        <v/>
      </c>
      <c r="N672" s="60" t="str">
        <f>_xlfn.IFNA(_xlfn.IFNA(_xlfn.IFNA(_xlfn.IFNA(INDEX(l_goods!$D$3:$D$65537,MATCH(C672,l_goods!$A$3:$A$65537,0)),INDEX(background_technosphere!$H$2:$H$65536,MATCH(C672,background_technosphere!$A$2:$A$65536,0))),INDEX(l_fp!$F$3:$F$65537,MATCH($D672,l_fp!$A$3:$A$65537,0))),INDEX(background_biosphere!$E$2:$E$65536,MATCH($D672,background_biosphere!$A$2:$A$65536,0))),"")</f>
        <v/>
      </c>
      <c r="O672" s="61"/>
      <c r="P672" s="61"/>
      <c r="Q672" s="61"/>
    </row>
    <row r="673" spans="1:17" x14ac:dyDescent="0.25">
      <c r="A673" s="159"/>
      <c r="B673" s="156"/>
      <c r="C673" s="53"/>
      <c r="D673" s="54"/>
      <c r="E673" s="55" t="str">
        <f>_xlfn.IFNA(_xlfn.IFNA(INDEX(l_act!$B$3:$B$65537,MATCH(IFERROR(RIGHT($C673,LEN($C673)-FIND("_",$C673)),""),l_act!$A$3:$A$65537,0)),INDEX(background_technosphere!$E$2:$E$65536,MATCH($C673,background_technosphere!$A$2:$A$65536,0))),"")</f>
        <v/>
      </c>
      <c r="F673" s="55" t="str">
        <f>_xlfn.IFNA(_xlfn.IFNA(INDEX(l_act!$C$3:$C$65537,MATCH(IFERROR(RIGHT($C673,LEN($C673)-FIND("_",$C673)),""),l_act!$A$3:$A$65537,0)),INDEX(background_technosphere!$G$2:$G$65536,MATCH($C673,background_technosphere!$A$2:$A$65536,0))),"")</f>
        <v/>
      </c>
      <c r="G673" s="56" t="str">
        <f>_xlfn.IFNA(_xlfn.IFNA(INDEX(l_goods!$B$3:$B$65537,MATCH($C673,l_goods!$A$3:$A$65537,0)),INDEX(background_technosphere!$F$2:$F$65536,MATCH($C673,background_technosphere!$A$2:$A$65536,0))),"")</f>
        <v/>
      </c>
      <c r="H673" s="57" t="str">
        <f>_xlfn.IFNA(_xlfn.IFNA(INDEX(l_fp!$B$3:$B$65537,MATCH($D673,l_fp!$A$3:$A$65537,0)),INDEX(background_biosphere!$B$2:$B$65536,MATCH($D673,background_biosphere!$A$2:$A$65536,0))),"")</f>
        <v/>
      </c>
      <c r="I673" s="58"/>
      <c r="J673" s="58"/>
      <c r="K673" s="54"/>
      <c r="L673" s="59" t="str">
        <f>IF(_xlfn.IFNA(_xlfn.IFNA(INDEX(l_fp!$D$3:$D$65537,MATCH($D673,l_fp!$A$3:$A$65537,0)),INDEX(background_biosphere!$C$2:$C$65536,MATCH($D673,background_biosphere!$A$2:$A$65536,0))),"")=0,"",_xlfn.IFNA(_xlfn.IFNA(INDEX(l_fp!$D$3:$D$65537,MATCH($D673,l_fp!$A$3:$A$65537,0)),INDEX(background_biosphere!$C$2:$C$65536,MATCH($D673,background_biosphere!$A$2:$A$65536,0))),""))</f>
        <v/>
      </c>
      <c r="M673" s="59" t="str">
        <f>IF(_xlfn.IFNA(_xlfn.IFNA(INDEX(l_fp!$E$3:$E$65537,MATCH($D673,l_fp!$A$3:$A$65537,0)),INDEX(background_biosphere!$D$2:$D$65536,MATCH($D673,background_biosphere!$A$2:$A$65536,0))),"")=0,"",_xlfn.IFNA(_xlfn.IFNA(INDEX(l_fp!$E$3:$E$65537,MATCH($D673,l_fp!$A$3:$A$65537,0)),INDEX(background_biosphere!$D$2:$D$65536,MATCH($D673,background_biosphere!$A$2:$A$65536,0))),""))</f>
        <v/>
      </c>
      <c r="N673" s="60" t="str">
        <f>_xlfn.IFNA(_xlfn.IFNA(_xlfn.IFNA(_xlfn.IFNA(INDEX(l_goods!$D$3:$D$65537,MATCH(C673,l_goods!$A$3:$A$65537,0)),INDEX(background_technosphere!$H$2:$H$65536,MATCH(C673,background_technosphere!$A$2:$A$65536,0))),INDEX(l_fp!$F$3:$F$65537,MATCH($D673,l_fp!$A$3:$A$65537,0))),INDEX(background_biosphere!$E$2:$E$65536,MATCH($D673,background_biosphere!$A$2:$A$65536,0))),"")</f>
        <v/>
      </c>
      <c r="O673" s="61"/>
      <c r="P673" s="61"/>
      <c r="Q673" s="61"/>
    </row>
    <row r="674" spans="1:17" x14ac:dyDescent="0.25">
      <c r="A674" s="159"/>
      <c r="B674" s="156"/>
      <c r="C674" s="53"/>
      <c r="D674" s="54"/>
      <c r="E674" s="55" t="str">
        <f>_xlfn.IFNA(_xlfn.IFNA(INDEX(l_act!$B$3:$B$65537,MATCH(IFERROR(RIGHT($C674,LEN($C674)-FIND("_",$C674)),""),l_act!$A$3:$A$65537,0)),INDEX(background_technosphere!$E$2:$E$65536,MATCH($C674,background_technosphere!$A$2:$A$65536,0))),"")</f>
        <v/>
      </c>
      <c r="F674" s="55" t="str">
        <f>_xlfn.IFNA(_xlfn.IFNA(INDEX(l_act!$C$3:$C$65537,MATCH(IFERROR(RIGHT($C674,LEN($C674)-FIND("_",$C674)),""),l_act!$A$3:$A$65537,0)),INDEX(background_technosphere!$G$2:$G$65536,MATCH($C674,background_technosphere!$A$2:$A$65536,0))),"")</f>
        <v/>
      </c>
      <c r="G674" s="56" t="str">
        <f>_xlfn.IFNA(_xlfn.IFNA(INDEX(l_goods!$B$3:$B$65537,MATCH($C674,l_goods!$A$3:$A$65537,0)),INDEX(background_technosphere!$F$2:$F$65536,MATCH($C674,background_technosphere!$A$2:$A$65536,0))),"")</f>
        <v/>
      </c>
      <c r="H674" s="57" t="str">
        <f>_xlfn.IFNA(_xlfn.IFNA(INDEX(l_fp!$B$3:$B$65537,MATCH($D674,l_fp!$A$3:$A$65537,0)),INDEX(background_biosphere!$B$2:$B$65536,MATCH($D674,background_biosphere!$A$2:$A$65536,0))),"")</f>
        <v/>
      </c>
      <c r="I674" s="58"/>
      <c r="J674" s="58"/>
      <c r="K674" s="54"/>
      <c r="L674" s="59" t="str">
        <f>IF(_xlfn.IFNA(_xlfn.IFNA(INDEX(l_fp!$D$3:$D$65537,MATCH($D674,l_fp!$A$3:$A$65537,0)),INDEX(background_biosphere!$C$2:$C$65536,MATCH($D674,background_biosphere!$A$2:$A$65536,0))),"")=0,"",_xlfn.IFNA(_xlfn.IFNA(INDEX(l_fp!$D$3:$D$65537,MATCH($D674,l_fp!$A$3:$A$65537,0)),INDEX(background_biosphere!$C$2:$C$65536,MATCH($D674,background_biosphere!$A$2:$A$65536,0))),""))</f>
        <v/>
      </c>
      <c r="M674" s="59" t="str">
        <f>IF(_xlfn.IFNA(_xlfn.IFNA(INDEX(l_fp!$E$3:$E$65537,MATCH($D674,l_fp!$A$3:$A$65537,0)),INDEX(background_biosphere!$D$2:$D$65536,MATCH($D674,background_biosphere!$A$2:$A$65536,0))),"")=0,"",_xlfn.IFNA(_xlfn.IFNA(INDEX(l_fp!$E$3:$E$65537,MATCH($D674,l_fp!$A$3:$A$65537,0)),INDEX(background_biosphere!$D$2:$D$65536,MATCH($D674,background_biosphere!$A$2:$A$65536,0))),""))</f>
        <v/>
      </c>
      <c r="N674" s="60" t="str">
        <f>_xlfn.IFNA(_xlfn.IFNA(_xlfn.IFNA(_xlfn.IFNA(INDEX(l_goods!$D$3:$D$65537,MATCH(C674,l_goods!$A$3:$A$65537,0)),INDEX(background_technosphere!$H$2:$H$65536,MATCH(C674,background_technosphere!$A$2:$A$65536,0))),INDEX(l_fp!$F$3:$F$65537,MATCH($D674,l_fp!$A$3:$A$65537,0))),INDEX(background_biosphere!$E$2:$E$65536,MATCH($D674,background_biosphere!$A$2:$A$65536,0))),"")</f>
        <v/>
      </c>
      <c r="O674" s="61"/>
      <c r="P674" s="61"/>
      <c r="Q674" s="61"/>
    </row>
    <row r="675" spans="1:17" x14ac:dyDescent="0.25">
      <c r="A675" s="159"/>
      <c r="B675" s="156"/>
      <c r="C675" s="53"/>
      <c r="D675" s="54"/>
      <c r="E675" s="55" t="str">
        <f>_xlfn.IFNA(_xlfn.IFNA(INDEX(l_act!$B$3:$B$65537,MATCH(IFERROR(RIGHT($C675,LEN($C675)-FIND("_",$C675)),""),l_act!$A$3:$A$65537,0)),INDEX(background_technosphere!$E$2:$E$65536,MATCH($C675,background_technosphere!$A$2:$A$65536,0))),"")</f>
        <v/>
      </c>
      <c r="F675" s="55" t="str">
        <f>_xlfn.IFNA(_xlfn.IFNA(INDEX(l_act!$C$3:$C$65537,MATCH(IFERROR(RIGHT($C675,LEN($C675)-FIND("_",$C675)),""),l_act!$A$3:$A$65537,0)),INDEX(background_technosphere!$G$2:$G$65536,MATCH($C675,background_technosphere!$A$2:$A$65536,0))),"")</f>
        <v/>
      </c>
      <c r="G675" s="56" t="str">
        <f>_xlfn.IFNA(_xlfn.IFNA(INDEX(l_goods!$B$3:$B$65537,MATCH($C675,l_goods!$A$3:$A$65537,0)),INDEX(background_technosphere!$F$2:$F$65536,MATCH($C675,background_technosphere!$A$2:$A$65536,0))),"")</f>
        <v/>
      </c>
      <c r="H675" s="57" t="str">
        <f>_xlfn.IFNA(_xlfn.IFNA(INDEX(l_fp!$B$3:$B$65537,MATCH($D675,l_fp!$A$3:$A$65537,0)),INDEX(background_biosphere!$B$2:$B$65536,MATCH($D675,background_biosphere!$A$2:$A$65536,0))),"")</f>
        <v/>
      </c>
      <c r="I675" s="58"/>
      <c r="J675" s="58"/>
      <c r="K675" s="54"/>
      <c r="L675" s="59" t="str">
        <f>IF(_xlfn.IFNA(_xlfn.IFNA(INDEX(l_fp!$D$3:$D$65537,MATCH($D675,l_fp!$A$3:$A$65537,0)),INDEX(background_biosphere!$C$2:$C$65536,MATCH($D675,background_biosphere!$A$2:$A$65536,0))),"")=0,"",_xlfn.IFNA(_xlfn.IFNA(INDEX(l_fp!$D$3:$D$65537,MATCH($D675,l_fp!$A$3:$A$65537,0)),INDEX(background_biosphere!$C$2:$C$65536,MATCH($D675,background_biosphere!$A$2:$A$65536,0))),""))</f>
        <v/>
      </c>
      <c r="M675" s="59" t="str">
        <f>IF(_xlfn.IFNA(_xlfn.IFNA(INDEX(l_fp!$E$3:$E$65537,MATCH($D675,l_fp!$A$3:$A$65537,0)),INDEX(background_biosphere!$D$2:$D$65536,MATCH($D675,background_biosphere!$A$2:$A$65536,0))),"")=0,"",_xlfn.IFNA(_xlfn.IFNA(INDEX(l_fp!$E$3:$E$65537,MATCH($D675,l_fp!$A$3:$A$65537,0)),INDEX(background_biosphere!$D$2:$D$65536,MATCH($D675,background_biosphere!$A$2:$A$65536,0))),""))</f>
        <v/>
      </c>
      <c r="N675" s="60" t="str">
        <f>_xlfn.IFNA(_xlfn.IFNA(_xlfn.IFNA(_xlfn.IFNA(INDEX(l_goods!$D$3:$D$65537,MATCH(C675,l_goods!$A$3:$A$65537,0)),INDEX(background_technosphere!$H$2:$H$65536,MATCH(C675,background_technosphere!$A$2:$A$65536,0))),INDEX(l_fp!$F$3:$F$65537,MATCH($D675,l_fp!$A$3:$A$65537,0))),INDEX(background_biosphere!$E$2:$E$65536,MATCH($D675,background_biosphere!$A$2:$A$65536,0))),"")</f>
        <v/>
      </c>
      <c r="O675" s="61"/>
      <c r="P675" s="61"/>
      <c r="Q675" s="61"/>
    </row>
    <row r="676" spans="1:17" x14ac:dyDescent="0.25">
      <c r="A676" s="159"/>
      <c r="B676" s="156"/>
      <c r="C676" s="53"/>
      <c r="D676" s="54"/>
      <c r="E676" s="55" t="str">
        <f>_xlfn.IFNA(_xlfn.IFNA(INDEX(l_act!$B$3:$B$65537,MATCH(IFERROR(RIGHT($C676,LEN($C676)-FIND("_",$C676)),""),l_act!$A$3:$A$65537,0)),INDEX(background_technosphere!$E$2:$E$65536,MATCH($C676,background_technosphere!$A$2:$A$65536,0))),"")</f>
        <v/>
      </c>
      <c r="F676" s="55" t="str">
        <f>_xlfn.IFNA(_xlfn.IFNA(INDEX(l_act!$C$3:$C$65537,MATCH(IFERROR(RIGHT($C676,LEN($C676)-FIND("_",$C676)),""),l_act!$A$3:$A$65537,0)),INDEX(background_technosphere!$G$2:$G$65536,MATCH($C676,background_technosphere!$A$2:$A$65536,0))),"")</f>
        <v/>
      </c>
      <c r="G676" s="56" t="str">
        <f>_xlfn.IFNA(_xlfn.IFNA(INDEX(l_goods!$B$3:$B$65537,MATCH($C676,l_goods!$A$3:$A$65537,0)),INDEX(background_technosphere!$F$2:$F$65536,MATCH($C676,background_technosphere!$A$2:$A$65536,0))),"")</f>
        <v/>
      </c>
      <c r="H676" s="57" t="str">
        <f>_xlfn.IFNA(_xlfn.IFNA(INDEX(l_fp!$B$3:$B$65537,MATCH($D676,l_fp!$A$3:$A$65537,0)),INDEX(background_biosphere!$B$2:$B$65536,MATCH($D676,background_biosphere!$A$2:$A$65536,0))),"")</f>
        <v/>
      </c>
      <c r="I676" s="58"/>
      <c r="J676" s="58"/>
      <c r="K676" s="54"/>
      <c r="L676" s="59" t="str">
        <f>IF(_xlfn.IFNA(_xlfn.IFNA(INDEX(l_fp!$D$3:$D$65537,MATCH($D676,l_fp!$A$3:$A$65537,0)),INDEX(background_biosphere!$C$2:$C$65536,MATCH($D676,background_biosphere!$A$2:$A$65536,0))),"")=0,"",_xlfn.IFNA(_xlfn.IFNA(INDEX(l_fp!$D$3:$D$65537,MATCH($D676,l_fp!$A$3:$A$65537,0)),INDEX(background_biosphere!$C$2:$C$65536,MATCH($D676,background_biosphere!$A$2:$A$65536,0))),""))</f>
        <v/>
      </c>
      <c r="M676" s="59" t="str">
        <f>IF(_xlfn.IFNA(_xlfn.IFNA(INDEX(l_fp!$E$3:$E$65537,MATCH($D676,l_fp!$A$3:$A$65537,0)),INDEX(background_biosphere!$D$2:$D$65536,MATCH($D676,background_biosphere!$A$2:$A$65536,0))),"")=0,"",_xlfn.IFNA(_xlfn.IFNA(INDEX(l_fp!$E$3:$E$65537,MATCH($D676,l_fp!$A$3:$A$65537,0)),INDEX(background_biosphere!$D$2:$D$65536,MATCH($D676,background_biosphere!$A$2:$A$65536,0))),""))</f>
        <v/>
      </c>
      <c r="N676" s="60" t="str">
        <f>_xlfn.IFNA(_xlfn.IFNA(_xlfn.IFNA(_xlfn.IFNA(INDEX(l_goods!$D$3:$D$65537,MATCH(C676,l_goods!$A$3:$A$65537,0)),INDEX(background_technosphere!$H$2:$H$65536,MATCH(C676,background_technosphere!$A$2:$A$65536,0))),INDEX(l_fp!$F$3:$F$65537,MATCH($D676,l_fp!$A$3:$A$65537,0))),INDEX(background_biosphere!$E$2:$E$65536,MATCH($D676,background_biosphere!$A$2:$A$65536,0))),"")</f>
        <v/>
      </c>
      <c r="O676" s="61"/>
      <c r="P676" s="61"/>
      <c r="Q676" s="61"/>
    </row>
    <row r="677" spans="1:17" x14ac:dyDescent="0.25">
      <c r="A677" s="159"/>
      <c r="B677" s="156"/>
      <c r="C677" s="53"/>
      <c r="D677" s="54"/>
      <c r="E677" s="55" t="str">
        <f>_xlfn.IFNA(_xlfn.IFNA(INDEX(l_act!$B$3:$B$65537,MATCH(IFERROR(RIGHT($C677,LEN($C677)-FIND("_",$C677)),""),l_act!$A$3:$A$65537,0)),INDEX(background_technosphere!$E$2:$E$65536,MATCH($C677,background_technosphere!$A$2:$A$65536,0))),"")</f>
        <v/>
      </c>
      <c r="F677" s="55" t="str">
        <f>_xlfn.IFNA(_xlfn.IFNA(INDEX(l_act!$C$3:$C$65537,MATCH(IFERROR(RIGHT($C677,LEN($C677)-FIND("_",$C677)),""),l_act!$A$3:$A$65537,0)),INDEX(background_technosphere!$G$2:$G$65536,MATCH($C677,background_technosphere!$A$2:$A$65536,0))),"")</f>
        <v/>
      </c>
      <c r="G677" s="56" t="str">
        <f>_xlfn.IFNA(_xlfn.IFNA(INDEX(l_goods!$B$3:$B$65537,MATCH($C677,l_goods!$A$3:$A$65537,0)),INDEX(background_technosphere!$F$2:$F$65536,MATCH($C677,background_technosphere!$A$2:$A$65536,0))),"")</f>
        <v/>
      </c>
      <c r="H677" s="57" t="str">
        <f>_xlfn.IFNA(_xlfn.IFNA(INDEX(l_fp!$B$3:$B$65537,MATCH($D677,l_fp!$A$3:$A$65537,0)),INDEX(background_biosphere!$B$2:$B$65536,MATCH($D677,background_biosphere!$A$2:$A$65536,0))),"")</f>
        <v/>
      </c>
      <c r="I677" s="58"/>
      <c r="J677" s="58"/>
      <c r="K677" s="54"/>
      <c r="L677" s="59" t="str">
        <f>IF(_xlfn.IFNA(_xlfn.IFNA(INDEX(l_fp!$D$3:$D$65537,MATCH($D677,l_fp!$A$3:$A$65537,0)),INDEX(background_biosphere!$C$2:$C$65536,MATCH($D677,background_biosphere!$A$2:$A$65536,0))),"")=0,"",_xlfn.IFNA(_xlfn.IFNA(INDEX(l_fp!$D$3:$D$65537,MATCH($D677,l_fp!$A$3:$A$65537,0)),INDEX(background_biosphere!$C$2:$C$65536,MATCH($D677,background_biosphere!$A$2:$A$65536,0))),""))</f>
        <v/>
      </c>
      <c r="M677" s="59" t="str">
        <f>IF(_xlfn.IFNA(_xlfn.IFNA(INDEX(l_fp!$E$3:$E$65537,MATCH($D677,l_fp!$A$3:$A$65537,0)),INDEX(background_biosphere!$D$2:$D$65536,MATCH($D677,background_biosphere!$A$2:$A$65536,0))),"")=0,"",_xlfn.IFNA(_xlfn.IFNA(INDEX(l_fp!$E$3:$E$65537,MATCH($D677,l_fp!$A$3:$A$65537,0)),INDEX(background_biosphere!$D$2:$D$65536,MATCH($D677,background_biosphere!$A$2:$A$65536,0))),""))</f>
        <v/>
      </c>
      <c r="N677" s="60" t="str">
        <f>_xlfn.IFNA(_xlfn.IFNA(_xlfn.IFNA(_xlfn.IFNA(INDEX(l_goods!$D$3:$D$65537,MATCH(C677,l_goods!$A$3:$A$65537,0)),INDEX(background_technosphere!$H$2:$H$65536,MATCH(C677,background_technosphere!$A$2:$A$65536,0))),INDEX(l_fp!$F$3:$F$65537,MATCH($D677,l_fp!$A$3:$A$65537,0))),INDEX(background_biosphere!$E$2:$E$65536,MATCH($D677,background_biosphere!$A$2:$A$65536,0))),"")</f>
        <v/>
      </c>
      <c r="O677" s="61"/>
      <c r="P677" s="61"/>
      <c r="Q677" s="61"/>
    </row>
    <row r="678" spans="1:17" x14ac:dyDescent="0.25">
      <c r="A678" s="159"/>
      <c r="B678" s="156"/>
      <c r="C678" s="53"/>
      <c r="D678" s="54"/>
      <c r="E678" s="55" t="str">
        <f>_xlfn.IFNA(_xlfn.IFNA(INDEX(l_act!$B$3:$B$65537,MATCH(IFERROR(RIGHT($C678,LEN($C678)-FIND("_",$C678)),""),l_act!$A$3:$A$65537,0)),INDEX(background_technosphere!$E$2:$E$65536,MATCH($C678,background_technosphere!$A$2:$A$65536,0))),"")</f>
        <v/>
      </c>
      <c r="F678" s="55" t="str">
        <f>_xlfn.IFNA(_xlfn.IFNA(INDEX(l_act!$C$3:$C$65537,MATCH(IFERROR(RIGHT($C678,LEN($C678)-FIND("_",$C678)),""),l_act!$A$3:$A$65537,0)),INDEX(background_technosphere!$G$2:$G$65536,MATCH($C678,background_technosphere!$A$2:$A$65536,0))),"")</f>
        <v/>
      </c>
      <c r="G678" s="56" t="str">
        <f>_xlfn.IFNA(_xlfn.IFNA(INDEX(l_goods!$B$3:$B$65537,MATCH($C678,l_goods!$A$3:$A$65537,0)),INDEX(background_technosphere!$F$2:$F$65536,MATCH($C678,background_technosphere!$A$2:$A$65536,0))),"")</f>
        <v/>
      </c>
      <c r="H678" s="57" t="str">
        <f>_xlfn.IFNA(_xlfn.IFNA(INDEX(l_fp!$B$3:$B$65537,MATCH($D678,l_fp!$A$3:$A$65537,0)),INDEX(background_biosphere!$B$2:$B$65536,MATCH($D678,background_biosphere!$A$2:$A$65536,0))),"")</f>
        <v/>
      </c>
      <c r="I678" s="58"/>
      <c r="J678" s="58"/>
      <c r="K678" s="54"/>
      <c r="L678" s="59" t="str">
        <f>IF(_xlfn.IFNA(_xlfn.IFNA(INDEX(l_fp!$D$3:$D$65537,MATCH($D678,l_fp!$A$3:$A$65537,0)),INDEX(background_biosphere!$C$2:$C$65536,MATCH($D678,background_biosphere!$A$2:$A$65536,0))),"")=0,"",_xlfn.IFNA(_xlfn.IFNA(INDEX(l_fp!$D$3:$D$65537,MATCH($D678,l_fp!$A$3:$A$65537,0)),INDEX(background_biosphere!$C$2:$C$65536,MATCH($D678,background_biosphere!$A$2:$A$65536,0))),""))</f>
        <v/>
      </c>
      <c r="M678" s="59" t="str">
        <f>IF(_xlfn.IFNA(_xlfn.IFNA(INDEX(l_fp!$E$3:$E$65537,MATCH($D678,l_fp!$A$3:$A$65537,0)),INDEX(background_biosphere!$D$2:$D$65536,MATCH($D678,background_biosphere!$A$2:$A$65536,0))),"")=0,"",_xlfn.IFNA(_xlfn.IFNA(INDEX(l_fp!$E$3:$E$65537,MATCH($D678,l_fp!$A$3:$A$65537,0)),INDEX(background_biosphere!$D$2:$D$65536,MATCH($D678,background_biosphere!$A$2:$A$65536,0))),""))</f>
        <v/>
      </c>
      <c r="N678" s="60" t="str">
        <f>_xlfn.IFNA(_xlfn.IFNA(_xlfn.IFNA(_xlfn.IFNA(INDEX(l_goods!$D$3:$D$65537,MATCH(C678,l_goods!$A$3:$A$65537,0)),INDEX(background_technosphere!$H$2:$H$65536,MATCH(C678,background_technosphere!$A$2:$A$65536,0))),INDEX(l_fp!$F$3:$F$65537,MATCH($D678,l_fp!$A$3:$A$65537,0))),INDEX(background_biosphere!$E$2:$E$65536,MATCH($D678,background_biosphere!$A$2:$A$65536,0))),"")</f>
        <v/>
      </c>
      <c r="O678" s="61"/>
      <c r="P678" s="61"/>
      <c r="Q678" s="61"/>
    </row>
    <row r="679" spans="1:17" x14ac:dyDescent="0.25">
      <c r="A679" s="159"/>
      <c r="B679" s="156"/>
      <c r="C679" s="53"/>
      <c r="D679" s="54"/>
      <c r="E679" s="55" t="str">
        <f>_xlfn.IFNA(_xlfn.IFNA(INDEX(l_act!$B$3:$B$65537,MATCH(IFERROR(RIGHT($C679,LEN($C679)-FIND("_",$C679)),""),l_act!$A$3:$A$65537,0)),INDEX(background_technosphere!$E$2:$E$65536,MATCH($C679,background_technosphere!$A$2:$A$65536,0))),"")</f>
        <v/>
      </c>
      <c r="F679" s="55" t="str">
        <f>_xlfn.IFNA(_xlfn.IFNA(INDEX(l_act!$C$3:$C$65537,MATCH(IFERROR(RIGHT($C679,LEN($C679)-FIND("_",$C679)),""),l_act!$A$3:$A$65537,0)),INDEX(background_technosphere!$G$2:$G$65536,MATCH($C679,background_technosphere!$A$2:$A$65536,0))),"")</f>
        <v/>
      </c>
      <c r="G679" s="56" t="str">
        <f>_xlfn.IFNA(_xlfn.IFNA(INDEX(l_goods!$B$3:$B$65537,MATCH($C679,l_goods!$A$3:$A$65537,0)),INDEX(background_technosphere!$F$2:$F$65536,MATCH($C679,background_technosphere!$A$2:$A$65536,0))),"")</f>
        <v/>
      </c>
      <c r="H679" s="57" t="str">
        <f>_xlfn.IFNA(_xlfn.IFNA(INDEX(l_fp!$B$3:$B$65537,MATCH($D679,l_fp!$A$3:$A$65537,0)),INDEX(background_biosphere!$B$2:$B$65536,MATCH($D679,background_biosphere!$A$2:$A$65536,0))),"")</f>
        <v/>
      </c>
      <c r="I679" s="58"/>
      <c r="J679" s="58"/>
      <c r="K679" s="54"/>
      <c r="L679" s="59" t="str">
        <f>IF(_xlfn.IFNA(_xlfn.IFNA(INDEX(l_fp!$D$3:$D$65537,MATCH($D679,l_fp!$A$3:$A$65537,0)),INDEX(background_biosphere!$C$2:$C$65536,MATCH($D679,background_biosphere!$A$2:$A$65536,0))),"")=0,"",_xlfn.IFNA(_xlfn.IFNA(INDEX(l_fp!$D$3:$D$65537,MATCH($D679,l_fp!$A$3:$A$65537,0)),INDEX(background_biosphere!$C$2:$C$65536,MATCH($D679,background_biosphere!$A$2:$A$65536,0))),""))</f>
        <v/>
      </c>
      <c r="M679" s="59" t="str">
        <f>IF(_xlfn.IFNA(_xlfn.IFNA(INDEX(l_fp!$E$3:$E$65537,MATCH($D679,l_fp!$A$3:$A$65537,0)),INDEX(background_biosphere!$D$2:$D$65536,MATCH($D679,background_biosphere!$A$2:$A$65536,0))),"")=0,"",_xlfn.IFNA(_xlfn.IFNA(INDEX(l_fp!$E$3:$E$65537,MATCH($D679,l_fp!$A$3:$A$65537,0)),INDEX(background_biosphere!$D$2:$D$65536,MATCH($D679,background_biosphere!$A$2:$A$65536,0))),""))</f>
        <v/>
      </c>
      <c r="N679" s="60" t="str">
        <f>_xlfn.IFNA(_xlfn.IFNA(_xlfn.IFNA(_xlfn.IFNA(INDEX(l_goods!$D$3:$D$65537,MATCH(C679,l_goods!$A$3:$A$65537,0)),INDEX(background_technosphere!$H$2:$H$65536,MATCH(C679,background_technosphere!$A$2:$A$65536,0))),INDEX(l_fp!$F$3:$F$65537,MATCH($D679,l_fp!$A$3:$A$65537,0))),INDEX(background_biosphere!$E$2:$E$65536,MATCH($D679,background_biosphere!$A$2:$A$65536,0))),"")</f>
        <v/>
      </c>
      <c r="O679" s="61"/>
      <c r="P679" s="61"/>
      <c r="Q679" s="61"/>
    </row>
    <row r="680" spans="1:17" x14ac:dyDescent="0.25">
      <c r="A680" s="159"/>
      <c r="B680" s="156"/>
      <c r="C680" s="53"/>
      <c r="D680" s="54"/>
      <c r="E680" s="55" t="str">
        <f>_xlfn.IFNA(_xlfn.IFNA(INDEX(l_act!$B$3:$B$65537,MATCH(IFERROR(RIGHT($C680,LEN($C680)-FIND("_",$C680)),""),l_act!$A$3:$A$65537,0)),INDEX(background_technosphere!$E$2:$E$65536,MATCH($C680,background_technosphere!$A$2:$A$65536,0))),"")</f>
        <v/>
      </c>
      <c r="F680" s="55" t="str">
        <f>_xlfn.IFNA(_xlfn.IFNA(INDEX(l_act!$C$3:$C$65537,MATCH(IFERROR(RIGHT($C680,LEN($C680)-FIND("_",$C680)),""),l_act!$A$3:$A$65537,0)),INDEX(background_technosphere!$G$2:$G$65536,MATCH($C680,background_technosphere!$A$2:$A$65536,0))),"")</f>
        <v/>
      </c>
      <c r="G680" s="56" t="str">
        <f>_xlfn.IFNA(_xlfn.IFNA(INDEX(l_goods!$B$3:$B$65537,MATCH($C680,l_goods!$A$3:$A$65537,0)),INDEX(background_technosphere!$F$2:$F$65536,MATCH($C680,background_technosphere!$A$2:$A$65536,0))),"")</f>
        <v/>
      </c>
      <c r="H680" s="57" t="str">
        <f>_xlfn.IFNA(_xlfn.IFNA(INDEX(l_fp!$B$3:$B$65537,MATCH($D680,l_fp!$A$3:$A$65537,0)),INDEX(background_biosphere!$B$2:$B$65536,MATCH($D680,background_biosphere!$A$2:$A$65536,0))),"")</f>
        <v/>
      </c>
      <c r="I680" s="58"/>
      <c r="J680" s="58"/>
      <c r="K680" s="54"/>
      <c r="L680" s="59" t="str">
        <f>IF(_xlfn.IFNA(_xlfn.IFNA(INDEX(l_fp!$D$3:$D$65537,MATCH($D680,l_fp!$A$3:$A$65537,0)),INDEX(background_biosphere!$C$2:$C$65536,MATCH($D680,background_biosphere!$A$2:$A$65536,0))),"")=0,"",_xlfn.IFNA(_xlfn.IFNA(INDEX(l_fp!$D$3:$D$65537,MATCH($D680,l_fp!$A$3:$A$65537,0)),INDEX(background_biosphere!$C$2:$C$65536,MATCH($D680,background_biosphere!$A$2:$A$65536,0))),""))</f>
        <v/>
      </c>
      <c r="M680" s="59" t="str">
        <f>IF(_xlfn.IFNA(_xlfn.IFNA(INDEX(l_fp!$E$3:$E$65537,MATCH($D680,l_fp!$A$3:$A$65537,0)),INDEX(background_biosphere!$D$2:$D$65536,MATCH($D680,background_biosphere!$A$2:$A$65536,0))),"")=0,"",_xlfn.IFNA(_xlfn.IFNA(INDEX(l_fp!$E$3:$E$65537,MATCH($D680,l_fp!$A$3:$A$65537,0)),INDEX(background_biosphere!$D$2:$D$65536,MATCH($D680,background_biosphere!$A$2:$A$65536,0))),""))</f>
        <v/>
      </c>
      <c r="N680" s="60" t="str">
        <f>_xlfn.IFNA(_xlfn.IFNA(_xlfn.IFNA(_xlfn.IFNA(INDEX(l_goods!$D$3:$D$65537,MATCH(C680,l_goods!$A$3:$A$65537,0)),INDEX(background_technosphere!$H$2:$H$65536,MATCH(C680,background_technosphere!$A$2:$A$65536,0))),INDEX(l_fp!$F$3:$F$65537,MATCH($D680,l_fp!$A$3:$A$65537,0))),INDEX(background_biosphere!$E$2:$E$65536,MATCH($D680,background_biosphere!$A$2:$A$65536,0))),"")</f>
        <v/>
      </c>
      <c r="O680" s="61"/>
      <c r="P680" s="61"/>
      <c r="Q680" s="61"/>
    </row>
    <row r="681" spans="1:17" x14ac:dyDescent="0.25">
      <c r="A681" s="159"/>
      <c r="B681" s="156"/>
      <c r="C681" s="53"/>
      <c r="D681" s="54"/>
      <c r="E681" s="55" t="str">
        <f>_xlfn.IFNA(_xlfn.IFNA(INDEX(l_act!$B$3:$B$65537,MATCH(IFERROR(RIGHT($C681,LEN($C681)-FIND("_",$C681)),""),l_act!$A$3:$A$65537,0)),INDEX(background_technosphere!$E$2:$E$65536,MATCH($C681,background_technosphere!$A$2:$A$65536,0))),"")</f>
        <v/>
      </c>
      <c r="F681" s="55" t="str">
        <f>_xlfn.IFNA(_xlfn.IFNA(INDEX(l_act!$C$3:$C$65537,MATCH(IFERROR(RIGHT($C681,LEN($C681)-FIND("_",$C681)),""),l_act!$A$3:$A$65537,0)),INDEX(background_technosphere!$G$2:$G$65536,MATCH($C681,background_technosphere!$A$2:$A$65536,0))),"")</f>
        <v/>
      </c>
      <c r="G681" s="56" t="str">
        <f>_xlfn.IFNA(_xlfn.IFNA(INDEX(l_goods!$B$3:$B$65537,MATCH($C681,l_goods!$A$3:$A$65537,0)),INDEX(background_technosphere!$F$2:$F$65536,MATCH($C681,background_technosphere!$A$2:$A$65536,0))),"")</f>
        <v/>
      </c>
      <c r="H681" s="57" t="str">
        <f>_xlfn.IFNA(_xlfn.IFNA(INDEX(l_fp!$B$3:$B$65537,MATCH($D681,l_fp!$A$3:$A$65537,0)),INDEX(background_biosphere!$B$2:$B$65536,MATCH($D681,background_biosphere!$A$2:$A$65536,0))),"")</f>
        <v/>
      </c>
      <c r="I681" s="58"/>
      <c r="J681" s="58"/>
      <c r="K681" s="54"/>
      <c r="L681" s="59" t="str">
        <f>IF(_xlfn.IFNA(_xlfn.IFNA(INDEX(l_fp!$D$3:$D$65537,MATCH($D681,l_fp!$A$3:$A$65537,0)),INDEX(background_biosphere!$C$2:$C$65536,MATCH($D681,background_biosphere!$A$2:$A$65536,0))),"")=0,"",_xlfn.IFNA(_xlfn.IFNA(INDEX(l_fp!$D$3:$D$65537,MATCH($D681,l_fp!$A$3:$A$65537,0)),INDEX(background_biosphere!$C$2:$C$65536,MATCH($D681,background_biosphere!$A$2:$A$65536,0))),""))</f>
        <v/>
      </c>
      <c r="M681" s="59" t="str">
        <f>IF(_xlfn.IFNA(_xlfn.IFNA(INDEX(l_fp!$E$3:$E$65537,MATCH($D681,l_fp!$A$3:$A$65537,0)),INDEX(background_biosphere!$D$2:$D$65536,MATCH($D681,background_biosphere!$A$2:$A$65536,0))),"")=0,"",_xlfn.IFNA(_xlfn.IFNA(INDEX(l_fp!$E$3:$E$65537,MATCH($D681,l_fp!$A$3:$A$65537,0)),INDEX(background_biosphere!$D$2:$D$65536,MATCH($D681,background_biosphere!$A$2:$A$65536,0))),""))</f>
        <v/>
      </c>
      <c r="N681" s="60" t="str">
        <f>_xlfn.IFNA(_xlfn.IFNA(_xlfn.IFNA(_xlfn.IFNA(INDEX(l_goods!$D$3:$D$65537,MATCH(C681,l_goods!$A$3:$A$65537,0)),INDEX(background_technosphere!$H$2:$H$65536,MATCH(C681,background_technosphere!$A$2:$A$65536,0))),INDEX(l_fp!$F$3:$F$65537,MATCH($D681,l_fp!$A$3:$A$65537,0))),INDEX(background_biosphere!$E$2:$E$65536,MATCH($D681,background_biosphere!$A$2:$A$65536,0))),"")</f>
        <v/>
      </c>
      <c r="O681" s="61"/>
      <c r="P681" s="61"/>
      <c r="Q681" s="61"/>
    </row>
    <row r="682" spans="1:17" x14ac:dyDescent="0.25">
      <c r="A682" s="159"/>
      <c r="B682" s="156"/>
      <c r="C682" s="53"/>
      <c r="D682" s="54"/>
      <c r="E682" s="55" t="str">
        <f>_xlfn.IFNA(_xlfn.IFNA(INDEX(l_act!$B$3:$B$65537,MATCH(IFERROR(RIGHT($C682,LEN($C682)-FIND("_",$C682)),""),l_act!$A$3:$A$65537,0)),INDEX(background_technosphere!$E$2:$E$65536,MATCH($C682,background_technosphere!$A$2:$A$65536,0))),"")</f>
        <v/>
      </c>
      <c r="F682" s="55" t="str">
        <f>_xlfn.IFNA(_xlfn.IFNA(INDEX(l_act!$C$3:$C$65537,MATCH(IFERROR(RIGHT($C682,LEN($C682)-FIND("_",$C682)),""),l_act!$A$3:$A$65537,0)),INDEX(background_technosphere!$G$2:$G$65536,MATCH($C682,background_technosphere!$A$2:$A$65536,0))),"")</f>
        <v/>
      </c>
      <c r="G682" s="56" t="str">
        <f>_xlfn.IFNA(_xlfn.IFNA(INDEX(l_goods!$B$3:$B$65537,MATCH($C682,l_goods!$A$3:$A$65537,0)),INDEX(background_technosphere!$F$2:$F$65536,MATCH($C682,background_technosphere!$A$2:$A$65536,0))),"")</f>
        <v/>
      </c>
      <c r="H682" s="57" t="str">
        <f>_xlfn.IFNA(_xlfn.IFNA(INDEX(l_fp!$B$3:$B$65537,MATCH($D682,l_fp!$A$3:$A$65537,0)),INDEX(background_biosphere!$B$2:$B$65536,MATCH($D682,background_biosphere!$A$2:$A$65536,0))),"")</f>
        <v/>
      </c>
      <c r="I682" s="58"/>
      <c r="J682" s="58"/>
      <c r="K682" s="54"/>
      <c r="L682" s="59" t="str">
        <f>IF(_xlfn.IFNA(_xlfn.IFNA(INDEX(l_fp!$D$3:$D$65537,MATCH($D682,l_fp!$A$3:$A$65537,0)),INDEX(background_biosphere!$C$2:$C$65536,MATCH($D682,background_biosphere!$A$2:$A$65536,0))),"")=0,"",_xlfn.IFNA(_xlfn.IFNA(INDEX(l_fp!$D$3:$D$65537,MATCH($D682,l_fp!$A$3:$A$65537,0)),INDEX(background_biosphere!$C$2:$C$65536,MATCH($D682,background_biosphere!$A$2:$A$65536,0))),""))</f>
        <v/>
      </c>
      <c r="M682" s="59" t="str">
        <f>IF(_xlfn.IFNA(_xlfn.IFNA(INDEX(l_fp!$E$3:$E$65537,MATCH($D682,l_fp!$A$3:$A$65537,0)),INDEX(background_biosphere!$D$2:$D$65536,MATCH($D682,background_biosphere!$A$2:$A$65536,0))),"")=0,"",_xlfn.IFNA(_xlfn.IFNA(INDEX(l_fp!$E$3:$E$65537,MATCH($D682,l_fp!$A$3:$A$65537,0)),INDEX(background_biosphere!$D$2:$D$65536,MATCH($D682,background_biosphere!$A$2:$A$65536,0))),""))</f>
        <v/>
      </c>
      <c r="N682" s="60" t="str">
        <f>_xlfn.IFNA(_xlfn.IFNA(_xlfn.IFNA(_xlfn.IFNA(INDEX(l_goods!$D$3:$D$65537,MATCH(C682,l_goods!$A$3:$A$65537,0)),INDEX(background_technosphere!$H$2:$H$65536,MATCH(C682,background_technosphere!$A$2:$A$65536,0))),INDEX(l_fp!$F$3:$F$65537,MATCH($D682,l_fp!$A$3:$A$65537,0))),INDEX(background_biosphere!$E$2:$E$65536,MATCH($D682,background_biosphere!$A$2:$A$65536,0))),"")</f>
        <v/>
      </c>
      <c r="O682" s="61"/>
      <c r="P682" s="61"/>
      <c r="Q682" s="61"/>
    </row>
    <row r="683" spans="1:17" x14ac:dyDescent="0.25">
      <c r="A683" s="159"/>
      <c r="B683" s="156"/>
      <c r="C683" s="53"/>
      <c r="D683" s="54"/>
      <c r="E683" s="55" t="str">
        <f>_xlfn.IFNA(_xlfn.IFNA(INDEX(l_act!$B$3:$B$65537,MATCH(IFERROR(RIGHT($C683,LEN($C683)-FIND("_",$C683)),""),l_act!$A$3:$A$65537,0)),INDEX(background_technosphere!$E$2:$E$65536,MATCH($C683,background_technosphere!$A$2:$A$65536,0))),"")</f>
        <v/>
      </c>
      <c r="F683" s="55" t="str">
        <f>_xlfn.IFNA(_xlfn.IFNA(INDEX(l_act!$C$3:$C$65537,MATCH(IFERROR(RIGHT($C683,LEN($C683)-FIND("_",$C683)),""),l_act!$A$3:$A$65537,0)),INDEX(background_technosphere!$G$2:$G$65536,MATCH($C683,background_technosphere!$A$2:$A$65536,0))),"")</f>
        <v/>
      </c>
      <c r="G683" s="56" t="str">
        <f>_xlfn.IFNA(_xlfn.IFNA(INDEX(l_goods!$B$3:$B$65537,MATCH($C683,l_goods!$A$3:$A$65537,0)),INDEX(background_technosphere!$F$2:$F$65536,MATCH($C683,background_technosphere!$A$2:$A$65536,0))),"")</f>
        <v/>
      </c>
      <c r="H683" s="57" t="str">
        <f>_xlfn.IFNA(_xlfn.IFNA(INDEX(l_fp!$B$3:$B$65537,MATCH($D683,l_fp!$A$3:$A$65537,0)),INDEX(background_biosphere!$B$2:$B$65536,MATCH($D683,background_biosphere!$A$2:$A$65536,0))),"")</f>
        <v/>
      </c>
      <c r="I683" s="58"/>
      <c r="J683" s="58"/>
      <c r="K683" s="54"/>
      <c r="L683" s="59" t="str">
        <f>IF(_xlfn.IFNA(_xlfn.IFNA(INDEX(l_fp!$D$3:$D$65537,MATCH($D683,l_fp!$A$3:$A$65537,0)),INDEX(background_biosphere!$C$2:$C$65536,MATCH($D683,background_biosphere!$A$2:$A$65536,0))),"")=0,"",_xlfn.IFNA(_xlfn.IFNA(INDEX(l_fp!$D$3:$D$65537,MATCH($D683,l_fp!$A$3:$A$65537,0)),INDEX(background_biosphere!$C$2:$C$65536,MATCH($D683,background_biosphere!$A$2:$A$65536,0))),""))</f>
        <v/>
      </c>
      <c r="M683" s="59" t="str">
        <f>IF(_xlfn.IFNA(_xlfn.IFNA(INDEX(l_fp!$E$3:$E$65537,MATCH($D683,l_fp!$A$3:$A$65537,0)),INDEX(background_biosphere!$D$2:$D$65536,MATCH($D683,background_biosphere!$A$2:$A$65536,0))),"")=0,"",_xlfn.IFNA(_xlfn.IFNA(INDEX(l_fp!$E$3:$E$65537,MATCH($D683,l_fp!$A$3:$A$65537,0)),INDEX(background_biosphere!$D$2:$D$65536,MATCH($D683,background_biosphere!$A$2:$A$65536,0))),""))</f>
        <v/>
      </c>
      <c r="N683" s="60" t="str">
        <f>_xlfn.IFNA(_xlfn.IFNA(_xlfn.IFNA(_xlfn.IFNA(INDEX(l_goods!$D$3:$D$65537,MATCH(C683,l_goods!$A$3:$A$65537,0)),INDEX(background_technosphere!$H$2:$H$65536,MATCH(C683,background_technosphere!$A$2:$A$65536,0))),INDEX(l_fp!$F$3:$F$65537,MATCH($D683,l_fp!$A$3:$A$65537,0))),INDEX(background_biosphere!$E$2:$E$65536,MATCH($D683,background_biosphere!$A$2:$A$65536,0))),"")</f>
        <v/>
      </c>
      <c r="O683" s="61"/>
      <c r="P683" s="61"/>
      <c r="Q683" s="61"/>
    </row>
    <row r="684" spans="1:17" x14ac:dyDescent="0.25">
      <c r="A684" s="159"/>
      <c r="B684" s="156"/>
      <c r="C684" s="53"/>
      <c r="D684" s="54"/>
      <c r="E684" s="55" t="str">
        <f>_xlfn.IFNA(_xlfn.IFNA(INDEX(l_act!$B$3:$B$65537,MATCH(IFERROR(RIGHT($C684,LEN($C684)-FIND("_",$C684)),""),l_act!$A$3:$A$65537,0)),INDEX(background_technosphere!$E$2:$E$65536,MATCH($C684,background_technosphere!$A$2:$A$65536,0))),"")</f>
        <v/>
      </c>
      <c r="F684" s="55" t="str">
        <f>_xlfn.IFNA(_xlfn.IFNA(INDEX(l_act!$C$3:$C$65537,MATCH(IFERROR(RIGHT($C684,LEN($C684)-FIND("_",$C684)),""),l_act!$A$3:$A$65537,0)),INDEX(background_technosphere!$G$2:$G$65536,MATCH($C684,background_technosphere!$A$2:$A$65536,0))),"")</f>
        <v/>
      </c>
      <c r="G684" s="56" t="str">
        <f>_xlfn.IFNA(_xlfn.IFNA(INDEX(l_goods!$B$3:$B$65537,MATCH($C684,l_goods!$A$3:$A$65537,0)),INDEX(background_technosphere!$F$2:$F$65536,MATCH($C684,background_technosphere!$A$2:$A$65536,0))),"")</f>
        <v/>
      </c>
      <c r="H684" s="57" t="str">
        <f>_xlfn.IFNA(_xlfn.IFNA(INDEX(l_fp!$B$3:$B$65537,MATCH($D684,l_fp!$A$3:$A$65537,0)),INDEX(background_biosphere!$B$2:$B$65536,MATCH($D684,background_biosphere!$A$2:$A$65536,0))),"")</f>
        <v/>
      </c>
      <c r="I684" s="58"/>
      <c r="J684" s="58"/>
      <c r="K684" s="54"/>
      <c r="L684" s="59" t="str">
        <f>IF(_xlfn.IFNA(_xlfn.IFNA(INDEX(l_fp!$D$3:$D$65537,MATCH($D684,l_fp!$A$3:$A$65537,0)),INDEX(background_biosphere!$C$2:$C$65536,MATCH($D684,background_biosphere!$A$2:$A$65536,0))),"")=0,"",_xlfn.IFNA(_xlfn.IFNA(INDEX(l_fp!$D$3:$D$65537,MATCH($D684,l_fp!$A$3:$A$65537,0)),INDEX(background_biosphere!$C$2:$C$65536,MATCH($D684,background_biosphere!$A$2:$A$65536,0))),""))</f>
        <v/>
      </c>
      <c r="M684" s="59" t="str">
        <f>IF(_xlfn.IFNA(_xlfn.IFNA(INDEX(l_fp!$E$3:$E$65537,MATCH($D684,l_fp!$A$3:$A$65537,0)),INDEX(background_biosphere!$D$2:$D$65536,MATCH($D684,background_biosphere!$A$2:$A$65536,0))),"")=0,"",_xlfn.IFNA(_xlfn.IFNA(INDEX(l_fp!$E$3:$E$65537,MATCH($D684,l_fp!$A$3:$A$65537,0)),INDEX(background_biosphere!$D$2:$D$65536,MATCH($D684,background_biosphere!$A$2:$A$65536,0))),""))</f>
        <v/>
      </c>
      <c r="N684" s="60" t="str">
        <f>_xlfn.IFNA(_xlfn.IFNA(_xlfn.IFNA(_xlfn.IFNA(INDEX(l_goods!$D$3:$D$65537,MATCH(C684,l_goods!$A$3:$A$65537,0)),INDEX(background_technosphere!$H$2:$H$65536,MATCH(C684,background_technosphere!$A$2:$A$65536,0))),INDEX(l_fp!$F$3:$F$65537,MATCH($D684,l_fp!$A$3:$A$65537,0))),INDEX(background_biosphere!$E$2:$E$65536,MATCH($D684,background_biosphere!$A$2:$A$65536,0))),"")</f>
        <v/>
      </c>
      <c r="O684" s="61"/>
      <c r="P684" s="61"/>
      <c r="Q684" s="61"/>
    </row>
    <row r="685" spans="1:17" x14ac:dyDescent="0.25">
      <c r="A685" s="159"/>
      <c r="B685" s="156"/>
      <c r="C685" s="53"/>
      <c r="D685" s="54"/>
      <c r="E685" s="55" t="str">
        <f>_xlfn.IFNA(_xlfn.IFNA(INDEX(l_act!$B$3:$B$65537,MATCH(IFERROR(RIGHT($C685,LEN($C685)-FIND("_",$C685)),""),l_act!$A$3:$A$65537,0)),INDEX(background_technosphere!$E$2:$E$65536,MATCH($C685,background_technosphere!$A$2:$A$65536,0))),"")</f>
        <v/>
      </c>
      <c r="F685" s="55" t="str">
        <f>_xlfn.IFNA(_xlfn.IFNA(INDEX(l_act!$C$3:$C$65537,MATCH(IFERROR(RIGHT($C685,LEN($C685)-FIND("_",$C685)),""),l_act!$A$3:$A$65537,0)),INDEX(background_technosphere!$G$2:$G$65536,MATCH($C685,background_technosphere!$A$2:$A$65536,0))),"")</f>
        <v/>
      </c>
      <c r="G685" s="56" t="str">
        <f>_xlfn.IFNA(_xlfn.IFNA(INDEX(l_goods!$B$3:$B$65537,MATCH($C685,l_goods!$A$3:$A$65537,0)),INDEX(background_technosphere!$F$2:$F$65536,MATCH($C685,background_technosphere!$A$2:$A$65536,0))),"")</f>
        <v/>
      </c>
      <c r="H685" s="57" t="str">
        <f>_xlfn.IFNA(_xlfn.IFNA(INDEX(l_fp!$B$3:$B$65537,MATCH($D685,l_fp!$A$3:$A$65537,0)),INDEX(background_biosphere!$B$2:$B$65536,MATCH($D685,background_biosphere!$A$2:$A$65536,0))),"")</f>
        <v/>
      </c>
      <c r="I685" s="58"/>
      <c r="J685" s="58"/>
      <c r="K685" s="54"/>
      <c r="L685" s="59" t="str">
        <f>IF(_xlfn.IFNA(_xlfn.IFNA(INDEX(l_fp!$D$3:$D$65537,MATCH($D685,l_fp!$A$3:$A$65537,0)),INDEX(background_biosphere!$C$2:$C$65536,MATCH($D685,background_biosphere!$A$2:$A$65536,0))),"")=0,"",_xlfn.IFNA(_xlfn.IFNA(INDEX(l_fp!$D$3:$D$65537,MATCH($D685,l_fp!$A$3:$A$65537,0)),INDEX(background_biosphere!$C$2:$C$65536,MATCH($D685,background_biosphere!$A$2:$A$65536,0))),""))</f>
        <v/>
      </c>
      <c r="M685" s="59" t="str">
        <f>IF(_xlfn.IFNA(_xlfn.IFNA(INDEX(l_fp!$E$3:$E$65537,MATCH($D685,l_fp!$A$3:$A$65537,0)),INDEX(background_biosphere!$D$2:$D$65536,MATCH($D685,background_biosphere!$A$2:$A$65536,0))),"")=0,"",_xlfn.IFNA(_xlfn.IFNA(INDEX(l_fp!$E$3:$E$65537,MATCH($D685,l_fp!$A$3:$A$65537,0)),INDEX(background_biosphere!$D$2:$D$65536,MATCH($D685,background_biosphere!$A$2:$A$65536,0))),""))</f>
        <v/>
      </c>
      <c r="N685" s="60" t="str">
        <f>_xlfn.IFNA(_xlfn.IFNA(_xlfn.IFNA(_xlfn.IFNA(INDEX(l_goods!$D$3:$D$65537,MATCH(C685,l_goods!$A$3:$A$65537,0)),INDEX(background_technosphere!$H$2:$H$65536,MATCH(C685,background_technosphere!$A$2:$A$65536,0))),INDEX(l_fp!$F$3:$F$65537,MATCH($D685,l_fp!$A$3:$A$65537,0))),INDEX(background_biosphere!$E$2:$E$65536,MATCH($D685,background_biosphere!$A$2:$A$65536,0))),"")</f>
        <v/>
      </c>
      <c r="O685" s="61"/>
      <c r="P685" s="61"/>
      <c r="Q685" s="61"/>
    </row>
    <row r="686" spans="1:17" x14ac:dyDescent="0.25">
      <c r="A686" s="159"/>
      <c r="B686" s="156"/>
      <c r="C686" s="53"/>
      <c r="D686" s="54"/>
      <c r="E686" s="55" t="str">
        <f>_xlfn.IFNA(_xlfn.IFNA(INDEX(l_act!$B$3:$B$65537,MATCH(IFERROR(RIGHT($C686,LEN($C686)-FIND("_",$C686)),""),l_act!$A$3:$A$65537,0)),INDEX(background_technosphere!$E$2:$E$65536,MATCH($C686,background_technosphere!$A$2:$A$65536,0))),"")</f>
        <v/>
      </c>
      <c r="F686" s="55" t="str">
        <f>_xlfn.IFNA(_xlfn.IFNA(INDEX(l_act!$C$3:$C$65537,MATCH(IFERROR(RIGHT($C686,LEN($C686)-FIND("_",$C686)),""),l_act!$A$3:$A$65537,0)),INDEX(background_technosphere!$G$2:$G$65536,MATCH($C686,background_technosphere!$A$2:$A$65536,0))),"")</f>
        <v/>
      </c>
      <c r="G686" s="56" t="str">
        <f>_xlfn.IFNA(_xlfn.IFNA(INDEX(l_goods!$B$3:$B$65537,MATCH($C686,l_goods!$A$3:$A$65537,0)),INDEX(background_technosphere!$F$2:$F$65536,MATCH($C686,background_technosphere!$A$2:$A$65536,0))),"")</f>
        <v/>
      </c>
      <c r="H686" s="57" t="str">
        <f>_xlfn.IFNA(_xlfn.IFNA(INDEX(l_fp!$B$3:$B$65537,MATCH($D686,l_fp!$A$3:$A$65537,0)),INDEX(background_biosphere!$B$2:$B$65536,MATCH($D686,background_biosphere!$A$2:$A$65536,0))),"")</f>
        <v/>
      </c>
      <c r="I686" s="58"/>
      <c r="J686" s="58"/>
      <c r="K686" s="54"/>
      <c r="L686" s="59" t="str">
        <f>IF(_xlfn.IFNA(_xlfn.IFNA(INDEX(l_fp!$D$3:$D$65537,MATCH($D686,l_fp!$A$3:$A$65537,0)),INDEX(background_biosphere!$C$2:$C$65536,MATCH($D686,background_biosphere!$A$2:$A$65536,0))),"")=0,"",_xlfn.IFNA(_xlfn.IFNA(INDEX(l_fp!$D$3:$D$65537,MATCH($D686,l_fp!$A$3:$A$65537,0)),INDEX(background_biosphere!$C$2:$C$65536,MATCH($D686,background_biosphere!$A$2:$A$65536,0))),""))</f>
        <v/>
      </c>
      <c r="M686" s="59" t="str">
        <f>IF(_xlfn.IFNA(_xlfn.IFNA(INDEX(l_fp!$E$3:$E$65537,MATCH($D686,l_fp!$A$3:$A$65537,0)),INDEX(background_biosphere!$D$2:$D$65536,MATCH($D686,background_biosphere!$A$2:$A$65536,0))),"")=0,"",_xlfn.IFNA(_xlfn.IFNA(INDEX(l_fp!$E$3:$E$65537,MATCH($D686,l_fp!$A$3:$A$65537,0)),INDEX(background_biosphere!$D$2:$D$65536,MATCH($D686,background_biosphere!$A$2:$A$65536,0))),""))</f>
        <v/>
      </c>
      <c r="N686" s="60" t="str">
        <f>_xlfn.IFNA(_xlfn.IFNA(_xlfn.IFNA(_xlfn.IFNA(INDEX(l_goods!$D$3:$D$65537,MATCH(C686,l_goods!$A$3:$A$65537,0)),INDEX(background_technosphere!$H$2:$H$65536,MATCH(C686,background_technosphere!$A$2:$A$65536,0))),INDEX(l_fp!$F$3:$F$65537,MATCH($D686,l_fp!$A$3:$A$65537,0))),INDEX(background_biosphere!$E$2:$E$65536,MATCH($D686,background_biosphere!$A$2:$A$65536,0))),"")</f>
        <v/>
      </c>
      <c r="O686" s="61"/>
      <c r="P686" s="61"/>
      <c r="Q686" s="61"/>
    </row>
    <row r="687" spans="1:17" x14ac:dyDescent="0.25">
      <c r="A687" s="159"/>
      <c r="B687" s="156"/>
      <c r="C687" s="53"/>
      <c r="D687" s="54"/>
      <c r="E687" s="55" t="str">
        <f>_xlfn.IFNA(_xlfn.IFNA(INDEX(l_act!$B$3:$B$65537,MATCH(IFERROR(RIGHT($C687,LEN($C687)-FIND("_",$C687)),""),l_act!$A$3:$A$65537,0)),INDEX(background_technosphere!$E$2:$E$65536,MATCH($C687,background_technosphere!$A$2:$A$65536,0))),"")</f>
        <v/>
      </c>
      <c r="F687" s="55" t="str">
        <f>_xlfn.IFNA(_xlfn.IFNA(INDEX(l_act!$C$3:$C$65537,MATCH(IFERROR(RIGHT($C687,LEN($C687)-FIND("_",$C687)),""),l_act!$A$3:$A$65537,0)),INDEX(background_technosphere!$G$2:$G$65536,MATCH($C687,background_technosphere!$A$2:$A$65536,0))),"")</f>
        <v/>
      </c>
      <c r="G687" s="56" t="str">
        <f>_xlfn.IFNA(_xlfn.IFNA(INDEX(l_goods!$B$3:$B$65537,MATCH($C687,l_goods!$A$3:$A$65537,0)),INDEX(background_technosphere!$F$2:$F$65536,MATCH($C687,background_technosphere!$A$2:$A$65536,0))),"")</f>
        <v/>
      </c>
      <c r="H687" s="57" t="str">
        <f>_xlfn.IFNA(_xlfn.IFNA(INDEX(l_fp!$B$3:$B$65537,MATCH($D687,l_fp!$A$3:$A$65537,0)),INDEX(background_biosphere!$B$2:$B$65536,MATCH($D687,background_biosphere!$A$2:$A$65536,0))),"")</f>
        <v/>
      </c>
      <c r="I687" s="58"/>
      <c r="J687" s="58"/>
      <c r="K687" s="54"/>
      <c r="L687" s="59" t="str">
        <f>IF(_xlfn.IFNA(_xlfn.IFNA(INDEX(l_fp!$D$3:$D$65537,MATCH($D687,l_fp!$A$3:$A$65537,0)),INDEX(background_biosphere!$C$2:$C$65536,MATCH($D687,background_biosphere!$A$2:$A$65536,0))),"")=0,"",_xlfn.IFNA(_xlfn.IFNA(INDEX(l_fp!$D$3:$D$65537,MATCH($D687,l_fp!$A$3:$A$65537,0)),INDEX(background_biosphere!$C$2:$C$65536,MATCH($D687,background_biosphere!$A$2:$A$65536,0))),""))</f>
        <v/>
      </c>
      <c r="M687" s="59" t="str">
        <f>IF(_xlfn.IFNA(_xlfn.IFNA(INDEX(l_fp!$E$3:$E$65537,MATCH($D687,l_fp!$A$3:$A$65537,0)),INDEX(background_biosphere!$D$2:$D$65536,MATCH($D687,background_biosphere!$A$2:$A$65536,0))),"")=0,"",_xlfn.IFNA(_xlfn.IFNA(INDEX(l_fp!$E$3:$E$65537,MATCH($D687,l_fp!$A$3:$A$65537,0)),INDEX(background_biosphere!$D$2:$D$65536,MATCH($D687,background_biosphere!$A$2:$A$65536,0))),""))</f>
        <v/>
      </c>
      <c r="N687" s="60" t="str">
        <f>_xlfn.IFNA(_xlfn.IFNA(_xlfn.IFNA(_xlfn.IFNA(INDEX(l_goods!$D$3:$D$65537,MATCH(C687,l_goods!$A$3:$A$65537,0)),INDEX(background_technosphere!$H$2:$H$65536,MATCH(C687,background_technosphere!$A$2:$A$65536,0))),INDEX(l_fp!$F$3:$F$65537,MATCH($D687,l_fp!$A$3:$A$65537,0))),INDEX(background_biosphere!$E$2:$E$65536,MATCH($D687,background_biosphere!$A$2:$A$65536,0))),"")</f>
        <v/>
      </c>
      <c r="O687" s="61"/>
      <c r="P687" s="61"/>
      <c r="Q687" s="61"/>
    </row>
    <row r="688" spans="1:17" x14ac:dyDescent="0.25">
      <c r="A688" s="159"/>
      <c r="B688" s="156"/>
      <c r="C688" s="53"/>
      <c r="D688" s="54"/>
      <c r="E688" s="55" t="str">
        <f>_xlfn.IFNA(_xlfn.IFNA(INDEX(l_act!$B$3:$B$65537,MATCH(IFERROR(RIGHT($C688,LEN($C688)-FIND("_",$C688)),""),l_act!$A$3:$A$65537,0)),INDEX(background_technosphere!$E$2:$E$65536,MATCH($C688,background_technosphere!$A$2:$A$65536,0))),"")</f>
        <v/>
      </c>
      <c r="F688" s="55" t="str">
        <f>_xlfn.IFNA(_xlfn.IFNA(INDEX(l_act!$C$3:$C$65537,MATCH(IFERROR(RIGHT($C688,LEN($C688)-FIND("_",$C688)),""),l_act!$A$3:$A$65537,0)),INDEX(background_technosphere!$G$2:$G$65536,MATCH($C688,background_technosphere!$A$2:$A$65536,0))),"")</f>
        <v/>
      </c>
      <c r="G688" s="56" t="str">
        <f>_xlfn.IFNA(_xlfn.IFNA(INDEX(l_goods!$B$3:$B$65537,MATCH($C688,l_goods!$A$3:$A$65537,0)),INDEX(background_technosphere!$F$2:$F$65536,MATCH($C688,background_technosphere!$A$2:$A$65536,0))),"")</f>
        <v/>
      </c>
      <c r="H688" s="57" t="str">
        <f>_xlfn.IFNA(_xlfn.IFNA(INDEX(l_fp!$B$3:$B$65537,MATCH($D688,l_fp!$A$3:$A$65537,0)),INDEX(background_biosphere!$B$2:$B$65536,MATCH($D688,background_biosphere!$A$2:$A$65536,0))),"")</f>
        <v/>
      </c>
      <c r="I688" s="58"/>
      <c r="J688" s="58"/>
      <c r="K688" s="54"/>
      <c r="L688" s="59" t="str">
        <f>IF(_xlfn.IFNA(_xlfn.IFNA(INDEX(l_fp!$D$3:$D$65537,MATCH($D688,l_fp!$A$3:$A$65537,0)),INDEX(background_biosphere!$C$2:$C$65536,MATCH($D688,background_biosphere!$A$2:$A$65536,0))),"")=0,"",_xlfn.IFNA(_xlfn.IFNA(INDEX(l_fp!$D$3:$D$65537,MATCH($D688,l_fp!$A$3:$A$65537,0)),INDEX(background_biosphere!$C$2:$C$65536,MATCH($D688,background_biosphere!$A$2:$A$65536,0))),""))</f>
        <v/>
      </c>
      <c r="M688" s="59" t="str">
        <f>IF(_xlfn.IFNA(_xlfn.IFNA(INDEX(l_fp!$E$3:$E$65537,MATCH($D688,l_fp!$A$3:$A$65537,0)),INDEX(background_biosphere!$D$2:$D$65536,MATCH($D688,background_biosphere!$A$2:$A$65536,0))),"")=0,"",_xlfn.IFNA(_xlfn.IFNA(INDEX(l_fp!$E$3:$E$65537,MATCH($D688,l_fp!$A$3:$A$65537,0)),INDEX(background_biosphere!$D$2:$D$65536,MATCH($D688,background_biosphere!$A$2:$A$65536,0))),""))</f>
        <v/>
      </c>
      <c r="N688" s="60" t="str">
        <f>_xlfn.IFNA(_xlfn.IFNA(_xlfn.IFNA(_xlfn.IFNA(INDEX(l_goods!$D$3:$D$65537,MATCH(C688,l_goods!$A$3:$A$65537,0)),INDEX(background_technosphere!$H$2:$H$65536,MATCH(C688,background_technosphere!$A$2:$A$65536,0))),INDEX(l_fp!$F$3:$F$65537,MATCH($D688,l_fp!$A$3:$A$65537,0))),INDEX(background_biosphere!$E$2:$E$65536,MATCH($D688,background_biosphere!$A$2:$A$65536,0))),"")</f>
        <v/>
      </c>
      <c r="O688" s="61"/>
      <c r="P688" s="61"/>
      <c r="Q688" s="61"/>
    </row>
    <row r="689" spans="1:17" x14ac:dyDescent="0.25">
      <c r="A689" s="159"/>
      <c r="B689" s="156"/>
      <c r="C689" s="53"/>
      <c r="D689" s="54"/>
      <c r="E689" s="55" t="str">
        <f>_xlfn.IFNA(_xlfn.IFNA(INDEX(l_act!$B$3:$B$65537,MATCH(IFERROR(RIGHT($C689,LEN($C689)-FIND("_",$C689)),""),l_act!$A$3:$A$65537,0)),INDEX(background_technosphere!$E$2:$E$65536,MATCH($C689,background_technosphere!$A$2:$A$65536,0))),"")</f>
        <v/>
      </c>
      <c r="F689" s="55" t="str">
        <f>_xlfn.IFNA(_xlfn.IFNA(INDEX(l_act!$C$3:$C$65537,MATCH(IFERROR(RIGHT($C689,LEN($C689)-FIND("_",$C689)),""),l_act!$A$3:$A$65537,0)),INDEX(background_technosphere!$G$2:$G$65536,MATCH($C689,background_technosphere!$A$2:$A$65536,0))),"")</f>
        <v/>
      </c>
      <c r="G689" s="56" t="str">
        <f>_xlfn.IFNA(_xlfn.IFNA(INDEX(l_goods!$B$3:$B$65537,MATCH($C689,l_goods!$A$3:$A$65537,0)),INDEX(background_technosphere!$F$2:$F$65536,MATCH($C689,background_technosphere!$A$2:$A$65536,0))),"")</f>
        <v/>
      </c>
      <c r="H689" s="57" t="str">
        <f>_xlfn.IFNA(_xlfn.IFNA(INDEX(l_fp!$B$3:$B$65537,MATCH($D689,l_fp!$A$3:$A$65537,0)),INDEX(background_biosphere!$B$2:$B$65536,MATCH($D689,background_biosphere!$A$2:$A$65536,0))),"")</f>
        <v/>
      </c>
      <c r="I689" s="58"/>
      <c r="J689" s="58"/>
      <c r="K689" s="54"/>
      <c r="L689" s="59" t="str">
        <f>IF(_xlfn.IFNA(_xlfn.IFNA(INDEX(l_fp!$D$3:$D$65537,MATCH($D689,l_fp!$A$3:$A$65537,0)),INDEX(background_biosphere!$C$2:$C$65536,MATCH($D689,background_biosphere!$A$2:$A$65536,0))),"")=0,"",_xlfn.IFNA(_xlfn.IFNA(INDEX(l_fp!$D$3:$D$65537,MATCH($D689,l_fp!$A$3:$A$65537,0)),INDEX(background_biosphere!$C$2:$C$65536,MATCH($D689,background_biosphere!$A$2:$A$65536,0))),""))</f>
        <v/>
      </c>
      <c r="M689" s="59" t="str">
        <f>IF(_xlfn.IFNA(_xlfn.IFNA(INDEX(l_fp!$E$3:$E$65537,MATCH($D689,l_fp!$A$3:$A$65537,0)),INDEX(background_biosphere!$D$2:$D$65536,MATCH($D689,background_biosphere!$A$2:$A$65536,0))),"")=0,"",_xlfn.IFNA(_xlfn.IFNA(INDEX(l_fp!$E$3:$E$65537,MATCH($D689,l_fp!$A$3:$A$65537,0)),INDEX(background_biosphere!$D$2:$D$65536,MATCH($D689,background_biosphere!$A$2:$A$65536,0))),""))</f>
        <v/>
      </c>
      <c r="N689" s="60" t="str">
        <f>_xlfn.IFNA(_xlfn.IFNA(_xlfn.IFNA(_xlfn.IFNA(INDEX(l_goods!$D$3:$D$65537,MATCH(C689,l_goods!$A$3:$A$65537,0)),INDEX(background_technosphere!$H$2:$H$65536,MATCH(C689,background_technosphere!$A$2:$A$65536,0))),INDEX(l_fp!$F$3:$F$65537,MATCH($D689,l_fp!$A$3:$A$65537,0))),INDEX(background_biosphere!$E$2:$E$65536,MATCH($D689,background_biosphere!$A$2:$A$65536,0))),"")</f>
        <v/>
      </c>
      <c r="O689" s="61"/>
      <c r="P689" s="61"/>
      <c r="Q689" s="61"/>
    </row>
    <row r="690" spans="1:17" x14ac:dyDescent="0.25">
      <c r="A690" s="159"/>
      <c r="B690" s="156"/>
      <c r="C690" s="53"/>
      <c r="D690" s="54"/>
      <c r="E690" s="55" t="str">
        <f>_xlfn.IFNA(_xlfn.IFNA(INDEX(l_act!$B$3:$B$65537,MATCH(IFERROR(RIGHT($C690,LEN($C690)-FIND("_",$C690)),""),l_act!$A$3:$A$65537,0)),INDEX(background_technosphere!$E$2:$E$65536,MATCH($C690,background_technosphere!$A$2:$A$65536,0))),"")</f>
        <v/>
      </c>
      <c r="F690" s="55" t="str">
        <f>_xlfn.IFNA(_xlfn.IFNA(INDEX(l_act!$C$3:$C$65537,MATCH(IFERROR(RIGHT($C690,LEN($C690)-FIND("_",$C690)),""),l_act!$A$3:$A$65537,0)),INDEX(background_technosphere!$G$2:$G$65536,MATCH($C690,background_technosphere!$A$2:$A$65536,0))),"")</f>
        <v/>
      </c>
      <c r="G690" s="56" t="str">
        <f>_xlfn.IFNA(_xlfn.IFNA(INDEX(l_goods!$B$3:$B$65537,MATCH($C690,l_goods!$A$3:$A$65537,0)),INDEX(background_technosphere!$F$2:$F$65536,MATCH($C690,background_technosphere!$A$2:$A$65536,0))),"")</f>
        <v/>
      </c>
      <c r="H690" s="57" t="str">
        <f>_xlfn.IFNA(_xlfn.IFNA(INDEX(l_fp!$B$3:$B$65537,MATCH($D690,l_fp!$A$3:$A$65537,0)),INDEX(background_biosphere!$B$2:$B$65536,MATCH($D690,background_biosphere!$A$2:$A$65536,0))),"")</f>
        <v/>
      </c>
      <c r="I690" s="58"/>
      <c r="J690" s="58"/>
      <c r="K690" s="54"/>
      <c r="L690" s="59" t="str">
        <f>IF(_xlfn.IFNA(_xlfn.IFNA(INDEX(l_fp!$D$3:$D$65537,MATCH($D690,l_fp!$A$3:$A$65537,0)),INDEX(background_biosphere!$C$2:$C$65536,MATCH($D690,background_biosphere!$A$2:$A$65536,0))),"")=0,"",_xlfn.IFNA(_xlfn.IFNA(INDEX(l_fp!$D$3:$D$65537,MATCH($D690,l_fp!$A$3:$A$65537,0)),INDEX(background_biosphere!$C$2:$C$65536,MATCH($D690,background_biosphere!$A$2:$A$65536,0))),""))</f>
        <v/>
      </c>
      <c r="M690" s="59" t="str">
        <f>IF(_xlfn.IFNA(_xlfn.IFNA(INDEX(l_fp!$E$3:$E$65537,MATCH($D690,l_fp!$A$3:$A$65537,0)),INDEX(background_biosphere!$D$2:$D$65536,MATCH($D690,background_biosphere!$A$2:$A$65536,0))),"")=0,"",_xlfn.IFNA(_xlfn.IFNA(INDEX(l_fp!$E$3:$E$65537,MATCH($D690,l_fp!$A$3:$A$65537,0)),INDEX(background_biosphere!$D$2:$D$65536,MATCH($D690,background_biosphere!$A$2:$A$65536,0))),""))</f>
        <v/>
      </c>
      <c r="N690" s="60" t="str">
        <f>_xlfn.IFNA(_xlfn.IFNA(_xlfn.IFNA(_xlfn.IFNA(INDEX(l_goods!$D$3:$D$65537,MATCH(C690,l_goods!$A$3:$A$65537,0)),INDEX(background_technosphere!$H$2:$H$65536,MATCH(C690,background_technosphere!$A$2:$A$65536,0))),INDEX(l_fp!$F$3:$F$65537,MATCH($D690,l_fp!$A$3:$A$65537,0))),INDEX(background_biosphere!$E$2:$E$65536,MATCH($D690,background_biosphere!$A$2:$A$65536,0))),"")</f>
        <v/>
      </c>
      <c r="O690" s="61"/>
      <c r="P690" s="61"/>
      <c r="Q690" s="61"/>
    </row>
    <row r="691" spans="1:17" x14ac:dyDescent="0.25">
      <c r="A691" s="159"/>
      <c r="B691" s="156"/>
      <c r="C691" s="53"/>
      <c r="D691" s="54"/>
      <c r="E691" s="55" t="str">
        <f>_xlfn.IFNA(_xlfn.IFNA(INDEX(l_act!$B$3:$B$65537,MATCH(IFERROR(RIGHT($C691,LEN($C691)-FIND("_",$C691)),""),l_act!$A$3:$A$65537,0)),INDEX(background_technosphere!$E$2:$E$65536,MATCH($C691,background_technosphere!$A$2:$A$65536,0))),"")</f>
        <v/>
      </c>
      <c r="F691" s="55" t="str">
        <f>_xlfn.IFNA(_xlfn.IFNA(INDEX(l_act!$C$3:$C$65537,MATCH(IFERROR(RIGHT($C691,LEN($C691)-FIND("_",$C691)),""),l_act!$A$3:$A$65537,0)),INDEX(background_technosphere!$G$2:$G$65536,MATCH($C691,background_technosphere!$A$2:$A$65536,0))),"")</f>
        <v/>
      </c>
      <c r="G691" s="56" t="str">
        <f>_xlfn.IFNA(_xlfn.IFNA(INDEX(l_goods!$B$3:$B$65537,MATCH($C691,l_goods!$A$3:$A$65537,0)),INDEX(background_technosphere!$F$2:$F$65536,MATCH($C691,background_technosphere!$A$2:$A$65536,0))),"")</f>
        <v/>
      </c>
      <c r="H691" s="57" t="str">
        <f>_xlfn.IFNA(_xlfn.IFNA(INDEX(l_fp!$B$3:$B$65537,MATCH($D691,l_fp!$A$3:$A$65537,0)),INDEX(background_biosphere!$B$2:$B$65536,MATCH($D691,background_biosphere!$A$2:$A$65536,0))),"")</f>
        <v/>
      </c>
      <c r="I691" s="58"/>
      <c r="J691" s="58"/>
      <c r="K691" s="54"/>
      <c r="L691" s="59" t="str">
        <f>IF(_xlfn.IFNA(_xlfn.IFNA(INDEX(l_fp!$D$3:$D$65537,MATCH($D691,l_fp!$A$3:$A$65537,0)),INDEX(background_biosphere!$C$2:$C$65536,MATCH($D691,background_biosphere!$A$2:$A$65536,0))),"")=0,"",_xlfn.IFNA(_xlfn.IFNA(INDEX(l_fp!$D$3:$D$65537,MATCH($D691,l_fp!$A$3:$A$65537,0)),INDEX(background_biosphere!$C$2:$C$65536,MATCH($D691,background_biosphere!$A$2:$A$65536,0))),""))</f>
        <v/>
      </c>
      <c r="M691" s="59" t="str">
        <f>IF(_xlfn.IFNA(_xlfn.IFNA(INDEX(l_fp!$E$3:$E$65537,MATCH($D691,l_fp!$A$3:$A$65537,0)),INDEX(background_biosphere!$D$2:$D$65536,MATCH($D691,background_biosphere!$A$2:$A$65536,0))),"")=0,"",_xlfn.IFNA(_xlfn.IFNA(INDEX(l_fp!$E$3:$E$65537,MATCH($D691,l_fp!$A$3:$A$65537,0)),INDEX(background_biosphere!$D$2:$D$65536,MATCH($D691,background_biosphere!$A$2:$A$65536,0))),""))</f>
        <v/>
      </c>
      <c r="N691" s="60" t="str">
        <f>_xlfn.IFNA(_xlfn.IFNA(_xlfn.IFNA(_xlfn.IFNA(INDEX(l_goods!$D$3:$D$65537,MATCH(C691,l_goods!$A$3:$A$65537,0)),INDEX(background_technosphere!$H$2:$H$65536,MATCH(C691,background_technosphere!$A$2:$A$65536,0))),INDEX(l_fp!$F$3:$F$65537,MATCH($D691,l_fp!$A$3:$A$65537,0))),INDEX(background_biosphere!$E$2:$E$65536,MATCH($D691,background_biosphere!$A$2:$A$65536,0))),"")</f>
        <v/>
      </c>
      <c r="O691" s="61"/>
      <c r="P691" s="61"/>
      <c r="Q691" s="61"/>
    </row>
    <row r="692" spans="1:17" x14ac:dyDescent="0.25">
      <c r="A692" s="159"/>
      <c r="B692" s="156"/>
      <c r="C692" s="53"/>
      <c r="D692" s="54"/>
      <c r="E692" s="55" t="str">
        <f>_xlfn.IFNA(_xlfn.IFNA(INDEX(l_act!$B$3:$B$65537,MATCH(IFERROR(RIGHT($C692,LEN($C692)-FIND("_",$C692)),""),l_act!$A$3:$A$65537,0)),INDEX(background_technosphere!$E$2:$E$65536,MATCH($C692,background_technosphere!$A$2:$A$65536,0))),"")</f>
        <v/>
      </c>
      <c r="F692" s="55" t="str">
        <f>_xlfn.IFNA(_xlfn.IFNA(INDEX(l_act!$C$3:$C$65537,MATCH(IFERROR(RIGHT($C692,LEN($C692)-FIND("_",$C692)),""),l_act!$A$3:$A$65537,0)),INDEX(background_technosphere!$G$2:$G$65536,MATCH($C692,background_technosphere!$A$2:$A$65536,0))),"")</f>
        <v/>
      </c>
      <c r="G692" s="56" t="str">
        <f>_xlfn.IFNA(_xlfn.IFNA(INDEX(l_goods!$B$3:$B$65537,MATCH($C692,l_goods!$A$3:$A$65537,0)),INDEX(background_technosphere!$F$2:$F$65536,MATCH($C692,background_technosphere!$A$2:$A$65536,0))),"")</f>
        <v/>
      </c>
      <c r="H692" s="57" t="str">
        <f>_xlfn.IFNA(_xlfn.IFNA(INDEX(l_fp!$B$3:$B$65537,MATCH($D692,l_fp!$A$3:$A$65537,0)),INDEX(background_biosphere!$B$2:$B$65536,MATCH($D692,background_biosphere!$A$2:$A$65536,0))),"")</f>
        <v/>
      </c>
      <c r="I692" s="58"/>
      <c r="J692" s="58"/>
      <c r="K692" s="54"/>
      <c r="L692" s="59" t="str">
        <f>IF(_xlfn.IFNA(_xlfn.IFNA(INDEX(l_fp!$D$3:$D$65537,MATCH($D692,l_fp!$A$3:$A$65537,0)),INDEX(background_biosphere!$C$2:$C$65536,MATCH($D692,background_biosphere!$A$2:$A$65536,0))),"")=0,"",_xlfn.IFNA(_xlfn.IFNA(INDEX(l_fp!$D$3:$D$65537,MATCH($D692,l_fp!$A$3:$A$65537,0)),INDEX(background_biosphere!$C$2:$C$65536,MATCH($D692,background_biosphere!$A$2:$A$65536,0))),""))</f>
        <v/>
      </c>
      <c r="M692" s="59" t="str">
        <f>IF(_xlfn.IFNA(_xlfn.IFNA(INDEX(l_fp!$E$3:$E$65537,MATCH($D692,l_fp!$A$3:$A$65537,0)),INDEX(background_biosphere!$D$2:$D$65536,MATCH($D692,background_biosphere!$A$2:$A$65536,0))),"")=0,"",_xlfn.IFNA(_xlfn.IFNA(INDEX(l_fp!$E$3:$E$65537,MATCH($D692,l_fp!$A$3:$A$65537,0)),INDEX(background_biosphere!$D$2:$D$65536,MATCH($D692,background_biosphere!$A$2:$A$65536,0))),""))</f>
        <v/>
      </c>
      <c r="N692" s="60" t="str">
        <f>_xlfn.IFNA(_xlfn.IFNA(_xlfn.IFNA(_xlfn.IFNA(INDEX(l_goods!$D$3:$D$65537,MATCH(C692,l_goods!$A$3:$A$65537,0)),INDEX(background_technosphere!$H$2:$H$65536,MATCH(C692,background_technosphere!$A$2:$A$65536,0))),INDEX(l_fp!$F$3:$F$65537,MATCH($D692,l_fp!$A$3:$A$65537,0))),INDEX(background_biosphere!$E$2:$E$65536,MATCH($D692,background_biosphere!$A$2:$A$65536,0))),"")</f>
        <v/>
      </c>
      <c r="O692" s="61"/>
      <c r="P692" s="61"/>
      <c r="Q692" s="61"/>
    </row>
    <row r="693" spans="1:17" x14ac:dyDescent="0.25">
      <c r="A693" s="159"/>
      <c r="B693" s="156"/>
      <c r="C693" s="53"/>
      <c r="D693" s="54"/>
      <c r="E693" s="55" t="str">
        <f>_xlfn.IFNA(_xlfn.IFNA(INDEX(l_act!$B$3:$B$65537,MATCH(IFERROR(RIGHT($C693,LEN($C693)-FIND("_",$C693)),""),l_act!$A$3:$A$65537,0)),INDEX(background_technosphere!$E$2:$E$65536,MATCH($C693,background_technosphere!$A$2:$A$65536,0))),"")</f>
        <v/>
      </c>
      <c r="F693" s="55" t="str">
        <f>_xlfn.IFNA(_xlfn.IFNA(INDEX(l_act!$C$3:$C$65537,MATCH(IFERROR(RIGHT($C693,LEN($C693)-FIND("_",$C693)),""),l_act!$A$3:$A$65537,0)),INDEX(background_technosphere!$G$2:$G$65536,MATCH($C693,background_technosphere!$A$2:$A$65536,0))),"")</f>
        <v/>
      </c>
      <c r="G693" s="56" t="str">
        <f>_xlfn.IFNA(_xlfn.IFNA(INDEX(l_goods!$B$3:$B$65537,MATCH($C693,l_goods!$A$3:$A$65537,0)),INDEX(background_technosphere!$F$2:$F$65536,MATCH($C693,background_technosphere!$A$2:$A$65536,0))),"")</f>
        <v/>
      </c>
      <c r="H693" s="57" t="str">
        <f>_xlfn.IFNA(_xlfn.IFNA(INDEX(l_fp!$B$3:$B$65537,MATCH($D693,l_fp!$A$3:$A$65537,0)),INDEX(background_biosphere!$B$2:$B$65536,MATCH($D693,background_biosphere!$A$2:$A$65536,0))),"")</f>
        <v/>
      </c>
      <c r="I693" s="58"/>
      <c r="J693" s="58"/>
      <c r="K693" s="54"/>
      <c r="L693" s="59" t="str">
        <f>IF(_xlfn.IFNA(_xlfn.IFNA(INDEX(l_fp!$D$3:$D$65537,MATCH($D693,l_fp!$A$3:$A$65537,0)),INDEX(background_biosphere!$C$2:$C$65536,MATCH($D693,background_biosphere!$A$2:$A$65536,0))),"")=0,"",_xlfn.IFNA(_xlfn.IFNA(INDEX(l_fp!$D$3:$D$65537,MATCH($D693,l_fp!$A$3:$A$65537,0)),INDEX(background_biosphere!$C$2:$C$65536,MATCH($D693,background_biosphere!$A$2:$A$65536,0))),""))</f>
        <v/>
      </c>
      <c r="M693" s="59" t="str">
        <f>IF(_xlfn.IFNA(_xlfn.IFNA(INDEX(l_fp!$E$3:$E$65537,MATCH($D693,l_fp!$A$3:$A$65537,0)),INDEX(background_biosphere!$D$2:$D$65536,MATCH($D693,background_biosphere!$A$2:$A$65536,0))),"")=0,"",_xlfn.IFNA(_xlfn.IFNA(INDEX(l_fp!$E$3:$E$65537,MATCH($D693,l_fp!$A$3:$A$65537,0)),INDEX(background_biosphere!$D$2:$D$65536,MATCH($D693,background_biosphere!$A$2:$A$65536,0))),""))</f>
        <v/>
      </c>
      <c r="N693" s="60" t="str">
        <f>_xlfn.IFNA(_xlfn.IFNA(_xlfn.IFNA(_xlfn.IFNA(INDEX(l_goods!$D$3:$D$65537,MATCH(C693,l_goods!$A$3:$A$65537,0)),INDEX(background_technosphere!$H$2:$H$65536,MATCH(C693,background_technosphere!$A$2:$A$65536,0))),INDEX(l_fp!$F$3:$F$65537,MATCH($D693,l_fp!$A$3:$A$65537,0))),INDEX(background_biosphere!$E$2:$E$65536,MATCH($D693,background_biosphere!$A$2:$A$65536,0))),"")</f>
        <v/>
      </c>
      <c r="O693" s="61"/>
      <c r="P693" s="61"/>
      <c r="Q693" s="61"/>
    </row>
    <row r="694" spans="1:17" x14ac:dyDescent="0.25">
      <c r="A694" s="159"/>
      <c r="B694" s="156"/>
      <c r="C694" s="53"/>
      <c r="D694" s="54"/>
      <c r="E694" s="55" t="str">
        <f>_xlfn.IFNA(_xlfn.IFNA(INDEX(l_act!$B$3:$B$65537,MATCH(IFERROR(RIGHT($C694,LEN($C694)-FIND("_",$C694)),""),l_act!$A$3:$A$65537,0)),INDEX(background_technosphere!$E$2:$E$65536,MATCH($C694,background_technosphere!$A$2:$A$65536,0))),"")</f>
        <v/>
      </c>
      <c r="F694" s="55" t="str">
        <f>_xlfn.IFNA(_xlfn.IFNA(INDEX(l_act!$C$3:$C$65537,MATCH(IFERROR(RIGHT($C694,LEN($C694)-FIND("_",$C694)),""),l_act!$A$3:$A$65537,0)),INDEX(background_technosphere!$G$2:$G$65536,MATCH($C694,background_technosphere!$A$2:$A$65536,0))),"")</f>
        <v/>
      </c>
      <c r="G694" s="56" t="str">
        <f>_xlfn.IFNA(_xlfn.IFNA(INDEX(l_goods!$B$3:$B$65537,MATCH($C694,l_goods!$A$3:$A$65537,0)),INDEX(background_technosphere!$F$2:$F$65536,MATCH($C694,background_technosphere!$A$2:$A$65536,0))),"")</f>
        <v/>
      </c>
      <c r="H694" s="57" t="str">
        <f>_xlfn.IFNA(_xlfn.IFNA(INDEX(l_fp!$B$3:$B$65537,MATCH($D694,l_fp!$A$3:$A$65537,0)),INDEX(background_biosphere!$B$2:$B$65536,MATCH($D694,background_biosphere!$A$2:$A$65536,0))),"")</f>
        <v/>
      </c>
      <c r="I694" s="58"/>
      <c r="J694" s="58"/>
      <c r="K694" s="54"/>
      <c r="L694" s="59" t="str">
        <f>IF(_xlfn.IFNA(_xlfn.IFNA(INDEX(l_fp!$D$3:$D$65537,MATCH($D694,l_fp!$A$3:$A$65537,0)),INDEX(background_biosphere!$C$2:$C$65536,MATCH($D694,background_biosphere!$A$2:$A$65536,0))),"")=0,"",_xlfn.IFNA(_xlfn.IFNA(INDEX(l_fp!$D$3:$D$65537,MATCH($D694,l_fp!$A$3:$A$65537,0)),INDEX(background_biosphere!$C$2:$C$65536,MATCH($D694,background_biosphere!$A$2:$A$65536,0))),""))</f>
        <v/>
      </c>
      <c r="M694" s="59" t="str">
        <f>IF(_xlfn.IFNA(_xlfn.IFNA(INDEX(l_fp!$E$3:$E$65537,MATCH($D694,l_fp!$A$3:$A$65537,0)),INDEX(background_biosphere!$D$2:$D$65536,MATCH($D694,background_biosphere!$A$2:$A$65536,0))),"")=0,"",_xlfn.IFNA(_xlfn.IFNA(INDEX(l_fp!$E$3:$E$65537,MATCH($D694,l_fp!$A$3:$A$65537,0)),INDEX(background_biosphere!$D$2:$D$65536,MATCH($D694,background_biosphere!$A$2:$A$65536,0))),""))</f>
        <v/>
      </c>
      <c r="N694" s="60" t="str">
        <f>_xlfn.IFNA(_xlfn.IFNA(_xlfn.IFNA(_xlfn.IFNA(INDEX(l_goods!$D$3:$D$65537,MATCH(C694,l_goods!$A$3:$A$65537,0)),INDEX(background_technosphere!$H$2:$H$65536,MATCH(C694,background_technosphere!$A$2:$A$65536,0))),INDEX(l_fp!$F$3:$F$65537,MATCH($D694,l_fp!$A$3:$A$65537,0))),INDEX(background_biosphere!$E$2:$E$65536,MATCH($D694,background_biosphere!$A$2:$A$65536,0))),"")</f>
        <v/>
      </c>
      <c r="O694" s="61"/>
      <c r="P694" s="61"/>
      <c r="Q694" s="61"/>
    </row>
    <row r="695" spans="1:17" x14ac:dyDescent="0.25">
      <c r="A695" s="159"/>
      <c r="B695" s="156"/>
      <c r="C695" s="53"/>
      <c r="D695" s="54"/>
      <c r="E695" s="55" t="str">
        <f>_xlfn.IFNA(_xlfn.IFNA(INDEX(l_act!$B$3:$B$65537,MATCH(IFERROR(RIGHT($C695,LEN($C695)-FIND("_",$C695)),""),l_act!$A$3:$A$65537,0)),INDEX(background_technosphere!$E$2:$E$65536,MATCH($C695,background_technosphere!$A$2:$A$65536,0))),"")</f>
        <v/>
      </c>
      <c r="F695" s="55" t="str">
        <f>_xlfn.IFNA(_xlfn.IFNA(INDEX(l_act!$C$3:$C$65537,MATCH(IFERROR(RIGHT($C695,LEN($C695)-FIND("_",$C695)),""),l_act!$A$3:$A$65537,0)),INDEX(background_technosphere!$G$2:$G$65536,MATCH($C695,background_technosphere!$A$2:$A$65536,0))),"")</f>
        <v/>
      </c>
      <c r="G695" s="56" t="str">
        <f>_xlfn.IFNA(_xlfn.IFNA(INDEX(l_goods!$B$3:$B$65537,MATCH($C695,l_goods!$A$3:$A$65537,0)),INDEX(background_technosphere!$F$2:$F$65536,MATCH($C695,background_technosphere!$A$2:$A$65536,0))),"")</f>
        <v/>
      </c>
      <c r="H695" s="57" t="str">
        <f>_xlfn.IFNA(_xlfn.IFNA(INDEX(l_fp!$B$3:$B$65537,MATCH($D695,l_fp!$A$3:$A$65537,0)),INDEX(background_biosphere!$B$2:$B$65536,MATCH($D695,background_biosphere!$A$2:$A$65536,0))),"")</f>
        <v/>
      </c>
      <c r="I695" s="58"/>
      <c r="J695" s="58"/>
      <c r="K695" s="54"/>
      <c r="L695" s="59" t="str">
        <f>IF(_xlfn.IFNA(_xlfn.IFNA(INDEX(l_fp!$D$3:$D$65537,MATCH($D695,l_fp!$A$3:$A$65537,0)),INDEX(background_biosphere!$C$2:$C$65536,MATCH($D695,background_biosphere!$A$2:$A$65536,0))),"")=0,"",_xlfn.IFNA(_xlfn.IFNA(INDEX(l_fp!$D$3:$D$65537,MATCH($D695,l_fp!$A$3:$A$65537,0)),INDEX(background_biosphere!$C$2:$C$65536,MATCH($D695,background_biosphere!$A$2:$A$65536,0))),""))</f>
        <v/>
      </c>
      <c r="M695" s="59" t="str">
        <f>IF(_xlfn.IFNA(_xlfn.IFNA(INDEX(l_fp!$E$3:$E$65537,MATCH($D695,l_fp!$A$3:$A$65537,0)),INDEX(background_biosphere!$D$2:$D$65536,MATCH($D695,background_biosphere!$A$2:$A$65536,0))),"")=0,"",_xlfn.IFNA(_xlfn.IFNA(INDEX(l_fp!$E$3:$E$65537,MATCH($D695,l_fp!$A$3:$A$65537,0)),INDEX(background_biosphere!$D$2:$D$65536,MATCH($D695,background_biosphere!$A$2:$A$65536,0))),""))</f>
        <v/>
      </c>
      <c r="N695" s="60" t="str">
        <f>_xlfn.IFNA(_xlfn.IFNA(_xlfn.IFNA(_xlfn.IFNA(INDEX(l_goods!$D$3:$D$65537,MATCH(C695,l_goods!$A$3:$A$65537,0)),INDEX(background_technosphere!$H$2:$H$65536,MATCH(C695,background_technosphere!$A$2:$A$65536,0))),INDEX(l_fp!$F$3:$F$65537,MATCH($D695,l_fp!$A$3:$A$65537,0))),INDEX(background_biosphere!$E$2:$E$65536,MATCH($D695,background_biosphere!$A$2:$A$65536,0))),"")</f>
        <v/>
      </c>
      <c r="O695" s="61"/>
      <c r="P695" s="61"/>
      <c r="Q695" s="61"/>
    </row>
    <row r="696" spans="1:17" x14ac:dyDescent="0.25">
      <c r="A696" s="159"/>
      <c r="B696" s="156"/>
      <c r="C696" s="53"/>
      <c r="D696" s="54"/>
      <c r="E696" s="55" t="str">
        <f>_xlfn.IFNA(_xlfn.IFNA(INDEX(l_act!$B$3:$B$65537,MATCH(IFERROR(RIGHT($C696,LEN($C696)-FIND("_",$C696)),""),l_act!$A$3:$A$65537,0)),INDEX(background_technosphere!$E$2:$E$65536,MATCH($C696,background_technosphere!$A$2:$A$65536,0))),"")</f>
        <v/>
      </c>
      <c r="F696" s="55" t="str">
        <f>_xlfn.IFNA(_xlfn.IFNA(INDEX(l_act!$C$3:$C$65537,MATCH(IFERROR(RIGHT($C696,LEN($C696)-FIND("_",$C696)),""),l_act!$A$3:$A$65537,0)),INDEX(background_technosphere!$G$2:$G$65536,MATCH($C696,background_technosphere!$A$2:$A$65536,0))),"")</f>
        <v/>
      </c>
      <c r="G696" s="56" t="str">
        <f>_xlfn.IFNA(_xlfn.IFNA(INDEX(l_goods!$B$3:$B$65537,MATCH($C696,l_goods!$A$3:$A$65537,0)),INDEX(background_technosphere!$F$2:$F$65536,MATCH($C696,background_technosphere!$A$2:$A$65536,0))),"")</f>
        <v/>
      </c>
      <c r="H696" s="57" t="str">
        <f>_xlfn.IFNA(_xlfn.IFNA(INDEX(l_fp!$B$3:$B$65537,MATCH($D696,l_fp!$A$3:$A$65537,0)),INDEX(background_biosphere!$B$2:$B$65536,MATCH($D696,background_biosphere!$A$2:$A$65536,0))),"")</f>
        <v/>
      </c>
      <c r="I696" s="58"/>
      <c r="J696" s="58"/>
      <c r="K696" s="54"/>
      <c r="L696" s="59" t="str">
        <f>IF(_xlfn.IFNA(_xlfn.IFNA(INDEX(l_fp!$D$3:$D$65537,MATCH($D696,l_fp!$A$3:$A$65537,0)),INDEX(background_biosphere!$C$2:$C$65536,MATCH($D696,background_biosphere!$A$2:$A$65536,0))),"")=0,"",_xlfn.IFNA(_xlfn.IFNA(INDEX(l_fp!$D$3:$D$65537,MATCH($D696,l_fp!$A$3:$A$65537,0)),INDEX(background_biosphere!$C$2:$C$65536,MATCH($D696,background_biosphere!$A$2:$A$65536,0))),""))</f>
        <v/>
      </c>
      <c r="M696" s="59" t="str">
        <f>IF(_xlfn.IFNA(_xlfn.IFNA(INDEX(l_fp!$E$3:$E$65537,MATCH($D696,l_fp!$A$3:$A$65537,0)),INDEX(background_biosphere!$D$2:$D$65536,MATCH($D696,background_biosphere!$A$2:$A$65536,0))),"")=0,"",_xlfn.IFNA(_xlfn.IFNA(INDEX(l_fp!$E$3:$E$65537,MATCH($D696,l_fp!$A$3:$A$65537,0)),INDEX(background_biosphere!$D$2:$D$65536,MATCH($D696,background_biosphere!$A$2:$A$65536,0))),""))</f>
        <v/>
      </c>
      <c r="N696" s="60" t="str">
        <f>_xlfn.IFNA(_xlfn.IFNA(_xlfn.IFNA(_xlfn.IFNA(INDEX(l_goods!$D$3:$D$65537,MATCH(C696,l_goods!$A$3:$A$65537,0)),INDEX(background_technosphere!$H$2:$H$65536,MATCH(C696,background_technosphere!$A$2:$A$65536,0))),INDEX(l_fp!$F$3:$F$65537,MATCH($D696,l_fp!$A$3:$A$65537,0))),INDEX(background_biosphere!$E$2:$E$65536,MATCH($D696,background_biosphere!$A$2:$A$65536,0))),"")</f>
        <v/>
      </c>
      <c r="O696" s="61"/>
      <c r="P696" s="61"/>
      <c r="Q696" s="61"/>
    </row>
    <row r="697" spans="1:17" x14ac:dyDescent="0.25">
      <c r="A697" s="159"/>
      <c r="B697" s="156"/>
      <c r="C697" s="53"/>
      <c r="D697" s="54"/>
      <c r="E697" s="55" t="str">
        <f>_xlfn.IFNA(_xlfn.IFNA(INDEX(l_act!$B$3:$B$65537,MATCH(IFERROR(RIGHT($C697,LEN($C697)-FIND("_",$C697)),""),l_act!$A$3:$A$65537,0)),INDEX(background_technosphere!$E$2:$E$65536,MATCH($C697,background_technosphere!$A$2:$A$65536,0))),"")</f>
        <v/>
      </c>
      <c r="F697" s="55" t="str">
        <f>_xlfn.IFNA(_xlfn.IFNA(INDEX(l_act!$C$3:$C$65537,MATCH(IFERROR(RIGHT($C697,LEN($C697)-FIND("_",$C697)),""),l_act!$A$3:$A$65537,0)),INDEX(background_technosphere!$G$2:$G$65536,MATCH($C697,background_technosphere!$A$2:$A$65536,0))),"")</f>
        <v/>
      </c>
      <c r="G697" s="56" t="str">
        <f>_xlfn.IFNA(_xlfn.IFNA(INDEX(l_goods!$B$3:$B$65537,MATCH($C697,l_goods!$A$3:$A$65537,0)),INDEX(background_technosphere!$F$2:$F$65536,MATCH($C697,background_technosphere!$A$2:$A$65536,0))),"")</f>
        <v/>
      </c>
      <c r="H697" s="57" t="str">
        <f>_xlfn.IFNA(_xlfn.IFNA(INDEX(l_fp!$B$3:$B$65537,MATCH($D697,l_fp!$A$3:$A$65537,0)),INDEX(background_biosphere!$B$2:$B$65536,MATCH($D697,background_biosphere!$A$2:$A$65536,0))),"")</f>
        <v/>
      </c>
      <c r="I697" s="58"/>
      <c r="J697" s="58"/>
      <c r="K697" s="54"/>
      <c r="L697" s="59" t="str">
        <f>IF(_xlfn.IFNA(_xlfn.IFNA(INDEX(l_fp!$D$3:$D$65537,MATCH($D697,l_fp!$A$3:$A$65537,0)),INDEX(background_biosphere!$C$2:$C$65536,MATCH($D697,background_biosphere!$A$2:$A$65536,0))),"")=0,"",_xlfn.IFNA(_xlfn.IFNA(INDEX(l_fp!$D$3:$D$65537,MATCH($D697,l_fp!$A$3:$A$65537,0)),INDEX(background_biosphere!$C$2:$C$65536,MATCH($D697,background_biosphere!$A$2:$A$65536,0))),""))</f>
        <v/>
      </c>
      <c r="M697" s="59" t="str">
        <f>IF(_xlfn.IFNA(_xlfn.IFNA(INDEX(l_fp!$E$3:$E$65537,MATCH($D697,l_fp!$A$3:$A$65537,0)),INDEX(background_biosphere!$D$2:$D$65536,MATCH($D697,background_biosphere!$A$2:$A$65536,0))),"")=0,"",_xlfn.IFNA(_xlfn.IFNA(INDEX(l_fp!$E$3:$E$65537,MATCH($D697,l_fp!$A$3:$A$65537,0)),INDEX(background_biosphere!$D$2:$D$65536,MATCH($D697,background_biosphere!$A$2:$A$65536,0))),""))</f>
        <v/>
      </c>
      <c r="N697" s="60" t="str">
        <f>_xlfn.IFNA(_xlfn.IFNA(_xlfn.IFNA(_xlfn.IFNA(INDEX(l_goods!$D$3:$D$65537,MATCH(C697,l_goods!$A$3:$A$65537,0)),INDEX(background_technosphere!$H$2:$H$65536,MATCH(C697,background_technosphere!$A$2:$A$65536,0))),INDEX(l_fp!$F$3:$F$65537,MATCH($D697,l_fp!$A$3:$A$65537,0))),INDEX(background_biosphere!$E$2:$E$65536,MATCH($D697,background_biosphere!$A$2:$A$65536,0))),"")</f>
        <v/>
      </c>
      <c r="O697" s="61"/>
      <c r="P697" s="61"/>
      <c r="Q697" s="61"/>
    </row>
    <row r="698" spans="1:17" x14ac:dyDescent="0.25">
      <c r="A698" s="159"/>
      <c r="B698" s="156"/>
      <c r="C698" s="53"/>
      <c r="D698" s="54"/>
      <c r="E698" s="55" t="str">
        <f>_xlfn.IFNA(_xlfn.IFNA(INDEX(l_act!$B$3:$B$65537,MATCH(IFERROR(RIGHT($C698,LEN($C698)-FIND("_",$C698)),""),l_act!$A$3:$A$65537,0)),INDEX(background_technosphere!$E$2:$E$65536,MATCH($C698,background_technosphere!$A$2:$A$65536,0))),"")</f>
        <v/>
      </c>
      <c r="F698" s="55" t="str">
        <f>_xlfn.IFNA(_xlfn.IFNA(INDEX(l_act!$C$3:$C$65537,MATCH(IFERROR(RIGHT($C698,LEN($C698)-FIND("_",$C698)),""),l_act!$A$3:$A$65537,0)),INDEX(background_technosphere!$G$2:$G$65536,MATCH($C698,background_technosphere!$A$2:$A$65536,0))),"")</f>
        <v/>
      </c>
      <c r="G698" s="56" t="str">
        <f>_xlfn.IFNA(_xlfn.IFNA(INDEX(l_goods!$B$3:$B$65537,MATCH($C698,l_goods!$A$3:$A$65537,0)),INDEX(background_technosphere!$F$2:$F$65536,MATCH($C698,background_technosphere!$A$2:$A$65536,0))),"")</f>
        <v/>
      </c>
      <c r="H698" s="57" t="str">
        <f>_xlfn.IFNA(_xlfn.IFNA(INDEX(l_fp!$B$3:$B$65537,MATCH($D698,l_fp!$A$3:$A$65537,0)),INDEX(background_biosphere!$B$2:$B$65536,MATCH($D698,background_biosphere!$A$2:$A$65536,0))),"")</f>
        <v/>
      </c>
      <c r="I698" s="58"/>
      <c r="J698" s="58"/>
      <c r="K698" s="54"/>
      <c r="L698" s="59" t="str">
        <f>IF(_xlfn.IFNA(_xlfn.IFNA(INDEX(l_fp!$D$3:$D$65537,MATCH($D698,l_fp!$A$3:$A$65537,0)),INDEX(background_biosphere!$C$2:$C$65536,MATCH($D698,background_biosphere!$A$2:$A$65536,0))),"")=0,"",_xlfn.IFNA(_xlfn.IFNA(INDEX(l_fp!$D$3:$D$65537,MATCH($D698,l_fp!$A$3:$A$65537,0)),INDEX(background_biosphere!$C$2:$C$65536,MATCH($D698,background_biosphere!$A$2:$A$65536,0))),""))</f>
        <v/>
      </c>
      <c r="M698" s="59" t="str">
        <f>IF(_xlfn.IFNA(_xlfn.IFNA(INDEX(l_fp!$E$3:$E$65537,MATCH($D698,l_fp!$A$3:$A$65537,0)),INDEX(background_biosphere!$D$2:$D$65536,MATCH($D698,background_biosphere!$A$2:$A$65536,0))),"")=0,"",_xlfn.IFNA(_xlfn.IFNA(INDEX(l_fp!$E$3:$E$65537,MATCH($D698,l_fp!$A$3:$A$65537,0)),INDEX(background_biosphere!$D$2:$D$65536,MATCH($D698,background_biosphere!$A$2:$A$65536,0))),""))</f>
        <v/>
      </c>
      <c r="N698" s="60" t="str">
        <f>_xlfn.IFNA(_xlfn.IFNA(_xlfn.IFNA(_xlfn.IFNA(INDEX(l_goods!$D$3:$D$65537,MATCH(C698,l_goods!$A$3:$A$65537,0)),INDEX(background_technosphere!$H$2:$H$65536,MATCH(C698,background_technosphere!$A$2:$A$65536,0))),INDEX(l_fp!$F$3:$F$65537,MATCH($D698,l_fp!$A$3:$A$65537,0))),INDEX(background_biosphere!$E$2:$E$65536,MATCH($D698,background_biosphere!$A$2:$A$65536,0))),"")</f>
        <v/>
      </c>
      <c r="O698" s="61"/>
      <c r="P698" s="61"/>
      <c r="Q698" s="61"/>
    </row>
    <row r="699" spans="1:17" x14ac:dyDescent="0.25">
      <c r="A699" s="159"/>
      <c r="B699" s="156"/>
      <c r="C699" s="53"/>
      <c r="D699" s="54"/>
      <c r="E699" s="55" t="str">
        <f>_xlfn.IFNA(_xlfn.IFNA(INDEX(l_act!$B$3:$B$65537,MATCH(IFERROR(RIGHT($C699,LEN($C699)-FIND("_",$C699)),""),l_act!$A$3:$A$65537,0)),INDEX(background_technosphere!$E$2:$E$65536,MATCH($C699,background_technosphere!$A$2:$A$65536,0))),"")</f>
        <v/>
      </c>
      <c r="F699" s="55" t="str">
        <f>_xlfn.IFNA(_xlfn.IFNA(INDEX(l_act!$C$3:$C$65537,MATCH(IFERROR(RIGHT($C699,LEN($C699)-FIND("_",$C699)),""),l_act!$A$3:$A$65537,0)),INDEX(background_technosphere!$G$2:$G$65536,MATCH($C699,background_technosphere!$A$2:$A$65536,0))),"")</f>
        <v/>
      </c>
      <c r="G699" s="56" t="str">
        <f>_xlfn.IFNA(_xlfn.IFNA(INDEX(l_goods!$B$3:$B$65537,MATCH($C699,l_goods!$A$3:$A$65537,0)),INDEX(background_technosphere!$F$2:$F$65536,MATCH($C699,background_technosphere!$A$2:$A$65536,0))),"")</f>
        <v/>
      </c>
      <c r="H699" s="57" t="str">
        <f>_xlfn.IFNA(_xlfn.IFNA(INDEX(l_fp!$B$3:$B$65537,MATCH($D699,l_fp!$A$3:$A$65537,0)),INDEX(background_biosphere!$B$2:$B$65536,MATCH($D699,background_biosphere!$A$2:$A$65536,0))),"")</f>
        <v/>
      </c>
      <c r="I699" s="58"/>
      <c r="J699" s="58"/>
      <c r="K699" s="54"/>
      <c r="L699" s="59" t="str">
        <f>IF(_xlfn.IFNA(_xlfn.IFNA(INDEX(l_fp!$D$3:$D$65537,MATCH($D699,l_fp!$A$3:$A$65537,0)),INDEX(background_biosphere!$C$2:$C$65536,MATCH($D699,background_biosphere!$A$2:$A$65536,0))),"")=0,"",_xlfn.IFNA(_xlfn.IFNA(INDEX(l_fp!$D$3:$D$65537,MATCH($D699,l_fp!$A$3:$A$65537,0)),INDEX(background_biosphere!$C$2:$C$65536,MATCH($D699,background_biosphere!$A$2:$A$65536,0))),""))</f>
        <v/>
      </c>
      <c r="M699" s="59" t="str">
        <f>IF(_xlfn.IFNA(_xlfn.IFNA(INDEX(l_fp!$E$3:$E$65537,MATCH($D699,l_fp!$A$3:$A$65537,0)),INDEX(background_biosphere!$D$2:$D$65536,MATCH($D699,background_biosphere!$A$2:$A$65536,0))),"")=0,"",_xlfn.IFNA(_xlfn.IFNA(INDEX(l_fp!$E$3:$E$65537,MATCH($D699,l_fp!$A$3:$A$65537,0)),INDEX(background_biosphere!$D$2:$D$65536,MATCH($D699,background_biosphere!$A$2:$A$65536,0))),""))</f>
        <v/>
      </c>
      <c r="N699" s="60" t="str">
        <f>_xlfn.IFNA(_xlfn.IFNA(_xlfn.IFNA(_xlfn.IFNA(INDEX(l_goods!$D$3:$D$65537,MATCH(C699,l_goods!$A$3:$A$65537,0)),INDEX(background_technosphere!$H$2:$H$65536,MATCH(C699,background_technosphere!$A$2:$A$65536,0))),INDEX(l_fp!$F$3:$F$65537,MATCH($D699,l_fp!$A$3:$A$65537,0))),INDEX(background_biosphere!$E$2:$E$65536,MATCH($D699,background_biosphere!$A$2:$A$65536,0))),"")</f>
        <v/>
      </c>
      <c r="O699" s="61"/>
      <c r="P699" s="61"/>
      <c r="Q699" s="61"/>
    </row>
    <row r="700" spans="1:17" x14ac:dyDescent="0.25">
      <c r="A700" s="159"/>
      <c r="B700" s="156"/>
      <c r="C700" s="53"/>
      <c r="D700" s="54"/>
      <c r="E700" s="55" t="str">
        <f>_xlfn.IFNA(_xlfn.IFNA(INDEX(l_act!$B$3:$B$65537,MATCH(IFERROR(RIGHT($C700,LEN($C700)-FIND("_",$C700)),""),l_act!$A$3:$A$65537,0)),INDEX(background_technosphere!$E$2:$E$65536,MATCH($C700,background_technosphere!$A$2:$A$65536,0))),"")</f>
        <v/>
      </c>
      <c r="F700" s="55" t="str">
        <f>_xlfn.IFNA(_xlfn.IFNA(INDEX(l_act!$C$3:$C$65537,MATCH(IFERROR(RIGHT($C700,LEN($C700)-FIND("_",$C700)),""),l_act!$A$3:$A$65537,0)),INDEX(background_technosphere!$G$2:$G$65536,MATCH($C700,background_technosphere!$A$2:$A$65536,0))),"")</f>
        <v/>
      </c>
      <c r="G700" s="56" t="str">
        <f>_xlfn.IFNA(_xlfn.IFNA(INDEX(l_goods!$B$3:$B$65537,MATCH($C700,l_goods!$A$3:$A$65537,0)),INDEX(background_technosphere!$F$2:$F$65536,MATCH($C700,background_technosphere!$A$2:$A$65536,0))),"")</f>
        <v/>
      </c>
      <c r="H700" s="57" t="str">
        <f>_xlfn.IFNA(_xlfn.IFNA(INDEX(l_fp!$B$3:$B$65537,MATCH($D700,l_fp!$A$3:$A$65537,0)),INDEX(background_biosphere!$B$2:$B$65536,MATCH($D700,background_biosphere!$A$2:$A$65536,0))),"")</f>
        <v/>
      </c>
      <c r="I700" s="58"/>
      <c r="J700" s="58"/>
      <c r="K700" s="54"/>
      <c r="L700" s="59" t="str">
        <f>IF(_xlfn.IFNA(_xlfn.IFNA(INDEX(l_fp!$D$3:$D$65537,MATCH($D700,l_fp!$A$3:$A$65537,0)),INDEX(background_biosphere!$C$2:$C$65536,MATCH($D700,background_biosphere!$A$2:$A$65536,0))),"")=0,"",_xlfn.IFNA(_xlfn.IFNA(INDEX(l_fp!$D$3:$D$65537,MATCH($D700,l_fp!$A$3:$A$65537,0)),INDEX(background_biosphere!$C$2:$C$65536,MATCH($D700,background_biosphere!$A$2:$A$65536,0))),""))</f>
        <v/>
      </c>
      <c r="M700" s="59" t="str">
        <f>IF(_xlfn.IFNA(_xlfn.IFNA(INDEX(l_fp!$E$3:$E$65537,MATCH($D700,l_fp!$A$3:$A$65537,0)),INDEX(background_biosphere!$D$2:$D$65536,MATCH($D700,background_biosphere!$A$2:$A$65536,0))),"")=0,"",_xlfn.IFNA(_xlfn.IFNA(INDEX(l_fp!$E$3:$E$65537,MATCH($D700,l_fp!$A$3:$A$65537,0)),INDEX(background_biosphere!$D$2:$D$65536,MATCH($D700,background_biosphere!$A$2:$A$65536,0))),""))</f>
        <v/>
      </c>
      <c r="N700" s="60" t="str">
        <f>_xlfn.IFNA(_xlfn.IFNA(_xlfn.IFNA(_xlfn.IFNA(INDEX(l_goods!$D$3:$D$65537,MATCH(C700,l_goods!$A$3:$A$65537,0)),INDEX(background_technosphere!$H$2:$H$65536,MATCH(C700,background_technosphere!$A$2:$A$65536,0))),INDEX(l_fp!$F$3:$F$65537,MATCH($D700,l_fp!$A$3:$A$65537,0))),INDEX(background_biosphere!$E$2:$E$65536,MATCH($D700,background_biosphere!$A$2:$A$65536,0))),"")</f>
        <v/>
      </c>
      <c r="O700" s="61"/>
      <c r="P700" s="61"/>
      <c r="Q700" s="61"/>
    </row>
    <row r="701" spans="1:17" x14ac:dyDescent="0.25">
      <c r="A701" s="159"/>
      <c r="B701" s="156"/>
      <c r="C701" s="53"/>
      <c r="D701" s="54"/>
      <c r="E701" s="55" t="str">
        <f>_xlfn.IFNA(_xlfn.IFNA(INDEX(l_act!$B$3:$B$65537,MATCH(IFERROR(RIGHT($C701,LEN($C701)-FIND("_",$C701)),""),l_act!$A$3:$A$65537,0)),INDEX(background_technosphere!$E$2:$E$65536,MATCH($C701,background_technosphere!$A$2:$A$65536,0))),"")</f>
        <v/>
      </c>
      <c r="F701" s="55" t="str">
        <f>_xlfn.IFNA(_xlfn.IFNA(INDEX(l_act!$C$3:$C$65537,MATCH(IFERROR(RIGHT($C701,LEN($C701)-FIND("_",$C701)),""),l_act!$A$3:$A$65537,0)),INDEX(background_technosphere!$G$2:$G$65536,MATCH($C701,background_technosphere!$A$2:$A$65536,0))),"")</f>
        <v/>
      </c>
      <c r="G701" s="56" t="str">
        <f>_xlfn.IFNA(_xlfn.IFNA(INDEX(l_goods!$B$3:$B$65537,MATCH($C701,l_goods!$A$3:$A$65537,0)),INDEX(background_technosphere!$F$2:$F$65536,MATCH($C701,background_technosphere!$A$2:$A$65536,0))),"")</f>
        <v/>
      </c>
      <c r="H701" s="57" t="str">
        <f>_xlfn.IFNA(_xlfn.IFNA(INDEX(l_fp!$B$3:$B$65537,MATCH($D701,l_fp!$A$3:$A$65537,0)),INDEX(background_biosphere!$B$2:$B$65536,MATCH($D701,background_biosphere!$A$2:$A$65536,0))),"")</f>
        <v/>
      </c>
      <c r="I701" s="58"/>
      <c r="J701" s="58"/>
      <c r="K701" s="54"/>
      <c r="L701" s="59" t="str">
        <f>IF(_xlfn.IFNA(_xlfn.IFNA(INDEX(l_fp!$D$3:$D$65537,MATCH($D701,l_fp!$A$3:$A$65537,0)),INDEX(background_biosphere!$C$2:$C$65536,MATCH($D701,background_biosphere!$A$2:$A$65536,0))),"")=0,"",_xlfn.IFNA(_xlfn.IFNA(INDEX(l_fp!$D$3:$D$65537,MATCH($D701,l_fp!$A$3:$A$65537,0)),INDEX(background_biosphere!$C$2:$C$65536,MATCH($D701,background_biosphere!$A$2:$A$65536,0))),""))</f>
        <v/>
      </c>
      <c r="M701" s="59" t="str">
        <f>IF(_xlfn.IFNA(_xlfn.IFNA(INDEX(l_fp!$E$3:$E$65537,MATCH($D701,l_fp!$A$3:$A$65537,0)),INDEX(background_biosphere!$D$2:$D$65536,MATCH($D701,background_biosphere!$A$2:$A$65536,0))),"")=0,"",_xlfn.IFNA(_xlfn.IFNA(INDEX(l_fp!$E$3:$E$65537,MATCH($D701,l_fp!$A$3:$A$65537,0)),INDEX(background_biosphere!$D$2:$D$65536,MATCH($D701,background_biosphere!$A$2:$A$65536,0))),""))</f>
        <v/>
      </c>
      <c r="N701" s="60" t="str">
        <f>_xlfn.IFNA(_xlfn.IFNA(_xlfn.IFNA(_xlfn.IFNA(INDEX(l_goods!$D$3:$D$65537,MATCH(C701,l_goods!$A$3:$A$65537,0)),INDEX(background_technosphere!$H$2:$H$65536,MATCH(C701,background_technosphere!$A$2:$A$65536,0))),INDEX(l_fp!$F$3:$F$65537,MATCH($D701,l_fp!$A$3:$A$65537,0))),INDEX(background_biosphere!$E$2:$E$65536,MATCH($D701,background_biosphere!$A$2:$A$65536,0))),"")</f>
        <v/>
      </c>
      <c r="O701" s="61"/>
      <c r="P701" s="61"/>
      <c r="Q701" s="61"/>
    </row>
    <row r="702" spans="1:17" x14ac:dyDescent="0.25">
      <c r="A702" s="159"/>
      <c r="B702" s="156"/>
      <c r="C702" s="53"/>
      <c r="D702" s="54"/>
      <c r="E702" s="55" t="str">
        <f>_xlfn.IFNA(_xlfn.IFNA(INDEX(l_act!$B$3:$B$65537,MATCH(IFERROR(RIGHT($C702,LEN($C702)-FIND("_",$C702)),""),l_act!$A$3:$A$65537,0)),INDEX(background_technosphere!$E$2:$E$65536,MATCH($C702,background_technosphere!$A$2:$A$65536,0))),"")</f>
        <v/>
      </c>
      <c r="F702" s="55" t="str">
        <f>_xlfn.IFNA(_xlfn.IFNA(INDEX(l_act!$C$3:$C$65537,MATCH(IFERROR(RIGHT($C702,LEN($C702)-FIND("_",$C702)),""),l_act!$A$3:$A$65537,0)),INDEX(background_technosphere!$G$2:$G$65536,MATCH($C702,background_technosphere!$A$2:$A$65536,0))),"")</f>
        <v/>
      </c>
      <c r="G702" s="56" t="str">
        <f>_xlfn.IFNA(_xlfn.IFNA(INDEX(l_goods!$B$3:$B$65537,MATCH($C702,l_goods!$A$3:$A$65537,0)),INDEX(background_technosphere!$F$2:$F$65536,MATCH($C702,background_technosphere!$A$2:$A$65536,0))),"")</f>
        <v/>
      </c>
      <c r="H702" s="57" t="str">
        <f>_xlfn.IFNA(_xlfn.IFNA(INDEX(l_fp!$B$3:$B$65537,MATCH($D702,l_fp!$A$3:$A$65537,0)),INDEX(background_biosphere!$B$2:$B$65536,MATCH($D702,background_biosphere!$A$2:$A$65536,0))),"")</f>
        <v/>
      </c>
      <c r="I702" s="58"/>
      <c r="J702" s="58"/>
      <c r="K702" s="54"/>
      <c r="L702" s="59" t="str">
        <f>IF(_xlfn.IFNA(_xlfn.IFNA(INDEX(l_fp!$D$3:$D$65537,MATCH($D702,l_fp!$A$3:$A$65537,0)),INDEX(background_biosphere!$C$2:$C$65536,MATCH($D702,background_biosphere!$A$2:$A$65536,0))),"")=0,"",_xlfn.IFNA(_xlfn.IFNA(INDEX(l_fp!$D$3:$D$65537,MATCH($D702,l_fp!$A$3:$A$65537,0)),INDEX(background_biosphere!$C$2:$C$65536,MATCH($D702,background_biosphere!$A$2:$A$65536,0))),""))</f>
        <v/>
      </c>
      <c r="M702" s="59" t="str">
        <f>IF(_xlfn.IFNA(_xlfn.IFNA(INDEX(l_fp!$E$3:$E$65537,MATCH($D702,l_fp!$A$3:$A$65537,0)),INDEX(background_biosphere!$D$2:$D$65536,MATCH($D702,background_biosphere!$A$2:$A$65536,0))),"")=0,"",_xlfn.IFNA(_xlfn.IFNA(INDEX(l_fp!$E$3:$E$65537,MATCH($D702,l_fp!$A$3:$A$65537,0)),INDEX(background_biosphere!$D$2:$D$65536,MATCH($D702,background_biosphere!$A$2:$A$65536,0))),""))</f>
        <v/>
      </c>
      <c r="N702" s="60" t="str">
        <f>_xlfn.IFNA(_xlfn.IFNA(_xlfn.IFNA(_xlfn.IFNA(INDEX(l_goods!$D$3:$D$65537,MATCH(C702,l_goods!$A$3:$A$65537,0)),INDEX(background_technosphere!$H$2:$H$65536,MATCH(C702,background_technosphere!$A$2:$A$65536,0))),INDEX(l_fp!$F$3:$F$65537,MATCH($D702,l_fp!$A$3:$A$65537,0))),INDEX(background_biosphere!$E$2:$E$65536,MATCH($D702,background_biosphere!$A$2:$A$65536,0))),"")</f>
        <v/>
      </c>
      <c r="O702" s="61"/>
      <c r="P702" s="61"/>
      <c r="Q702" s="61"/>
    </row>
    <row r="703" spans="1:17" x14ac:dyDescent="0.25">
      <c r="A703" s="159"/>
      <c r="B703" s="156"/>
      <c r="C703" s="53"/>
      <c r="D703" s="54"/>
      <c r="E703" s="55" t="str">
        <f>_xlfn.IFNA(_xlfn.IFNA(INDEX(l_act!$B$3:$B$65537,MATCH(IFERROR(RIGHT($C703,LEN($C703)-FIND("_",$C703)),""),l_act!$A$3:$A$65537,0)),INDEX(background_technosphere!$E$2:$E$65536,MATCH($C703,background_technosphere!$A$2:$A$65536,0))),"")</f>
        <v/>
      </c>
      <c r="F703" s="55" t="str">
        <f>_xlfn.IFNA(_xlfn.IFNA(INDEX(l_act!$C$3:$C$65537,MATCH(IFERROR(RIGHT($C703,LEN($C703)-FIND("_",$C703)),""),l_act!$A$3:$A$65537,0)),INDEX(background_technosphere!$G$2:$G$65536,MATCH($C703,background_technosphere!$A$2:$A$65536,0))),"")</f>
        <v/>
      </c>
      <c r="G703" s="56" t="str">
        <f>_xlfn.IFNA(_xlfn.IFNA(INDEX(l_goods!$B$3:$B$65537,MATCH($C703,l_goods!$A$3:$A$65537,0)),INDEX(background_technosphere!$F$2:$F$65536,MATCH($C703,background_technosphere!$A$2:$A$65536,0))),"")</f>
        <v/>
      </c>
      <c r="H703" s="57" t="str">
        <f>_xlfn.IFNA(_xlfn.IFNA(INDEX(l_fp!$B$3:$B$65537,MATCH($D703,l_fp!$A$3:$A$65537,0)),INDEX(background_biosphere!$B$2:$B$65536,MATCH($D703,background_biosphere!$A$2:$A$65536,0))),"")</f>
        <v/>
      </c>
      <c r="I703" s="58"/>
      <c r="J703" s="58"/>
      <c r="K703" s="54"/>
      <c r="L703" s="59" t="str">
        <f>IF(_xlfn.IFNA(_xlfn.IFNA(INDEX(l_fp!$D$3:$D$65537,MATCH($D703,l_fp!$A$3:$A$65537,0)),INDEX(background_biosphere!$C$2:$C$65536,MATCH($D703,background_biosphere!$A$2:$A$65536,0))),"")=0,"",_xlfn.IFNA(_xlfn.IFNA(INDEX(l_fp!$D$3:$D$65537,MATCH($D703,l_fp!$A$3:$A$65537,0)),INDEX(background_biosphere!$C$2:$C$65536,MATCH($D703,background_biosphere!$A$2:$A$65536,0))),""))</f>
        <v/>
      </c>
      <c r="M703" s="59" t="str">
        <f>IF(_xlfn.IFNA(_xlfn.IFNA(INDEX(l_fp!$E$3:$E$65537,MATCH($D703,l_fp!$A$3:$A$65537,0)),INDEX(background_biosphere!$D$2:$D$65536,MATCH($D703,background_biosphere!$A$2:$A$65536,0))),"")=0,"",_xlfn.IFNA(_xlfn.IFNA(INDEX(l_fp!$E$3:$E$65537,MATCH($D703,l_fp!$A$3:$A$65537,0)),INDEX(background_biosphere!$D$2:$D$65536,MATCH($D703,background_biosphere!$A$2:$A$65536,0))),""))</f>
        <v/>
      </c>
      <c r="N703" s="60" t="str">
        <f>_xlfn.IFNA(_xlfn.IFNA(_xlfn.IFNA(_xlfn.IFNA(INDEX(l_goods!$D$3:$D$65537,MATCH(C703,l_goods!$A$3:$A$65537,0)),INDEX(background_technosphere!$H$2:$H$65536,MATCH(C703,background_technosphere!$A$2:$A$65536,0))),INDEX(l_fp!$F$3:$F$65537,MATCH($D703,l_fp!$A$3:$A$65537,0))),INDEX(background_biosphere!$E$2:$E$65536,MATCH($D703,background_biosphere!$A$2:$A$65536,0))),"")</f>
        <v/>
      </c>
      <c r="O703" s="61"/>
      <c r="P703" s="61"/>
      <c r="Q703" s="61"/>
    </row>
    <row r="704" spans="1:17" x14ac:dyDescent="0.25">
      <c r="A704" s="159"/>
      <c r="B704" s="156"/>
      <c r="C704" s="53"/>
      <c r="D704" s="54"/>
      <c r="E704" s="55" t="str">
        <f>_xlfn.IFNA(_xlfn.IFNA(INDEX(l_act!$B$3:$B$65537,MATCH(IFERROR(RIGHT($C704,LEN($C704)-FIND("_",$C704)),""),l_act!$A$3:$A$65537,0)),INDEX(background_technosphere!$E$2:$E$65536,MATCH($C704,background_technosphere!$A$2:$A$65536,0))),"")</f>
        <v/>
      </c>
      <c r="F704" s="55" t="str">
        <f>_xlfn.IFNA(_xlfn.IFNA(INDEX(l_act!$C$3:$C$65537,MATCH(IFERROR(RIGHT($C704,LEN($C704)-FIND("_",$C704)),""),l_act!$A$3:$A$65537,0)),INDEX(background_technosphere!$G$2:$G$65536,MATCH($C704,background_technosphere!$A$2:$A$65536,0))),"")</f>
        <v/>
      </c>
      <c r="G704" s="56" t="str">
        <f>_xlfn.IFNA(_xlfn.IFNA(INDEX(l_goods!$B$3:$B$65537,MATCH($C704,l_goods!$A$3:$A$65537,0)),INDEX(background_technosphere!$F$2:$F$65536,MATCH($C704,background_technosphere!$A$2:$A$65536,0))),"")</f>
        <v/>
      </c>
      <c r="H704" s="57" t="str">
        <f>_xlfn.IFNA(_xlfn.IFNA(INDEX(l_fp!$B$3:$B$65537,MATCH($D704,l_fp!$A$3:$A$65537,0)),INDEX(background_biosphere!$B$2:$B$65536,MATCH($D704,background_biosphere!$A$2:$A$65536,0))),"")</f>
        <v/>
      </c>
      <c r="I704" s="58"/>
      <c r="J704" s="58"/>
      <c r="K704" s="54"/>
      <c r="L704" s="59" t="str">
        <f>IF(_xlfn.IFNA(_xlfn.IFNA(INDEX(l_fp!$D$3:$D$65537,MATCH($D704,l_fp!$A$3:$A$65537,0)),INDEX(background_biosphere!$C$2:$C$65536,MATCH($D704,background_biosphere!$A$2:$A$65536,0))),"")=0,"",_xlfn.IFNA(_xlfn.IFNA(INDEX(l_fp!$D$3:$D$65537,MATCH($D704,l_fp!$A$3:$A$65537,0)),INDEX(background_biosphere!$C$2:$C$65536,MATCH($D704,background_biosphere!$A$2:$A$65536,0))),""))</f>
        <v/>
      </c>
      <c r="M704" s="59" t="str">
        <f>IF(_xlfn.IFNA(_xlfn.IFNA(INDEX(l_fp!$E$3:$E$65537,MATCH($D704,l_fp!$A$3:$A$65537,0)),INDEX(background_biosphere!$D$2:$D$65536,MATCH($D704,background_biosphere!$A$2:$A$65536,0))),"")=0,"",_xlfn.IFNA(_xlfn.IFNA(INDEX(l_fp!$E$3:$E$65537,MATCH($D704,l_fp!$A$3:$A$65537,0)),INDEX(background_biosphere!$D$2:$D$65536,MATCH($D704,background_biosphere!$A$2:$A$65536,0))),""))</f>
        <v/>
      </c>
      <c r="N704" s="60" t="str">
        <f>_xlfn.IFNA(_xlfn.IFNA(_xlfn.IFNA(_xlfn.IFNA(INDEX(l_goods!$D$3:$D$65537,MATCH(C704,l_goods!$A$3:$A$65537,0)),INDEX(background_technosphere!$H$2:$H$65536,MATCH(C704,background_technosphere!$A$2:$A$65536,0))),INDEX(l_fp!$F$3:$F$65537,MATCH($D704,l_fp!$A$3:$A$65537,0))),INDEX(background_biosphere!$E$2:$E$65536,MATCH($D704,background_biosphere!$A$2:$A$65536,0))),"")</f>
        <v/>
      </c>
      <c r="O704" s="61"/>
      <c r="P704" s="61"/>
      <c r="Q704" s="61"/>
    </row>
    <row r="705" spans="1:17" x14ac:dyDescent="0.25">
      <c r="A705" s="159"/>
      <c r="B705" s="156"/>
      <c r="C705" s="53"/>
      <c r="D705" s="54"/>
      <c r="E705" s="55" t="str">
        <f>_xlfn.IFNA(_xlfn.IFNA(INDEX(l_act!$B$3:$B$65537,MATCH(IFERROR(RIGHT($C705,LEN($C705)-FIND("_",$C705)),""),l_act!$A$3:$A$65537,0)),INDEX(background_technosphere!$E$2:$E$65536,MATCH($C705,background_technosphere!$A$2:$A$65536,0))),"")</f>
        <v/>
      </c>
      <c r="F705" s="55" t="str">
        <f>_xlfn.IFNA(_xlfn.IFNA(INDEX(l_act!$C$3:$C$65537,MATCH(IFERROR(RIGHT($C705,LEN($C705)-FIND("_",$C705)),""),l_act!$A$3:$A$65537,0)),INDEX(background_technosphere!$G$2:$G$65536,MATCH($C705,background_technosphere!$A$2:$A$65536,0))),"")</f>
        <v/>
      </c>
      <c r="G705" s="56" t="str">
        <f>_xlfn.IFNA(_xlfn.IFNA(INDEX(l_goods!$B$3:$B$65537,MATCH($C705,l_goods!$A$3:$A$65537,0)),INDEX(background_technosphere!$F$2:$F$65536,MATCH($C705,background_technosphere!$A$2:$A$65536,0))),"")</f>
        <v/>
      </c>
      <c r="H705" s="57" t="str">
        <f>_xlfn.IFNA(_xlfn.IFNA(INDEX(l_fp!$B$3:$B$65537,MATCH($D705,l_fp!$A$3:$A$65537,0)),INDEX(background_biosphere!$B$2:$B$65536,MATCH($D705,background_biosphere!$A$2:$A$65536,0))),"")</f>
        <v/>
      </c>
      <c r="I705" s="58"/>
      <c r="J705" s="58"/>
      <c r="K705" s="54"/>
      <c r="L705" s="59" t="str">
        <f>IF(_xlfn.IFNA(_xlfn.IFNA(INDEX(l_fp!$D$3:$D$65537,MATCH($D705,l_fp!$A$3:$A$65537,0)),INDEX(background_biosphere!$C$2:$C$65536,MATCH($D705,background_biosphere!$A$2:$A$65536,0))),"")=0,"",_xlfn.IFNA(_xlfn.IFNA(INDEX(l_fp!$D$3:$D$65537,MATCH($D705,l_fp!$A$3:$A$65537,0)),INDEX(background_biosphere!$C$2:$C$65536,MATCH($D705,background_biosphere!$A$2:$A$65536,0))),""))</f>
        <v/>
      </c>
      <c r="M705" s="59" t="str">
        <f>IF(_xlfn.IFNA(_xlfn.IFNA(INDEX(l_fp!$E$3:$E$65537,MATCH($D705,l_fp!$A$3:$A$65537,0)),INDEX(background_biosphere!$D$2:$D$65536,MATCH($D705,background_biosphere!$A$2:$A$65536,0))),"")=0,"",_xlfn.IFNA(_xlfn.IFNA(INDEX(l_fp!$E$3:$E$65537,MATCH($D705,l_fp!$A$3:$A$65537,0)),INDEX(background_biosphere!$D$2:$D$65536,MATCH($D705,background_biosphere!$A$2:$A$65536,0))),""))</f>
        <v/>
      </c>
      <c r="N705" s="60" t="str">
        <f>_xlfn.IFNA(_xlfn.IFNA(_xlfn.IFNA(_xlfn.IFNA(INDEX(l_goods!$D$3:$D$65537,MATCH(C705,l_goods!$A$3:$A$65537,0)),INDEX(background_technosphere!$H$2:$H$65536,MATCH(C705,background_technosphere!$A$2:$A$65536,0))),INDEX(l_fp!$F$3:$F$65537,MATCH($D705,l_fp!$A$3:$A$65537,0))),INDEX(background_biosphere!$E$2:$E$65536,MATCH($D705,background_biosphere!$A$2:$A$65536,0))),"")</f>
        <v/>
      </c>
      <c r="O705" s="61"/>
      <c r="P705" s="61"/>
      <c r="Q705" s="61"/>
    </row>
    <row r="706" spans="1:17" x14ac:dyDescent="0.25">
      <c r="A706" s="159"/>
      <c r="B706" s="156"/>
      <c r="C706" s="53"/>
      <c r="D706" s="54"/>
      <c r="E706" s="55" t="str">
        <f>_xlfn.IFNA(_xlfn.IFNA(INDEX(l_act!$B$3:$B$65537,MATCH(IFERROR(RIGHT($C706,LEN($C706)-FIND("_",$C706)),""),l_act!$A$3:$A$65537,0)),INDEX(background_technosphere!$E$2:$E$65536,MATCH($C706,background_technosphere!$A$2:$A$65536,0))),"")</f>
        <v/>
      </c>
      <c r="F706" s="55" t="str">
        <f>_xlfn.IFNA(_xlfn.IFNA(INDEX(l_act!$C$3:$C$65537,MATCH(IFERROR(RIGHT($C706,LEN($C706)-FIND("_",$C706)),""),l_act!$A$3:$A$65537,0)),INDEX(background_technosphere!$G$2:$G$65536,MATCH($C706,background_technosphere!$A$2:$A$65536,0))),"")</f>
        <v/>
      </c>
      <c r="G706" s="56" t="str">
        <f>_xlfn.IFNA(_xlfn.IFNA(INDEX(l_goods!$B$3:$B$65537,MATCH($C706,l_goods!$A$3:$A$65537,0)),INDEX(background_technosphere!$F$2:$F$65536,MATCH($C706,background_technosphere!$A$2:$A$65536,0))),"")</f>
        <v/>
      </c>
      <c r="H706" s="57" t="str">
        <f>_xlfn.IFNA(_xlfn.IFNA(INDEX(l_fp!$B$3:$B$65537,MATCH($D706,l_fp!$A$3:$A$65537,0)),INDEX(background_biosphere!$B$2:$B$65536,MATCH($D706,background_biosphere!$A$2:$A$65536,0))),"")</f>
        <v/>
      </c>
      <c r="I706" s="58"/>
      <c r="J706" s="58"/>
      <c r="K706" s="54"/>
      <c r="L706" s="59" t="str">
        <f>IF(_xlfn.IFNA(_xlfn.IFNA(INDEX(l_fp!$D$3:$D$65537,MATCH($D706,l_fp!$A$3:$A$65537,0)),INDEX(background_biosphere!$C$2:$C$65536,MATCH($D706,background_biosphere!$A$2:$A$65536,0))),"")=0,"",_xlfn.IFNA(_xlfn.IFNA(INDEX(l_fp!$D$3:$D$65537,MATCH($D706,l_fp!$A$3:$A$65537,0)),INDEX(background_biosphere!$C$2:$C$65536,MATCH($D706,background_biosphere!$A$2:$A$65536,0))),""))</f>
        <v/>
      </c>
      <c r="M706" s="59" t="str">
        <f>IF(_xlfn.IFNA(_xlfn.IFNA(INDEX(l_fp!$E$3:$E$65537,MATCH($D706,l_fp!$A$3:$A$65537,0)),INDEX(background_biosphere!$D$2:$D$65536,MATCH($D706,background_biosphere!$A$2:$A$65536,0))),"")=0,"",_xlfn.IFNA(_xlfn.IFNA(INDEX(l_fp!$E$3:$E$65537,MATCH($D706,l_fp!$A$3:$A$65537,0)),INDEX(background_biosphere!$D$2:$D$65536,MATCH($D706,background_biosphere!$A$2:$A$65536,0))),""))</f>
        <v/>
      </c>
      <c r="N706" s="60" t="str">
        <f>_xlfn.IFNA(_xlfn.IFNA(_xlfn.IFNA(_xlfn.IFNA(INDEX(l_goods!$D$3:$D$65537,MATCH(C706,l_goods!$A$3:$A$65537,0)),INDEX(background_technosphere!$H$2:$H$65536,MATCH(C706,background_technosphere!$A$2:$A$65536,0))),INDEX(l_fp!$F$3:$F$65537,MATCH($D706,l_fp!$A$3:$A$65537,0))),INDEX(background_biosphere!$E$2:$E$65536,MATCH($D706,background_biosphere!$A$2:$A$65536,0))),"")</f>
        <v/>
      </c>
      <c r="O706" s="61"/>
      <c r="P706" s="61"/>
      <c r="Q706" s="61"/>
    </row>
    <row r="707" spans="1:17" x14ac:dyDescent="0.25">
      <c r="A707" s="159"/>
      <c r="B707" s="156"/>
      <c r="C707" s="53"/>
      <c r="D707" s="54"/>
      <c r="E707" s="55" t="str">
        <f>_xlfn.IFNA(_xlfn.IFNA(INDEX(l_act!$B$3:$B$65537,MATCH(IFERROR(RIGHT($C707,LEN($C707)-FIND("_",$C707)),""),l_act!$A$3:$A$65537,0)),INDEX(background_technosphere!$E$2:$E$65536,MATCH($C707,background_technosphere!$A$2:$A$65536,0))),"")</f>
        <v/>
      </c>
      <c r="F707" s="55" t="str">
        <f>_xlfn.IFNA(_xlfn.IFNA(INDEX(l_act!$C$3:$C$65537,MATCH(IFERROR(RIGHT($C707,LEN($C707)-FIND("_",$C707)),""),l_act!$A$3:$A$65537,0)),INDEX(background_technosphere!$G$2:$G$65536,MATCH($C707,background_technosphere!$A$2:$A$65536,0))),"")</f>
        <v/>
      </c>
      <c r="G707" s="56" t="str">
        <f>_xlfn.IFNA(_xlfn.IFNA(INDEX(l_goods!$B$3:$B$65537,MATCH($C707,l_goods!$A$3:$A$65537,0)),INDEX(background_technosphere!$F$2:$F$65536,MATCH($C707,background_technosphere!$A$2:$A$65536,0))),"")</f>
        <v/>
      </c>
      <c r="H707" s="57" t="str">
        <f>_xlfn.IFNA(_xlfn.IFNA(INDEX(l_fp!$B$3:$B$65537,MATCH($D707,l_fp!$A$3:$A$65537,0)),INDEX(background_biosphere!$B$2:$B$65536,MATCH($D707,background_biosphere!$A$2:$A$65536,0))),"")</f>
        <v/>
      </c>
      <c r="I707" s="58"/>
      <c r="J707" s="58"/>
      <c r="K707" s="54"/>
      <c r="L707" s="59" t="str">
        <f>IF(_xlfn.IFNA(_xlfn.IFNA(INDEX(l_fp!$D$3:$D$65537,MATCH($D707,l_fp!$A$3:$A$65537,0)),INDEX(background_biosphere!$C$2:$C$65536,MATCH($D707,background_biosphere!$A$2:$A$65536,0))),"")=0,"",_xlfn.IFNA(_xlfn.IFNA(INDEX(l_fp!$D$3:$D$65537,MATCH($D707,l_fp!$A$3:$A$65537,0)),INDEX(background_biosphere!$C$2:$C$65536,MATCH($D707,background_biosphere!$A$2:$A$65536,0))),""))</f>
        <v/>
      </c>
      <c r="M707" s="59" t="str">
        <f>IF(_xlfn.IFNA(_xlfn.IFNA(INDEX(l_fp!$E$3:$E$65537,MATCH($D707,l_fp!$A$3:$A$65537,0)),INDEX(background_biosphere!$D$2:$D$65536,MATCH($D707,background_biosphere!$A$2:$A$65536,0))),"")=0,"",_xlfn.IFNA(_xlfn.IFNA(INDEX(l_fp!$E$3:$E$65537,MATCH($D707,l_fp!$A$3:$A$65537,0)),INDEX(background_biosphere!$D$2:$D$65536,MATCH($D707,background_biosphere!$A$2:$A$65536,0))),""))</f>
        <v/>
      </c>
      <c r="N707" s="60" t="str">
        <f>_xlfn.IFNA(_xlfn.IFNA(_xlfn.IFNA(_xlfn.IFNA(INDEX(l_goods!$D$3:$D$65537,MATCH(C707,l_goods!$A$3:$A$65537,0)),INDEX(background_technosphere!$H$2:$H$65536,MATCH(C707,background_technosphere!$A$2:$A$65536,0))),INDEX(l_fp!$F$3:$F$65537,MATCH($D707,l_fp!$A$3:$A$65537,0))),INDEX(background_biosphere!$E$2:$E$65536,MATCH($D707,background_biosphere!$A$2:$A$65536,0))),"")</f>
        <v/>
      </c>
      <c r="O707" s="61"/>
      <c r="P707" s="61"/>
      <c r="Q707" s="61"/>
    </row>
    <row r="708" spans="1:17" x14ac:dyDescent="0.25">
      <c r="A708" s="159"/>
      <c r="B708" s="156"/>
      <c r="C708" s="53"/>
      <c r="D708" s="54"/>
      <c r="E708" s="55" t="str">
        <f>_xlfn.IFNA(_xlfn.IFNA(INDEX(l_act!$B$3:$B$65537,MATCH(IFERROR(RIGHT($C708,LEN($C708)-FIND("_",$C708)),""),l_act!$A$3:$A$65537,0)),INDEX(background_technosphere!$E$2:$E$65536,MATCH($C708,background_technosphere!$A$2:$A$65536,0))),"")</f>
        <v/>
      </c>
      <c r="F708" s="55" t="str">
        <f>_xlfn.IFNA(_xlfn.IFNA(INDEX(l_act!$C$3:$C$65537,MATCH(IFERROR(RIGHT($C708,LEN($C708)-FIND("_",$C708)),""),l_act!$A$3:$A$65537,0)),INDEX(background_technosphere!$G$2:$G$65536,MATCH($C708,background_technosphere!$A$2:$A$65536,0))),"")</f>
        <v/>
      </c>
      <c r="G708" s="56" t="str">
        <f>_xlfn.IFNA(_xlfn.IFNA(INDEX(l_goods!$B$3:$B$65537,MATCH($C708,l_goods!$A$3:$A$65537,0)),INDEX(background_technosphere!$F$2:$F$65536,MATCH($C708,background_technosphere!$A$2:$A$65536,0))),"")</f>
        <v/>
      </c>
      <c r="H708" s="57" t="str">
        <f>_xlfn.IFNA(_xlfn.IFNA(INDEX(l_fp!$B$3:$B$65537,MATCH($D708,l_fp!$A$3:$A$65537,0)),INDEX(background_biosphere!$B$2:$B$65536,MATCH($D708,background_biosphere!$A$2:$A$65536,0))),"")</f>
        <v/>
      </c>
      <c r="I708" s="58"/>
      <c r="J708" s="58"/>
      <c r="K708" s="54"/>
      <c r="L708" s="59" t="str">
        <f>IF(_xlfn.IFNA(_xlfn.IFNA(INDEX(l_fp!$D$3:$D$65537,MATCH($D708,l_fp!$A$3:$A$65537,0)),INDEX(background_biosphere!$C$2:$C$65536,MATCH($D708,background_biosphere!$A$2:$A$65536,0))),"")=0,"",_xlfn.IFNA(_xlfn.IFNA(INDEX(l_fp!$D$3:$D$65537,MATCH($D708,l_fp!$A$3:$A$65537,0)),INDEX(background_biosphere!$C$2:$C$65536,MATCH($D708,background_biosphere!$A$2:$A$65536,0))),""))</f>
        <v/>
      </c>
      <c r="M708" s="59" t="str">
        <f>IF(_xlfn.IFNA(_xlfn.IFNA(INDEX(l_fp!$E$3:$E$65537,MATCH($D708,l_fp!$A$3:$A$65537,0)),INDEX(background_biosphere!$D$2:$D$65536,MATCH($D708,background_biosphere!$A$2:$A$65536,0))),"")=0,"",_xlfn.IFNA(_xlfn.IFNA(INDEX(l_fp!$E$3:$E$65537,MATCH($D708,l_fp!$A$3:$A$65537,0)),INDEX(background_biosphere!$D$2:$D$65536,MATCH($D708,background_biosphere!$A$2:$A$65536,0))),""))</f>
        <v/>
      </c>
      <c r="N708" s="60" t="str">
        <f>_xlfn.IFNA(_xlfn.IFNA(_xlfn.IFNA(_xlfn.IFNA(INDEX(l_goods!$D$3:$D$65537,MATCH(C708,l_goods!$A$3:$A$65537,0)),INDEX(background_technosphere!$H$2:$H$65536,MATCH(C708,background_technosphere!$A$2:$A$65536,0))),INDEX(l_fp!$F$3:$F$65537,MATCH($D708,l_fp!$A$3:$A$65537,0))),INDEX(background_biosphere!$E$2:$E$65536,MATCH($D708,background_biosphere!$A$2:$A$65536,0))),"")</f>
        <v/>
      </c>
      <c r="O708" s="61"/>
      <c r="P708" s="61"/>
      <c r="Q708" s="61"/>
    </row>
    <row r="709" spans="1:17" x14ac:dyDescent="0.25">
      <c r="A709" s="159"/>
      <c r="B709" s="156"/>
      <c r="C709" s="53"/>
      <c r="D709" s="54"/>
      <c r="E709" s="55" t="str">
        <f>_xlfn.IFNA(_xlfn.IFNA(INDEX(l_act!$B$3:$B$65537,MATCH(IFERROR(RIGHT($C709,LEN($C709)-FIND("_",$C709)),""),l_act!$A$3:$A$65537,0)),INDEX(background_technosphere!$E$2:$E$65536,MATCH($C709,background_technosphere!$A$2:$A$65536,0))),"")</f>
        <v/>
      </c>
      <c r="F709" s="55" t="str">
        <f>_xlfn.IFNA(_xlfn.IFNA(INDEX(l_act!$C$3:$C$65537,MATCH(IFERROR(RIGHT($C709,LEN($C709)-FIND("_",$C709)),""),l_act!$A$3:$A$65537,0)),INDEX(background_technosphere!$G$2:$G$65536,MATCH($C709,background_technosphere!$A$2:$A$65536,0))),"")</f>
        <v/>
      </c>
      <c r="G709" s="56" t="str">
        <f>_xlfn.IFNA(_xlfn.IFNA(INDEX(l_goods!$B$3:$B$65537,MATCH($C709,l_goods!$A$3:$A$65537,0)),INDEX(background_technosphere!$F$2:$F$65536,MATCH($C709,background_technosphere!$A$2:$A$65536,0))),"")</f>
        <v/>
      </c>
      <c r="H709" s="57" t="str">
        <f>_xlfn.IFNA(_xlfn.IFNA(INDEX(l_fp!$B$3:$B$65537,MATCH($D709,l_fp!$A$3:$A$65537,0)),INDEX(background_biosphere!$B$2:$B$65536,MATCH($D709,background_biosphere!$A$2:$A$65536,0))),"")</f>
        <v/>
      </c>
      <c r="I709" s="58"/>
      <c r="J709" s="58"/>
      <c r="K709" s="54"/>
      <c r="L709" s="59" t="str">
        <f>IF(_xlfn.IFNA(_xlfn.IFNA(INDEX(l_fp!$D$3:$D$65537,MATCH($D709,l_fp!$A$3:$A$65537,0)),INDEX(background_biosphere!$C$2:$C$65536,MATCH($D709,background_biosphere!$A$2:$A$65536,0))),"")=0,"",_xlfn.IFNA(_xlfn.IFNA(INDEX(l_fp!$D$3:$D$65537,MATCH($D709,l_fp!$A$3:$A$65537,0)),INDEX(background_biosphere!$C$2:$C$65536,MATCH($D709,background_biosphere!$A$2:$A$65536,0))),""))</f>
        <v/>
      </c>
      <c r="M709" s="59" t="str">
        <f>IF(_xlfn.IFNA(_xlfn.IFNA(INDEX(l_fp!$E$3:$E$65537,MATCH($D709,l_fp!$A$3:$A$65537,0)),INDEX(background_biosphere!$D$2:$D$65536,MATCH($D709,background_biosphere!$A$2:$A$65536,0))),"")=0,"",_xlfn.IFNA(_xlfn.IFNA(INDEX(l_fp!$E$3:$E$65537,MATCH($D709,l_fp!$A$3:$A$65537,0)),INDEX(background_biosphere!$D$2:$D$65536,MATCH($D709,background_biosphere!$A$2:$A$65536,0))),""))</f>
        <v/>
      </c>
      <c r="N709" s="60" t="str">
        <f>_xlfn.IFNA(_xlfn.IFNA(_xlfn.IFNA(_xlfn.IFNA(INDEX(l_goods!$D$3:$D$65537,MATCH(C709,l_goods!$A$3:$A$65537,0)),INDEX(background_technosphere!$H$2:$H$65536,MATCH(C709,background_technosphere!$A$2:$A$65536,0))),INDEX(l_fp!$F$3:$F$65537,MATCH($D709,l_fp!$A$3:$A$65537,0))),INDEX(background_biosphere!$E$2:$E$65536,MATCH($D709,background_biosphere!$A$2:$A$65536,0))),"")</f>
        <v/>
      </c>
      <c r="O709" s="61"/>
      <c r="P709" s="61"/>
      <c r="Q709" s="61"/>
    </row>
    <row r="710" spans="1:17" x14ac:dyDescent="0.25">
      <c r="A710" s="159"/>
      <c r="B710" s="156"/>
      <c r="C710" s="53"/>
      <c r="D710" s="54"/>
      <c r="E710" s="55" t="str">
        <f>_xlfn.IFNA(_xlfn.IFNA(INDEX(l_act!$B$3:$B$65537,MATCH(IFERROR(RIGHT($C710,LEN($C710)-FIND("_",$C710)),""),l_act!$A$3:$A$65537,0)),INDEX(background_technosphere!$E$2:$E$65536,MATCH($C710,background_technosphere!$A$2:$A$65536,0))),"")</f>
        <v/>
      </c>
      <c r="F710" s="55" t="str">
        <f>_xlfn.IFNA(_xlfn.IFNA(INDEX(l_act!$C$3:$C$65537,MATCH(IFERROR(RIGHT($C710,LEN($C710)-FIND("_",$C710)),""),l_act!$A$3:$A$65537,0)),INDEX(background_technosphere!$G$2:$G$65536,MATCH($C710,background_technosphere!$A$2:$A$65536,0))),"")</f>
        <v/>
      </c>
      <c r="G710" s="56" t="str">
        <f>_xlfn.IFNA(_xlfn.IFNA(INDEX(l_goods!$B$3:$B$65537,MATCH($C710,l_goods!$A$3:$A$65537,0)),INDEX(background_technosphere!$F$2:$F$65536,MATCH($C710,background_technosphere!$A$2:$A$65536,0))),"")</f>
        <v/>
      </c>
      <c r="H710" s="57" t="str">
        <f>_xlfn.IFNA(_xlfn.IFNA(INDEX(l_fp!$B$3:$B$65537,MATCH($D710,l_fp!$A$3:$A$65537,0)),INDEX(background_biosphere!$B$2:$B$65536,MATCH($D710,background_biosphere!$A$2:$A$65536,0))),"")</f>
        <v/>
      </c>
      <c r="I710" s="58"/>
      <c r="J710" s="58"/>
      <c r="K710" s="54"/>
      <c r="L710" s="59" t="str">
        <f>IF(_xlfn.IFNA(_xlfn.IFNA(INDEX(l_fp!$D$3:$D$65537,MATCH($D710,l_fp!$A$3:$A$65537,0)),INDEX(background_biosphere!$C$2:$C$65536,MATCH($D710,background_biosphere!$A$2:$A$65536,0))),"")=0,"",_xlfn.IFNA(_xlfn.IFNA(INDEX(l_fp!$D$3:$D$65537,MATCH($D710,l_fp!$A$3:$A$65537,0)),INDEX(background_biosphere!$C$2:$C$65536,MATCH($D710,background_biosphere!$A$2:$A$65536,0))),""))</f>
        <v/>
      </c>
      <c r="M710" s="59" t="str">
        <f>IF(_xlfn.IFNA(_xlfn.IFNA(INDEX(l_fp!$E$3:$E$65537,MATCH($D710,l_fp!$A$3:$A$65537,0)),INDEX(background_biosphere!$D$2:$D$65536,MATCH($D710,background_biosphere!$A$2:$A$65536,0))),"")=0,"",_xlfn.IFNA(_xlfn.IFNA(INDEX(l_fp!$E$3:$E$65537,MATCH($D710,l_fp!$A$3:$A$65537,0)),INDEX(background_biosphere!$D$2:$D$65536,MATCH($D710,background_biosphere!$A$2:$A$65536,0))),""))</f>
        <v/>
      </c>
      <c r="N710" s="60" t="str">
        <f>_xlfn.IFNA(_xlfn.IFNA(_xlfn.IFNA(_xlfn.IFNA(INDEX(l_goods!$D$3:$D$65537,MATCH(C710,l_goods!$A$3:$A$65537,0)),INDEX(background_technosphere!$H$2:$H$65536,MATCH(C710,background_technosphere!$A$2:$A$65536,0))),INDEX(l_fp!$F$3:$F$65537,MATCH($D710,l_fp!$A$3:$A$65537,0))),INDEX(background_biosphere!$E$2:$E$65536,MATCH($D710,background_biosphere!$A$2:$A$65536,0))),"")</f>
        <v/>
      </c>
      <c r="O710" s="61"/>
      <c r="P710" s="61"/>
      <c r="Q710" s="61"/>
    </row>
    <row r="711" spans="1:17" x14ac:dyDescent="0.25">
      <c r="A711" s="159"/>
      <c r="B711" s="156"/>
      <c r="C711" s="53"/>
      <c r="D711" s="54"/>
      <c r="E711" s="55" t="str">
        <f>_xlfn.IFNA(_xlfn.IFNA(INDEX(l_act!$B$3:$B$65537,MATCH(IFERROR(RIGHT($C711,LEN($C711)-FIND("_",$C711)),""),l_act!$A$3:$A$65537,0)),INDEX(background_technosphere!$E$2:$E$65536,MATCH($C711,background_technosphere!$A$2:$A$65536,0))),"")</f>
        <v/>
      </c>
      <c r="F711" s="55" t="str">
        <f>_xlfn.IFNA(_xlfn.IFNA(INDEX(l_act!$C$3:$C$65537,MATCH(IFERROR(RIGHT($C711,LEN($C711)-FIND("_",$C711)),""),l_act!$A$3:$A$65537,0)),INDEX(background_technosphere!$G$2:$G$65536,MATCH($C711,background_technosphere!$A$2:$A$65536,0))),"")</f>
        <v/>
      </c>
      <c r="G711" s="56" t="str">
        <f>_xlfn.IFNA(_xlfn.IFNA(INDEX(l_goods!$B$3:$B$65537,MATCH($C711,l_goods!$A$3:$A$65537,0)),INDEX(background_technosphere!$F$2:$F$65536,MATCH($C711,background_technosphere!$A$2:$A$65536,0))),"")</f>
        <v/>
      </c>
      <c r="H711" s="57" t="str">
        <f>_xlfn.IFNA(_xlfn.IFNA(INDEX(l_fp!$B$3:$B$65537,MATCH($D711,l_fp!$A$3:$A$65537,0)),INDEX(background_biosphere!$B$2:$B$65536,MATCH($D711,background_biosphere!$A$2:$A$65536,0))),"")</f>
        <v/>
      </c>
      <c r="I711" s="58"/>
      <c r="J711" s="58"/>
      <c r="K711" s="54"/>
      <c r="L711" s="59" t="str">
        <f>IF(_xlfn.IFNA(_xlfn.IFNA(INDEX(l_fp!$D$3:$D$65537,MATCH($D711,l_fp!$A$3:$A$65537,0)),INDEX(background_biosphere!$C$2:$C$65536,MATCH($D711,background_biosphere!$A$2:$A$65536,0))),"")=0,"",_xlfn.IFNA(_xlfn.IFNA(INDEX(l_fp!$D$3:$D$65537,MATCH($D711,l_fp!$A$3:$A$65537,0)),INDEX(background_biosphere!$C$2:$C$65536,MATCH($D711,background_biosphere!$A$2:$A$65536,0))),""))</f>
        <v/>
      </c>
      <c r="M711" s="59" t="str">
        <f>IF(_xlfn.IFNA(_xlfn.IFNA(INDEX(l_fp!$E$3:$E$65537,MATCH($D711,l_fp!$A$3:$A$65537,0)),INDEX(background_biosphere!$D$2:$D$65536,MATCH($D711,background_biosphere!$A$2:$A$65536,0))),"")=0,"",_xlfn.IFNA(_xlfn.IFNA(INDEX(l_fp!$E$3:$E$65537,MATCH($D711,l_fp!$A$3:$A$65537,0)),INDEX(background_biosphere!$D$2:$D$65536,MATCH($D711,background_biosphere!$A$2:$A$65536,0))),""))</f>
        <v/>
      </c>
      <c r="N711" s="60" t="str">
        <f>_xlfn.IFNA(_xlfn.IFNA(_xlfn.IFNA(_xlfn.IFNA(INDEX(l_goods!$D$3:$D$65537,MATCH(C711,l_goods!$A$3:$A$65537,0)),INDEX(background_technosphere!$H$2:$H$65536,MATCH(C711,background_technosphere!$A$2:$A$65536,0))),INDEX(l_fp!$F$3:$F$65537,MATCH($D711,l_fp!$A$3:$A$65537,0))),INDEX(background_biosphere!$E$2:$E$65536,MATCH($D711,background_biosphere!$A$2:$A$65536,0))),"")</f>
        <v/>
      </c>
      <c r="O711" s="61"/>
      <c r="P711" s="61"/>
      <c r="Q711" s="61"/>
    </row>
    <row r="712" spans="1:17" x14ac:dyDescent="0.25">
      <c r="A712" s="159"/>
      <c r="B712" s="156"/>
      <c r="C712" s="53"/>
      <c r="D712" s="54"/>
      <c r="E712" s="55" t="str">
        <f>_xlfn.IFNA(_xlfn.IFNA(INDEX(l_act!$B$3:$B$65537,MATCH(IFERROR(RIGHT($C712,LEN($C712)-FIND("_",$C712)),""),l_act!$A$3:$A$65537,0)),INDEX(background_technosphere!$E$2:$E$65536,MATCH($C712,background_technosphere!$A$2:$A$65536,0))),"")</f>
        <v/>
      </c>
      <c r="F712" s="55" t="str">
        <f>_xlfn.IFNA(_xlfn.IFNA(INDEX(l_act!$C$3:$C$65537,MATCH(IFERROR(RIGHT($C712,LEN($C712)-FIND("_",$C712)),""),l_act!$A$3:$A$65537,0)),INDEX(background_technosphere!$G$2:$G$65536,MATCH($C712,background_technosphere!$A$2:$A$65536,0))),"")</f>
        <v/>
      </c>
      <c r="G712" s="56" t="str">
        <f>_xlfn.IFNA(_xlfn.IFNA(INDEX(l_goods!$B$3:$B$65537,MATCH($C712,l_goods!$A$3:$A$65537,0)),INDEX(background_technosphere!$F$2:$F$65536,MATCH($C712,background_technosphere!$A$2:$A$65536,0))),"")</f>
        <v/>
      </c>
      <c r="H712" s="57" t="str">
        <f>_xlfn.IFNA(_xlfn.IFNA(INDEX(l_fp!$B$3:$B$65537,MATCH($D712,l_fp!$A$3:$A$65537,0)),INDEX(background_biosphere!$B$2:$B$65536,MATCH($D712,background_biosphere!$A$2:$A$65536,0))),"")</f>
        <v/>
      </c>
      <c r="I712" s="58"/>
      <c r="J712" s="58"/>
      <c r="K712" s="54"/>
      <c r="L712" s="59" t="str">
        <f>IF(_xlfn.IFNA(_xlfn.IFNA(INDEX(l_fp!$D$3:$D$65537,MATCH($D712,l_fp!$A$3:$A$65537,0)),INDEX(background_biosphere!$C$2:$C$65536,MATCH($D712,background_biosphere!$A$2:$A$65536,0))),"")=0,"",_xlfn.IFNA(_xlfn.IFNA(INDEX(l_fp!$D$3:$D$65537,MATCH($D712,l_fp!$A$3:$A$65537,0)),INDEX(background_biosphere!$C$2:$C$65536,MATCH($D712,background_biosphere!$A$2:$A$65536,0))),""))</f>
        <v/>
      </c>
      <c r="M712" s="59" t="str">
        <f>IF(_xlfn.IFNA(_xlfn.IFNA(INDEX(l_fp!$E$3:$E$65537,MATCH($D712,l_fp!$A$3:$A$65537,0)),INDEX(background_biosphere!$D$2:$D$65536,MATCH($D712,background_biosphere!$A$2:$A$65536,0))),"")=0,"",_xlfn.IFNA(_xlfn.IFNA(INDEX(l_fp!$E$3:$E$65537,MATCH($D712,l_fp!$A$3:$A$65537,0)),INDEX(background_biosphere!$D$2:$D$65536,MATCH($D712,background_biosphere!$A$2:$A$65536,0))),""))</f>
        <v/>
      </c>
      <c r="N712" s="60" t="str">
        <f>_xlfn.IFNA(_xlfn.IFNA(_xlfn.IFNA(_xlfn.IFNA(INDEX(l_goods!$D$3:$D$65537,MATCH(C712,l_goods!$A$3:$A$65537,0)),INDEX(background_technosphere!$H$2:$H$65536,MATCH(C712,background_technosphere!$A$2:$A$65536,0))),INDEX(l_fp!$F$3:$F$65537,MATCH($D712,l_fp!$A$3:$A$65537,0))),INDEX(background_biosphere!$E$2:$E$65536,MATCH($D712,background_biosphere!$A$2:$A$65536,0))),"")</f>
        <v/>
      </c>
      <c r="O712" s="61"/>
      <c r="P712" s="61"/>
      <c r="Q712" s="61"/>
    </row>
    <row r="713" spans="1:17" x14ac:dyDescent="0.25">
      <c r="A713" s="159"/>
      <c r="B713" s="156"/>
      <c r="C713" s="53"/>
      <c r="D713" s="54"/>
      <c r="E713" s="55" t="str">
        <f>_xlfn.IFNA(_xlfn.IFNA(INDEX(l_act!$B$3:$B$65537,MATCH(IFERROR(RIGHT($C713,LEN($C713)-FIND("_",$C713)),""),l_act!$A$3:$A$65537,0)),INDEX(background_technosphere!$E$2:$E$65536,MATCH($C713,background_technosphere!$A$2:$A$65536,0))),"")</f>
        <v/>
      </c>
      <c r="F713" s="55" t="str">
        <f>_xlfn.IFNA(_xlfn.IFNA(INDEX(l_act!$C$3:$C$65537,MATCH(IFERROR(RIGHT($C713,LEN($C713)-FIND("_",$C713)),""),l_act!$A$3:$A$65537,0)),INDEX(background_technosphere!$G$2:$G$65536,MATCH($C713,background_technosphere!$A$2:$A$65536,0))),"")</f>
        <v/>
      </c>
      <c r="G713" s="56" t="str">
        <f>_xlfn.IFNA(_xlfn.IFNA(INDEX(l_goods!$B$3:$B$65537,MATCH($C713,l_goods!$A$3:$A$65537,0)),INDEX(background_technosphere!$F$2:$F$65536,MATCH($C713,background_technosphere!$A$2:$A$65536,0))),"")</f>
        <v/>
      </c>
      <c r="H713" s="57" t="str">
        <f>_xlfn.IFNA(_xlfn.IFNA(INDEX(l_fp!$B$3:$B$65537,MATCH($D713,l_fp!$A$3:$A$65537,0)),INDEX(background_biosphere!$B$2:$B$65536,MATCH($D713,background_biosphere!$A$2:$A$65536,0))),"")</f>
        <v/>
      </c>
      <c r="I713" s="58"/>
      <c r="J713" s="58"/>
      <c r="K713" s="54"/>
      <c r="L713" s="59" t="str">
        <f>IF(_xlfn.IFNA(_xlfn.IFNA(INDEX(l_fp!$D$3:$D$65537,MATCH($D713,l_fp!$A$3:$A$65537,0)),INDEX(background_biosphere!$C$2:$C$65536,MATCH($D713,background_biosphere!$A$2:$A$65536,0))),"")=0,"",_xlfn.IFNA(_xlfn.IFNA(INDEX(l_fp!$D$3:$D$65537,MATCH($D713,l_fp!$A$3:$A$65537,0)),INDEX(background_biosphere!$C$2:$C$65536,MATCH($D713,background_biosphere!$A$2:$A$65536,0))),""))</f>
        <v/>
      </c>
      <c r="M713" s="59" t="str">
        <f>IF(_xlfn.IFNA(_xlfn.IFNA(INDEX(l_fp!$E$3:$E$65537,MATCH($D713,l_fp!$A$3:$A$65537,0)),INDEX(background_biosphere!$D$2:$D$65536,MATCH($D713,background_biosphere!$A$2:$A$65536,0))),"")=0,"",_xlfn.IFNA(_xlfn.IFNA(INDEX(l_fp!$E$3:$E$65537,MATCH($D713,l_fp!$A$3:$A$65537,0)),INDEX(background_biosphere!$D$2:$D$65536,MATCH($D713,background_biosphere!$A$2:$A$65536,0))),""))</f>
        <v/>
      </c>
      <c r="N713" s="60" t="str">
        <f>_xlfn.IFNA(_xlfn.IFNA(_xlfn.IFNA(_xlfn.IFNA(INDEX(l_goods!$D$3:$D$65537,MATCH(C713,l_goods!$A$3:$A$65537,0)),INDEX(background_technosphere!$H$2:$H$65536,MATCH(C713,background_technosphere!$A$2:$A$65536,0))),INDEX(l_fp!$F$3:$F$65537,MATCH($D713,l_fp!$A$3:$A$65537,0))),INDEX(background_biosphere!$E$2:$E$65536,MATCH($D713,background_biosphere!$A$2:$A$65536,0))),"")</f>
        <v/>
      </c>
      <c r="O713" s="61"/>
      <c r="P713" s="61"/>
      <c r="Q713" s="61"/>
    </row>
    <row r="714" spans="1:17" x14ac:dyDescent="0.25">
      <c r="A714" s="159"/>
      <c r="B714" s="156"/>
      <c r="C714" s="53"/>
      <c r="D714" s="54"/>
      <c r="E714" s="55" t="str">
        <f>_xlfn.IFNA(_xlfn.IFNA(INDEX(l_act!$B$3:$B$65537,MATCH(IFERROR(RIGHT($C714,LEN($C714)-FIND("_",$C714)),""),l_act!$A$3:$A$65537,0)),INDEX(background_technosphere!$E$2:$E$65536,MATCH($C714,background_technosphere!$A$2:$A$65536,0))),"")</f>
        <v/>
      </c>
      <c r="F714" s="55" t="str">
        <f>_xlfn.IFNA(_xlfn.IFNA(INDEX(l_act!$C$3:$C$65537,MATCH(IFERROR(RIGHT($C714,LEN($C714)-FIND("_",$C714)),""),l_act!$A$3:$A$65537,0)),INDEX(background_technosphere!$G$2:$G$65536,MATCH($C714,background_technosphere!$A$2:$A$65536,0))),"")</f>
        <v/>
      </c>
      <c r="G714" s="56" t="str">
        <f>_xlfn.IFNA(_xlfn.IFNA(INDEX(l_goods!$B$3:$B$65537,MATCH($C714,l_goods!$A$3:$A$65537,0)),INDEX(background_technosphere!$F$2:$F$65536,MATCH($C714,background_technosphere!$A$2:$A$65536,0))),"")</f>
        <v/>
      </c>
      <c r="H714" s="57" t="str">
        <f>_xlfn.IFNA(_xlfn.IFNA(INDEX(l_fp!$B$3:$B$65537,MATCH($D714,l_fp!$A$3:$A$65537,0)),INDEX(background_biosphere!$B$2:$B$65536,MATCH($D714,background_biosphere!$A$2:$A$65536,0))),"")</f>
        <v/>
      </c>
      <c r="I714" s="58"/>
      <c r="J714" s="58"/>
      <c r="K714" s="54"/>
      <c r="L714" s="59" t="str">
        <f>IF(_xlfn.IFNA(_xlfn.IFNA(INDEX(l_fp!$D$3:$D$65537,MATCH($D714,l_fp!$A$3:$A$65537,0)),INDEX(background_biosphere!$C$2:$C$65536,MATCH($D714,background_biosphere!$A$2:$A$65536,0))),"")=0,"",_xlfn.IFNA(_xlfn.IFNA(INDEX(l_fp!$D$3:$D$65537,MATCH($D714,l_fp!$A$3:$A$65537,0)),INDEX(background_biosphere!$C$2:$C$65536,MATCH($D714,background_biosphere!$A$2:$A$65536,0))),""))</f>
        <v/>
      </c>
      <c r="M714" s="59" t="str">
        <f>IF(_xlfn.IFNA(_xlfn.IFNA(INDEX(l_fp!$E$3:$E$65537,MATCH($D714,l_fp!$A$3:$A$65537,0)),INDEX(background_biosphere!$D$2:$D$65536,MATCH($D714,background_biosphere!$A$2:$A$65536,0))),"")=0,"",_xlfn.IFNA(_xlfn.IFNA(INDEX(l_fp!$E$3:$E$65537,MATCH($D714,l_fp!$A$3:$A$65537,0)),INDEX(background_biosphere!$D$2:$D$65536,MATCH($D714,background_biosphere!$A$2:$A$65536,0))),""))</f>
        <v/>
      </c>
      <c r="N714" s="60" t="str">
        <f>_xlfn.IFNA(_xlfn.IFNA(_xlfn.IFNA(_xlfn.IFNA(INDEX(l_goods!$D$3:$D$65537,MATCH(C714,l_goods!$A$3:$A$65537,0)),INDEX(background_technosphere!$H$2:$H$65536,MATCH(C714,background_technosphere!$A$2:$A$65536,0))),INDEX(l_fp!$F$3:$F$65537,MATCH($D714,l_fp!$A$3:$A$65537,0))),INDEX(background_biosphere!$E$2:$E$65536,MATCH($D714,background_biosphere!$A$2:$A$65536,0))),"")</f>
        <v/>
      </c>
      <c r="O714" s="61"/>
      <c r="P714" s="61"/>
      <c r="Q714" s="61"/>
    </row>
    <row r="715" spans="1:17" x14ac:dyDescent="0.25">
      <c r="A715" s="159"/>
      <c r="B715" s="156"/>
      <c r="C715" s="53"/>
      <c r="D715" s="54"/>
      <c r="E715" s="55" t="str">
        <f>_xlfn.IFNA(_xlfn.IFNA(INDEX(l_act!$B$3:$B$65537,MATCH(IFERROR(RIGHT($C715,LEN($C715)-FIND("_",$C715)),""),l_act!$A$3:$A$65537,0)),INDEX(background_technosphere!$E$2:$E$65536,MATCH($C715,background_technosphere!$A$2:$A$65536,0))),"")</f>
        <v/>
      </c>
      <c r="F715" s="55" t="str">
        <f>_xlfn.IFNA(_xlfn.IFNA(INDEX(l_act!$C$3:$C$65537,MATCH(IFERROR(RIGHT($C715,LEN($C715)-FIND("_",$C715)),""),l_act!$A$3:$A$65537,0)),INDEX(background_technosphere!$G$2:$G$65536,MATCH($C715,background_technosphere!$A$2:$A$65536,0))),"")</f>
        <v/>
      </c>
      <c r="G715" s="56" t="str">
        <f>_xlfn.IFNA(_xlfn.IFNA(INDEX(l_goods!$B$3:$B$65537,MATCH($C715,l_goods!$A$3:$A$65537,0)),INDEX(background_technosphere!$F$2:$F$65536,MATCH($C715,background_technosphere!$A$2:$A$65536,0))),"")</f>
        <v/>
      </c>
      <c r="H715" s="57" t="str">
        <f>_xlfn.IFNA(_xlfn.IFNA(INDEX(l_fp!$B$3:$B$65537,MATCH($D715,l_fp!$A$3:$A$65537,0)),INDEX(background_biosphere!$B$2:$B$65536,MATCH($D715,background_biosphere!$A$2:$A$65536,0))),"")</f>
        <v/>
      </c>
      <c r="I715" s="58"/>
      <c r="J715" s="58"/>
      <c r="K715" s="54"/>
      <c r="L715" s="59" t="str">
        <f>IF(_xlfn.IFNA(_xlfn.IFNA(INDEX(l_fp!$D$3:$D$65537,MATCH($D715,l_fp!$A$3:$A$65537,0)),INDEX(background_biosphere!$C$2:$C$65536,MATCH($D715,background_biosphere!$A$2:$A$65536,0))),"")=0,"",_xlfn.IFNA(_xlfn.IFNA(INDEX(l_fp!$D$3:$D$65537,MATCH($D715,l_fp!$A$3:$A$65537,0)),INDEX(background_biosphere!$C$2:$C$65536,MATCH($D715,background_biosphere!$A$2:$A$65536,0))),""))</f>
        <v/>
      </c>
      <c r="M715" s="59" t="str">
        <f>IF(_xlfn.IFNA(_xlfn.IFNA(INDEX(l_fp!$E$3:$E$65537,MATCH($D715,l_fp!$A$3:$A$65537,0)),INDEX(background_biosphere!$D$2:$D$65536,MATCH($D715,background_biosphere!$A$2:$A$65536,0))),"")=0,"",_xlfn.IFNA(_xlfn.IFNA(INDEX(l_fp!$E$3:$E$65537,MATCH($D715,l_fp!$A$3:$A$65537,0)),INDEX(background_biosphere!$D$2:$D$65536,MATCH($D715,background_biosphere!$A$2:$A$65536,0))),""))</f>
        <v/>
      </c>
      <c r="N715" s="60" t="str">
        <f>_xlfn.IFNA(_xlfn.IFNA(_xlfn.IFNA(_xlfn.IFNA(INDEX(l_goods!$D$3:$D$65537,MATCH(C715,l_goods!$A$3:$A$65537,0)),INDEX(background_technosphere!$H$2:$H$65536,MATCH(C715,background_technosphere!$A$2:$A$65536,0))),INDEX(l_fp!$F$3:$F$65537,MATCH($D715,l_fp!$A$3:$A$65537,0))),INDEX(background_biosphere!$E$2:$E$65536,MATCH($D715,background_biosphere!$A$2:$A$65536,0))),"")</f>
        <v/>
      </c>
      <c r="O715" s="61"/>
      <c r="P715" s="61"/>
      <c r="Q715" s="61"/>
    </row>
    <row r="716" spans="1:17" x14ac:dyDescent="0.25">
      <c r="A716" s="159"/>
      <c r="B716" s="156"/>
      <c r="C716" s="53"/>
      <c r="D716" s="54"/>
      <c r="E716" s="55" t="str">
        <f>_xlfn.IFNA(_xlfn.IFNA(INDEX(l_act!$B$3:$B$65537,MATCH(IFERROR(RIGHT($C716,LEN($C716)-FIND("_",$C716)),""),l_act!$A$3:$A$65537,0)),INDEX(background_technosphere!$E$2:$E$65536,MATCH($C716,background_technosphere!$A$2:$A$65536,0))),"")</f>
        <v/>
      </c>
      <c r="F716" s="55" t="str">
        <f>_xlfn.IFNA(_xlfn.IFNA(INDEX(l_act!$C$3:$C$65537,MATCH(IFERROR(RIGHT($C716,LEN($C716)-FIND("_",$C716)),""),l_act!$A$3:$A$65537,0)),INDEX(background_technosphere!$G$2:$G$65536,MATCH($C716,background_technosphere!$A$2:$A$65536,0))),"")</f>
        <v/>
      </c>
      <c r="G716" s="56" t="str">
        <f>_xlfn.IFNA(_xlfn.IFNA(INDEX(l_goods!$B$3:$B$65537,MATCH($C716,l_goods!$A$3:$A$65537,0)),INDEX(background_technosphere!$F$2:$F$65536,MATCH($C716,background_technosphere!$A$2:$A$65536,0))),"")</f>
        <v/>
      </c>
      <c r="H716" s="57" t="str">
        <f>_xlfn.IFNA(_xlfn.IFNA(INDEX(l_fp!$B$3:$B$65537,MATCH($D716,l_fp!$A$3:$A$65537,0)),INDEX(background_biosphere!$B$2:$B$65536,MATCH($D716,background_biosphere!$A$2:$A$65536,0))),"")</f>
        <v/>
      </c>
      <c r="I716" s="58"/>
      <c r="J716" s="58"/>
      <c r="K716" s="54"/>
      <c r="L716" s="59" t="str">
        <f>IF(_xlfn.IFNA(_xlfn.IFNA(INDEX(l_fp!$D$3:$D$65537,MATCH($D716,l_fp!$A$3:$A$65537,0)),INDEX(background_biosphere!$C$2:$C$65536,MATCH($D716,background_biosphere!$A$2:$A$65536,0))),"")=0,"",_xlfn.IFNA(_xlfn.IFNA(INDEX(l_fp!$D$3:$D$65537,MATCH($D716,l_fp!$A$3:$A$65537,0)),INDEX(background_biosphere!$C$2:$C$65536,MATCH($D716,background_biosphere!$A$2:$A$65536,0))),""))</f>
        <v/>
      </c>
      <c r="M716" s="59" t="str">
        <f>IF(_xlfn.IFNA(_xlfn.IFNA(INDEX(l_fp!$E$3:$E$65537,MATCH($D716,l_fp!$A$3:$A$65537,0)),INDEX(background_biosphere!$D$2:$D$65536,MATCH($D716,background_biosphere!$A$2:$A$65536,0))),"")=0,"",_xlfn.IFNA(_xlfn.IFNA(INDEX(l_fp!$E$3:$E$65537,MATCH($D716,l_fp!$A$3:$A$65537,0)),INDEX(background_biosphere!$D$2:$D$65536,MATCH($D716,background_biosphere!$A$2:$A$65536,0))),""))</f>
        <v/>
      </c>
      <c r="N716" s="60" t="str">
        <f>_xlfn.IFNA(_xlfn.IFNA(_xlfn.IFNA(_xlfn.IFNA(INDEX(l_goods!$D$3:$D$65537,MATCH(C716,l_goods!$A$3:$A$65537,0)),INDEX(background_technosphere!$H$2:$H$65536,MATCH(C716,background_technosphere!$A$2:$A$65536,0))),INDEX(l_fp!$F$3:$F$65537,MATCH($D716,l_fp!$A$3:$A$65537,0))),INDEX(background_biosphere!$E$2:$E$65536,MATCH($D716,background_biosphere!$A$2:$A$65536,0))),"")</f>
        <v/>
      </c>
      <c r="O716" s="61"/>
      <c r="P716" s="61"/>
      <c r="Q716" s="61"/>
    </row>
    <row r="717" spans="1:17" x14ac:dyDescent="0.25">
      <c r="A717" s="159"/>
      <c r="B717" s="156"/>
      <c r="C717" s="53"/>
      <c r="D717" s="54"/>
      <c r="E717" s="55" t="str">
        <f>_xlfn.IFNA(_xlfn.IFNA(INDEX(l_act!$B$3:$B$65537,MATCH(IFERROR(RIGHT($C717,LEN($C717)-FIND("_",$C717)),""),l_act!$A$3:$A$65537,0)),INDEX(background_technosphere!$E$2:$E$65536,MATCH($C717,background_technosphere!$A$2:$A$65536,0))),"")</f>
        <v/>
      </c>
      <c r="F717" s="55" t="str">
        <f>_xlfn.IFNA(_xlfn.IFNA(INDEX(l_act!$C$3:$C$65537,MATCH(IFERROR(RIGHT($C717,LEN($C717)-FIND("_",$C717)),""),l_act!$A$3:$A$65537,0)),INDEX(background_technosphere!$G$2:$G$65536,MATCH($C717,background_technosphere!$A$2:$A$65536,0))),"")</f>
        <v/>
      </c>
      <c r="G717" s="56" t="str">
        <f>_xlfn.IFNA(_xlfn.IFNA(INDEX(l_goods!$B$3:$B$65537,MATCH($C717,l_goods!$A$3:$A$65537,0)),INDEX(background_technosphere!$F$2:$F$65536,MATCH($C717,background_technosphere!$A$2:$A$65536,0))),"")</f>
        <v/>
      </c>
      <c r="H717" s="57" t="str">
        <f>_xlfn.IFNA(_xlfn.IFNA(INDEX(l_fp!$B$3:$B$65537,MATCH($D717,l_fp!$A$3:$A$65537,0)),INDEX(background_biosphere!$B$2:$B$65536,MATCH($D717,background_biosphere!$A$2:$A$65536,0))),"")</f>
        <v/>
      </c>
      <c r="I717" s="58"/>
      <c r="J717" s="58"/>
      <c r="K717" s="54"/>
      <c r="L717" s="59" t="str">
        <f>IF(_xlfn.IFNA(_xlfn.IFNA(INDEX(l_fp!$D$3:$D$65537,MATCH($D717,l_fp!$A$3:$A$65537,0)),INDEX(background_biosphere!$C$2:$C$65536,MATCH($D717,background_biosphere!$A$2:$A$65536,0))),"")=0,"",_xlfn.IFNA(_xlfn.IFNA(INDEX(l_fp!$D$3:$D$65537,MATCH($D717,l_fp!$A$3:$A$65537,0)),INDEX(background_biosphere!$C$2:$C$65536,MATCH($D717,background_biosphere!$A$2:$A$65536,0))),""))</f>
        <v/>
      </c>
      <c r="M717" s="59" t="str">
        <f>IF(_xlfn.IFNA(_xlfn.IFNA(INDEX(l_fp!$E$3:$E$65537,MATCH($D717,l_fp!$A$3:$A$65537,0)),INDEX(background_biosphere!$D$2:$D$65536,MATCH($D717,background_biosphere!$A$2:$A$65536,0))),"")=0,"",_xlfn.IFNA(_xlfn.IFNA(INDEX(l_fp!$E$3:$E$65537,MATCH($D717,l_fp!$A$3:$A$65537,0)),INDEX(background_biosphere!$D$2:$D$65536,MATCH($D717,background_biosphere!$A$2:$A$65536,0))),""))</f>
        <v/>
      </c>
      <c r="N717" s="60" t="str">
        <f>_xlfn.IFNA(_xlfn.IFNA(_xlfn.IFNA(_xlfn.IFNA(INDEX(l_goods!$D$3:$D$65537,MATCH(C717,l_goods!$A$3:$A$65537,0)),INDEX(background_technosphere!$H$2:$H$65536,MATCH(C717,background_technosphere!$A$2:$A$65536,0))),INDEX(l_fp!$F$3:$F$65537,MATCH($D717,l_fp!$A$3:$A$65537,0))),INDEX(background_biosphere!$E$2:$E$65536,MATCH($D717,background_biosphere!$A$2:$A$65536,0))),"")</f>
        <v/>
      </c>
      <c r="O717" s="61"/>
      <c r="P717" s="61"/>
      <c r="Q717" s="61"/>
    </row>
    <row r="718" spans="1:17" x14ac:dyDescent="0.25">
      <c r="A718" s="159"/>
      <c r="B718" s="156"/>
      <c r="C718" s="53"/>
      <c r="D718" s="54"/>
      <c r="E718" s="55" t="str">
        <f>_xlfn.IFNA(_xlfn.IFNA(INDEX(l_act!$B$3:$B$65537,MATCH(IFERROR(RIGHT($C718,LEN($C718)-FIND("_",$C718)),""),l_act!$A$3:$A$65537,0)),INDEX(background_technosphere!$E$2:$E$65536,MATCH($C718,background_technosphere!$A$2:$A$65536,0))),"")</f>
        <v/>
      </c>
      <c r="F718" s="55" t="str">
        <f>_xlfn.IFNA(_xlfn.IFNA(INDEX(l_act!$C$3:$C$65537,MATCH(IFERROR(RIGHT($C718,LEN($C718)-FIND("_",$C718)),""),l_act!$A$3:$A$65537,0)),INDEX(background_technosphere!$G$2:$G$65536,MATCH($C718,background_technosphere!$A$2:$A$65536,0))),"")</f>
        <v/>
      </c>
      <c r="G718" s="56" t="str">
        <f>_xlfn.IFNA(_xlfn.IFNA(INDEX(l_goods!$B$3:$B$65537,MATCH($C718,l_goods!$A$3:$A$65537,0)),INDEX(background_technosphere!$F$2:$F$65536,MATCH($C718,background_technosphere!$A$2:$A$65536,0))),"")</f>
        <v/>
      </c>
      <c r="H718" s="57" t="str">
        <f>_xlfn.IFNA(_xlfn.IFNA(INDEX(l_fp!$B$3:$B$65537,MATCH($D718,l_fp!$A$3:$A$65537,0)),INDEX(background_biosphere!$B$2:$B$65536,MATCH($D718,background_biosphere!$A$2:$A$65536,0))),"")</f>
        <v/>
      </c>
      <c r="I718" s="58"/>
      <c r="J718" s="58"/>
      <c r="K718" s="54"/>
      <c r="L718" s="59" t="str">
        <f>IF(_xlfn.IFNA(_xlfn.IFNA(INDEX(l_fp!$D$3:$D$65537,MATCH($D718,l_fp!$A$3:$A$65537,0)),INDEX(background_biosphere!$C$2:$C$65536,MATCH($D718,background_biosphere!$A$2:$A$65536,0))),"")=0,"",_xlfn.IFNA(_xlfn.IFNA(INDEX(l_fp!$D$3:$D$65537,MATCH($D718,l_fp!$A$3:$A$65537,0)),INDEX(background_biosphere!$C$2:$C$65536,MATCH($D718,background_biosphere!$A$2:$A$65536,0))),""))</f>
        <v/>
      </c>
      <c r="M718" s="59" t="str">
        <f>IF(_xlfn.IFNA(_xlfn.IFNA(INDEX(l_fp!$E$3:$E$65537,MATCH($D718,l_fp!$A$3:$A$65537,0)),INDEX(background_biosphere!$D$2:$D$65536,MATCH($D718,background_biosphere!$A$2:$A$65536,0))),"")=0,"",_xlfn.IFNA(_xlfn.IFNA(INDEX(l_fp!$E$3:$E$65537,MATCH($D718,l_fp!$A$3:$A$65537,0)),INDEX(background_biosphere!$D$2:$D$65536,MATCH($D718,background_biosphere!$A$2:$A$65536,0))),""))</f>
        <v/>
      </c>
      <c r="N718" s="60" t="str">
        <f>_xlfn.IFNA(_xlfn.IFNA(_xlfn.IFNA(_xlfn.IFNA(INDEX(l_goods!$D$3:$D$65537,MATCH(C718,l_goods!$A$3:$A$65537,0)),INDEX(background_technosphere!$H$2:$H$65536,MATCH(C718,background_technosphere!$A$2:$A$65536,0))),INDEX(l_fp!$F$3:$F$65537,MATCH($D718,l_fp!$A$3:$A$65537,0))),INDEX(background_biosphere!$E$2:$E$65536,MATCH($D718,background_biosphere!$A$2:$A$65536,0))),"")</f>
        <v/>
      </c>
      <c r="O718" s="61"/>
      <c r="P718" s="61"/>
      <c r="Q718" s="61"/>
    </row>
    <row r="719" spans="1:17" x14ac:dyDescent="0.25">
      <c r="A719" s="159"/>
      <c r="B719" s="156"/>
      <c r="C719" s="53"/>
      <c r="D719" s="54"/>
      <c r="E719" s="55" t="str">
        <f>_xlfn.IFNA(_xlfn.IFNA(INDEX(l_act!$B$3:$B$65537,MATCH(IFERROR(RIGHT($C719,LEN($C719)-FIND("_",$C719)),""),l_act!$A$3:$A$65537,0)),INDEX(background_technosphere!$E$2:$E$65536,MATCH($C719,background_technosphere!$A$2:$A$65536,0))),"")</f>
        <v/>
      </c>
      <c r="F719" s="55" t="str">
        <f>_xlfn.IFNA(_xlfn.IFNA(INDEX(l_act!$C$3:$C$65537,MATCH(IFERROR(RIGHT($C719,LEN($C719)-FIND("_",$C719)),""),l_act!$A$3:$A$65537,0)),INDEX(background_technosphere!$G$2:$G$65536,MATCH($C719,background_technosphere!$A$2:$A$65536,0))),"")</f>
        <v/>
      </c>
      <c r="G719" s="56" t="str">
        <f>_xlfn.IFNA(_xlfn.IFNA(INDEX(l_goods!$B$3:$B$65537,MATCH($C719,l_goods!$A$3:$A$65537,0)),INDEX(background_technosphere!$F$2:$F$65536,MATCH($C719,background_technosphere!$A$2:$A$65536,0))),"")</f>
        <v/>
      </c>
      <c r="H719" s="57" t="str">
        <f>_xlfn.IFNA(_xlfn.IFNA(INDEX(l_fp!$B$3:$B$65537,MATCH($D719,l_fp!$A$3:$A$65537,0)),INDEX(background_biosphere!$B$2:$B$65536,MATCH($D719,background_biosphere!$A$2:$A$65536,0))),"")</f>
        <v/>
      </c>
      <c r="I719" s="58"/>
      <c r="J719" s="58"/>
      <c r="K719" s="54"/>
      <c r="L719" s="59" t="str">
        <f>IF(_xlfn.IFNA(_xlfn.IFNA(INDEX(l_fp!$D$3:$D$65537,MATCH($D719,l_fp!$A$3:$A$65537,0)),INDEX(background_biosphere!$C$2:$C$65536,MATCH($D719,background_biosphere!$A$2:$A$65536,0))),"")=0,"",_xlfn.IFNA(_xlfn.IFNA(INDEX(l_fp!$D$3:$D$65537,MATCH($D719,l_fp!$A$3:$A$65537,0)),INDEX(background_biosphere!$C$2:$C$65536,MATCH($D719,background_biosphere!$A$2:$A$65536,0))),""))</f>
        <v/>
      </c>
      <c r="M719" s="59" t="str">
        <f>IF(_xlfn.IFNA(_xlfn.IFNA(INDEX(l_fp!$E$3:$E$65537,MATCH($D719,l_fp!$A$3:$A$65537,0)),INDEX(background_biosphere!$D$2:$D$65536,MATCH($D719,background_biosphere!$A$2:$A$65536,0))),"")=0,"",_xlfn.IFNA(_xlfn.IFNA(INDEX(l_fp!$E$3:$E$65537,MATCH($D719,l_fp!$A$3:$A$65537,0)),INDEX(background_biosphere!$D$2:$D$65536,MATCH($D719,background_biosphere!$A$2:$A$65536,0))),""))</f>
        <v/>
      </c>
      <c r="N719" s="60" t="str">
        <f>_xlfn.IFNA(_xlfn.IFNA(_xlfn.IFNA(_xlfn.IFNA(INDEX(l_goods!$D$3:$D$65537,MATCH(C719,l_goods!$A$3:$A$65537,0)),INDEX(background_technosphere!$H$2:$H$65536,MATCH(C719,background_technosphere!$A$2:$A$65536,0))),INDEX(l_fp!$F$3:$F$65537,MATCH($D719,l_fp!$A$3:$A$65537,0))),INDEX(background_biosphere!$E$2:$E$65536,MATCH($D719,background_biosphere!$A$2:$A$65536,0))),"")</f>
        <v/>
      </c>
      <c r="O719" s="61"/>
      <c r="P719" s="61"/>
      <c r="Q719" s="61"/>
    </row>
    <row r="720" spans="1:17" x14ac:dyDescent="0.25">
      <c r="A720" s="159"/>
      <c r="B720" s="156"/>
      <c r="C720" s="53"/>
      <c r="D720" s="54"/>
      <c r="E720" s="55" t="str">
        <f>_xlfn.IFNA(_xlfn.IFNA(INDEX(l_act!$B$3:$B$65537,MATCH(IFERROR(RIGHT($C720,LEN($C720)-FIND("_",$C720)),""),l_act!$A$3:$A$65537,0)),INDEX(background_technosphere!$E$2:$E$65536,MATCH($C720,background_technosphere!$A$2:$A$65536,0))),"")</f>
        <v/>
      </c>
      <c r="F720" s="55" t="str">
        <f>_xlfn.IFNA(_xlfn.IFNA(INDEX(l_act!$C$3:$C$65537,MATCH(IFERROR(RIGHT($C720,LEN($C720)-FIND("_",$C720)),""),l_act!$A$3:$A$65537,0)),INDEX(background_technosphere!$G$2:$G$65536,MATCH($C720,background_technosphere!$A$2:$A$65536,0))),"")</f>
        <v/>
      </c>
      <c r="G720" s="56" t="str">
        <f>_xlfn.IFNA(_xlfn.IFNA(INDEX(l_goods!$B$3:$B$65537,MATCH($C720,l_goods!$A$3:$A$65537,0)),INDEX(background_technosphere!$F$2:$F$65536,MATCH($C720,background_technosphere!$A$2:$A$65536,0))),"")</f>
        <v/>
      </c>
      <c r="H720" s="57" t="str">
        <f>_xlfn.IFNA(_xlfn.IFNA(INDEX(l_fp!$B$3:$B$65537,MATCH($D720,l_fp!$A$3:$A$65537,0)),INDEX(background_biosphere!$B$2:$B$65536,MATCH($D720,background_biosphere!$A$2:$A$65536,0))),"")</f>
        <v/>
      </c>
      <c r="I720" s="58"/>
      <c r="J720" s="58"/>
      <c r="K720" s="54"/>
      <c r="L720" s="59" t="str">
        <f>IF(_xlfn.IFNA(_xlfn.IFNA(INDEX(l_fp!$D$3:$D$65537,MATCH($D720,l_fp!$A$3:$A$65537,0)),INDEX(background_biosphere!$C$2:$C$65536,MATCH($D720,background_biosphere!$A$2:$A$65536,0))),"")=0,"",_xlfn.IFNA(_xlfn.IFNA(INDEX(l_fp!$D$3:$D$65537,MATCH($D720,l_fp!$A$3:$A$65537,0)),INDEX(background_biosphere!$C$2:$C$65536,MATCH($D720,background_biosphere!$A$2:$A$65536,0))),""))</f>
        <v/>
      </c>
      <c r="M720" s="59" t="str">
        <f>IF(_xlfn.IFNA(_xlfn.IFNA(INDEX(l_fp!$E$3:$E$65537,MATCH($D720,l_fp!$A$3:$A$65537,0)),INDEX(background_biosphere!$D$2:$D$65536,MATCH($D720,background_biosphere!$A$2:$A$65536,0))),"")=0,"",_xlfn.IFNA(_xlfn.IFNA(INDEX(l_fp!$E$3:$E$65537,MATCH($D720,l_fp!$A$3:$A$65537,0)),INDEX(background_biosphere!$D$2:$D$65536,MATCH($D720,background_biosphere!$A$2:$A$65536,0))),""))</f>
        <v/>
      </c>
      <c r="N720" s="60" t="str">
        <f>_xlfn.IFNA(_xlfn.IFNA(_xlfn.IFNA(_xlfn.IFNA(INDEX(l_goods!$D$3:$D$65537,MATCH(C720,l_goods!$A$3:$A$65537,0)),INDEX(background_technosphere!$H$2:$H$65536,MATCH(C720,background_technosphere!$A$2:$A$65536,0))),INDEX(l_fp!$F$3:$F$65537,MATCH($D720,l_fp!$A$3:$A$65537,0))),INDEX(background_biosphere!$E$2:$E$65536,MATCH($D720,background_biosphere!$A$2:$A$65536,0))),"")</f>
        <v/>
      </c>
      <c r="O720" s="61"/>
      <c r="P720" s="61"/>
      <c r="Q720" s="61"/>
    </row>
    <row r="721" spans="1:17" x14ac:dyDescent="0.25">
      <c r="A721" s="159"/>
      <c r="B721" s="156"/>
      <c r="C721" s="53"/>
      <c r="D721" s="54"/>
      <c r="E721" s="55" t="str">
        <f>_xlfn.IFNA(_xlfn.IFNA(INDEX(l_act!$B$3:$B$65537,MATCH(IFERROR(RIGHT($C721,LEN($C721)-FIND("_",$C721)),""),l_act!$A$3:$A$65537,0)),INDEX(background_technosphere!$E$2:$E$65536,MATCH($C721,background_technosphere!$A$2:$A$65536,0))),"")</f>
        <v/>
      </c>
      <c r="F721" s="55" t="str">
        <f>_xlfn.IFNA(_xlfn.IFNA(INDEX(l_act!$C$3:$C$65537,MATCH(IFERROR(RIGHT($C721,LEN($C721)-FIND("_",$C721)),""),l_act!$A$3:$A$65537,0)),INDEX(background_technosphere!$G$2:$G$65536,MATCH($C721,background_technosphere!$A$2:$A$65536,0))),"")</f>
        <v/>
      </c>
      <c r="G721" s="56" t="str">
        <f>_xlfn.IFNA(_xlfn.IFNA(INDEX(l_goods!$B$3:$B$65537,MATCH($C721,l_goods!$A$3:$A$65537,0)),INDEX(background_technosphere!$F$2:$F$65536,MATCH($C721,background_technosphere!$A$2:$A$65536,0))),"")</f>
        <v/>
      </c>
      <c r="H721" s="57" t="str">
        <f>_xlfn.IFNA(_xlfn.IFNA(INDEX(l_fp!$B$3:$B$65537,MATCH($D721,l_fp!$A$3:$A$65537,0)),INDEX(background_biosphere!$B$2:$B$65536,MATCH($D721,background_biosphere!$A$2:$A$65536,0))),"")</f>
        <v/>
      </c>
      <c r="I721" s="58"/>
      <c r="J721" s="58"/>
      <c r="K721" s="54"/>
      <c r="L721" s="59" t="str">
        <f>IF(_xlfn.IFNA(_xlfn.IFNA(INDEX(l_fp!$D$3:$D$65537,MATCH($D721,l_fp!$A$3:$A$65537,0)),INDEX(background_biosphere!$C$2:$C$65536,MATCH($D721,background_biosphere!$A$2:$A$65536,0))),"")=0,"",_xlfn.IFNA(_xlfn.IFNA(INDEX(l_fp!$D$3:$D$65537,MATCH($D721,l_fp!$A$3:$A$65537,0)),INDEX(background_biosphere!$C$2:$C$65536,MATCH($D721,background_biosphere!$A$2:$A$65536,0))),""))</f>
        <v/>
      </c>
      <c r="M721" s="59" t="str">
        <f>IF(_xlfn.IFNA(_xlfn.IFNA(INDEX(l_fp!$E$3:$E$65537,MATCH($D721,l_fp!$A$3:$A$65537,0)),INDEX(background_biosphere!$D$2:$D$65536,MATCH($D721,background_biosphere!$A$2:$A$65536,0))),"")=0,"",_xlfn.IFNA(_xlfn.IFNA(INDEX(l_fp!$E$3:$E$65537,MATCH($D721,l_fp!$A$3:$A$65537,0)),INDEX(background_biosphere!$D$2:$D$65536,MATCH($D721,background_biosphere!$A$2:$A$65536,0))),""))</f>
        <v/>
      </c>
      <c r="N721" s="60" t="str">
        <f>_xlfn.IFNA(_xlfn.IFNA(_xlfn.IFNA(_xlfn.IFNA(INDEX(l_goods!$D$3:$D$65537,MATCH(C721,l_goods!$A$3:$A$65537,0)),INDEX(background_technosphere!$H$2:$H$65536,MATCH(C721,background_technosphere!$A$2:$A$65536,0))),INDEX(l_fp!$F$3:$F$65537,MATCH($D721,l_fp!$A$3:$A$65537,0))),INDEX(background_biosphere!$E$2:$E$65536,MATCH($D721,background_biosphere!$A$2:$A$65536,0))),"")</f>
        <v/>
      </c>
      <c r="O721" s="61"/>
      <c r="P721" s="61"/>
      <c r="Q721" s="61"/>
    </row>
    <row r="722" spans="1:17" x14ac:dyDescent="0.25">
      <c r="A722" s="159"/>
      <c r="B722" s="156"/>
      <c r="C722" s="53"/>
      <c r="D722" s="54"/>
      <c r="E722" s="55" t="str">
        <f>_xlfn.IFNA(_xlfn.IFNA(INDEX(l_act!$B$3:$B$65537,MATCH(IFERROR(RIGHT($C722,LEN($C722)-FIND("_",$C722)),""),l_act!$A$3:$A$65537,0)),INDEX(background_technosphere!$E$2:$E$65536,MATCH($C722,background_technosphere!$A$2:$A$65536,0))),"")</f>
        <v/>
      </c>
      <c r="F722" s="55" t="str">
        <f>_xlfn.IFNA(_xlfn.IFNA(INDEX(l_act!$C$3:$C$65537,MATCH(IFERROR(RIGHT($C722,LEN($C722)-FIND("_",$C722)),""),l_act!$A$3:$A$65537,0)),INDEX(background_technosphere!$G$2:$G$65536,MATCH($C722,background_technosphere!$A$2:$A$65536,0))),"")</f>
        <v/>
      </c>
      <c r="G722" s="56" t="str">
        <f>_xlfn.IFNA(_xlfn.IFNA(INDEX(l_goods!$B$3:$B$65537,MATCH($C722,l_goods!$A$3:$A$65537,0)),INDEX(background_technosphere!$F$2:$F$65536,MATCH($C722,background_technosphere!$A$2:$A$65536,0))),"")</f>
        <v/>
      </c>
      <c r="H722" s="57" t="str">
        <f>_xlfn.IFNA(_xlfn.IFNA(INDEX(l_fp!$B$3:$B$65537,MATCH($D722,l_fp!$A$3:$A$65537,0)),INDEX(background_biosphere!$B$2:$B$65536,MATCH($D722,background_biosphere!$A$2:$A$65536,0))),"")</f>
        <v/>
      </c>
      <c r="I722" s="58"/>
      <c r="J722" s="58"/>
      <c r="K722" s="54"/>
      <c r="L722" s="59" t="str">
        <f>IF(_xlfn.IFNA(_xlfn.IFNA(INDEX(l_fp!$D$3:$D$65537,MATCH($D722,l_fp!$A$3:$A$65537,0)),INDEX(background_biosphere!$C$2:$C$65536,MATCH($D722,background_biosphere!$A$2:$A$65536,0))),"")=0,"",_xlfn.IFNA(_xlfn.IFNA(INDEX(l_fp!$D$3:$D$65537,MATCH($D722,l_fp!$A$3:$A$65537,0)),INDEX(background_biosphere!$C$2:$C$65536,MATCH($D722,background_biosphere!$A$2:$A$65536,0))),""))</f>
        <v/>
      </c>
      <c r="M722" s="59" t="str">
        <f>IF(_xlfn.IFNA(_xlfn.IFNA(INDEX(l_fp!$E$3:$E$65537,MATCH($D722,l_fp!$A$3:$A$65537,0)),INDEX(background_biosphere!$D$2:$D$65536,MATCH($D722,background_biosphere!$A$2:$A$65536,0))),"")=0,"",_xlfn.IFNA(_xlfn.IFNA(INDEX(l_fp!$E$3:$E$65537,MATCH($D722,l_fp!$A$3:$A$65537,0)),INDEX(background_biosphere!$D$2:$D$65536,MATCH($D722,background_biosphere!$A$2:$A$65536,0))),""))</f>
        <v/>
      </c>
      <c r="N722" s="60" t="str">
        <f>_xlfn.IFNA(_xlfn.IFNA(_xlfn.IFNA(_xlfn.IFNA(INDEX(l_goods!$D$3:$D$65537,MATCH(C722,l_goods!$A$3:$A$65537,0)),INDEX(background_technosphere!$H$2:$H$65536,MATCH(C722,background_technosphere!$A$2:$A$65536,0))),INDEX(l_fp!$F$3:$F$65537,MATCH($D722,l_fp!$A$3:$A$65537,0))),INDEX(background_biosphere!$E$2:$E$65536,MATCH($D722,background_biosphere!$A$2:$A$65536,0))),"")</f>
        <v/>
      </c>
      <c r="O722" s="61"/>
      <c r="P722" s="61"/>
      <c r="Q722" s="61"/>
    </row>
    <row r="723" spans="1:17" x14ac:dyDescent="0.25">
      <c r="A723" s="159"/>
      <c r="B723" s="156"/>
      <c r="C723" s="53"/>
      <c r="D723" s="54"/>
      <c r="E723" s="55" t="str">
        <f>_xlfn.IFNA(_xlfn.IFNA(INDEX(l_act!$B$3:$B$65537,MATCH(IFERROR(RIGHT($C723,LEN($C723)-FIND("_",$C723)),""),l_act!$A$3:$A$65537,0)),INDEX(background_technosphere!$E$2:$E$65536,MATCH($C723,background_technosphere!$A$2:$A$65536,0))),"")</f>
        <v/>
      </c>
      <c r="F723" s="55" t="str">
        <f>_xlfn.IFNA(_xlfn.IFNA(INDEX(l_act!$C$3:$C$65537,MATCH(IFERROR(RIGHT($C723,LEN($C723)-FIND("_",$C723)),""),l_act!$A$3:$A$65537,0)),INDEX(background_technosphere!$G$2:$G$65536,MATCH($C723,background_technosphere!$A$2:$A$65536,0))),"")</f>
        <v/>
      </c>
      <c r="G723" s="56" t="str">
        <f>_xlfn.IFNA(_xlfn.IFNA(INDEX(l_goods!$B$3:$B$65537,MATCH($C723,l_goods!$A$3:$A$65537,0)),INDEX(background_technosphere!$F$2:$F$65536,MATCH($C723,background_technosphere!$A$2:$A$65536,0))),"")</f>
        <v/>
      </c>
      <c r="H723" s="57" t="str">
        <f>_xlfn.IFNA(_xlfn.IFNA(INDEX(l_fp!$B$3:$B$65537,MATCH($D723,l_fp!$A$3:$A$65537,0)),INDEX(background_biosphere!$B$2:$B$65536,MATCH($D723,background_biosphere!$A$2:$A$65536,0))),"")</f>
        <v/>
      </c>
      <c r="I723" s="58"/>
      <c r="J723" s="58"/>
      <c r="K723" s="54"/>
      <c r="L723" s="59" t="str">
        <f>IF(_xlfn.IFNA(_xlfn.IFNA(INDEX(l_fp!$D$3:$D$65537,MATCH($D723,l_fp!$A$3:$A$65537,0)),INDEX(background_biosphere!$C$2:$C$65536,MATCH($D723,background_biosphere!$A$2:$A$65536,0))),"")=0,"",_xlfn.IFNA(_xlfn.IFNA(INDEX(l_fp!$D$3:$D$65537,MATCH($D723,l_fp!$A$3:$A$65537,0)),INDEX(background_biosphere!$C$2:$C$65536,MATCH($D723,background_biosphere!$A$2:$A$65536,0))),""))</f>
        <v/>
      </c>
      <c r="M723" s="59" t="str">
        <f>IF(_xlfn.IFNA(_xlfn.IFNA(INDEX(l_fp!$E$3:$E$65537,MATCH($D723,l_fp!$A$3:$A$65537,0)),INDEX(background_biosphere!$D$2:$D$65536,MATCH($D723,background_biosphere!$A$2:$A$65536,0))),"")=0,"",_xlfn.IFNA(_xlfn.IFNA(INDEX(l_fp!$E$3:$E$65537,MATCH($D723,l_fp!$A$3:$A$65537,0)),INDEX(background_biosphere!$D$2:$D$65536,MATCH($D723,background_biosphere!$A$2:$A$65536,0))),""))</f>
        <v/>
      </c>
      <c r="N723" s="60" t="str">
        <f>_xlfn.IFNA(_xlfn.IFNA(_xlfn.IFNA(_xlfn.IFNA(INDEX(l_goods!$D$3:$D$65537,MATCH(C723,l_goods!$A$3:$A$65537,0)),INDEX(background_technosphere!$H$2:$H$65536,MATCH(C723,background_technosphere!$A$2:$A$65536,0))),INDEX(l_fp!$F$3:$F$65537,MATCH($D723,l_fp!$A$3:$A$65537,0))),INDEX(background_biosphere!$E$2:$E$65536,MATCH($D723,background_biosphere!$A$2:$A$65536,0))),"")</f>
        <v/>
      </c>
      <c r="O723" s="61"/>
      <c r="P723" s="61"/>
      <c r="Q723" s="61"/>
    </row>
    <row r="724" spans="1:17" x14ac:dyDescent="0.25">
      <c r="A724" s="159"/>
      <c r="B724" s="156"/>
      <c r="C724" s="53"/>
      <c r="D724" s="54"/>
      <c r="E724" s="55" t="str">
        <f>_xlfn.IFNA(_xlfn.IFNA(INDEX(l_act!$B$3:$B$65537,MATCH(IFERROR(RIGHT($C724,LEN($C724)-FIND("_",$C724)),""),l_act!$A$3:$A$65537,0)),INDEX(background_technosphere!$E$2:$E$65536,MATCH($C724,background_technosphere!$A$2:$A$65536,0))),"")</f>
        <v/>
      </c>
      <c r="F724" s="55" t="str">
        <f>_xlfn.IFNA(_xlfn.IFNA(INDEX(l_act!$C$3:$C$65537,MATCH(IFERROR(RIGHT($C724,LEN($C724)-FIND("_",$C724)),""),l_act!$A$3:$A$65537,0)),INDEX(background_technosphere!$G$2:$G$65536,MATCH($C724,background_technosphere!$A$2:$A$65536,0))),"")</f>
        <v/>
      </c>
      <c r="G724" s="56" t="str">
        <f>_xlfn.IFNA(_xlfn.IFNA(INDEX(l_goods!$B$3:$B$65537,MATCH($C724,l_goods!$A$3:$A$65537,0)),INDEX(background_technosphere!$F$2:$F$65536,MATCH($C724,background_technosphere!$A$2:$A$65536,0))),"")</f>
        <v/>
      </c>
      <c r="H724" s="57" t="str">
        <f>_xlfn.IFNA(_xlfn.IFNA(INDEX(l_fp!$B$3:$B$65537,MATCH($D724,l_fp!$A$3:$A$65537,0)),INDEX(background_biosphere!$B$2:$B$65536,MATCH($D724,background_biosphere!$A$2:$A$65536,0))),"")</f>
        <v/>
      </c>
      <c r="I724" s="58"/>
      <c r="J724" s="58"/>
      <c r="K724" s="54"/>
      <c r="L724" s="59" t="str">
        <f>IF(_xlfn.IFNA(_xlfn.IFNA(INDEX(l_fp!$D$3:$D$65537,MATCH($D724,l_fp!$A$3:$A$65537,0)),INDEX(background_biosphere!$C$2:$C$65536,MATCH($D724,background_biosphere!$A$2:$A$65536,0))),"")=0,"",_xlfn.IFNA(_xlfn.IFNA(INDEX(l_fp!$D$3:$D$65537,MATCH($D724,l_fp!$A$3:$A$65537,0)),INDEX(background_biosphere!$C$2:$C$65536,MATCH($D724,background_biosphere!$A$2:$A$65536,0))),""))</f>
        <v/>
      </c>
      <c r="M724" s="59" t="str">
        <f>IF(_xlfn.IFNA(_xlfn.IFNA(INDEX(l_fp!$E$3:$E$65537,MATCH($D724,l_fp!$A$3:$A$65537,0)),INDEX(background_biosphere!$D$2:$D$65536,MATCH($D724,background_biosphere!$A$2:$A$65536,0))),"")=0,"",_xlfn.IFNA(_xlfn.IFNA(INDEX(l_fp!$E$3:$E$65537,MATCH($D724,l_fp!$A$3:$A$65537,0)),INDEX(background_biosphere!$D$2:$D$65536,MATCH($D724,background_biosphere!$A$2:$A$65536,0))),""))</f>
        <v/>
      </c>
      <c r="N724" s="60" t="str">
        <f>_xlfn.IFNA(_xlfn.IFNA(_xlfn.IFNA(_xlfn.IFNA(INDEX(l_goods!$D$3:$D$65537,MATCH(C724,l_goods!$A$3:$A$65537,0)),INDEX(background_technosphere!$H$2:$H$65536,MATCH(C724,background_technosphere!$A$2:$A$65536,0))),INDEX(l_fp!$F$3:$F$65537,MATCH($D724,l_fp!$A$3:$A$65537,0))),INDEX(background_biosphere!$E$2:$E$65536,MATCH($D724,background_biosphere!$A$2:$A$65536,0))),"")</f>
        <v/>
      </c>
      <c r="O724" s="61"/>
      <c r="P724" s="61"/>
      <c r="Q724" s="61"/>
    </row>
    <row r="725" spans="1:17" x14ac:dyDescent="0.25">
      <c r="A725" s="159"/>
      <c r="B725" s="156"/>
      <c r="C725" s="53"/>
      <c r="D725" s="54"/>
      <c r="E725" s="55" t="str">
        <f>_xlfn.IFNA(_xlfn.IFNA(INDEX(l_act!$B$3:$B$65537,MATCH(IFERROR(RIGHT($C725,LEN($C725)-FIND("_",$C725)),""),l_act!$A$3:$A$65537,0)),INDEX(background_technosphere!$E$2:$E$65536,MATCH($C725,background_technosphere!$A$2:$A$65536,0))),"")</f>
        <v/>
      </c>
      <c r="F725" s="55" t="str">
        <f>_xlfn.IFNA(_xlfn.IFNA(INDEX(l_act!$C$3:$C$65537,MATCH(IFERROR(RIGHT($C725,LEN($C725)-FIND("_",$C725)),""),l_act!$A$3:$A$65537,0)),INDEX(background_technosphere!$G$2:$G$65536,MATCH($C725,background_technosphere!$A$2:$A$65536,0))),"")</f>
        <v/>
      </c>
      <c r="G725" s="56" t="str">
        <f>_xlfn.IFNA(_xlfn.IFNA(INDEX(l_goods!$B$3:$B$65537,MATCH($C725,l_goods!$A$3:$A$65537,0)),INDEX(background_technosphere!$F$2:$F$65536,MATCH($C725,background_technosphere!$A$2:$A$65536,0))),"")</f>
        <v/>
      </c>
      <c r="H725" s="57" t="str">
        <f>_xlfn.IFNA(_xlfn.IFNA(INDEX(l_fp!$B$3:$B$65537,MATCH($D725,l_fp!$A$3:$A$65537,0)),INDEX(background_biosphere!$B$2:$B$65536,MATCH($D725,background_biosphere!$A$2:$A$65536,0))),"")</f>
        <v/>
      </c>
      <c r="I725" s="58"/>
      <c r="J725" s="58"/>
      <c r="K725" s="54"/>
      <c r="L725" s="59" t="str">
        <f>IF(_xlfn.IFNA(_xlfn.IFNA(INDEX(l_fp!$D$3:$D$65537,MATCH($D725,l_fp!$A$3:$A$65537,0)),INDEX(background_biosphere!$C$2:$C$65536,MATCH($D725,background_biosphere!$A$2:$A$65536,0))),"")=0,"",_xlfn.IFNA(_xlfn.IFNA(INDEX(l_fp!$D$3:$D$65537,MATCH($D725,l_fp!$A$3:$A$65537,0)),INDEX(background_biosphere!$C$2:$C$65536,MATCH($D725,background_biosphere!$A$2:$A$65536,0))),""))</f>
        <v/>
      </c>
      <c r="M725" s="59" t="str">
        <f>IF(_xlfn.IFNA(_xlfn.IFNA(INDEX(l_fp!$E$3:$E$65537,MATCH($D725,l_fp!$A$3:$A$65537,0)),INDEX(background_biosphere!$D$2:$D$65536,MATCH($D725,background_biosphere!$A$2:$A$65536,0))),"")=0,"",_xlfn.IFNA(_xlfn.IFNA(INDEX(l_fp!$E$3:$E$65537,MATCH($D725,l_fp!$A$3:$A$65537,0)),INDEX(background_biosphere!$D$2:$D$65536,MATCH($D725,background_biosphere!$A$2:$A$65536,0))),""))</f>
        <v/>
      </c>
      <c r="N725" s="60" t="str">
        <f>_xlfn.IFNA(_xlfn.IFNA(_xlfn.IFNA(_xlfn.IFNA(INDEX(l_goods!$D$3:$D$65537,MATCH(C725,l_goods!$A$3:$A$65537,0)),INDEX(background_technosphere!$H$2:$H$65536,MATCH(C725,background_technosphere!$A$2:$A$65536,0))),INDEX(l_fp!$F$3:$F$65537,MATCH($D725,l_fp!$A$3:$A$65537,0))),INDEX(background_biosphere!$E$2:$E$65536,MATCH($D725,background_biosphere!$A$2:$A$65536,0))),"")</f>
        <v/>
      </c>
      <c r="O725" s="61"/>
      <c r="P725" s="61"/>
      <c r="Q725" s="61"/>
    </row>
    <row r="726" spans="1:17" x14ac:dyDescent="0.25">
      <c r="A726" s="159"/>
      <c r="B726" s="156"/>
      <c r="C726" s="53"/>
      <c r="D726" s="54"/>
      <c r="E726" s="55" t="str">
        <f>_xlfn.IFNA(_xlfn.IFNA(INDEX(l_act!$B$3:$B$65537,MATCH(IFERROR(RIGHT($C726,LEN($C726)-FIND("_",$C726)),""),l_act!$A$3:$A$65537,0)),INDEX(background_technosphere!$E$2:$E$65536,MATCH($C726,background_technosphere!$A$2:$A$65536,0))),"")</f>
        <v/>
      </c>
      <c r="F726" s="55" t="str">
        <f>_xlfn.IFNA(_xlfn.IFNA(INDEX(l_act!$C$3:$C$65537,MATCH(IFERROR(RIGHT($C726,LEN($C726)-FIND("_",$C726)),""),l_act!$A$3:$A$65537,0)),INDEX(background_technosphere!$G$2:$G$65536,MATCH($C726,background_technosphere!$A$2:$A$65536,0))),"")</f>
        <v/>
      </c>
      <c r="G726" s="56" t="str">
        <f>_xlfn.IFNA(_xlfn.IFNA(INDEX(l_goods!$B$3:$B$65537,MATCH($C726,l_goods!$A$3:$A$65537,0)),INDEX(background_technosphere!$F$2:$F$65536,MATCH($C726,background_technosphere!$A$2:$A$65536,0))),"")</f>
        <v/>
      </c>
      <c r="H726" s="57" t="str">
        <f>_xlfn.IFNA(_xlfn.IFNA(INDEX(l_fp!$B$3:$B$65537,MATCH($D726,l_fp!$A$3:$A$65537,0)),INDEX(background_biosphere!$B$2:$B$65536,MATCH($D726,background_biosphere!$A$2:$A$65536,0))),"")</f>
        <v/>
      </c>
      <c r="I726" s="58"/>
      <c r="J726" s="58"/>
      <c r="K726" s="54"/>
      <c r="L726" s="59" t="str">
        <f>IF(_xlfn.IFNA(_xlfn.IFNA(INDEX(l_fp!$D$3:$D$65537,MATCH($D726,l_fp!$A$3:$A$65537,0)),INDEX(background_biosphere!$C$2:$C$65536,MATCH($D726,background_biosphere!$A$2:$A$65536,0))),"")=0,"",_xlfn.IFNA(_xlfn.IFNA(INDEX(l_fp!$D$3:$D$65537,MATCH($D726,l_fp!$A$3:$A$65537,0)),INDEX(background_biosphere!$C$2:$C$65536,MATCH($D726,background_biosphere!$A$2:$A$65536,0))),""))</f>
        <v/>
      </c>
      <c r="M726" s="59" t="str">
        <f>IF(_xlfn.IFNA(_xlfn.IFNA(INDEX(l_fp!$E$3:$E$65537,MATCH($D726,l_fp!$A$3:$A$65537,0)),INDEX(background_biosphere!$D$2:$D$65536,MATCH($D726,background_biosphere!$A$2:$A$65536,0))),"")=0,"",_xlfn.IFNA(_xlfn.IFNA(INDEX(l_fp!$E$3:$E$65537,MATCH($D726,l_fp!$A$3:$A$65537,0)),INDEX(background_biosphere!$D$2:$D$65536,MATCH($D726,background_biosphere!$A$2:$A$65536,0))),""))</f>
        <v/>
      </c>
      <c r="N726" s="60" t="str">
        <f>_xlfn.IFNA(_xlfn.IFNA(_xlfn.IFNA(_xlfn.IFNA(INDEX(l_goods!$D$3:$D$65537,MATCH(C726,l_goods!$A$3:$A$65537,0)),INDEX(background_technosphere!$H$2:$H$65536,MATCH(C726,background_technosphere!$A$2:$A$65536,0))),INDEX(l_fp!$F$3:$F$65537,MATCH($D726,l_fp!$A$3:$A$65537,0))),INDEX(background_biosphere!$E$2:$E$65536,MATCH($D726,background_biosphere!$A$2:$A$65536,0))),"")</f>
        <v/>
      </c>
      <c r="O726" s="61"/>
      <c r="P726" s="61"/>
      <c r="Q726" s="61"/>
    </row>
    <row r="727" spans="1:17" x14ac:dyDescent="0.25">
      <c r="A727" s="159"/>
      <c r="B727" s="156"/>
      <c r="C727" s="53"/>
      <c r="D727" s="54"/>
      <c r="E727" s="55" t="str">
        <f>_xlfn.IFNA(_xlfn.IFNA(INDEX(l_act!$B$3:$B$65537,MATCH(IFERROR(RIGHT($C727,LEN($C727)-FIND("_",$C727)),""),l_act!$A$3:$A$65537,0)),INDEX(background_technosphere!$E$2:$E$65536,MATCH($C727,background_technosphere!$A$2:$A$65536,0))),"")</f>
        <v/>
      </c>
      <c r="F727" s="55" t="str">
        <f>_xlfn.IFNA(_xlfn.IFNA(INDEX(l_act!$C$3:$C$65537,MATCH(IFERROR(RIGHT($C727,LEN($C727)-FIND("_",$C727)),""),l_act!$A$3:$A$65537,0)),INDEX(background_technosphere!$G$2:$G$65536,MATCH($C727,background_technosphere!$A$2:$A$65536,0))),"")</f>
        <v/>
      </c>
      <c r="G727" s="56" t="str">
        <f>_xlfn.IFNA(_xlfn.IFNA(INDEX(l_goods!$B$3:$B$65537,MATCH($C727,l_goods!$A$3:$A$65537,0)),INDEX(background_technosphere!$F$2:$F$65536,MATCH($C727,background_technosphere!$A$2:$A$65536,0))),"")</f>
        <v/>
      </c>
      <c r="H727" s="57" t="str">
        <f>_xlfn.IFNA(_xlfn.IFNA(INDEX(l_fp!$B$3:$B$65537,MATCH($D727,l_fp!$A$3:$A$65537,0)),INDEX(background_biosphere!$B$2:$B$65536,MATCH($D727,background_biosphere!$A$2:$A$65536,0))),"")</f>
        <v/>
      </c>
      <c r="I727" s="58"/>
      <c r="J727" s="58"/>
      <c r="K727" s="54"/>
      <c r="L727" s="59" t="str">
        <f>IF(_xlfn.IFNA(_xlfn.IFNA(INDEX(l_fp!$D$3:$D$65537,MATCH($D727,l_fp!$A$3:$A$65537,0)),INDEX(background_biosphere!$C$2:$C$65536,MATCH($D727,background_biosphere!$A$2:$A$65536,0))),"")=0,"",_xlfn.IFNA(_xlfn.IFNA(INDEX(l_fp!$D$3:$D$65537,MATCH($D727,l_fp!$A$3:$A$65537,0)),INDEX(background_biosphere!$C$2:$C$65536,MATCH($D727,background_biosphere!$A$2:$A$65536,0))),""))</f>
        <v/>
      </c>
      <c r="M727" s="59" t="str">
        <f>IF(_xlfn.IFNA(_xlfn.IFNA(INDEX(l_fp!$E$3:$E$65537,MATCH($D727,l_fp!$A$3:$A$65537,0)),INDEX(background_biosphere!$D$2:$D$65536,MATCH($D727,background_biosphere!$A$2:$A$65536,0))),"")=0,"",_xlfn.IFNA(_xlfn.IFNA(INDEX(l_fp!$E$3:$E$65537,MATCH($D727,l_fp!$A$3:$A$65537,0)),INDEX(background_biosphere!$D$2:$D$65536,MATCH($D727,background_biosphere!$A$2:$A$65536,0))),""))</f>
        <v/>
      </c>
      <c r="N727" s="60" t="str">
        <f>_xlfn.IFNA(_xlfn.IFNA(_xlfn.IFNA(_xlfn.IFNA(INDEX(l_goods!$D$3:$D$65537,MATCH(C727,l_goods!$A$3:$A$65537,0)),INDEX(background_technosphere!$H$2:$H$65536,MATCH(C727,background_technosphere!$A$2:$A$65536,0))),INDEX(l_fp!$F$3:$F$65537,MATCH($D727,l_fp!$A$3:$A$65537,0))),INDEX(background_biosphere!$E$2:$E$65536,MATCH($D727,background_biosphere!$A$2:$A$65536,0))),"")</f>
        <v/>
      </c>
      <c r="O727" s="61"/>
      <c r="P727" s="61"/>
      <c r="Q727" s="61"/>
    </row>
    <row r="728" spans="1:17" x14ac:dyDescent="0.25">
      <c r="A728" s="159"/>
      <c r="B728" s="156"/>
      <c r="C728" s="53"/>
      <c r="D728" s="54"/>
      <c r="E728" s="55" t="str">
        <f>_xlfn.IFNA(_xlfn.IFNA(INDEX(l_act!$B$3:$B$65537,MATCH(IFERROR(RIGHT($C728,LEN($C728)-FIND("_",$C728)),""),l_act!$A$3:$A$65537,0)),INDEX(background_technosphere!$E$2:$E$65536,MATCH($C728,background_technosphere!$A$2:$A$65536,0))),"")</f>
        <v/>
      </c>
      <c r="F728" s="55" t="str">
        <f>_xlfn.IFNA(_xlfn.IFNA(INDEX(l_act!$C$3:$C$65537,MATCH(IFERROR(RIGHT($C728,LEN($C728)-FIND("_",$C728)),""),l_act!$A$3:$A$65537,0)),INDEX(background_technosphere!$G$2:$G$65536,MATCH($C728,background_technosphere!$A$2:$A$65536,0))),"")</f>
        <v/>
      </c>
      <c r="G728" s="56" t="str">
        <f>_xlfn.IFNA(_xlfn.IFNA(INDEX(l_goods!$B$3:$B$65537,MATCH($C728,l_goods!$A$3:$A$65537,0)),INDEX(background_technosphere!$F$2:$F$65536,MATCH($C728,background_technosphere!$A$2:$A$65536,0))),"")</f>
        <v/>
      </c>
      <c r="H728" s="57" t="str">
        <f>_xlfn.IFNA(_xlfn.IFNA(INDEX(l_fp!$B$3:$B$65537,MATCH($D728,l_fp!$A$3:$A$65537,0)),INDEX(background_biosphere!$B$2:$B$65536,MATCH($D728,background_biosphere!$A$2:$A$65536,0))),"")</f>
        <v/>
      </c>
      <c r="I728" s="58"/>
      <c r="J728" s="58"/>
      <c r="K728" s="54"/>
      <c r="L728" s="59" t="str">
        <f>IF(_xlfn.IFNA(_xlfn.IFNA(INDEX(l_fp!$D$3:$D$65537,MATCH($D728,l_fp!$A$3:$A$65537,0)),INDEX(background_biosphere!$C$2:$C$65536,MATCH($D728,background_biosphere!$A$2:$A$65536,0))),"")=0,"",_xlfn.IFNA(_xlfn.IFNA(INDEX(l_fp!$D$3:$D$65537,MATCH($D728,l_fp!$A$3:$A$65537,0)),INDEX(background_biosphere!$C$2:$C$65536,MATCH($D728,background_biosphere!$A$2:$A$65536,0))),""))</f>
        <v/>
      </c>
      <c r="M728" s="59" t="str">
        <f>IF(_xlfn.IFNA(_xlfn.IFNA(INDEX(l_fp!$E$3:$E$65537,MATCH($D728,l_fp!$A$3:$A$65537,0)),INDEX(background_biosphere!$D$2:$D$65536,MATCH($D728,background_biosphere!$A$2:$A$65536,0))),"")=0,"",_xlfn.IFNA(_xlfn.IFNA(INDEX(l_fp!$E$3:$E$65537,MATCH($D728,l_fp!$A$3:$A$65537,0)),INDEX(background_biosphere!$D$2:$D$65536,MATCH($D728,background_biosphere!$A$2:$A$65536,0))),""))</f>
        <v/>
      </c>
      <c r="N728" s="60" t="str">
        <f>_xlfn.IFNA(_xlfn.IFNA(_xlfn.IFNA(_xlfn.IFNA(INDEX(l_goods!$D$3:$D$65537,MATCH(C728,l_goods!$A$3:$A$65537,0)),INDEX(background_technosphere!$H$2:$H$65536,MATCH(C728,background_technosphere!$A$2:$A$65536,0))),INDEX(l_fp!$F$3:$F$65537,MATCH($D728,l_fp!$A$3:$A$65537,0))),INDEX(background_biosphere!$E$2:$E$65536,MATCH($D728,background_biosphere!$A$2:$A$65536,0))),"")</f>
        <v/>
      </c>
      <c r="O728" s="61"/>
      <c r="P728" s="61"/>
      <c r="Q728" s="61"/>
    </row>
    <row r="729" spans="1:17" x14ac:dyDescent="0.25">
      <c r="A729" s="159"/>
      <c r="B729" s="156"/>
      <c r="C729" s="53"/>
      <c r="D729" s="54"/>
      <c r="E729" s="55" t="str">
        <f>_xlfn.IFNA(_xlfn.IFNA(INDEX(l_act!$B$3:$B$65537,MATCH(IFERROR(RIGHT($C729,LEN($C729)-FIND("_",$C729)),""),l_act!$A$3:$A$65537,0)),INDEX(background_technosphere!$E$2:$E$65536,MATCH($C729,background_technosphere!$A$2:$A$65536,0))),"")</f>
        <v/>
      </c>
      <c r="F729" s="55" t="str">
        <f>_xlfn.IFNA(_xlfn.IFNA(INDEX(l_act!$C$3:$C$65537,MATCH(IFERROR(RIGHT($C729,LEN($C729)-FIND("_",$C729)),""),l_act!$A$3:$A$65537,0)),INDEX(background_technosphere!$G$2:$G$65536,MATCH($C729,background_technosphere!$A$2:$A$65536,0))),"")</f>
        <v/>
      </c>
      <c r="G729" s="56" t="str">
        <f>_xlfn.IFNA(_xlfn.IFNA(INDEX(l_goods!$B$3:$B$65537,MATCH($C729,l_goods!$A$3:$A$65537,0)),INDEX(background_technosphere!$F$2:$F$65536,MATCH($C729,background_technosphere!$A$2:$A$65536,0))),"")</f>
        <v/>
      </c>
      <c r="H729" s="57" t="str">
        <f>_xlfn.IFNA(_xlfn.IFNA(INDEX(l_fp!$B$3:$B$65537,MATCH($D729,l_fp!$A$3:$A$65537,0)),INDEX(background_biosphere!$B$2:$B$65536,MATCH($D729,background_biosphere!$A$2:$A$65536,0))),"")</f>
        <v/>
      </c>
      <c r="I729" s="58"/>
      <c r="J729" s="58"/>
      <c r="K729" s="54"/>
      <c r="L729" s="59" t="str">
        <f>IF(_xlfn.IFNA(_xlfn.IFNA(INDEX(l_fp!$D$3:$D$65537,MATCH($D729,l_fp!$A$3:$A$65537,0)),INDEX(background_biosphere!$C$2:$C$65536,MATCH($D729,background_biosphere!$A$2:$A$65536,0))),"")=0,"",_xlfn.IFNA(_xlfn.IFNA(INDEX(l_fp!$D$3:$D$65537,MATCH($D729,l_fp!$A$3:$A$65537,0)),INDEX(background_biosphere!$C$2:$C$65536,MATCH($D729,background_biosphere!$A$2:$A$65536,0))),""))</f>
        <v/>
      </c>
      <c r="M729" s="59" t="str">
        <f>IF(_xlfn.IFNA(_xlfn.IFNA(INDEX(l_fp!$E$3:$E$65537,MATCH($D729,l_fp!$A$3:$A$65537,0)),INDEX(background_biosphere!$D$2:$D$65536,MATCH($D729,background_biosphere!$A$2:$A$65536,0))),"")=0,"",_xlfn.IFNA(_xlfn.IFNA(INDEX(l_fp!$E$3:$E$65537,MATCH($D729,l_fp!$A$3:$A$65537,0)),INDEX(background_biosphere!$D$2:$D$65536,MATCH($D729,background_biosphere!$A$2:$A$65536,0))),""))</f>
        <v/>
      </c>
      <c r="N729" s="60" t="str">
        <f>_xlfn.IFNA(_xlfn.IFNA(_xlfn.IFNA(_xlfn.IFNA(INDEX(l_goods!$D$3:$D$65537,MATCH(C729,l_goods!$A$3:$A$65537,0)),INDEX(background_technosphere!$H$2:$H$65536,MATCH(C729,background_technosphere!$A$2:$A$65536,0))),INDEX(l_fp!$F$3:$F$65537,MATCH($D729,l_fp!$A$3:$A$65537,0))),INDEX(background_biosphere!$E$2:$E$65536,MATCH($D729,background_biosphere!$A$2:$A$65536,0))),"")</f>
        <v/>
      </c>
      <c r="O729" s="61"/>
      <c r="P729" s="61"/>
      <c r="Q729" s="61"/>
    </row>
    <row r="730" spans="1:17" x14ac:dyDescent="0.25">
      <c r="A730" s="159"/>
      <c r="B730" s="156"/>
      <c r="C730" s="53"/>
      <c r="D730" s="54"/>
      <c r="E730" s="55" t="str">
        <f>_xlfn.IFNA(_xlfn.IFNA(INDEX(l_act!$B$3:$B$65537,MATCH(IFERROR(RIGHT($C730,LEN($C730)-FIND("_",$C730)),""),l_act!$A$3:$A$65537,0)),INDEX(background_technosphere!$E$2:$E$65536,MATCH($C730,background_technosphere!$A$2:$A$65536,0))),"")</f>
        <v/>
      </c>
      <c r="F730" s="55" t="str">
        <f>_xlfn.IFNA(_xlfn.IFNA(INDEX(l_act!$C$3:$C$65537,MATCH(IFERROR(RIGHT($C730,LEN($C730)-FIND("_",$C730)),""),l_act!$A$3:$A$65537,0)),INDEX(background_technosphere!$G$2:$G$65536,MATCH($C730,background_technosphere!$A$2:$A$65536,0))),"")</f>
        <v/>
      </c>
      <c r="G730" s="56" t="str">
        <f>_xlfn.IFNA(_xlfn.IFNA(INDEX(l_goods!$B$3:$B$65537,MATCH($C730,l_goods!$A$3:$A$65537,0)),INDEX(background_technosphere!$F$2:$F$65536,MATCH($C730,background_technosphere!$A$2:$A$65536,0))),"")</f>
        <v/>
      </c>
      <c r="H730" s="57" t="str">
        <f>_xlfn.IFNA(_xlfn.IFNA(INDEX(l_fp!$B$3:$B$65537,MATCH($D730,l_fp!$A$3:$A$65537,0)),INDEX(background_biosphere!$B$2:$B$65536,MATCH($D730,background_biosphere!$A$2:$A$65536,0))),"")</f>
        <v/>
      </c>
      <c r="I730" s="58"/>
      <c r="J730" s="58"/>
      <c r="K730" s="54"/>
      <c r="L730" s="59" t="str">
        <f>IF(_xlfn.IFNA(_xlfn.IFNA(INDEX(l_fp!$D$3:$D$65537,MATCH($D730,l_fp!$A$3:$A$65537,0)),INDEX(background_biosphere!$C$2:$C$65536,MATCH($D730,background_biosphere!$A$2:$A$65536,0))),"")=0,"",_xlfn.IFNA(_xlfn.IFNA(INDEX(l_fp!$D$3:$D$65537,MATCH($D730,l_fp!$A$3:$A$65537,0)),INDEX(background_biosphere!$C$2:$C$65536,MATCH($D730,background_biosphere!$A$2:$A$65536,0))),""))</f>
        <v/>
      </c>
      <c r="M730" s="59" t="str">
        <f>IF(_xlfn.IFNA(_xlfn.IFNA(INDEX(l_fp!$E$3:$E$65537,MATCH($D730,l_fp!$A$3:$A$65537,0)),INDEX(background_biosphere!$D$2:$D$65536,MATCH($D730,background_biosphere!$A$2:$A$65536,0))),"")=0,"",_xlfn.IFNA(_xlfn.IFNA(INDEX(l_fp!$E$3:$E$65537,MATCH($D730,l_fp!$A$3:$A$65537,0)),INDEX(background_biosphere!$D$2:$D$65536,MATCH($D730,background_biosphere!$A$2:$A$65536,0))),""))</f>
        <v/>
      </c>
      <c r="N730" s="60" t="str">
        <f>_xlfn.IFNA(_xlfn.IFNA(_xlfn.IFNA(_xlfn.IFNA(INDEX(l_goods!$D$3:$D$65537,MATCH(C730,l_goods!$A$3:$A$65537,0)),INDEX(background_technosphere!$H$2:$H$65536,MATCH(C730,background_technosphere!$A$2:$A$65536,0))),INDEX(l_fp!$F$3:$F$65537,MATCH($D730,l_fp!$A$3:$A$65537,0))),INDEX(background_biosphere!$E$2:$E$65536,MATCH($D730,background_biosphere!$A$2:$A$65536,0))),"")</f>
        <v/>
      </c>
      <c r="O730" s="61"/>
      <c r="P730" s="61"/>
      <c r="Q730" s="61"/>
    </row>
    <row r="731" spans="1:17" x14ac:dyDescent="0.25">
      <c r="A731" s="159"/>
      <c r="B731" s="156"/>
      <c r="C731" s="53"/>
      <c r="D731" s="54"/>
      <c r="E731" s="55" t="str">
        <f>_xlfn.IFNA(_xlfn.IFNA(INDEX(l_act!$B$3:$B$65537,MATCH(IFERROR(RIGHT($C731,LEN($C731)-FIND("_",$C731)),""),l_act!$A$3:$A$65537,0)),INDEX(background_technosphere!$E$2:$E$65536,MATCH($C731,background_technosphere!$A$2:$A$65536,0))),"")</f>
        <v/>
      </c>
      <c r="F731" s="55" t="str">
        <f>_xlfn.IFNA(_xlfn.IFNA(INDEX(l_act!$C$3:$C$65537,MATCH(IFERROR(RIGHT($C731,LEN($C731)-FIND("_",$C731)),""),l_act!$A$3:$A$65537,0)),INDEX(background_technosphere!$G$2:$G$65536,MATCH($C731,background_technosphere!$A$2:$A$65536,0))),"")</f>
        <v/>
      </c>
      <c r="G731" s="56" t="str">
        <f>_xlfn.IFNA(_xlfn.IFNA(INDEX(l_goods!$B$3:$B$65537,MATCH($C731,l_goods!$A$3:$A$65537,0)),INDEX(background_technosphere!$F$2:$F$65536,MATCH($C731,background_technosphere!$A$2:$A$65536,0))),"")</f>
        <v/>
      </c>
      <c r="H731" s="57" t="str">
        <f>_xlfn.IFNA(_xlfn.IFNA(INDEX(l_fp!$B$3:$B$65537,MATCH($D731,l_fp!$A$3:$A$65537,0)),INDEX(background_biosphere!$B$2:$B$65536,MATCH($D731,background_biosphere!$A$2:$A$65536,0))),"")</f>
        <v/>
      </c>
      <c r="I731" s="58"/>
      <c r="J731" s="58"/>
      <c r="K731" s="54"/>
      <c r="L731" s="59" t="str">
        <f>IF(_xlfn.IFNA(_xlfn.IFNA(INDEX(l_fp!$D$3:$D$65537,MATCH($D731,l_fp!$A$3:$A$65537,0)),INDEX(background_biosphere!$C$2:$C$65536,MATCH($D731,background_biosphere!$A$2:$A$65536,0))),"")=0,"",_xlfn.IFNA(_xlfn.IFNA(INDEX(l_fp!$D$3:$D$65537,MATCH($D731,l_fp!$A$3:$A$65537,0)),INDEX(background_biosphere!$C$2:$C$65536,MATCH($D731,background_biosphere!$A$2:$A$65536,0))),""))</f>
        <v/>
      </c>
      <c r="M731" s="59" t="str">
        <f>IF(_xlfn.IFNA(_xlfn.IFNA(INDEX(l_fp!$E$3:$E$65537,MATCH($D731,l_fp!$A$3:$A$65537,0)),INDEX(background_biosphere!$D$2:$D$65536,MATCH($D731,background_biosphere!$A$2:$A$65536,0))),"")=0,"",_xlfn.IFNA(_xlfn.IFNA(INDEX(l_fp!$E$3:$E$65537,MATCH($D731,l_fp!$A$3:$A$65537,0)),INDEX(background_biosphere!$D$2:$D$65536,MATCH($D731,background_biosphere!$A$2:$A$65536,0))),""))</f>
        <v/>
      </c>
      <c r="N731" s="60" t="str">
        <f>_xlfn.IFNA(_xlfn.IFNA(_xlfn.IFNA(_xlfn.IFNA(INDEX(l_goods!$D$3:$D$65537,MATCH(C731,l_goods!$A$3:$A$65537,0)),INDEX(background_technosphere!$H$2:$H$65536,MATCH(C731,background_technosphere!$A$2:$A$65536,0))),INDEX(l_fp!$F$3:$F$65537,MATCH($D731,l_fp!$A$3:$A$65537,0))),INDEX(background_biosphere!$E$2:$E$65536,MATCH($D731,background_biosphere!$A$2:$A$65536,0))),"")</f>
        <v/>
      </c>
      <c r="O731" s="61"/>
      <c r="P731" s="61"/>
      <c r="Q731" s="61"/>
    </row>
    <row r="732" spans="1:17" x14ac:dyDescent="0.25">
      <c r="A732" s="159"/>
      <c r="B732" s="156"/>
      <c r="C732" s="53"/>
      <c r="D732" s="54"/>
      <c r="E732" s="55" t="str">
        <f>_xlfn.IFNA(_xlfn.IFNA(INDEX(l_act!$B$3:$B$65537,MATCH(IFERROR(RIGHT($C732,LEN($C732)-FIND("_",$C732)),""),l_act!$A$3:$A$65537,0)),INDEX(background_technosphere!$E$2:$E$65536,MATCH($C732,background_technosphere!$A$2:$A$65536,0))),"")</f>
        <v/>
      </c>
      <c r="F732" s="55" t="str">
        <f>_xlfn.IFNA(_xlfn.IFNA(INDEX(l_act!$C$3:$C$65537,MATCH(IFERROR(RIGHT($C732,LEN($C732)-FIND("_",$C732)),""),l_act!$A$3:$A$65537,0)),INDEX(background_technosphere!$G$2:$G$65536,MATCH($C732,background_technosphere!$A$2:$A$65536,0))),"")</f>
        <v/>
      </c>
      <c r="G732" s="56" t="str">
        <f>_xlfn.IFNA(_xlfn.IFNA(INDEX(l_goods!$B$3:$B$65537,MATCH($C732,l_goods!$A$3:$A$65537,0)),INDEX(background_technosphere!$F$2:$F$65536,MATCH($C732,background_technosphere!$A$2:$A$65536,0))),"")</f>
        <v/>
      </c>
      <c r="H732" s="57" t="str">
        <f>_xlfn.IFNA(_xlfn.IFNA(INDEX(l_fp!$B$3:$B$65537,MATCH($D732,l_fp!$A$3:$A$65537,0)),INDEX(background_biosphere!$B$2:$B$65536,MATCH($D732,background_biosphere!$A$2:$A$65536,0))),"")</f>
        <v/>
      </c>
      <c r="I732" s="58"/>
      <c r="J732" s="58"/>
      <c r="K732" s="54"/>
      <c r="L732" s="59" t="str">
        <f>IF(_xlfn.IFNA(_xlfn.IFNA(INDEX(l_fp!$D$3:$D$65537,MATCH($D732,l_fp!$A$3:$A$65537,0)),INDEX(background_biosphere!$C$2:$C$65536,MATCH($D732,background_biosphere!$A$2:$A$65536,0))),"")=0,"",_xlfn.IFNA(_xlfn.IFNA(INDEX(l_fp!$D$3:$D$65537,MATCH($D732,l_fp!$A$3:$A$65537,0)),INDEX(background_biosphere!$C$2:$C$65536,MATCH($D732,background_biosphere!$A$2:$A$65536,0))),""))</f>
        <v/>
      </c>
      <c r="M732" s="59" t="str">
        <f>IF(_xlfn.IFNA(_xlfn.IFNA(INDEX(l_fp!$E$3:$E$65537,MATCH($D732,l_fp!$A$3:$A$65537,0)),INDEX(background_biosphere!$D$2:$D$65536,MATCH($D732,background_biosphere!$A$2:$A$65536,0))),"")=0,"",_xlfn.IFNA(_xlfn.IFNA(INDEX(l_fp!$E$3:$E$65537,MATCH($D732,l_fp!$A$3:$A$65537,0)),INDEX(background_biosphere!$D$2:$D$65536,MATCH($D732,background_biosphere!$A$2:$A$65536,0))),""))</f>
        <v/>
      </c>
      <c r="N732" s="60" t="str">
        <f>_xlfn.IFNA(_xlfn.IFNA(_xlfn.IFNA(_xlfn.IFNA(INDEX(l_goods!$D$3:$D$65537,MATCH(C732,l_goods!$A$3:$A$65537,0)),INDEX(background_technosphere!$H$2:$H$65536,MATCH(C732,background_technosphere!$A$2:$A$65536,0))),INDEX(l_fp!$F$3:$F$65537,MATCH($D732,l_fp!$A$3:$A$65537,0))),INDEX(background_biosphere!$E$2:$E$65536,MATCH($D732,background_biosphere!$A$2:$A$65536,0))),"")</f>
        <v/>
      </c>
      <c r="O732" s="61"/>
      <c r="P732" s="61"/>
      <c r="Q732" s="61"/>
    </row>
    <row r="733" spans="1:17" x14ac:dyDescent="0.25">
      <c r="A733" s="159"/>
      <c r="B733" s="156"/>
      <c r="C733" s="53"/>
      <c r="D733" s="54"/>
      <c r="E733" s="55" t="str">
        <f>_xlfn.IFNA(_xlfn.IFNA(INDEX(l_act!$B$3:$B$65537,MATCH(IFERROR(RIGHT($C733,LEN($C733)-FIND("_",$C733)),""),l_act!$A$3:$A$65537,0)),INDEX(background_technosphere!$E$2:$E$65536,MATCH($C733,background_technosphere!$A$2:$A$65536,0))),"")</f>
        <v/>
      </c>
      <c r="F733" s="55" t="str">
        <f>_xlfn.IFNA(_xlfn.IFNA(INDEX(l_act!$C$3:$C$65537,MATCH(IFERROR(RIGHT($C733,LEN($C733)-FIND("_",$C733)),""),l_act!$A$3:$A$65537,0)),INDEX(background_technosphere!$G$2:$G$65536,MATCH($C733,background_technosphere!$A$2:$A$65536,0))),"")</f>
        <v/>
      </c>
      <c r="G733" s="56" t="str">
        <f>_xlfn.IFNA(_xlfn.IFNA(INDEX(l_goods!$B$3:$B$65537,MATCH($C733,l_goods!$A$3:$A$65537,0)),INDEX(background_technosphere!$F$2:$F$65536,MATCH($C733,background_technosphere!$A$2:$A$65536,0))),"")</f>
        <v/>
      </c>
      <c r="H733" s="57" t="str">
        <f>_xlfn.IFNA(_xlfn.IFNA(INDEX(l_fp!$B$3:$B$65537,MATCH($D733,l_fp!$A$3:$A$65537,0)),INDEX(background_biosphere!$B$2:$B$65536,MATCH($D733,background_biosphere!$A$2:$A$65536,0))),"")</f>
        <v/>
      </c>
      <c r="I733" s="58"/>
      <c r="J733" s="58"/>
      <c r="K733" s="54"/>
      <c r="L733" s="59" t="str">
        <f>IF(_xlfn.IFNA(_xlfn.IFNA(INDEX(l_fp!$D$3:$D$65537,MATCH($D733,l_fp!$A$3:$A$65537,0)),INDEX(background_biosphere!$C$2:$C$65536,MATCH($D733,background_biosphere!$A$2:$A$65536,0))),"")=0,"",_xlfn.IFNA(_xlfn.IFNA(INDEX(l_fp!$D$3:$D$65537,MATCH($D733,l_fp!$A$3:$A$65537,0)),INDEX(background_biosphere!$C$2:$C$65536,MATCH($D733,background_biosphere!$A$2:$A$65536,0))),""))</f>
        <v/>
      </c>
      <c r="M733" s="59" t="str">
        <f>IF(_xlfn.IFNA(_xlfn.IFNA(INDEX(l_fp!$E$3:$E$65537,MATCH($D733,l_fp!$A$3:$A$65537,0)),INDEX(background_biosphere!$D$2:$D$65536,MATCH($D733,background_biosphere!$A$2:$A$65536,0))),"")=0,"",_xlfn.IFNA(_xlfn.IFNA(INDEX(l_fp!$E$3:$E$65537,MATCH($D733,l_fp!$A$3:$A$65537,0)),INDEX(background_biosphere!$D$2:$D$65536,MATCH($D733,background_biosphere!$A$2:$A$65536,0))),""))</f>
        <v/>
      </c>
      <c r="N733" s="60" t="str">
        <f>_xlfn.IFNA(_xlfn.IFNA(_xlfn.IFNA(_xlfn.IFNA(INDEX(l_goods!$D$3:$D$65537,MATCH(C733,l_goods!$A$3:$A$65537,0)),INDEX(background_technosphere!$H$2:$H$65536,MATCH(C733,background_technosphere!$A$2:$A$65536,0))),INDEX(l_fp!$F$3:$F$65537,MATCH($D733,l_fp!$A$3:$A$65537,0))),INDEX(background_biosphere!$E$2:$E$65536,MATCH($D733,background_biosphere!$A$2:$A$65536,0))),"")</f>
        <v/>
      </c>
      <c r="O733" s="61"/>
      <c r="P733" s="61"/>
      <c r="Q733" s="61"/>
    </row>
    <row r="734" spans="1:17" x14ac:dyDescent="0.25">
      <c r="A734" s="159"/>
      <c r="B734" s="156"/>
      <c r="C734" s="53"/>
      <c r="D734" s="54"/>
      <c r="E734" s="55" t="str">
        <f>_xlfn.IFNA(_xlfn.IFNA(INDEX(l_act!$B$3:$B$65537,MATCH(IFERROR(RIGHT($C734,LEN($C734)-FIND("_",$C734)),""),l_act!$A$3:$A$65537,0)),INDEX(background_technosphere!$E$2:$E$65536,MATCH($C734,background_technosphere!$A$2:$A$65536,0))),"")</f>
        <v/>
      </c>
      <c r="F734" s="55" t="str">
        <f>_xlfn.IFNA(_xlfn.IFNA(INDEX(l_act!$C$3:$C$65537,MATCH(IFERROR(RIGHT($C734,LEN($C734)-FIND("_",$C734)),""),l_act!$A$3:$A$65537,0)),INDEX(background_technosphere!$G$2:$G$65536,MATCH($C734,background_technosphere!$A$2:$A$65536,0))),"")</f>
        <v/>
      </c>
      <c r="G734" s="56" t="str">
        <f>_xlfn.IFNA(_xlfn.IFNA(INDEX(l_goods!$B$3:$B$65537,MATCH($C734,l_goods!$A$3:$A$65537,0)),INDEX(background_technosphere!$F$2:$F$65536,MATCH($C734,background_technosphere!$A$2:$A$65536,0))),"")</f>
        <v/>
      </c>
      <c r="H734" s="57" t="str">
        <f>_xlfn.IFNA(_xlfn.IFNA(INDEX(l_fp!$B$3:$B$65537,MATCH($D734,l_fp!$A$3:$A$65537,0)),INDEX(background_biosphere!$B$2:$B$65536,MATCH($D734,background_biosphere!$A$2:$A$65536,0))),"")</f>
        <v/>
      </c>
      <c r="I734" s="58"/>
      <c r="J734" s="58"/>
      <c r="K734" s="54"/>
      <c r="L734" s="59" t="str">
        <f>IF(_xlfn.IFNA(_xlfn.IFNA(INDEX(l_fp!$D$3:$D$65537,MATCH($D734,l_fp!$A$3:$A$65537,0)),INDEX(background_biosphere!$C$2:$C$65536,MATCH($D734,background_biosphere!$A$2:$A$65536,0))),"")=0,"",_xlfn.IFNA(_xlfn.IFNA(INDEX(l_fp!$D$3:$D$65537,MATCH($D734,l_fp!$A$3:$A$65537,0)),INDEX(background_biosphere!$C$2:$C$65536,MATCH($D734,background_biosphere!$A$2:$A$65536,0))),""))</f>
        <v/>
      </c>
      <c r="M734" s="59" t="str">
        <f>IF(_xlfn.IFNA(_xlfn.IFNA(INDEX(l_fp!$E$3:$E$65537,MATCH($D734,l_fp!$A$3:$A$65537,0)),INDEX(background_biosphere!$D$2:$D$65536,MATCH($D734,background_biosphere!$A$2:$A$65536,0))),"")=0,"",_xlfn.IFNA(_xlfn.IFNA(INDEX(l_fp!$E$3:$E$65537,MATCH($D734,l_fp!$A$3:$A$65537,0)),INDEX(background_biosphere!$D$2:$D$65536,MATCH($D734,background_biosphere!$A$2:$A$65536,0))),""))</f>
        <v/>
      </c>
      <c r="N734" s="60" t="str">
        <f>_xlfn.IFNA(_xlfn.IFNA(_xlfn.IFNA(_xlfn.IFNA(INDEX(l_goods!$D$3:$D$65537,MATCH(C734,l_goods!$A$3:$A$65537,0)),INDEX(background_technosphere!$H$2:$H$65536,MATCH(C734,background_technosphere!$A$2:$A$65536,0))),INDEX(l_fp!$F$3:$F$65537,MATCH($D734,l_fp!$A$3:$A$65537,0))),INDEX(background_biosphere!$E$2:$E$65536,MATCH($D734,background_biosphere!$A$2:$A$65536,0))),"")</f>
        <v/>
      </c>
      <c r="O734" s="61"/>
      <c r="P734" s="61"/>
      <c r="Q734" s="61"/>
    </row>
    <row r="735" spans="1:17" x14ac:dyDescent="0.25">
      <c r="A735" s="159"/>
      <c r="B735" s="156"/>
      <c r="C735" s="53"/>
      <c r="D735" s="54"/>
      <c r="E735" s="55" t="str">
        <f>_xlfn.IFNA(_xlfn.IFNA(INDEX(l_act!$B$3:$B$65537,MATCH(IFERROR(RIGHT($C735,LEN($C735)-FIND("_",$C735)),""),l_act!$A$3:$A$65537,0)),INDEX(background_technosphere!$E$2:$E$65536,MATCH($C735,background_technosphere!$A$2:$A$65536,0))),"")</f>
        <v/>
      </c>
      <c r="F735" s="55" t="str">
        <f>_xlfn.IFNA(_xlfn.IFNA(INDEX(l_act!$C$3:$C$65537,MATCH(IFERROR(RIGHT($C735,LEN($C735)-FIND("_",$C735)),""),l_act!$A$3:$A$65537,0)),INDEX(background_technosphere!$G$2:$G$65536,MATCH($C735,background_technosphere!$A$2:$A$65536,0))),"")</f>
        <v/>
      </c>
      <c r="G735" s="56" t="str">
        <f>_xlfn.IFNA(_xlfn.IFNA(INDEX(l_goods!$B$3:$B$65537,MATCH($C735,l_goods!$A$3:$A$65537,0)),INDEX(background_technosphere!$F$2:$F$65536,MATCH($C735,background_technosphere!$A$2:$A$65536,0))),"")</f>
        <v/>
      </c>
      <c r="H735" s="57" t="str">
        <f>_xlfn.IFNA(_xlfn.IFNA(INDEX(l_fp!$B$3:$B$65537,MATCH($D735,l_fp!$A$3:$A$65537,0)),INDEX(background_biosphere!$B$2:$B$65536,MATCH($D735,background_biosphere!$A$2:$A$65536,0))),"")</f>
        <v/>
      </c>
      <c r="I735" s="58"/>
      <c r="J735" s="58"/>
      <c r="K735" s="54"/>
      <c r="L735" s="59" t="str">
        <f>IF(_xlfn.IFNA(_xlfn.IFNA(INDEX(l_fp!$D$3:$D$65537,MATCH($D735,l_fp!$A$3:$A$65537,0)),INDEX(background_biosphere!$C$2:$C$65536,MATCH($D735,background_biosphere!$A$2:$A$65536,0))),"")=0,"",_xlfn.IFNA(_xlfn.IFNA(INDEX(l_fp!$D$3:$D$65537,MATCH($D735,l_fp!$A$3:$A$65537,0)),INDEX(background_biosphere!$C$2:$C$65536,MATCH($D735,background_biosphere!$A$2:$A$65536,0))),""))</f>
        <v/>
      </c>
      <c r="M735" s="59" t="str">
        <f>IF(_xlfn.IFNA(_xlfn.IFNA(INDEX(l_fp!$E$3:$E$65537,MATCH($D735,l_fp!$A$3:$A$65537,0)),INDEX(background_biosphere!$D$2:$D$65536,MATCH($D735,background_biosphere!$A$2:$A$65536,0))),"")=0,"",_xlfn.IFNA(_xlfn.IFNA(INDEX(l_fp!$E$3:$E$65537,MATCH($D735,l_fp!$A$3:$A$65537,0)),INDEX(background_biosphere!$D$2:$D$65536,MATCH($D735,background_biosphere!$A$2:$A$65536,0))),""))</f>
        <v/>
      </c>
      <c r="N735" s="60" t="str">
        <f>_xlfn.IFNA(_xlfn.IFNA(_xlfn.IFNA(_xlfn.IFNA(INDEX(l_goods!$D$3:$D$65537,MATCH(C735,l_goods!$A$3:$A$65537,0)),INDEX(background_technosphere!$H$2:$H$65536,MATCH(C735,background_technosphere!$A$2:$A$65536,0))),INDEX(l_fp!$F$3:$F$65537,MATCH($D735,l_fp!$A$3:$A$65537,0))),INDEX(background_biosphere!$E$2:$E$65536,MATCH($D735,background_biosphere!$A$2:$A$65536,0))),"")</f>
        <v/>
      </c>
      <c r="O735" s="61"/>
      <c r="P735" s="61"/>
      <c r="Q735" s="61"/>
    </row>
    <row r="736" spans="1:17" x14ac:dyDescent="0.25">
      <c r="A736" s="159"/>
      <c r="B736" s="156"/>
      <c r="C736" s="53"/>
      <c r="D736" s="54"/>
      <c r="E736" s="55" t="str">
        <f>_xlfn.IFNA(_xlfn.IFNA(INDEX(l_act!$B$3:$B$65537,MATCH(IFERROR(RIGHT($C736,LEN($C736)-FIND("_",$C736)),""),l_act!$A$3:$A$65537,0)),INDEX(background_technosphere!$E$2:$E$65536,MATCH($C736,background_technosphere!$A$2:$A$65536,0))),"")</f>
        <v/>
      </c>
      <c r="F736" s="55" t="str">
        <f>_xlfn.IFNA(_xlfn.IFNA(INDEX(l_act!$C$3:$C$65537,MATCH(IFERROR(RIGHT($C736,LEN($C736)-FIND("_",$C736)),""),l_act!$A$3:$A$65537,0)),INDEX(background_technosphere!$G$2:$G$65536,MATCH($C736,background_technosphere!$A$2:$A$65536,0))),"")</f>
        <v/>
      </c>
      <c r="G736" s="56" t="str">
        <f>_xlfn.IFNA(_xlfn.IFNA(INDEX(l_goods!$B$3:$B$65537,MATCH($C736,l_goods!$A$3:$A$65537,0)),INDEX(background_technosphere!$F$2:$F$65536,MATCH($C736,background_technosphere!$A$2:$A$65536,0))),"")</f>
        <v/>
      </c>
      <c r="H736" s="57" t="str">
        <f>_xlfn.IFNA(_xlfn.IFNA(INDEX(l_fp!$B$3:$B$65537,MATCH($D736,l_fp!$A$3:$A$65537,0)),INDEX(background_biosphere!$B$2:$B$65536,MATCH($D736,background_biosphere!$A$2:$A$65536,0))),"")</f>
        <v/>
      </c>
      <c r="I736" s="58"/>
      <c r="J736" s="58"/>
      <c r="K736" s="54"/>
      <c r="L736" s="59" t="str">
        <f>IF(_xlfn.IFNA(_xlfn.IFNA(INDEX(l_fp!$D$3:$D$65537,MATCH($D736,l_fp!$A$3:$A$65537,0)),INDEX(background_biosphere!$C$2:$C$65536,MATCH($D736,background_biosphere!$A$2:$A$65536,0))),"")=0,"",_xlfn.IFNA(_xlfn.IFNA(INDEX(l_fp!$D$3:$D$65537,MATCH($D736,l_fp!$A$3:$A$65537,0)),INDEX(background_biosphere!$C$2:$C$65536,MATCH($D736,background_biosphere!$A$2:$A$65536,0))),""))</f>
        <v/>
      </c>
      <c r="M736" s="59" t="str">
        <f>IF(_xlfn.IFNA(_xlfn.IFNA(INDEX(l_fp!$E$3:$E$65537,MATCH($D736,l_fp!$A$3:$A$65537,0)),INDEX(background_biosphere!$D$2:$D$65536,MATCH($D736,background_biosphere!$A$2:$A$65536,0))),"")=0,"",_xlfn.IFNA(_xlfn.IFNA(INDEX(l_fp!$E$3:$E$65537,MATCH($D736,l_fp!$A$3:$A$65537,0)),INDEX(background_biosphere!$D$2:$D$65536,MATCH($D736,background_biosphere!$A$2:$A$65536,0))),""))</f>
        <v/>
      </c>
      <c r="N736" s="60" t="str">
        <f>_xlfn.IFNA(_xlfn.IFNA(_xlfn.IFNA(_xlfn.IFNA(INDEX(l_goods!$D$3:$D$65537,MATCH(C736,l_goods!$A$3:$A$65537,0)),INDEX(background_technosphere!$H$2:$H$65536,MATCH(C736,background_technosphere!$A$2:$A$65536,0))),INDEX(l_fp!$F$3:$F$65537,MATCH($D736,l_fp!$A$3:$A$65537,0))),INDEX(background_biosphere!$E$2:$E$65536,MATCH($D736,background_biosphere!$A$2:$A$65536,0))),"")</f>
        <v/>
      </c>
      <c r="O736" s="61"/>
      <c r="P736" s="61"/>
      <c r="Q736" s="61"/>
    </row>
    <row r="737" spans="1:17" x14ac:dyDescent="0.25">
      <c r="A737" s="159"/>
      <c r="B737" s="156"/>
      <c r="C737" s="53"/>
      <c r="D737" s="54"/>
      <c r="E737" s="55" t="str">
        <f>_xlfn.IFNA(_xlfn.IFNA(INDEX(l_act!$B$3:$B$65537,MATCH(IFERROR(RIGHT($C737,LEN($C737)-FIND("_",$C737)),""),l_act!$A$3:$A$65537,0)),INDEX(background_technosphere!$E$2:$E$65536,MATCH($C737,background_technosphere!$A$2:$A$65536,0))),"")</f>
        <v/>
      </c>
      <c r="F737" s="55" t="str">
        <f>_xlfn.IFNA(_xlfn.IFNA(INDEX(l_act!$C$3:$C$65537,MATCH(IFERROR(RIGHT($C737,LEN($C737)-FIND("_",$C737)),""),l_act!$A$3:$A$65537,0)),INDEX(background_technosphere!$G$2:$G$65536,MATCH($C737,background_technosphere!$A$2:$A$65536,0))),"")</f>
        <v/>
      </c>
      <c r="G737" s="56" t="str">
        <f>_xlfn.IFNA(_xlfn.IFNA(INDEX(l_goods!$B$3:$B$65537,MATCH($C737,l_goods!$A$3:$A$65537,0)),INDEX(background_technosphere!$F$2:$F$65536,MATCH($C737,background_technosphere!$A$2:$A$65536,0))),"")</f>
        <v/>
      </c>
      <c r="H737" s="57" t="str">
        <f>_xlfn.IFNA(_xlfn.IFNA(INDEX(l_fp!$B$3:$B$65537,MATCH($D737,l_fp!$A$3:$A$65537,0)),INDEX(background_biosphere!$B$2:$B$65536,MATCH($D737,background_biosphere!$A$2:$A$65536,0))),"")</f>
        <v/>
      </c>
      <c r="I737" s="58"/>
      <c r="J737" s="58"/>
      <c r="K737" s="54"/>
      <c r="L737" s="59" t="str">
        <f>IF(_xlfn.IFNA(_xlfn.IFNA(INDEX(l_fp!$D$3:$D$65537,MATCH($D737,l_fp!$A$3:$A$65537,0)),INDEX(background_biosphere!$C$2:$C$65536,MATCH($D737,background_biosphere!$A$2:$A$65536,0))),"")=0,"",_xlfn.IFNA(_xlfn.IFNA(INDEX(l_fp!$D$3:$D$65537,MATCH($D737,l_fp!$A$3:$A$65537,0)),INDEX(background_biosphere!$C$2:$C$65536,MATCH($D737,background_biosphere!$A$2:$A$65536,0))),""))</f>
        <v/>
      </c>
      <c r="M737" s="59" t="str">
        <f>IF(_xlfn.IFNA(_xlfn.IFNA(INDEX(l_fp!$E$3:$E$65537,MATCH($D737,l_fp!$A$3:$A$65537,0)),INDEX(background_biosphere!$D$2:$D$65536,MATCH($D737,background_biosphere!$A$2:$A$65536,0))),"")=0,"",_xlfn.IFNA(_xlfn.IFNA(INDEX(l_fp!$E$3:$E$65537,MATCH($D737,l_fp!$A$3:$A$65537,0)),INDEX(background_biosphere!$D$2:$D$65536,MATCH($D737,background_biosphere!$A$2:$A$65536,0))),""))</f>
        <v/>
      </c>
      <c r="N737" s="60" t="str">
        <f>_xlfn.IFNA(_xlfn.IFNA(_xlfn.IFNA(_xlfn.IFNA(INDEX(l_goods!$D$3:$D$65537,MATCH(C737,l_goods!$A$3:$A$65537,0)),INDEX(background_technosphere!$H$2:$H$65536,MATCH(C737,background_technosphere!$A$2:$A$65536,0))),INDEX(l_fp!$F$3:$F$65537,MATCH($D737,l_fp!$A$3:$A$65537,0))),INDEX(background_biosphere!$E$2:$E$65536,MATCH($D737,background_biosphere!$A$2:$A$65536,0))),"")</f>
        <v/>
      </c>
      <c r="O737" s="61"/>
      <c r="P737" s="61"/>
      <c r="Q737" s="61"/>
    </row>
    <row r="738" spans="1:17" x14ac:dyDescent="0.25">
      <c r="A738" s="159"/>
      <c r="B738" s="156"/>
      <c r="C738" s="53"/>
      <c r="D738" s="54"/>
      <c r="E738" s="55" t="str">
        <f>_xlfn.IFNA(_xlfn.IFNA(INDEX(l_act!$B$3:$B$65537,MATCH(IFERROR(RIGHT($C738,LEN($C738)-FIND("_",$C738)),""),l_act!$A$3:$A$65537,0)),INDEX(background_technosphere!$E$2:$E$65536,MATCH($C738,background_technosphere!$A$2:$A$65536,0))),"")</f>
        <v/>
      </c>
      <c r="F738" s="55" t="str">
        <f>_xlfn.IFNA(_xlfn.IFNA(INDEX(l_act!$C$3:$C$65537,MATCH(IFERROR(RIGHT($C738,LEN($C738)-FIND("_",$C738)),""),l_act!$A$3:$A$65537,0)),INDEX(background_technosphere!$G$2:$G$65536,MATCH($C738,background_technosphere!$A$2:$A$65536,0))),"")</f>
        <v/>
      </c>
      <c r="G738" s="56" t="str">
        <f>_xlfn.IFNA(_xlfn.IFNA(INDEX(l_goods!$B$3:$B$65537,MATCH($C738,l_goods!$A$3:$A$65537,0)),INDEX(background_technosphere!$F$2:$F$65536,MATCH($C738,background_technosphere!$A$2:$A$65536,0))),"")</f>
        <v/>
      </c>
      <c r="H738" s="57" t="str">
        <f>_xlfn.IFNA(_xlfn.IFNA(INDEX(l_fp!$B$3:$B$65537,MATCH($D738,l_fp!$A$3:$A$65537,0)),INDEX(background_biosphere!$B$2:$B$65536,MATCH($D738,background_biosphere!$A$2:$A$65536,0))),"")</f>
        <v/>
      </c>
      <c r="I738" s="58"/>
      <c r="J738" s="58"/>
      <c r="K738" s="54"/>
      <c r="L738" s="59" t="str">
        <f>IF(_xlfn.IFNA(_xlfn.IFNA(INDEX(l_fp!$D$3:$D$65537,MATCH($D738,l_fp!$A$3:$A$65537,0)),INDEX(background_biosphere!$C$2:$C$65536,MATCH($D738,background_biosphere!$A$2:$A$65536,0))),"")=0,"",_xlfn.IFNA(_xlfn.IFNA(INDEX(l_fp!$D$3:$D$65537,MATCH($D738,l_fp!$A$3:$A$65537,0)),INDEX(background_biosphere!$C$2:$C$65536,MATCH($D738,background_biosphere!$A$2:$A$65536,0))),""))</f>
        <v/>
      </c>
      <c r="M738" s="59" t="str">
        <f>IF(_xlfn.IFNA(_xlfn.IFNA(INDEX(l_fp!$E$3:$E$65537,MATCH($D738,l_fp!$A$3:$A$65537,0)),INDEX(background_biosphere!$D$2:$D$65536,MATCH($D738,background_biosphere!$A$2:$A$65536,0))),"")=0,"",_xlfn.IFNA(_xlfn.IFNA(INDEX(l_fp!$E$3:$E$65537,MATCH($D738,l_fp!$A$3:$A$65537,0)),INDEX(background_biosphere!$D$2:$D$65536,MATCH($D738,background_biosphere!$A$2:$A$65536,0))),""))</f>
        <v/>
      </c>
      <c r="N738" s="60" t="str">
        <f>_xlfn.IFNA(_xlfn.IFNA(_xlfn.IFNA(_xlfn.IFNA(INDEX(l_goods!$D$3:$D$65537,MATCH(C738,l_goods!$A$3:$A$65537,0)),INDEX(background_technosphere!$H$2:$H$65536,MATCH(C738,background_technosphere!$A$2:$A$65536,0))),INDEX(l_fp!$F$3:$F$65537,MATCH($D738,l_fp!$A$3:$A$65537,0))),INDEX(background_biosphere!$E$2:$E$65536,MATCH($D738,background_biosphere!$A$2:$A$65536,0))),"")</f>
        <v/>
      </c>
      <c r="O738" s="61"/>
      <c r="P738" s="61"/>
      <c r="Q738" s="61"/>
    </row>
    <row r="739" spans="1:17" x14ac:dyDescent="0.25">
      <c r="A739" s="159"/>
      <c r="B739" s="156"/>
      <c r="C739" s="53"/>
      <c r="D739" s="54"/>
      <c r="E739" s="55" t="str">
        <f>_xlfn.IFNA(_xlfn.IFNA(INDEX(l_act!$B$3:$B$65537,MATCH(IFERROR(RIGHT($C739,LEN($C739)-FIND("_",$C739)),""),l_act!$A$3:$A$65537,0)),INDEX(background_technosphere!$E$2:$E$65536,MATCH($C739,background_technosphere!$A$2:$A$65536,0))),"")</f>
        <v/>
      </c>
      <c r="F739" s="55" t="str">
        <f>_xlfn.IFNA(_xlfn.IFNA(INDEX(l_act!$C$3:$C$65537,MATCH(IFERROR(RIGHT($C739,LEN($C739)-FIND("_",$C739)),""),l_act!$A$3:$A$65537,0)),INDEX(background_technosphere!$G$2:$G$65536,MATCH($C739,background_technosphere!$A$2:$A$65536,0))),"")</f>
        <v/>
      </c>
      <c r="G739" s="56" t="str">
        <f>_xlfn.IFNA(_xlfn.IFNA(INDEX(l_goods!$B$3:$B$65537,MATCH($C739,l_goods!$A$3:$A$65537,0)),INDEX(background_technosphere!$F$2:$F$65536,MATCH($C739,background_technosphere!$A$2:$A$65536,0))),"")</f>
        <v/>
      </c>
      <c r="H739" s="57" t="str">
        <f>_xlfn.IFNA(_xlfn.IFNA(INDEX(l_fp!$B$3:$B$65537,MATCH($D739,l_fp!$A$3:$A$65537,0)),INDEX(background_biosphere!$B$2:$B$65536,MATCH($D739,background_biosphere!$A$2:$A$65536,0))),"")</f>
        <v/>
      </c>
      <c r="I739" s="58"/>
      <c r="J739" s="58"/>
      <c r="K739" s="54"/>
      <c r="L739" s="59" t="str">
        <f>IF(_xlfn.IFNA(_xlfn.IFNA(INDEX(l_fp!$D$3:$D$65537,MATCH($D739,l_fp!$A$3:$A$65537,0)),INDEX(background_biosphere!$C$2:$C$65536,MATCH($D739,background_biosphere!$A$2:$A$65536,0))),"")=0,"",_xlfn.IFNA(_xlfn.IFNA(INDEX(l_fp!$D$3:$D$65537,MATCH($D739,l_fp!$A$3:$A$65537,0)),INDEX(background_biosphere!$C$2:$C$65536,MATCH($D739,background_biosphere!$A$2:$A$65536,0))),""))</f>
        <v/>
      </c>
      <c r="M739" s="59" t="str">
        <f>IF(_xlfn.IFNA(_xlfn.IFNA(INDEX(l_fp!$E$3:$E$65537,MATCH($D739,l_fp!$A$3:$A$65537,0)),INDEX(background_biosphere!$D$2:$D$65536,MATCH($D739,background_biosphere!$A$2:$A$65536,0))),"")=0,"",_xlfn.IFNA(_xlfn.IFNA(INDEX(l_fp!$E$3:$E$65537,MATCH($D739,l_fp!$A$3:$A$65537,0)),INDEX(background_biosphere!$D$2:$D$65536,MATCH($D739,background_biosphere!$A$2:$A$65536,0))),""))</f>
        <v/>
      </c>
      <c r="N739" s="60" t="str">
        <f>_xlfn.IFNA(_xlfn.IFNA(_xlfn.IFNA(_xlfn.IFNA(INDEX(l_goods!$D$3:$D$65537,MATCH(C739,l_goods!$A$3:$A$65537,0)),INDEX(background_technosphere!$H$2:$H$65536,MATCH(C739,background_technosphere!$A$2:$A$65536,0))),INDEX(l_fp!$F$3:$F$65537,MATCH($D739,l_fp!$A$3:$A$65537,0))),INDEX(background_biosphere!$E$2:$E$65536,MATCH($D739,background_biosphere!$A$2:$A$65536,0))),"")</f>
        <v/>
      </c>
      <c r="O739" s="61"/>
      <c r="P739" s="61"/>
      <c r="Q739" s="61"/>
    </row>
    <row r="740" spans="1:17" x14ac:dyDescent="0.25">
      <c r="A740" s="159"/>
      <c r="B740" s="156"/>
      <c r="C740" s="53"/>
      <c r="D740" s="54"/>
      <c r="E740" s="55" t="str">
        <f>_xlfn.IFNA(_xlfn.IFNA(INDEX(l_act!$B$3:$B$65537,MATCH(IFERROR(RIGHT($C740,LEN($C740)-FIND("_",$C740)),""),l_act!$A$3:$A$65537,0)),INDEX(background_technosphere!$E$2:$E$65536,MATCH($C740,background_technosphere!$A$2:$A$65536,0))),"")</f>
        <v/>
      </c>
      <c r="F740" s="55" t="str">
        <f>_xlfn.IFNA(_xlfn.IFNA(INDEX(l_act!$C$3:$C$65537,MATCH(IFERROR(RIGHT($C740,LEN($C740)-FIND("_",$C740)),""),l_act!$A$3:$A$65537,0)),INDEX(background_technosphere!$G$2:$G$65536,MATCH($C740,background_technosphere!$A$2:$A$65536,0))),"")</f>
        <v/>
      </c>
      <c r="G740" s="56" t="str">
        <f>_xlfn.IFNA(_xlfn.IFNA(INDEX(l_goods!$B$3:$B$65537,MATCH($C740,l_goods!$A$3:$A$65537,0)),INDEX(background_technosphere!$F$2:$F$65536,MATCH($C740,background_technosphere!$A$2:$A$65536,0))),"")</f>
        <v/>
      </c>
      <c r="H740" s="57" t="str">
        <f>_xlfn.IFNA(_xlfn.IFNA(INDEX(l_fp!$B$3:$B$65537,MATCH($D740,l_fp!$A$3:$A$65537,0)),INDEX(background_biosphere!$B$2:$B$65536,MATCH($D740,background_biosphere!$A$2:$A$65536,0))),"")</f>
        <v/>
      </c>
      <c r="I740" s="58"/>
      <c r="J740" s="58"/>
      <c r="K740" s="54"/>
      <c r="L740" s="59" t="str">
        <f>IF(_xlfn.IFNA(_xlfn.IFNA(INDEX(l_fp!$D$3:$D$65537,MATCH($D740,l_fp!$A$3:$A$65537,0)),INDEX(background_biosphere!$C$2:$C$65536,MATCH($D740,background_biosphere!$A$2:$A$65536,0))),"")=0,"",_xlfn.IFNA(_xlfn.IFNA(INDEX(l_fp!$D$3:$D$65537,MATCH($D740,l_fp!$A$3:$A$65537,0)),INDEX(background_biosphere!$C$2:$C$65536,MATCH($D740,background_biosphere!$A$2:$A$65536,0))),""))</f>
        <v/>
      </c>
      <c r="M740" s="59" t="str">
        <f>IF(_xlfn.IFNA(_xlfn.IFNA(INDEX(l_fp!$E$3:$E$65537,MATCH($D740,l_fp!$A$3:$A$65537,0)),INDEX(background_biosphere!$D$2:$D$65536,MATCH($D740,background_biosphere!$A$2:$A$65536,0))),"")=0,"",_xlfn.IFNA(_xlfn.IFNA(INDEX(l_fp!$E$3:$E$65537,MATCH($D740,l_fp!$A$3:$A$65537,0)),INDEX(background_biosphere!$D$2:$D$65536,MATCH($D740,background_biosphere!$A$2:$A$65536,0))),""))</f>
        <v/>
      </c>
      <c r="N740" s="60" t="str">
        <f>_xlfn.IFNA(_xlfn.IFNA(_xlfn.IFNA(_xlfn.IFNA(INDEX(l_goods!$D$3:$D$65537,MATCH(C740,l_goods!$A$3:$A$65537,0)),INDEX(background_technosphere!$H$2:$H$65536,MATCH(C740,background_technosphere!$A$2:$A$65536,0))),INDEX(l_fp!$F$3:$F$65537,MATCH($D740,l_fp!$A$3:$A$65537,0))),INDEX(background_biosphere!$E$2:$E$65536,MATCH($D740,background_biosphere!$A$2:$A$65536,0))),"")</f>
        <v/>
      </c>
      <c r="O740" s="61"/>
      <c r="P740" s="61"/>
      <c r="Q740" s="61"/>
    </row>
    <row r="741" spans="1:17" x14ac:dyDescent="0.25">
      <c r="A741" s="159"/>
      <c r="B741" s="156"/>
      <c r="C741" s="53"/>
      <c r="D741" s="54"/>
      <c r="E741" s="55" t="str">
        <f>_xlfn.IFNA(_xlfn.IFNA(INDEX(l_act!$B$3:$B$65537,MATCH(IFERROR(RIGHT($C741,LEN($C741)-FIND("_",$C741)),""),l_act!$A$3:$A$65537,0)),INDEX(background_technosphere!$E$2:$E$65536,MATCH($C741,background_technosphere!$A$2:$A$65536,0))),"")</f>
        <v/>
      </c>
      <c r="F741" s="55" t="str">
        <f>_xlfn.IFNA(_xlfn.IFNA(INDEX(l_act!$C$3:$C$65537,MATCH(IFERROR(RIGHT($C741,LEN($C741)-FIND("_",$C741)),""),l_act!$A$3:$A$65537,0)),INDEX(background_technosphere!$G$2:$G$65536,MATCH($C741,background_technosphere!$A$2:$A$65536,0))),"")</f>
        <v/>
      </c>
      <c r="G741" s="56" t="str">
        <f>_xlfn.IFNA(_xlfn.IFNA(INDEX(l_goods!$B$3:$B$65537,MATCH($C741,l_goods!$A$3:$A$65537,0)),INDEX(background_technosphere!$F$2:$F$65536,MATCH($C741,background_technosphere!$A$2:$A$65536,0))),"")</f>
        <v/>
      </c>
      <c r="H741" s="57" t="str">
        <f>_xlfn.IFNA(_xlfn.IFNA(INDEX(l_fp!$B$3:$B$65537,MATCH($D741,l_fp!$A$3:$A$65537,0)),INDEX(background_biosphere!$B$2:$B$65536,MATCH($D741,background_biosphere!$A$2:$A$65536,0))),"")</f>
        <v/>
      </c>
      <c r="I741" s="58"/>
      <c r="J741" s="58"/>
      <c r="K741" s="54"/>
      <c r="L741" s="59" t="str">
        <f>IF(_xlfn.IFNA(_xlfn.IFNA(INDEX(l_fp!$D$3:$D$65537,MATCH($D741,l_fp!$A$3:$A$65537,0)),INDEX(background_biosphere!$C$2:$C$65536,MATCH($D741,background_biosphere!$A$2:$A$65536,0))),"")=0,"",_xlfn.IFNA(_xlfn.IFNA(INDEX(l_fp!$D$3:$D$65537,MATCH($D741,l_fp!$A$3:$A$65537,0)),INDEX(background_biosphere!$C$2:$C$65536,MATCH($D741,background_biosphere!$A$2:$A$65536,0))),""))</f>
        <v/>
      </c>
      <c r="M741" s="59" t="str">
        <f>IF(_xlfn.IFNA(_xlfn.IFNA(INDEX(l_fp!$E$3:$E$65537,MATCH($D741,l_fp!$A$3:$A$65537,0)),INDEX(background_biosphere!$D$2:$D$65536,MATCH($D741,background_biosphere!$A$2:$A$65536,0))),"")=0,"",_xlfn.IFNA(_xlfn.IFNA(INDEX(l_fp!$E$3:$E$65537,MATCH($D741,l_fp!$A$3:$A$65537,0)),INDEX(background_biosphere!$D$2:$D$65536,MATCH($D741,background_biosphere!$A$2:$A$65536,0))),""))</f>
        <v/>
      </c>
      <c r="N741" s="60" t="str">
        <f>_xlfn.IFNA(_xlfn.IFNA(_xlfn.IFNA(_xlfn.IFNA(INDEX(l_goods!$D$3:$D$65537,MATCH(C741,l_goods!$A$3:$A$65537,0)),INDEX(background_technosphere!$H$2:$H$65536,MATCH(C741,background_technosphere!$A$2:$A$65536,0))),INDEX(l_fp!$F$3:$F$65537,MATCH($D741,l_fp!$A$3:$A$65537,0))),INDEX(background_biosphere!$E$2:$E$65536,MATCH($D741,background_biosphere!$A$2:$A$65536,0))),"")</f>
        <v/>
      </c>
      <c r="O741" s="61"/>
      <c r="P741" s="61"/>
      <c r="Q741" s="61"/>
    </row>
    <row r="742" spans="1:17" x14ac:dyDescent="0.25">
      <c r="A742" s="159"/>
      <c r="B742" s="156"/>
      <c r="C742" s="53"/>
      <c r="D742" s="54"/>
      <c r="E742" s="55" t="str">
        <f>_xlfn.IFNA(_xlfn.IFNA(INDEX(l_act!$B$3:$B$65537,MATCH(IFERROR(RIGHT($C742,LEN($C742)-FIND("_",$C742)),""),l_act!$A$3:$A$65537,0)),INDEX(background_technosphere!$E$2:$E$65536,MATCH($C742,background_technosphere!$A$2:$A$65536,0))),"")</f>
        <v/>
      </c>
      <c r="F742" s="55" t="str">
        <f>_xlfn.IFNA(_xlfn.IFNA(INDEX(l_act!$C$3:$C$65537,MATCH(IFERROR(RIGHT($C742,LEN($C742)-FIND("_",$C742)),""),l_act!$A$3:$A$65537,0)),INDEX(background_technosphere!$G$2:$G$65536,MATCH($C742,background_technosphere!$A$2:$A$65536,0))),"")</f>
        <v/>
      </c>
      <c r="G742" s="56" t="str">
        <f>_xlfn.IFNA(_xlfn.IFNA(INDEX(l_goods!$B$3:$B$65537,MATCH($C742,l_goods!$A$3:$A$65537,0)),INDEX(background_technosphere!$F$2:$F$65536,MATCH($C742,background_technosphere!$A$2:$A$65536,0))),"")</f>
        <v/>
      </c>
      <c r="H742" s="57" t="str">
        <f>_xlfn.IFNA(_xlfn.IFNA(INDEX(l_fp!$B$3:$B$65537,MATCH($D742,l_fp!$A$3:$A$65537,0)),INDEX(background_biosphere!$B$2:$B$65536,MATCH($D742,background_biosphere!$A$2:$A$65536,0))),"")</f>
        <v/>
      </c>
      <c r="I742" s="58"/>
      <c r="J742" s="58"/>
      <c r="K742" s="54"/>
      <c r="L742" s="59" t="str">
        <f>IF(_xlfn.IFNA(_xlfn.IFNA(INDEX(l_fp!$D$3:$D$65537,MATCH($D742,l_fp!$A$3:$A$65537,0)),INDEX(background_biosphere!$C$2:$C$65536,MATCH($D742,background_biosphere!$A$2:$A$65536,0))),"")=0,"",_xlfn.IFNA(_xlfn.IFNA(INDEX(l_fp!$D$3:$D$65537,MATCH($D742,l_fp!$A$3:$A$65537,0)),INDEX(background_biosphere!$C$2:$C$65536,MATCH($D742,background_biosphere!$A$2:$A$65536,0))),""))</f>
        <v/>
      </c>
      <c r="M742" s="59" t="str">
        <f>IF(_xlfn.IFNA(_xlfn.IFNA(INDEX(l_fp!$E$3:$E$65537,MATCH($D742,l_fp!$A$3:$A$65537,0)),INDEX(background_biosphere!$D$2:$D$65536,MATCH($D742,background_biosphere!$A$2:$A$65536,0))),"")=0,"",_xlfn.IFNA(_xlfn.IFNA(INDEX(l_fp!$E$3:$E$65537,MATCH($D742,l_fp!$A$3:$A$65537,0)),INDEX(background_biosphere!$D$2:$D$65536,MATCH($D742,background_biosphere!$A$2:$A$65536,0))),""))</f>
        <v/>
      </c>
      <c r="N742" s="60" t="str">
        <f>_xlfn.IFNA(_xlfn.IFNA(_xlfn.IFNA(_xlfn.IFNA(INDEX(l_goods!$D$3:$D$65537,MATCH(C742,l_goods!$A$3:$A$65537,0)),INDEX(background_technosphere!$H$2:$H$65536,MATCH(C742,background_technosphere!$A$2:$A$65536,0))),INDEX(l_fp!$F$3:$F$65537,MATCH($D742,l_fp!$A$3:$A$65537,0))),INDEX(background_biosphere!$E$2:$E$65536,MATCH($D742,background_biosphere!$A$2:$A$65536,0))),"")</f>
        <v/>
      </c>
      <c r="O742" s="61"/>
      <c r="P742" s="61"/>
      <c r="Q742" s="61"/>
    </row>
    <row r="743" spans="1:17" x14ac:dyDescent="0.25">
      <c r="A743" s="159"/>
      <c r="B743" s="156"/>
      <c r="C743" s="53"/>
      <c r="D743" s="54"/>
      <c r="E743" s="55" t="str">
        <f>_xlfn.IFNA(_xlfn.IFNA(INDEX(l_act!$B$3:$B$65537,MATCH(IFERROR(RIGHT($C743,LEN($C743)-FIND("_",$C743)),""),l_act!$A$3:$A$65537,0)),INDEX(background_technosphere!$E$2:$E$65536,MATCH($C743,background_technosphere!$A$2:$A$65536,0))),"")</f>
        <v/>
      </c>
      <c r="F743" s="55" t="str">
        <f>_xlfn.IFNA(_xlfn.IFNA(INDEX(l_act!$C$3:$C$65537,MATCH(IFERROR(RIGHT($C743,LEN($C743)-FIND("_",$C743)),""),l_act!$A$3:$A$65537,0)),INDEX(background_technosphere!$G$2:$G$65536,MATCH($C743,background_technosphere!$A$2:$A$65536,0))),"")</f>
        <v/>
      </c>
      <c r="G743" s="56" t="str">
        <f>_xlfn.IFNA(_xlfn.IFNA(INDEX(l_goods!$B$3:$B$65537,MATCH($C743,l_goods!$A$3:$A$65537,0)),INDEX(background_technosphere!$F$2:$F$65536,MATCH($C743,background_technosphere!$A$2:$A$65536,0))),"")</f>
        <v/>
      </c>
      <c r="H743" s="57" t="str">
        <f>_xlfn.IFNA(_xlfn.IFNA(INDEX(l_fp!$B$3:$B$65537,MATCH($D743,l_fp!$A$3:$A$65537,0)),INDEX(background_biosphere!$B$2:$B$65536,MATCH($D743,background_biosphere!$A$2:$A$65536,0))),"")</f>
        <v/>
      </c>
      <c r="I743" s="58"/>
      <c r="J743" s="58"/>
      <c r="K743" s="54"/>
      <c r="L743" s="59" t="str">
        <f>IF(_xlfn.IFNA(_xlfn.IFNA(INDEX(l_fp!$D$3:$D$65537,MATCH($D743,l_fp!$A$3:$A$65537,0)),INDEX(background_biosphere!$C$2:$C$65536,MATCH($D743,background_biosphere!$A$2:$A$65536,0))),"")=0,"",_xlfn.IFNA(_xlfn.IFNA(INDEX(l_fp!$D$3:$D$65537,MATCH($D743,l_fp!$A$3:$A$65537,0)),INDEX(background_biosphere!$C$2:$C$65536,MATCH($D743,background_biosphere!$A$2:$A$65536,0))),""))</f>
        <v/>
      </c>
      <c r="M743" s="59" t="str">
        <f>IF(_xlfn.IFNA(_xlfn.IFNA(INDEX(l_fp!$E$3:$E$65537,MATCH($D743,l_fp!$A$3:$A$65537,0)),INDEX(background_biosphere!$D$2:$D$65536,MATCH($D743,background_biosphere!$A$2:$A$65536,0))),"")=0,"",_xlfn.IFNA(_xlfn.IFNA(INDEX(l_fp!$E$3:$E$65537,MATCH($D743,l_fp!$A$3:$A$65537,0)),INDEX(background_biosphere!$D$2:$D$65536,MATCH($D743,background_biosphere!$A$2:$A$65536,0))),""))</f>
        <v/>
      </c>
      <c r="N743" s="60" t="str">
        <f>_xlfn.IFNA(_xlfn.IFNA(_xlfn.IFNA(_xlfn.IFNA(INDEX(l_goods!$D$3:$D$65537,MATCH(C743,l_goods!$A$3:$A$65537,0)),INDEX(background_technosphere!$H$2:$H$65536,MATCH(C743,background_technosphere!$A$2:$A$65536,0))),INDEX(l_fp!$F$3:$F$65537,MATCH($D743,l_fp!$A$3:$A$65537,0))),INDEX(background_biosphere!$E$2:$E$65536,MATCH($D743,background_biosphere!$A$2:$A$65536,0))),"")</f>
        <v/>
      </c>
      <c r="O743" s="61"/>
      <c r="P743" s="61"/>
      <c r="Q743" s="61"/>
    </row>
    <row r="744" spans="1:17" x14ac:dyDescent="0.25">
      <c r="A744" s="159"/>
      <c r="B744" s="156"/>
      <c r="C744" s="53"/>
      <c r="D744" s="54"/>
      <c r="E744" s="55" t="str">
        <f>_xlfn.IFNA(_xlfn.IFNA(INDEX(l_act!$B$3:$B$65537,MATCH(IFERROR(RIGHT($C744,LEN($C744)-FIND("_",$C744)),""),l_act!$A$3:$A$65537,0)),INDEX(background_technosphere!$E$2:$E$65536,MATCH($C744,background_technosphere!$A$2:$A$65536,0))),"")</f>
        <v/>
      </c>
      <c r="F744" s="55" t="str">
        <f>_xlfn.IFNA(_xlfn.IFNA(INDEX(l_act!$C$3:$C$65537,MATCH(IFERROR(RIGHT($C744,LEN($C744)-FIND("_",$C744)),""),l_act!$A$3:$A$65537,0)),INDEX(background_technosphere!$G$2:$G$65536,MATCH($C744,background_technosphere!$A$2:$A$65536,0))),"")</f>
        <v/>
      </c>
      <c r="G744" s="56" t="str">
        <f>_xlfn.IFNA(_xlfn.IFNA(INDEX(l_goods!$B$3:$B$65537,MATCH($C744,l_goods!$A$3:$A$65537,0)),INDEX(background_technosphere!$F$2:$F$65536,MATCH($C744,background_technosphere!$A$2:$A$65536,0))),"")</f>
        <v/>
      </c>
      <c r="H744" s="57" t="str">
        <f>_xlfn.IFNA(_xlfn.IFNA(INDEX(l_fp!$B$3:$B$65537,MATCH($D744,l_fp!$A$3:$A$65537,0)),INDEX(background_biosphere!$B$2:$B$65536,MATCH($D744,background_biosphere!$A$2:$A$65536,0))),"")</f>
        <v/>
      </c>
      <c r="I744" s="58"/>
      <c r="J744" s="58"/>
      <c r="K744" s="54"/>
      <c r="L744" s="59" t="str">
        <f>IF(_xlfn.IFNA(_xlfn.IFNA(INDEX(l_fp!$D$3:$D$65537,MATCH($D744,l_fp!$A$3:$A$65537,0)),INDEX(background_biosphere!$C$2:$C$65536,MATCH($D744,background_biosphere!$A$2:$A$65536,0))),"")=0,"",_xlfn.IFNA(_xlfn.IFNA(INDEX(l_fp!$D$3:$D$65537,MATCH($D744,l_fp!$A$3:$A$65537,0)),INDEX(background_biosphere!$C$2:$C$65536,MATCH($D744,background_biosphere!$A$2:$A$65536,0))),""))</f>
        <v/>
      </c>
      <c r="M744" s="59" t="str">
        <f>IF(_xlfn.IFNA(_xlfn.IFNA(INDEX(l_fp!$E$3:$E$65537,MATCH($D744,l_fp!$A$3:$A$65537,0)),INDEX(background_biosphere!$D$2:$D$65536,MATCH($D744,background_biosphere!$A$2:$A$65536,0))),"")=0,"",_xlfn.IFNA(_xlfn.IFNA(INDEX(l_fp!$E$3:$E$65537,MATCH($D744,l_fp!$A$3:$A$65537,0)),INDEX(background_biosphere!$D$2:$D$65536,MATCH($D744,background_biosphere!$A$2:$A$65536,0))),""))</f>
        <v/>
      </c>
      <c r="N744" s="60" t="str">
        <f>_xlfn.IFNA(_xlfn.IFNA(_xlfn.IFNA(_xlfn.IFNA(INDEX(l_goods!$D$3:$D$65537,MATCH(C744,l_goods!$A$3:$A$65537,0)),INDEX(background_technosphere!$H$2:$H$65536,MATCH(C744,background_technosphere!$A$2:$A$65536,0))),INDEX(l_fp!$F$3:$F$65537,MATCH($D744,l_fp!$A$3:$A$65537,0))),INDEX(background_biosphere!$E$2:$E$65536,MATCH($D744,background_biosphere!$A$2:$A$65536,0))),"")</f>
        <v/>
      </c>
      <c r="O744" s="61"/>
      <c r="P744" s="61"/>
      <c r="Q744" s="61"/>
    </row>
    <row r="745" spans="1:17" x14ac:dyDescent="0.25">
      <c r="A745" s="159"/>
      <c r="B745" s="156"/>
      <c r="C745" s="53"/>
      <c r="D745" s="54"/>
      <c r="E745" s="55" t="str">
        <f>_xlfn.IFNA(_xlfn.IFNA(INDEX(l_act!$B$3:$B$65537,MATCH(IFERROR(RIGHT($C745,LEN($C745)-FIND("_",$C745)),""),l_act!$A$3:$A$65537,0)),INDEX(background_technosphere!$E$2:$E$65536,MATCH($C745,background_technosphere!$A$2:$A$65536,0))),"")</f>
        <v/>
      </c>
      <c r="F745" s="55" t="str">
        <f>_xlfn.IFNA(_xlfn.IFNA(INDEX(l_act!$C$3:$C$65537,MATCH(IFERROR(RIGHT($C745,LEN($C745)-FIND("_",$C745)),""),l_act!$A$3:$A$65537,0)),INDEX(background_technosphere!$G$2:$G$65536,MATCH($C745,background_technosphere!$A$2:$A$65536,0))),"")</f>
        <v/>
      </c>
      <c r="G745" s="56" t="str">
        <f>_xlfn.IFNA(_xlfn.IFNA(INDEX(l_goods!$B$3:$B$65537,MATCH($C745,l_goods!$A$3:$A$65537,0)),INDEX(background_technosphere!$F$2:$F$65536,MATCH($C745,background_technosphere!$A$2:$A$65536,0))),"")</f>
        <v/>
      </c>
      <c r="H745" s="57" t="str">
        <f>_xlfn.IFNA(_xlfn.IFNA(INDEX(l_fp!$B$3:$B$65537,MATCH($D745,l_fp!$A$3:$A$65537,0)),INDEX(background_biosphere!$B$2:$B$65536,MATCH($D745,background_biosphere!$A$2:$A$65536,0))),"")</f>
        <v/>
      </c>
      <c r="I745" s="58"/>
      <c r="J745" s="58"/>
      <c r="K745" s="54"/>
      <c r="L745" s="59" t="str">
        <f>IF(_xlfn.IFNA(_xlfn.IFNA(INDEX(l_fp!$D$3:$D$65537,MATCH($D745,l_fp!$A$3:$A$65537,0)),INDEX(background_biosphere!$C$2:$C$65536,MATCH($D745,background_biosphere!$A$2:$A$65536,0))),"")=0,"",_xlfn.IFNA(_xlfn.IFNA(INDEX(l_fp!$D$3:$D$65537,MATCH($D745,l_fp!$A$3:$A$65537,0)),INDEX(background_biosphere!$C$2:$C$65536,MATCH($D745,background_biosphere!$A$2:$A$65536,0))),""))</f>
        <v/>
      </c>
      <c r="M745" s="59" t="str">
        <f>IF(_xlfn.IFNA(_xlfn.IFNA(INDEX(l_fp!$E$3:$E$65537,MATCH($D745,l_fp!$A$3:$A$65537,0)),INDEX(background_biosphere!$D$2:$D$65536,MATCH($D745,background_biosphere!$A$2:$A$65536,0))),"")=0,"",_xlfn.IFNA(_xlfn.IFNA(INDEX(l_fp!$E$3:$E$65537,MATCH($D745,l_fp!$A$3:$A$65537,0)),INDEX(background_biosphere!$D$2:$D$65536,MATCH($D745,background_biosphere!$A$2:$A$65536,0))),""))</f>
        <v/>
      </c>
      <c r="N745" s="60" t="str">
        <f>_xlfn.IFNA(_xlfn.IFNA(_xlfn.IFNA(_xlfn.IFNA(INDEX(l_goods!$D$3:$D$65537,MATCH(C745,l_goods!$A$3:$A$65537,0)),INDEX(background_technosphere!$H$2:$H$65536,MATCH(C745,background_technosphere!$A$2:$A$65536,0))),INDEX(l_fp!$F$3:$F$65537,MATCH($D745,l_fp!$A$3:$A$65537,0))),INDEX(background_biosphere!$E$2:$E$65536,MATCH($D745,background_biosphere!$A$2:$A$65536,0))),"")</f>
        <v/>
      </c>
      <c r="O745" s="61"/>
      <c r="P745" s="61"/>
      <c r="Q745" s="61"/>
    </row>
    <row r="746" spans="1:17" x14ac:dyDescent="0.25">
      <c r="A746" s="159"/>
      <c r="B746" s="156"/>
      <c r="C746" s="53"/>
      <c r="D746" s="54"/>
      <c r="E746" s="55" t="str">
        <f>_xlfn.IFNA(_xlfn.IFNA(INDEX(l_act!$B$3:$B$65537,MATCH(IFERROR(RIGHT($C746,LEN($C746)-FIND("_",$C746)),""),l_act!$A$3:$A$65537,0)),INDEX(background_technosphere!$E$2:$E$65536,MATCH($C746,background_technosphere!$A$2:$A$65536,0))),"")</f>
        <v/>
      </c>
      <c r="F746" s="55" t="str">
        <f>_xlfn.IFNA(_xlfn.IFNA(INDEX(l_act!$C$3:$C$65537,MATCH(IFERROR(RIGHT($C746,LEN($C746)-FIND("_",$C746)),""),l_act!$A$3:$A$65537,0)),INDEX(background_technosphere!$G$2:$G$65536,MATCH($C746,background_technosphere!$A$2:$A$65536,0))),"")</f>
        <v/>
      </c>
      <c r="G746" s="56" t="str">
        <f>_xlfn.IFNA(_xlfn.IFNA(INDEX(l_goods!$B$3:$B$65537,MATCH($C746,l_goods!$A$3:$A$65537,0)),INDEX(background_technosphere!$F$2:$F$65536,MATCH($C746,background_technosphere!$A$2:$A$65536,0))),"")</f>
        <v/>
      </c>
      <c r="H746" s="57" t="str">
        <f>_xlfn.IFNA(_xlfn.IFNA(INDEX(l_fp!$B$3:$B$65537,MATCH($D746,l_fp!$A$3:$A$65537,0)),INDEX(background_biosphere!$B$2:$B$65536,MATCH($D746,background_biosphere!$A$2:$A$65536,0))),"")</f>
        <v/>
      </c>
      <c r="I746" s="58"/>
      <c r="J746" s="58"/>
      <c r="K746" s="54"/>
      <c r="L746" s="59" t="str">
        <f>IF(_xlfn.IFNA(_xlfn.IFNA(INDEX(l_fp!$D$3:$D$65537,MATCH($D746,l_fp!$A$3:$A$65537,0)),INDEX(background_biosphere!$C$2:$C$65536,MATCH($D746,background_biosphere!$A$2:$A$65536,0))),"")=0,"",_xlfn.IFNA(_xlfn.IFNA(INDEX(l_fp!$D$3:$D$65537,MATCH($D746,l_fp!$A$3:$A$65537,0)),INDEX(background_biosphere!$C$2:$C$65536,MATCH($D746,background_biosphere!$A$2:$A$65536,0))),""))</f>
        <v/>
      </c>
      <c r="M746" s="59" t="str">
        <f>IF(_xlfn.IFNA(_xlfn.IFNA(INDEX(l_fp!$E$3:$E$65537,MATCH($D746,l_fp!$A$3:$A$65537,0)),INDEX(background_biosphere!$D$2:$D$65536,MATCH($D746,background_biosphere!$A$2:$A$65536,0))),"")=0,"",_xlfn.IFNA(_xlfn.IFNA(INDEX(l_fp!$E$3:$E$65537,MATCH($D746,l_fp!$A$3:$A$65537,0)),INDEX(background_biosphere!$D$2:$D$65536,MATCH($D746,background_biosphere!$A$2:$A$65536,0))),""))</f>
        <v/>
      </c>
      <c r="N746" s="60" t="str">
        <f>_xlfn.IFNA(_xlfn.IFNA(_xlfn.IFNA(_xlfn.IFNA(INDEX(l_goods!$D$3:$D$65537,MATCH(C746,l_goods!$A$3:$A$65537,0)),INDEX(background_technosphere!$H$2:$H$65536,MATCH(C746,background_technosphere!$A$2:$A$65536,0))),INDEX(l_fp!$F$3:$F$65537,MATCH($D746,l_fp!$A$3:$A$65537,0))),INDEX(background_biosphere!$E$2:$E$65536,MATCH($D746,background_biosphere!$A$2:$A$65536,0))),"")</f>
        <v/>
      </c>
      <c r="O746" s="61"/>
      <c r="P746" s="61"/>
      <c r="Q746" s="61"/>
    </row>
    <row r="747" spans="1:17" x14ac:dyDescent="0.25">
      <c r="A747" s="159"/>
      <c r="B747" s="156"/>
      <c r="C747" s="53"/>
      <c r="D747" s="54"/>
      <c r="E747" s="55" t="str">
        <f>_xlfn.IFNA(_xlfn.IFNA(INDEX(l_act!$B$3:$B$65537,MATCH(IFERROR(RIGHT($C747,LEN($C747)-FIND("_",$C747)),""),l_act!$A$3:$A$65537,0)),INDEX(background_technosphere!$E$2:$E$65536,MATCH($C747,background_technosphere!$A$2:$A$65536,0))),"")</f>
        <v/>
      </c>
      <c r="F747" s="55" t="str">
        <f>_xlfn.IFNA(_xlfn.IFNA(INDEX(l_act!$C$3:$C$65537,MATCH(IFERROR(RIGHT($C747,LEN($C747)-FIND("_",$C747)),""),l_act!$A$3:$A$65537,0)),INDEX(background_technosphere!$G$2:$G$65536,MATCH($C747,background_technosphere!$A$2:$A$65536,0))),"")</f>
        <v/>
      </c>
      <c r="G747" s="56" t="str">
        <f>_xlfn.IFNA(_xlfn.IFNA(INDEX(l_goods!$B$3:$B$65537,MATCH($C747,l_goods!$A$3:$A$65537,0)),INDEX(background_technosphere!$F$2:$F$65536,MATCH($C747,background_technosphere!$A$2:$A$65536,0))),"")</f>
        <v/>
      </c>
      <c r="H747" s="57" t="str">
        <f>_xlfn.IFNA(_xlfn.IFNA(INDEX(l_fp!$B$3:$B$65537,MATCH($D747,l_fp!$A$3:$A$65537,0)),INDEX(background_biosphere!$B$2:$B$65536,MATCH($D747,background_biosphere!$A$2:$A$65536,0))),"")</f>
        <v/>
      </c>
      <c r="I747" s="58"/>
      <c r="J747" s="58"/>
      <c r="K747" s="54"/>
      <c r="L747" s="59" t="str">
        <f>IF(_xlfn.IFNA(_xlfn.IFNA(INDEX(l_fp!$D$3:$D$65537,MATCH($D747,l_fp!$A$3:$A$65537,0)),INDEX(background_biosphere!$C$2:$C$65536,MATCH($D747,background_biosphere!$A$2:$A$65536,0))),"")=0,"",_xlfn.IFNA(_xlfn.IFNA(INDEX(l_fp!$D$3:$D$65537,MATCH($D747,l_fp!$A$3:$A$65537,0)),INDEX(background_biosphere!$C$2:$C$65536,MATCH($D747,background_biosphere!$A$2:$A$65536,0))),""))</f>
        <v/>
      </c>
      <c r="M747" s="59" t="str">
        <f>IF(_xlfn.IFNA(_xlfn.IFNA(INDEX(l_fp!$E$3:$E$65537,MATCH($D747,l_fp!$A$3:$A$65537,0)),INDEX(background_biosphere!$D$2:$D$65536,MATCH($D747,background_biosphere!$A$2:$A$65536,0))),"")=0,"",_xlfn.IFNA(_xlfn.IFNA(INDEX(l_fp!$E$3:$E$65537,MATCH($D747,l_fp!$A$3:$A$65537,0)),INDEX(background_biosphere!$D$2:$D$65536,MATCH($D747,background_biosphere!$A$2:$A$65536,0))),""))</f>
        <v/>
      </c>
      <c r="N747" s="60" t="str">
        <f>_xlfn.IFNA(_xlfn.IFNA(_xlfn.IFNA(_xlfn.IFNA(INDEX(l_goods!$D$3:$D$65537,MATCH(C747,l_goods!$A$3:$A$65537,0)),INDEX(background_technosphere!$H$2:$H$65536,MATCH(C747,background_technosphere!$A$2:$A$65536,0))),INDEX(l_fp!$F$3:$F$65537,MATCH($D747,l_fp!$A$3:$A$65537,0))),INDEX(background_biosphere!$E$2:$E$65536,MATCH($D747,background_biosphere!$A$2:$A$65536,0))),"")</f>
        <v/>
      </c>
      <c r="O747" s="61"/>
      <c r="P747" s="61"/>
      <c r="Q747" s="61"/>
    </row>
    <row r="748" spans="1:17" x14ac:dyDescent="0.25">
      <c r="A748" s="159"/>
      <c r="B748" s="156"/>
      <c r="C748" s="53"/>
      <c r="D748" s="54"/>
      <c r="E748" s="55" t="str">
        <f>_xlfn.IFNA(_xlfn.IFNA(INDEX(l_act!$B$3:$B$65537,MATCH(IFERROR(RIGHT($C748,LEN($C748)-FIND("_",$C748)),""),l_act!$A$3:$A$65537,0)),INDEX(background_technosphere!$E$2:$E$65536,MATCH($C748,background_technosphere!$A$2:$A$65536,0))),"")</f>
        <v/>
      </c>
      <c r="F748" s="55" t="str">
        <f>_xlfn.IFNA(_xlfn.IFNA(INDEX(l_act!$C$3:$C$65537,MATCH(IFERROR(RIGHT($C748,LEN($C748)-FIND("_",$C748)),""),l_act!$A$3:$A$65537,0)),INDEX(background_technosphere!$G$2:$G$65536,MATCH($C748,background_technosphere!$A$2:$A$65536,0))),"")</f>
        <v/>
      </c>
      <c r="G748" s="56" t="str">
        <f>_xlfn.IFNA(_xlfn.IFNA(INDEX(l_goods!$B$3:$B$65537,MATCH($C748,l_goods!$A$3:$A$65537,0)),INDEX(background_technosphere!$F$2:$F$65536,MATCH($C748,background_technosphere!$A$2:$A$65536,0))),"")</f>
        <v/>
      </c>
      <c r="H748" s="57" t="str">
        <f>_xlfn.IFNA(_xlfn.IFNA(INDEX(l_fp!$B$3:$B$65537,MATCH($D748,l_fp!$A$3:$A$65537,0)),INDEX(background_biosphere!$B$2:$B$65536,MATCH($D748,background_biosphere!$A$2:$A$65536,0))),"")</f>
        <v/>
      </c>
      <c r="I748" s="58"/>
      <c r="J748" s="58"/>
      <c r="K748" s="54"/>
      <c r="L748" s="59" t="str">
        <f>IF(_xlfn.IFNA(_xlfn.IFNA(INDEX(l_fp!$D$3:$D$65537,MATCH($D748,l_fp!$A$3:$A$65537,0)),INDEX(background_biosphere!$C$2:$C$65536,MATCH($D748,background_biosphere!$A$2:$A$65536,0))),"")=0,"",_xlfn.IFNA(_xlfn.IFNA(INDEX(l_fp!$D$3:$D$65537,MATCH($D748,l_fp!$A$3:$A$65537,0)),INDEX(background_biosphere!$C$2:$C$65536,MATCH($D748,background_biosphere!$A$2:$A$65536,0))),""))</f>
        <v/>
      </c>
      <c r="M748" s="59" t="str">
        <f>IF(_xlfn.IFNA(_xlfn.IFNA(INDEX(l_fp!$E$3:$E$65537,MATCH($D748,l_fp!$A$3:$A$65537,0)),INDEX(background_biosphere!$D$2:$D$65536,MATCH($D748,background_biosphere!$A$2:$A$65536,0))),"")=0,"",_xlfn.IFNA(_xlfn.IFNA(INDEX(l_fp!$E$3:$E$65537,MATCH($D748,l_fp!$A$3:$A$65537,0)),INDEX(background_biosphere!$D$2:$D$65536,MATCH($D748,background_biosphere!$A$2:$A$65536,0))),""))</f>
        <v/>
      </c>
      <c r="N748" s="60" t="str">
        <f>_xlfn.IFNA(_xlfn.IFNA(_xlfn.IFNA(_xlfn.IFNA(INDEX(l_goods!$D$3:$D$65537,MATCH(C748,l_goods!$A$3:$A$65537,0)),INDEX(background_technosphere!$H$2:$H$65536,MATCH(C748,background_technosphere!$A$2:$A$65536,0))),INDEX(l_fp!$F$3:$F$65537,MATCH($D748,l_fp!$A$3:$A$65537,0))),INDEX(background_biosphere!$E$2:$E$65536,MATCH($D748,background_biosphere!$A$2:$A$65536,0))),"")</f>
        <v/>
      </c>
      <c r="O748" s="61"/>
      <c r="P748" s="61"/>
      <c r="Q748" s="61"/>
    </row>
    <row r="749" spans="1:17" x14ac:dyDescent="0.25">
      <c r="A749" s="159"/>
      <c r="B749" s="156"/>
      <c r="C749" s="53"/>
      <c r="D749" s="54"/>
      <c r="E749" s="55" t="str">
        <f>_xlfn.IFNA(_xlfn.IFNA(INDEX(l_act!$B$3:$B$65537,MATCH(IFERROR(RIGHT($C749,LEN($C749)-FIND("_",$C749)),""),l_act!$A$3:$A$65537,0)),INDEX(background_technosphere!$E$2:$E$65536,MATCH($C749,background_technosphere!$A$2:$A$65536,0))),"")</f>
        <v/>
      </c>
      <c r="F749" s="55" t="str">
        <f>_xlfn.IFNA(_xlfn.IFNA(INDEX(l_act!$C$3:$C$65537,MATCH(IFERROR(RIGHT($C749,LEN($C749)-FIND("_",$C749)),""),l_act!$A$3:$A$65537,0)),INDEX(background_technosphere!$G$2:$G$65536,MATCH($C749,background_technosphere!$A$2:$A$65536,0))),"")</f>
        <v/>
      </c>
      <c r="G749" s="56" t="str">
        <f>_xlfn.IFNA(_xlfn.IFNA(INDEX(l_goods!$B$3:$B$65537,MATCH($C749,l_goods!$A$3:$A$65537,0)),INDEX(background_technosphere!$F$2:$F$65536,MATCH($C749,background_technosphere!$A$2:$A$65536,0))),"")</f>
        <v/>
      </c>
      <c r="H749" s="57" t="str">
        <f>_xlfn.IFNA(_xlfn.IFNA(INDEX(l_fp!$B$3:$B$65537,MATCH($D749,l_fp!$A$3:$A$65537,0)),INDEX(background_biosphere!$B$2:$B$65536,MATCH($D749,background_biosphere!$A$2:$A$65536,0))),"")</f>
        <v/>
      </c>
      <c r="I749" s="58"/>
      <c r="J749" s="58"/>
      <c r="K749" s="54"/>
      <c r="L749" s="59" t="str">
        <f>IF(_xlfn.IFNA(_xlfn.IFNA(INDEX(l_fp!$D$3:$D$65537,MATCH($D749,l_fp!$A$3:$A$65537,0)),INDEX(background_biosphere!$C$2:$C$65536,MATCH($D749,background_biosphere!$A$2:$A$65536,0))),"")=0,"",_xlfn.IFNA(_xlfn.IFNA(INDEX(l_fp!$D$3:$D$65537,MATCH($D749,l_fp!$A$3:$A$65537,0)),INDEX(background_biosphere!$C$2:$C$65536,MATCH($D749,background_biosphere!$A$2:$A$65536,0))),""))</f>
        <v/>
      </c>
      <c r="M749" s="59" t="str">
        <f>IF(_xlfn.IFNA(_xlfn.IFNA(INDEX(l_fp!$E$3:$E$65537,MATCH($D749,l_fp!$A$3:$A$65537,0)),INDEX(background_biosphere!$D$2:$D$65536,MATCH($D749,background_biosphere!$A$2:$A$65536,0))),"")=0,"",_xlfn.IFNA(_xlfn.IFNA(INDEX(l_fp!$E$3:$E$65537,MATCH($D749,l_fp!$A$3:$A$65537,0)),INDEX(background_biosphere!$D$2:$D$65536,MATCH($D749,background_biosphere!$A$2:$A$65536,0))),""))</f>
        <v/>
      </c>
      <c r="N749" s="60" t="str">
        <f>_xlfn.IFNA(_xlfn.IFNA(_xlfn.IFNA(_xlfn.IFNA(INDEX(l_goods!$D$3:$D$65537,MATCH(C749,l_goods!$A$3:$A$65537,0)),INDEX(background_technosphere!$H$2:$H$65536,MATCH(C749,background_technosphere!$A$2:$A$65536,0))),INDEX(l_fp!$F$3:$F$65537,MATCH($D749,l_fp!$A$3:$A$65537,0))),INDEX(background_biosphere!$E$2:$E$65536,MATCH($D749,background_biosphere!$A$2:$A$65536,0))),"")</f>
        <v/>
      </c>
      <c r="O749" s="61"/>
      <c r="P749" s="61"/>
      <c r="Q749" s="61"/>
    </row>
    <row r="750" spans="1:17" x14ac:dyDescent="0.25">
      <c r="A750" s="159"/>
      <c r="B750" s="156"/>
      <c r="C750" s="53"/>
      <c r="D750" s="54"/>
      <c r="E750" s="55" t="str">
        <f>_xlfn.IFNA(_xlfn.IFNA(INDEX(l_act!$B$3:$B$65537,MATCH(IFERROR(RIGHT($C750,LEN($C750)-FIND("_",$C750)),""),l_act!$A$3:$A$65537,0)),INDEX(background_technosphere!$E$2:$E$65536,MATCH($C750,background_technosphere!$A$2:$A$65536,0))),"")</f>
        <v/>
      </c>
      <c r="F750" s="55" t="str">
        <f>_xlfn.IFNA(_xlfn.IFNA(INDEX(l_act!$C$3:$C$65537,MATCH(IFERROR(RIGHT($C750,LEN($C750)-FIND("_",$C750)),""),l_act!$A$3:$A$65537,0)),INDEX(background_technosphere!$G$2:$G$65536,MATCH($C750,background_technosphere!$A$2:$A$65536,0))),"")</f>
        <v/>
      </c>
      <c r="G750" s="56" t="str">
        <f>_xlfn.IFNA(_xlfn.IFNA(INDEX(l_goods!$B$3:$B$65537,MATCH($C750,l_goods!$A$3:$A$65537,0)),INDEX(background_technosphere!$F$2:$F$65536,MATCH($C750,background_technosphere!$A$2:$A$65536,0))),"")</f>
        <v/>
      </c>
      <c r="H750" s="57" t="str">
        <f>_xlfn.IFNA(_xlfn.IFNA(INDEX(l_fp!$B$3:$B$65537,MATCH($D750,l_fp!$A$3:$A$65537,0)),INDEX(background_biosphere!$B$2:$B$65536,MATCH($D750,background_biosphere!$A$2:$A$65536,0))),"")</f>
        <v/>
      </c>
      <c r="I750" s="58"/>
      <c r="J750" s="58"/>
      <c r="K750" s="54"/>
      <c r="L750" s="59" t="str">
        <f>IF(_xlfn.IFNA(_xlfn.IFNA(INDEX(l_fp!$D$3:$D$65537,MATCH($D750,l_fp!$A$3:$A$65537,0)),INDEX(background_biosphere!$C$2:$C$65536,MATCH($D750,background_biosphere!$A$2:$A$65536,0))),"")=0,"",_xlfn.IFNA(_xlfn.IFNA(INDEX(l_fp!$D$3:$D$65537,MATCH($D750,l_fp!$A$3:$A$65537,0)),INDEX(background_biosphere!$C$2:$C$65536,MATCH($D750,background_biosphere!$A$2:$A$65536,0))),""))</f>
        <v/>
      </c>
      <c r="M750" s="59" t="str">
        <f>IF(_xlfn.IFNA(_xlfn.IFNA(INDEX(l_fp!$E$3:$E$65537,MATCH($D750,l_fp!$A$3:$A$65537,0)),INDEX(background_biosphere!$D$2:$D$65536,MATCH($D750,background_biosphere!$A$2:$A$65536,0))),"")=0,"",_xlfn.IFNA(_xlfn.IFNA(INDEX(l_fp!$E$3:$E$65537,MATCH($D750,l_fp!$A$3:$A$65537,0)),INDEX(background_biosphere!$D$2:$D$65536,MATCH($D750,background_biosphere!$A$2:$A$65536,0))),""))</f>
        <v/>
      </c>
      <c r="N750" s="60" t="str">
        <f>_xlfn.IFNA(_xlfn.IFNA(_xlfn.IFNA(_xlfn.IFNA(INDEX(l_goods!$D$3:$D$65537,MATCH(C750,l_goods!$A$3:$A$65537,0)),INDEX(background_technosphere!$H$2:$H$65536,MATCH(C750,background_technosphere!$A$2:$A$65536,0))),INDEX(l_fp!$F$3:$F$65537,MATCH($D750,l_fp!$A$3:$A$65537,0))),INDEX(background_biosphere!$E$2:$E$65536,MATCH($D750,background_biosphere!$A$2:$A$65536,0))),"")</f>
        <v/>
      </c>
      <c r="O750" s="61"/>
      <c r="P750" s="61"/>
      <c r="Q750" s="61"/>
    </row>
    <row r="751" spans="1:17" x14ac:dyDescent="0.25">
      <c r="A751" s="159"/>
      <c r="B751" s="156"/>
      <c r="C751" s="53"/>
      <c r="D751" s="54"/>
      <c r="E751" s="55" t="str">
        <f>_xlfn.IFNA(_xlfn.IFNA(INDEX(l_act!$B$3:$B$65537,MATCH(IFERROR(RIGHT($C751,LEN($C751)-FIND("_",$C751)),""),l_act!$A$3:$A$65537,0)),INDEX(background_technosphere!$E$2:$E$65536,MATCH($C751,background_technosphere!$A$2:$A$65536,0))),"")</f>
        <v/>
      </c>
      <c r="F751" s="55" t="str">
        <f>_xlfn.IFNA(_xlfn.IFNA(INDEX(l_act!$C$3:$C$65537,MATCH(IFERROR(RIGHT($C751,LEN($C751)-FIND("_",$C751)),""),l_act!$A$3:$A$65537,0)),INDEX(background_technosphere!$G$2:$G$65536,MATCH($C751,background_technosphere!$A$2:$A$65536,0))),"")</f>
        <v/>
      </c>
      <c r="G751" s="56" t="str">
        <f>_xlfn.IFNA(_xlfn.IFNA(INDEX(l_goods!$B$3:$B$65537,MATCH($C751,l_goods!$A$3:$A$65537,0)),INDEX(background_technosphere!$F$2:$F$65536,MATCH($C751,background_technosphere!$A$2:$A$65536,0))),"")</f>
        <v/>
      </c>
      <c r="H751" s="57" t="str">
        <f>_xlfn.IFNA(_xlfn.IFNA(INDEX(l_fp!$B$3:$B$65537,MATCH($D751,l_fp!$A$3:$A$65537,0)),INDEX(background_biosphere!$B$2:$B$65536,MATCH($D751,background_biosphere!$A$2:$A$65536,0))),"")</f>
        <v/>
      </c>
      <c r="I751" s="58"/>
      <c r="J751" s="58"/>
      <c r="K751" s="54"/>
      <c r="L751" s="59" t="str">
        <f>IF(_xlfn.IFNA(_xlfn.IFNA(INDEX(l_fp!$D$3:$D$65537,MATCH($D751,l_fp!$A$3:$A$65537,0)),INDEX(background_biosphere!$C$2:$C$65536,MATCH($D751,background_biosphere!$A$2:$A$65536,0))),"")=0,"",_xlfn.IFNA(_xlfn.IFNA(INDEX(l_fp!$D$3:$D$65537,MATCH($D751,l_fp!$A$3:$A$65537,0)),INDEX(background_biosphere!$C$2:$C$65536,MATCH($D751,background_biosphere!$A$2:$A$65536,0))),""))</f>
        <v/>
      </c>
      <c r="M751" s="59" t="str">
        <f>IF(_xlfn.IFNA(_xlfn.IFNA(INDEX(l_fp!$E$3:$E$65537,MATCH($D751,l_fp!$A$3:$A$65537,0)),INDEX(background_biosphere!$D$2:$D$65536,MATCH($D751,background_biosphere!$A$2:$A$65536,0))),"")=0,"",_xlfn.IFNA(_xlfn.IFNA(INDEX(l_fp!$E$3:$E$65537,MATCH($D751,l_fp!$A$3:$A$65537,0)),INDEX(background_biosphere!$D$2:$D$65536,MATCH($D751,background_biosphere!$A$2:$A$65536,0))),""))</f>
        <v/>
      </c>
      <c r="N751" s="60" t="str">
        <f>_xlfn.IFNA(_xlfn.IFNA(_xlfn.IFNA(_xlfn.IFNA(INDEX(l_goods!$D$3:$D$65537,MATCH(C751,l_goods!$A$3:$A$65537,0)),INDEX(background_technosphere!$H$2:$H$65536,MATCH(C751,background_technosphere!$A$2:$A$65536,0))),INDEX(l_fp!$F$3:$F$65537,MATCH($D751,l_fp!$A$3:$A$65537,0))),INDEX(background_biosphere!$E$2:$E$65536,MATCH($D751,background_biosphere!$A$2:$A$65536,0))),"")</f>
        <v/>
      </c>
      <c r="O751" s="61"/>
      <c r="P751" s="61"/>
      <c r="Q751" s="61"/>
    </row>
    <row r="752" spans="1:17" x14ac:dyDescent="0.25">
      <c r="A752" s="159"/>
      <c r="B752" s="156"/>
      <c r="C752" s="53"/>
      <c r="D752" s="54"/>
      <c r="E752" s="55" t="str">
        <f>_xlfn.IFNA(_xlfn.IFNA(INDEX(l_act!$B$3:$B$65537,MATCH(IFERROR(RIGHT($C752,LEN($C752)-FIND("_",$C752)),""),l_act!$A$3:$A$65537,0)),INDEX(background_technosphere!$E$2:$E$65536,MATCH($C752,background_technosphere!$A$2:$A$65536,0))),"")</f>
        <v/>
      </c>
      <c r="F752" s="55" t="str">
        <f>_xlfn.IFNA(_xlfn.IFNA(INDEX(l_act!$C$3:$C$65537,MATCH(IFERROR(RIGHT($C752,LEN($C752)-FIND("_",$C752)),""),l_act!$A$3:$A$65537,0)),INDEX(background_technosphere!$G$2:$G$65536,MATCH($C752,background_technosphere!$A$2:$A$65536,0))),"")</f>
        <v/>
      </c>
      <c r="G752" s="56" t="str">
        <f>_xlfn.IFNA(_xlfn.IFNA(INDEX(l_goods!$B$3:$B$65537,MATCH($C752,l_goods!$A$3:$A$65537,0)),INDEX(background_technosphere!$F$2:$F$65536,MATCH($C752,background_technosphere!$A$2:$A$65536,0))),"")</f>
        <v/>
      </c>
      <c r="H752" s="57" t="str">
        <f>_xlfn.IFNA(_xlfn.IFNA(INDEX(l_fp!$B$3:$B$65537,MATCH($D752,l_fp!$A$3:$A$65537,0)),INDEX(background_biosphere!$B$2:$B$65536,MATCH($D752,background_biosphere!$A$2:$A$65536,0))),"")</f>
        <v/>
      </c>
      <c r="I752" s="58"/>
      <c r="J752" s="58"/>
      <c r="K752" s="54"/>
      <c r="L752" s="59" t="str">
        <f>IF(_xlfn.IFNA(_xlfn.IFNA(INDEX(l_fp!$D$3:$D$65537,MATCH($D752,l_fp!$A$3:$A$65537,0)),INDEX(background_biosphere!$C$2:$C$65536,MATCH($D752,background_biosphere!$A$2:$A$65536,0))),"")=0,"",_xlfn.IFNA(_xlfn.IFNA(INDEX(l_fp!$D$3:$D$65537,MATCH($D752,l_fp!$A$3:$A$65537,0)),INDEX(background_biosphere!$C$2:$C$65536,MATCH($D752,background_biosphere!$A$2:$A$65536,0))),""))</f>
        <v/>
      </c>
      <c r="M752" s="59" t="str">
        <f>IF(_xlfn.IFNA(_xlfn.IFNA(INDEX(l_fp!$E$3:$E$65537,MATCH($D752,l_fp!$A$3:$A$65537,0)),INDEX(background_biosphere!$D$2:$D$65536,MATCH($D752,background_biosphere!$A$2:$A$65536,0))),"")=0,"",_xlfn.IFNA(_xlfn.IFNA(INDEX(l_fp!$E$3:$E$65537,MATCH($D752,l_fp!$A$3:$A$65537,0)),INDEX(background_biosphere!$D$2:$D$65536,MATCH($D752,background_biosphere!$A$2:$A$65536,0))),""))</f>
        <v/>
      </c>
      <c r="N752" s="60" t="str">
        <f>_xlfn.IFNA(_xlfn.IFNA(_xlfn.IFNA(_xlfn.IFNA(INDEX(l_goods!$D$3:$D$65537,MATCH(C752,l_goods!$A$3:$A$65537,0)),INDEX(background_technosphere!$H$2:$H$65536,MATCH(C752,background_technosphere!$A$2:$A$65536,0))),INDEX(l_fp!$F$3:$F$65537,MATCH($D752,l_fp!$A$3:$A$65537,0))),INDEX(background_biosphere!$E$2:$E$65536,MATCH($D752,background_biosphere!$A$2:$A$65536,0))),"")</f>
        <v/>
      </c>
      <c r="O752" s="61"/>
      <c r="P752" s="61"/>
      <c r="Q752" s="61"/>
    </row>
    <row r="753" spans="1:17" x14ac:dyDescent="0.25">
      <c r="A753" s="159"/>
      <c r="B753" s="156"/>
      <c r="C753" s="53"/>
      <c r="D753" s="54"/>
      <c r="E753" s="55" t="str">
        <f>_xlfn.IFNA(_xlfn.IFNA(INDEX(l_act!$B$3:$B$65537,MATCH(IFERROR(RIGHT($C753,LEN($C753)-FIND("_",$C753)),""),l_act!$A$3:$A$65537,0)),INDEX(background_technosphere!$E$2:$E$65536,MATCH($C753,background_technosphere!$A$2:$A$65536,0))),"")</f>
        <v/>
      </c>
      <c r="F753" s="55" t="str">
        <f>_xlfn.IFNA(_xlfn.IFNA(INDEX(l_act!$C$3:$C$65537,MATCH(IFERROR(RIGHT($C753,LEN($C753)-FIND("_",$C753)),""),l_act!$A$3:$A$65537,0)),INDEX(background_technosphere!$G$2:$G$65536,MATCH($C753,background_technosphere!$A$2:$A$65536,0))),"")</f>
        <v/>
      </c>
      <c r="G753" s="56" t="str">
        <f>_xlfn.IFNA(_xlfn.IFNA(INDEX(l_goods!$B$3:$B$65537,MATCH($C753,l_goods!$A$3:$A$65537,0)),INDEX(background_technosphere!$F$2:$F$65536,MATCH($C753,background_technosphere!$A$2:$A$65536,0))),"")</f>
        <v/>
      </c>
      <c r="H753" s="57" t="str">
        <f>_xlfn.IFNA(_xlfn.IFNA(INDEX(l_fp!$B$3:$B$65537,MATCH($D753,l_fp!$A$3:$A$65537,0)),INDEX(background_biosphere!$B$2:$B$65536,MATCH($D753,background_biosphere!$A$2:$A$65536,0))),"")</f>
        <v/>
      </c>
      <c r="I753" s="58"/>
      <c r="J753" s="58"/>
      <c r="K753" s="54"/>
      <c r="L753" s="59" t="str">
        <f>IF(_xlfn.IFNA(_xlfn.IFNA(INDEX(l_fp!$D$3:$D$65537,MATCH($D753,l_fp!$A$3:$A$65537,0)),INDEX(background_biosphere!$C$2:$C$65536,MATCH($D753,background_biosphere!$A$2:$A$65536,0))),"")=0,"",_xlfn.IFNA(_xlfn.IFNA(INDEX(l_fp!$D$3:$D$65537,MATCH($D753,l_fp!$A$3:$A$65537,0)),INDEX(background_biosphere!$C$2:$C$65536,MATCH($D753,background_biosphere!$A$2:$A$65536,0))),""))</f>
        <v/>
      </c>
      <c r="M753" s="59" t="str">
        <f>IF(_xlfn.IFNA(_xlfn.IFNA(INDEX(l_fp!$E$3:$E$65537,MATCH($D753,l_fp!$A$3:$A$65537,0)),INDEX(background_biosphere!$D$2:$D$65536,MATCH($D753,background_biosphere!$A$2:$A$65536,0))),"")=0,"",_xlfn.IFNA(_xlfn.IFNA(INDEX(l_fp!$E$3:$E$65537,MATCH($D753,l_fp!$A$3:$A$65537,0)),INDEX(background_biosphere!$D$2:$D$65536,MATCH($D753,background_biosphere!$A$2:$A$65536,0))),""))</f>
        <v/>
      </c>
      <c r="N753" s="60" t="str">
        <f>_xlfn.IFNA(_xlfn.IFNA(_xlfn.IFNA(_xlfn.IFNA(INDEX(l_goods!$D$3:$D$65537,MATCH(C753,l_goods!$A$3:$A$65537,0)),INDEX(background_technosphere!$H$2:$H$65536,MATCH(C753,background_technosphere!$A$2:$A$65536,0))),INDEX(l_fp!$F$3:$F$65537,MATCH($D753,l_fp!$A$3:$A$65537,0))),INDEX(background_biosphere!$E$2:$E$65536,MATCH($D753,background_biosphere!$A$2:$A$65536,0))),"")</f>
        <v/>
      </c>
      <c r="O753" s="61"/>
      <c r="P753" s="61"/>
      <c r="Q753" s="61"/>
    </row>
    <row r="754" spans="1:17" x14ac:dyDescent="0.25">
      <c r="A754" s="159"/>
      <c r="B754" s="156"/>
      <c r="C754" s="53"/>
      <c r="D754" s="54"/>
      <c r="E754" s="55" t="str">
        <f>_xlfn.IFNA(_xlfn.IFNA(INDEX(l_act!$B$3:$B$65537,MATCH(IFERROR(RIGHT($C754,LEN($C754)-FIND("_",$C754)),""),l_act!$A$3:$A$65537,0)),INDEX(background_technosphere!$E$2:$E$65536,MATCH($C754,background_technosphere!$A$2:$A$65536,0))),"")</f>
        <v/>
      </c>
      <c r="F754" s="55" t="str">
        <f>_xlfn.IFNA(_xlfn.IFNA(INDEX(l_act!$C$3:$C$65537,MATCH(IFERROR(RIGHT($C754,LEN($C754)-FIND("_",$C754)),""),l_act!$A$3:$A$65537,0)),INDEX(background_technosphere!$G$2:$G$65536,MATCH($C754,background_technosphere!$A$2:$A$65536,0))),"")</f>
        <v/>
      </c>
      <c r="G754" s="56" t="str">
        <f>_xlfn.IFNA(_xlfn.IFNA(INDEX(l_goods!$B$3:$B$65537,MATCH($C754,l_goods!$A$3:$A$65537,0)),INDEX(background_technosphere!$F$2:$F$65536,MATCH($C754,background_technosphere!$A$2:$A$65536,0))),"")</f>
        <v/>
      </c>
      <c r="H754" s="57" t="str">
        <f>_xlfn.IFNA(_xlfn.IFNA(INDEX(l_fp!$B$3:$B$65537,MATCH($D754,l_fp!$A$3:$A$65537,0)),INDEX(background_biosphere!$B$2:$B$65536,MATCH($D754,background_biosphere!$A$2:$A$65536,0))),"")</f>
        <v/>
      </c>
      <c r="I754" s="58"/>
      <c r="J754" s="58"/>
      <c r="K754" s="54"/>
      <c r="L754" s="59" t="str">
        <f>IF(_xlfn.IFNA(_xlfn.IFNA(INDEX(l_fp!$D$3:$D$65537,MATCH($D754,l_fp!$A$3:$A$65537,0)),INDEX(background_biosphere!$C$2:$C$65536,MATCH($D754,background_biosphere!$A$2:$A$65536,0))),"")=0,"",_xlfn.IFNA(_xlfn.IFNA(INDEX(l_fp!$D$3:$D$65537,MATCH($D754,l_fp!$A$3:$A$65537,0)),INDEX(background_biosphere!$C$2:$C$65536,MATCH($D754,background_biosphere!$A$2:$A$65536,0))),""))</f>
        <v/>
      </c>
      <c r="M754" s="59" t="str">
        <f>IF(_xlfn.IFNA(_xlfn.IFNA(INDEX(l_fp!$E$3:$E$65537,MATCH($D754,l_fp!$A$3:$A$65537,0)),INDEX(background_biosphere!$D$2:$D$65536,MATCH($D754,background_biosphere!$A$2:$A$65536,0))),"")=0,"",_xlfn.IFNA(_xlfn.IFNA(INDEX(l_fp!$E$3:$E$65537,MATCH($D754,l_fp!$A$3:$A$65537,0)),INDEX(background_biosphere!$D$2:$D$65536,MATCH($D754,background_biosphere!$A$2:$A$65536,0))),""))</f>
        <v/>
      </c>
      <c r="N754" s="60" t="str">
        <f>_xlfn.IFNA(_xlfn.IFNA(_xlfn.IFNA(_xlfn.IFNA(INDEX(l_goods!$D$3:$D$65537,MATCH(C754,l_goods!$A$3:$A$65537,0)),INDEX(background_technosphere!$H$2:$H$65536,MATCH(C754,background_technosphere!$A$2:$A$65536,0))),INDEX(l_fp!$F$3:$F$65537,MATCH($D754,l_fp!$A$3:$A$65537,0))),INDEX(background_biosphere!$E$2:$E$65536,MATCH($D754,background_biosphere!$A$2:$A$65536,0))),"")</f>
        <v/>
      </c>
      <c r="O754" s="61"/>
      <c r="P754" s="61"/>
      <c r="Q754" s="61"/>
    </row>
    <row r="755" spans="1:17" x14ac:dyDescent="0.25">
      <c r="A755" s="159"/>
      <c r="B755" s="156"/>
      <c r="C755" s="53"/>
      <c r="D755" s="54"/>
      <c r="E755" s="55" t="str">
        <f>_xlfn.IFNA(_xlfn.IFNA(INDEX(l_act!$B$3:$B$65537,MATCH(IFERROR(RIGHT($C755,LEN($C755)-FIND("_",$C755)),""),l_act!$A$3:$A$65537,0)),INDEX(background_technosphere!$E$2:$E$65536,MATCH($C755,background_technosphere!$A$2:$A$65536,0))),"")</f>
        <v/>
      </c>
      <c r="F755" s="55" t="str">
        <f>_xlfn.IFNA(_xlfn.IFNA(INDEX(l_act!$C$3:$C$65537,MATCH(IFERROR(RIGHT($C755,LEN($C755)-FIND("_",$C755)),""),l_act!$A$3:$A$65537,0)),INDEX(background_technosphere!$G$2:$G$65536,MATCH($C755,background_technosphere!$A$2:$A$65536,0))),"")</f>
        <v/>
      </c>
      <c r="G755" s="56" t="str">
        <f>_xlfn.IFNA(_xlfn.IFNA(INDEX(l_goods!$B$3:$B$65537,MATCH($C755,l_goods!$A$3:$A$65537,0)),INDEX(background_technosphere!$F$2:$F$65536,MATCH($C755,background_technosphere!$A$2:$A$65536,0))),"")</f>
        <v/>
      </c>
      <c r="H755" s="57" t="str">
        <f>_xlfn.IFNA(_xlfn.IFNA(INDEX(l_fp!$B$3:$B$65537,MATCH($D755,l_fp!$A$3:$A$65537,0)),INDEX(background_biosphere!$B$2:$B$65536,MATCH($D755,background_biosphere!$A$2:$A$65536,0))),"")</f>
        <v/>
      </c>
      <c r="I755" s="58"/>
      <c r="J755" s="58"/>
      <c r="K755" s="54"/>
      <c r="L755" s="59" t="str">
        <f>IF(_xlfn.IFNA(_xlfn.IFNA(INDEX(l_fp!$D$3:$D$65537,MATCH($D755,l_fp!$A$3:$A$65537,0)),INDEX(background_biosphere!$C$2:$C$65536,MATCH($D755,background_biosphere!$A$2:$A$65536,0))),"")=0,"",_xlfn.IFNA(_xlfn.IFNA(INDEX(l_fp!$D$3:$D$65537,MATCH($D755,l_fp!$A$3:$A$65537,0)),INDEX(background_biosphere!$C$2:$C$65536,MATCH($D755,background_biosphere!$A$2:$A$65536,0))),""))</f>
        <v/>
      </c>
      <c r="M755" s="59" t="str">
        <f>IF(_xlfn.IFNA(_xlfn.IFNA(INDEX(l_fp!$E$3:$E$65537,MATCH($D755,l_fp!$A$3:$A$65537,0)),INDEX(background_biosphere!$D$2:$D$65536,MATCH($D755,background_biosphere!$A$2:$A$65536,0))),"")=0,"",_xlfn.IFNA(_xlfn.IFNA(INDEX(l_fp!$E$3:$E$65537,MATCH($D755,l_fp!$A$3:$A$65537,0)),INDEX(background_biosphere!$D$2:$D$65536,MATCH($D755,background_biosphere!$A$2:$A$65536,0))),""))</f>
        <v/>
      </c>
      <c r="N755" s="60" t="str">
        <f>_xlfn.IFNA(_xlfn.IFNA(_xlfn.IFNA(_xlfn.IFNA(INDEX(l_goods!$D$3:$D$65537,MATCH(C755,l_goods!$A$3:$A$65537,0)),INDEX(background_technosphere!$H$2:$H$65536,MATCH(C755,background_technosphere!$A$2:$A$65536,0))),INDEX(l_fp!$F$3:$F$65537,MATCH($D755,l_fp!$A$3:$A$65537,0))),INDEX(background_biosphere!$E$2:$E$65536,MATCH($D755,background_biosphere!$A$2:$A$65536,0))),"")</f>
        <v/>
      </c>
      <c r="O755" s="61"/>
      <c r="P755" s="61"/>
      <c r="Q755" s="61"/>
    </row>
    <row r="756" spans="1:17" x14ac:dyDescent="0.25">
      <c r="A756" s="159"/>
      <c r="B756" s="156"/>
      <c r="C756" s="53"/>
      <c r="D756" s="54"/>
      <c r="E756" s="55" t="str">
        <f>_xlfn.IFNA(_xlfn.IFNA(INDEX(l_act!$B$3:$B$65537,MATCH(IFERROR(RIGHT($C756,LEN($C756)-FIND("_",$C756)),""),l_act!$A$3:$A$65537,0)),INDEX(background_technosphere!$E$2:$E$65536,MATCH($C756,background_technosphere!$A$2:$A$65536,0))),"")</f>
        <v/>
      </c>
      <c r="F756" s="55" t="str">
        <f>_xlfn.IFNA(_xlfn.IFNA(INDEX(l_act!$C$3:$C$65537,MATCH(IFERROR(RIGHT($C756,LEN($C756)-FIND("_",$C756)),""),l_act!$A$3:$A$65537,0)),INDEX(background_technosphere!$G$2:$G$65536,MATCH($C756,background_technosphere!$A$2:$A$65536,0))),"")</f>
        <v/>
      </c>
      <c r="G756" s="56" t="str">
        <f>_xlfn.IFNA(_xlfn.IFNA(INDEX(l_goods!$B$3:$B$65537,MATCH($C756,l_goods!$A$3:$A$65537,0)),INDEX(background_technosphere!$F$2:$F$65536,MATCH($C756,background_technosphere!$A$2:$A$65536,0))),"")</f>
        <v/>
      </c>
      <c r="H756" s="57" t="str">
        <f>_xlfn.IFNA(_xlfn.IFNA(INDEX(l_fp!$B$3:$B$65537,MATCH($D756,l_fp!$A$3:$A$65537,0)),INDEX(background_biosphere!$B$2:$B$65536,MATCH($D756,background_biosphere!$A$2:$A$65536,0))),"")</f>
        <v/>
      </c>
      <c r="I756" s="58"/>
      <c r="J756" s="58"/>
      <c r="K756" s="54"/>
      <c r="L756" s="59" t="str">
        <f>IF(_xlfn.IFNA(_xlfn.IFNA(INDEX(l_fp!$D$3:$D$65537,MATCH($D756,l_fp!$A$3:$A$65537,0)),INDEX(background_biosphere!$C$2:$C$65536,MATCH($D756,background_biosphere!$A$2:$A$65536,0))),"")=0,"",_xlfn.IFNA(_xlfn.IFNA(INDEX(l_fp!$D$3:$D$65537,MATCH($D756,l_fp!$A$3:$A$65537,0)),INDEX(background_biosphere!$C$2:$C$65536,MATCH($D756,background_biosphere!$A$2:$A$65536,0))),""))</f>
        <v/>
      </c>
      <c r="M756" s="59" t="str">
        <f>IF(_xlfn.IFNA(_xlfn.IFNA(INDEX(l_fp!$E$3:$E$65537,MATCH($D756,l_fp!$A$3:$A$65537,0)),INDEX(background_biosphere!$D$2:$D$65536,MATCH($D756,background_biosphere!$A$2:$A$65536,0))),"")=0,"",_xlfn.IFNA(_xlfn.IFNA(INDEX(l_fp!$E$3:$E$65537,MATCH($D756,l_fp!$A$3:$A$65537,0)),INDEX(background_biosphere!$D$2:$D$65536,MATCH($D756,background_biosphere!$A$2:$A$65536,0))),""))</f>
        <v/>
      </c>
      <c r="N756" s="60" t="str">
        <f>_xlfn.IFNA(_xlfn.IFNA(_xlfn.IFNA(_xlfn.IFNA(INDEX(l_goods!$D$3:$D$65537,MATCH(C756,l_goods!$A$3:$A$65537,0)),INDEX(background_technosphere!$H$2:$H$65536,MATCH(C756,background_technosphere!$A$2:$A$65536,0))),INDEX(l_fp!$F$3:$F$65537,MATCH($D756,l_fp!$A$3:$A$65537,0))),INDEX(background_biosphere!$E$2:$E$65536,MATCH($D756,background_biosphere!$A$2:$A$65536,0))),"")</f>
        <v/>
      </c>
      <c r="O756" s="61"/>
      <c r="P756" s="61"/>
      <c r="Q756" s="61"/>
    </row>
    <row r="757" spans="1:17" x14ac:dyDescent="0.25">
      <c r="A757" s="159"/>
      <c r="B757" s="156"/>
      <c r="C757" s="53"/>
      <c r="D757" s="54"/>
      <c r="E757" s="55" t="str">
        <f>_xlfn.IFNA(_xlfn.IFNA(INDEX(l_act!$B$3:$B$65537,MATCH(IFERROR(RIGHT($C757,LEN($C757)-FIND("_",$C757)),""),l_act!$A$3:$A$65537,0)),INDEX(background_technosphere!$E$2:$E$65536,MATCH($C757,background_technosphere!$A$2:$A$65536,0))),"")</f>
        <v/>
      </c>
      <c r="F757" s="55" t="str">
        <f>_xlfn.IFNA(_xlfn.IFNA(INDEX(l_act!$C$3:$C$65537,MATCH(IFERROR(RIGHT($C757,LEN($C757)-FIND("_",$C757)),""),l_act!$A$3:$A$65537,0)),INDEX(background_technosphere!$G$2:$G$65536,MATCH($C757,background_technosphere!$A$2:$A$65536,0))),"")</f>
        <v/>
      </c>
      <c r="G757" s="56" t="str">
        <f>_xlfn.IFNA(_xlfn.IFNA(INDEX(l_goods!$B$3:$B$65537,MATCH($C757,l_goods!$A$3:$A$65537,0)),INDEX(background_technosphere!$F$2:$F$65536,MATCH($C757,background_technosphere!$A$2:$A$65536,0))),"")</f>
        <v/>
      </c>
      <c r="H757" s="57" t="str">
        <f>_xlfn.IFNA(_xlfn.IFNA(INDEX(l_fp!$B$3:$B$65537,MATCH($D757,l_fp!$A$3:$A$65537,0)),INDEX(background_biosphere!$B$2:$B$65536,MATCH($D757,background_biosphere!$A$2:$A$65536,0))),"")</f>
        <v/>
      </c>
      <c r="I757" s="58"/>
      <c r="J757" s="58"/>
      <c r="K757" s="54"/>
      <c r="L757" s="59" t="str">
        <f>IF(_xlfn.IFNA(_xlfn.IFNA(INDEX(l_fp!$D$3:$D$65537,MATCH($D757,l_fp!$A$3:$A$65537,0)),INDEX(background_biosphere!$C$2:$C$65536,MATCH($D757,background_biosphere!$A$2:$A$65536,0))),"")=0,"",_xlfn.IFNA(_xlfn.IFNA(INDEX(l_fp!$D$3:$D$65537,MATCH($D757,l_fp!$A$3:$A$65537,0)),INDEX(background_biosphere!$C$2:$C$65536,MATCH($D757,background_biosphere!$A$2:$A$65536,0))),""))</f>
        <v/>
      </c>
      <c r="M757" s="59" t="str">
        <f>IF(_xlfn.IFNA(_xlfn.IFNA(INDEX(l_fp!$E$3:$E$65537,MATCH($D757,l_fp!$A$3:$A$65537,0)),INDEX(background_biosphere!$D$2:$D$65536,MATCH($D757,background_biosphere!$A$2:$A$65536,0))),"")=0,"",_xlfn.IFNA(_xlfn.IFNA(INDEX(l_fp!$E$3:$E$65537,MATCH($D757,l_fp!$A$3:$A$65537,0)),INDEX(background_biosphere!$D$2:$D$65536,MATCH($D757,background_biosphere!$A$2:$A$65536,0))),""))</f>
        <v/>
      </c>
      <c r="N757" s="60" t="str">
        <f>_xlfn.IFNA(_xlfn.IFNA(_xlfn.IFNA(_xlfn.IFNA(INDEX(l_goods!$D$3:$D$65537,MATCH(C757,l_goods!$A$3:$A$65537,0)),INDEX(background_technosphere!$H$2:$H$65536,MATCH(C757,background_technosphere!$A$2:$A$65536,0))),INDEX(l_fp!$F$3:$F$65537,MATCH($D757,l_fp!$A$3:$A$65537,0))),INDEX(background_biosphere!$E$2:$E$65536,MATCH($D757,background_biosphere!$A$2:$A$65536,0))),"")</f>
        <v/>
      </c>
      <c r="O757" s="61"/>
      <c r="P757" s="61"/>
      <c r="Q757" s="61"/>
    </row>
    <row r="758" spans="1:17" x14ac:dyDescent="0.25">
      <c r="A758" s="159"/>
      <c r="B758" s="156"/>
      <c r="C758" s="53"/>
      <c r="D758" s="54"/>
      <c r="E758" s="55" t="str">
        <f>_xlfn.IFNA(_xlfn.IFNA(INDEX(l_act!$B$3:$B$65537,MATCH(IFERROR(RIGHT($C758,LEN($C758)-FIND("_",$C758)),""),l_act!$A$3:$A$65537,0)),INDEX(background_technosphere!$E$2:$E$65536,MATCH($C758,background_technosphere!$A$2:$A$65536,0))),"")</f>
        <v/>
      </c>
      <c r="F758" s="55" t="str">
        <f>_xlfn.IFNA(_xlfn.IFNA(INDEX(l_act!$C$3:$C$65537,MATCH(IFERROR(RIGHT($C758,LEN($C758)-FIND("_",$C758)),""),l_act!$A$3:$A$65537,0)),INDEX(background_technosphere!$G$2:$G$65536,MATCH($C758,background_technosphere!$A$2:$A$65536,0))),"")</f>
        <v/>
      </c>
      <c r="G758" s="56" t="str">
        <f>_xlfn.IFNA(_xlfn.IFNA(INDEX(l_goods!$B$3:$B$65537,MATCH($C758,l_goods!$A$3:$A$65537,0)),INDEX(background_technosphere!$F$2:$F$65536,MATCH($C758,background_technosphere!$A$2:$A$65536,0))),"")</f>
        <v/>
      </c>
      <c r="H758" s="57" t="str">
        <f>_xlfn.IFNA(_xlfn.IFNA(INDEX(l_fp!$B$3:$B$65537,MATCH($D758,l_fp!$A$3:$A$65537,0)),INDEX(background_biosphere!$B$2:$B$65536,MATCH($D758,background_biosphere!$A$2:$A$65536,0))),"")</f>
        <v/>
      </c>
      <c r="I758" s="58"/>
      <c r="J758" s="58"/>
      <c r="K758" s="54"/>
      <c r="L758" s="59" t="str">
        <f>IF(_xlfn.IFNA(_xlfn.IFNA(INDEX(l_fp!$D$3:$D$65537,MATCH($D758,l_fp!$A$3:$A$65537,0)),INDEX(background_biosphere!$C$2:$C$65536,MATCH($D758,background_biosphere!$A$2:$A$65536,0))),"")=0,"",_xlfn.IFNA(_xlfn.IFNA(INDEX(l_fp!$D$3:$D$65537,MATCH($D758,l_fp!$A$3:$A$65537,0)),INDEX(background_biosphere!$C$2:$C$65536,MATCH($D758,background_biosphere!$A$2:$A$65536,0))),""))</f>
        <v/>
      </c>
      <c r="M758" s="59" t="str">
        <f>IF(_xlfn.IFNA(_xlfn.IFNA(INDEX(l_fp!$E$3:$E$65537,MATCH($D758,l_fp!$A$3:$A$65537,0)),INDEX(background_biosphere!$D$2:$D$65536,MATCH($D758,background_biosphere!$A$2:$A$65536,0))),"")=0,"",_xlfn.IFNA(_xlfn.IFNA(INDEX(l_fp!$E$3:$E$65537,MATCH($D758,l_fp!$A$3:$A$65537,0)),INDEX(background_biosphere!$D$2:$D$65536,MATCH($D758,background_biosphere!$A$2:$A$65536,0))),""))</f>
        <v/>
      </c>
      <c r="N758" s="60" t="str">
        <f>_xlfn.IFNA(_xlfn.IFNA(_xlfn.IFNA(_xlfn.IFNA(INDEX(l_goods!$D$3:$D$65537,MATCH(C758,l_goods!$A$3:$A$65537,0)),INDEX(background_technosphere!$H$2:$H$65536,MATCH(C758,background_technosphere!$A$2:$A$65536,0))),INDEX(l_fp!$F$3:$F$65537,MATCH($D758,l_fp!$A$3:$A$65537,0))),INDEX(background_biosphere!$E$2:$E$65536,MATCH($D758,background_biosphere!$A$2:$A$65536,0))),"")</f>
        <v/>
      </c>
      <c r="O758" s="61"/>
      <c r="P758" s="61"/>
      <c r="Q758" s="61"/>
    </row>
    <row r="759" spans="1:17" x14ac:dyDescent="0.25">
      <c r="A759" s="159"/>
      <c r="B759" s="156"/>
      <c r="C759" s="53"/>
      <c r="D759" s="54"/>
      <c r="E759" s="55" t="str">
        <f>_xlfn.IFNA(_xlfn.IFNA(INDEX(l_act!$B$3:$B$65537,MATCH(IFERROR(RIGHT($C759,LEN($C759)-FIND("_",$C759)),""),l_act!$A$3:$A$65537,0)),INDEX(background_technosphere!$E$2:$E$65536,MATCH($C759,background_technosphere!$A$2:$A$65536,0))),"")</f>
        <v/>
      </c>
      <c r="F759" s="55" t="str">
        <f>_xlfn.IFNA(_xlfn.IFNA(INDEX(l_act!$C$3:$C$65537,MATCH(IFERROR(RIGHT($C759,LEN($C759)-FIND("_",$C759)),""),l_act!$A$3:$A$65537,0)),INDEX(background_technosphere!$G$2:$G$65536,MATCH($C759,background_technosphere!$A$2:$A$65536,0))),"")</f>
        <v/>
      </c>
      <c r="G759" s="56" t="str">
        <f>_xlfn.IFNA(_xlfn.IFNA(INDEX(l_goods!$B$3:$B$65537,MATCH($C759,l_goods!$A$3:$A$65537,0)),INDEX(background_technosphere!$F$2:$F$65536,MATCH($C759,background_technosphere!$A$2:$A$65536,0))),"")</f>
        <v/>
      </c>
      <c r="H759" s="57" t="str">
        <f>_xlfn.IFNA(_xlfn.IFNA(INDEX(l_fp!$B$3:$B$65537,MATCH($D759,l_fp!$A$3:$A$65537,0)),INDEX(background_biosphere!$B$2:$B$65536,MATCH($D759,background_biosphere!$A$2:$A$65536,0))),"")</f>
        <v/>
      </c>
      <c r="I759" s="58"/>
      <c r="J759" s="58"/>
      <c r="K759" s="54"/>
      <c r="L759" s="59" t="str">
        <f>IF(_xlfn.IFNA(_xlfn.IFNA(INDEX(l_fp!$D$3:$D$65537,MATCH($D759,l_fp!$A$3:$A$65537,0)),INDEX(background_biosphere!$C$2:$C$65536,MATCH($D759,background_biosphere!$A$2:$A$65536,0))),"")=0,"",_xlfn.IFNA(_xlfn.IFNA(INDEX(l_fp!$D$3:$D$65537,MATCH($D759,l_fp!$A$3:$A$65537,0)),INDEX(background_biosphere!$C$2:$C$65536,MATCH($D759,background_biosphere!$A$2:$A$65536,0))),""))</f>
        <v/>
      </c>
      <c r="M759" s="59" t="str">
        <f>IF(_xlfn.IFNA(_xlfn.IFNA(INDEX(l_fp!$E$3:$E$65537,MATCH($D759,l_fp!$A$3:$A$65537,0)),INDEX(background_biosphere!$D$2:$D$65536,MATCH($D759,background_biosphere!$A$2:$A$65536,0))),"")=0,"",_xlfn.IFNA(_xlfn.IFNA(INDEX(l_fp!$E$3:$E$65537,MATCH($D759,l_fp!$A$3:$A$65537,0)),INDEX(background_biosphere!$D$2:$D$65536,MATCH($D759,background_biosphere!$A$2:$A$65536,0))),""))</f>
        <v/>
      </c>
      <c r="N759" s="60" t="str">
        <f>_xlfn.IFNA(_xlfn.IFNA(_xlfn.IFNA(_xlfn.IFNA(INDEX(l_goods!$D$3:$D$65537,MATCH(C759,l_goods!$A$3:$A$65537,0)),INDEX(background_technosphere!$H$2:$H$65536,MATCH(C759,background_technosphere!$A$2:$A$65536,0))),INDEX(l_fp!$F$3:$F$65537,MATCH($D759,l_fp!$A$3:$A$65537,0))),INDEX(background_biosphere!$E$2:$E$65536,MATCH($D759,background_biosphere!$A$2:$A$65536,0))),"")</f>
        <v/>
      </c>
      <c r="O759" s="61"/>
      <c r="P759" s="61"/>
      <c r="Q759" s="61"/>
    </row>
    <row r="760" spans="1:17" x14ac:dyDescent="0.25">
      <c r="A760" s="159"/>
      <c r="B760" s="156"/>
      <c r="C760" s="53"/>
      <c r="D760" s="54"/>
      <c r="E760" s="55" t="str">
        <f>_xlfn.IFNA(_xlfn.IFNA(INDEX(l_act!$B$3:$B$65537,MATCH(IFERROR(RIGHT($C760,LEN($C760)-FIND("_",$C760)),""),l_act!$A$3:$A$65537,0)),INDEX(background_technosphere!$E$2:$E$65536,MATCH($C760,background_technosphere!$A$2:$A$65536,0))),"")</f>
        <v/>
      </c>
      <c r="F760" s="55" t="str">
        <f>_xlfn.IFNA(_xlfn.IFNA(INDEX(l_act!$C$3:$C$65537,MATCH(IFERROR(RIGHT($C760,LEN($C760)-FIND("_",$C760)),""),l_act!$A$3:$A$65537,0)),INDEX(background_technosphere!$G$2:$G$65536,MATCH($C760,background_technosphere!$A$2:$A$65536,0))),"")</f>
        <v/>
      </c>
      <c r="G760" s="56" t="str">
        <f>_xlfn.IFNA(_xlfn.IFNA(INDEX(l_goods!$B$3:$B$65537,MATCH($C760,l_goods!$A$3:$A$65537,0)),INDEX(background_technosphere!$F$2:$F$65536,MATCH($C760,background_technosphere!$A$2:$A$65536,0))),"")</f>
        <v/>
      </c>
      <c r="H760" s="57" t="str">
        <f>_xlfn.IFNA(_xlfn.IFNA(INDEX(l_fp!$B$3:$B$65537,MATCH($D760,l_fp!$A$3:$A$65537,0)),INDEX(background_biosphere!$B$2:$B$65536,MATCH($D760,background_biosphere!$A$2:$A$65536,0))),"")</f>
        <v/>
      </c>
      <c r="I760" s="58"/>
      <c r="J760" s="58"/>
      <c r="K760" s="54"/>
      <c r="L760" s="59" t="str">
        <f>IF(_xlfn.IFNA(_xlfn.IFNA(INDEX(l_fp!$D$3:$D$65537,MATCH($D760,l_fp!$A$3:$A$65537,0)),INDEX(background_biosphere!$C$2:$C$65536,MATCH($D760,background_biosphere!$A$2:$A$65536,0))),"")=0,"",_xlfn.IFNA(_xlfn.IFNA(INDEX(l_fp!$D$3:$D$65537,MATCH($D760,l_fp!$A$3:$A$65537,0)),INDEX(background_biosphere!$C$2:$C$65536,MATCH($D760,background_biosphere!$A$2:$A$65536,0))),""))</f>
        <v/>
      </c>
      <c r="M760" s="59" t="str">
        <f>IF(_xlfn.IFNA(_xlfn.IFNA(INDEX(l_fp!$E$3:$E$65537,MATCH($D760,l_fp!$A$3:$A$65537,0)),INDEX(background_biosphere!$D$2:$D$65536,MATCH($D760,background_biosphere!$A$2:$A$65536,0))),"")=0,"",_xlfn.IFNA(_xlfn.IFNA(INDEX(l_fp!$E$3:$E$65537,MATCH($D760,l_fp!$A$3:$A$65537,0)),INDEX(background_biosphere!$D$2:$D$65536,MATCH($D760,background_biosphere!$A$2:$A$65536,0))),""))</f>
        <v/>
      </c>
      <c r="N760" s="60" t="str">
        <f>_xlfn.IFNA(_xlfn.IFNA(_xlfn.IFNA(_xlfn.IFNA(INDEX(l_goods!$D$3:$D$65537,MATCH(C760,l_goods!$A$3:$A$65537,0)),INDEX(background_technosphere!$H$2:$H$65536,MATCH(C760,background_technosphere!$A$2:$A$65536,0))),INDEX(l_fp!$F$3:$F$65537,MATCH($D760,l_fp!$A$3:$A$65537,0))),INDEX(background_biosphere!$E$2:$E$65536,MATCH($D760,background_biosphere!$A$2:$A$65536,0))),"")</f>
        <v/>
      </c>
      <c r="O760" s="61"/>
      <c r="P760" s="61"/>
      <c r="Q760" s="61"/>
    </row>
    <row r="761" spans="1:17" x14ac:dyDescent="0.25">
      <c r="A761" s="159"/>
      <c r="B761" s="156"/>
      <c r="C761" s="53"/>
      <c r="D761" s="54"/>
      <c r="E761" s="55" t="str">
        <f>_xlfn.IFNA(_xlfn.IFNA(INDEX(l_act!$B$3:$B$65537,MATCH(IFERROR(RIGHT($C761,LEN($C761)-FIND("_",$C761)),""),l_act!$A$3:$A$65537,0)),INDEX(background_technosphere!$E$2:$E$65536,MATCH($C761,background_technosphere!$A$2:$A$65536,0))),"")</f>
        <v/>
      </c>
      <c r="F761" s="55" t="str">
        <f>_xlfn.IFNA(_xlfn.IFNA(INDEX(l_act!$C$3:$C$65537,MATCH(IFERROR(RIGHT($C761,LEN($C761)-FIND("_",$C761)),""),l_act!$A$3:$A$65537,0)),INDEX(background_technosphere!$G$2:$G$65536,MATCH($C761,background_technosphere!$A$2:$A$65536,0))),"")</f>
        <v/>
      </c>
      <c r="G761" s="56" t="str">
        <f>_xlfn.IFNA(_xlfn.IFNA(INDEX(l_goods!$B$3:$B$65537,MATCH($C761,l_goods!$A$3:$A$65537,0)),INDEX(background_technosphere!$F$2:$F$65536,MATCH($C761,background_technosphere!$A$2:$A$65536,0))),"")</f>
        <v/>
      </c>
      <c r="H761" s="57" t="str">
        <f>_xlfn.IFNA(_xlfn.IFNA(INDEX(l_fp!$B$3:$B$65537,MATCH($D761,l_fp!$A$3:$A$65537,0)),INDEX(background_biosphere!$B$2:$B$65536,MATCH($D761,background_biosphere!$A$2:$A$65536,0))),"")</f>
        <v/>
      </c>
      <c r="I761" s="58"/>
      <c r="J761" s="58"/>
      <c r="K761" s="54"/>
      <c r="L761" s="59" t="str">
        <f>IF(_xlfn.IFNA(_xlfn.IFNA(INDEX(l_fp!$D$3:$D$65537,MATCH($D761,l_fp!$A$3:$A$65537,0)),INDEX(background_biosphere!$C$2:$C$65536,MATCH($D761,background_biosphere!$A$2:$A$65536,0))),"")=0,"",_xlfn.IFNA(_xlfn.IFNA(INDEX(l_fp!$D$3:$D$65537,MATCH($D761,l_fp!$A$3:$A$65537,0)),INDEX(background_biosphere!$C$2:$C$65536,MATCH($D761,background_biosphere!$A$2:$A$65536,0))),""))</f>
        <v/>
      </c>
      <c r="M761" s="59" t="str">
        <f>IF(_xlfn.IFNA(_xlfn.IFNA(INDEX(l_fp!$E$3:$E$65537,MATCH($D761,l_fp!$A$3:$A$65537,0)),INDEX(background_biosphere!$D$2:$D$65536,MATCH($D761,background_biosphere!$A$2:$A$65536,0))),"")=0,"",_xlfn.IFNA(_xlfn.IFNA(INDEX(l_fp!$E$3:$E$65537,MATCH($D761,l_fp!$A$3:$A$65537,0)),INDEX(background_biosphere!$D$2:$D$65536,MATCH($D761,background_biosphere!$A$2:$A$65536,0))),""))</f>
        <v/>
      </c>
      <c r="N761" s="60" t="str">
        <f>_xlfn.IFNA(_xlfn.IFNA(_xlfn.IFNA(_xlfn.IFNA(INDEX(l_goods!$D$3:$D$65537,MATCH(C761,l_goods!$A$3:$A$65537,0)),INDEX(background_technosphere!$H$2:$H$65536,MATCH(C761,background_technosphere!$A$2:$A$65536,0))),INDEX(l_fp!$F$3:$F$65537,MATCH($D761,l_fp!$A$3:$A$65537,0))),INDEX(background_biosphere!$E$2:$E$65536,MATCH($D761,background_biosphere!$A$2:$A$65536,0))),"")</f>
        <v/>
      </c>
      <c r="O761" s="61"/>
      <c r="P761" s="61"/>
      <c r="Q761" s="61"/>
    </row>
    <row r="762" spans="1:17" x14ac:dyDescent="0.25">
      <c r="A762" s="159"/>
      <c r="B762" s="156"/>
      <c r="C762" s="53"/>
      <c r="D762" s="54"/>
      <c r="E762" s="55" t="str">
        <f>_xlfn.IFNA(_xlfn.IFNA(INDEX(l_act!$B$3:$B$65537,MATCH(IFERROR(RIGHT($C762,LEN($C762)-FIND("_",$C762)),""),l_act!$A$3:$A$65537,0)),INDEX(background_technosphere!$E$2:$E$65536,MATCH($C762,background_technosphere!$A$2:$A$65536,0))),"")</f>
        <v/>
      </c>
      <c r="F762" s="55" t="str">
        <f>_xlfn.IFNA(_xlfn.IFNA(INDEX(l_act!$C$3:$C$65537,MATCH(IFERROR(RIGHT($C762,LEN($C762)-FIND("_",$C762)),""),l_act!$A$3:$A$65537,0)),INDEX(background_technosphere!$G$2:$G$65536,MATCH($C762,background_technosphere!$A$2:$A$65536,0))),"")</f>
        <v/>
      </c>
      <c r="G762" s="56" t="str">
        <f>_xlfn.IFNA(_xlfn.IFNA(INDEX(l_goods!$B$3:$B$65537,MATCH($C762,l_goods!$A$3:$A$65537,0)),INDEX(background_technosphere!$F$2:$F$65536,MATCH($C762,background_technosphere!$A$2:$A$65536,0))),"")</f>
        <v/>
      </c>
      <c r="H762" s="57" t="str">
        <f>_xlfn.IFNA(_xlfn.IFNA(INDEX(l_fp!$B$3:$B$65537,MATCH($D762,l_fp!$A$3:$A$65537,0)),INDEX(background_biosphere!$B$2:$B$65536,MATCH($D762,background_biosphere!$A$2:$A$65536,0))),"")</f>
        <v/>
      </c>
      <c r="I762" s="58"/>
      <c r="J762" s="58"/>
      <c r="K762" s="54"/>
      <c r="L762" s="59" t="str">
        <f>IF(_xlfn.IFNA(_xlfn.IFNA(INDEX(l_fp!$D$3:$D$65537,MATCH($D762,l_fp!$A$3:$A$65537,0)),INDEX(background_biosphere!$C$2:$C$65536,MATCH($D762,background_biosphere!$A$2:$A$65536,0))),"")=0,"",_xlfn.IFNA(_xlfn.IFNA(INDEX(l_fp!$D$3:$D$65537,MATCH($D762,l_fp!$A$3:$A$65537,0)),INDEX(background_biosphere!$C$2:$C$65536,MATCH($D762,background_biosphere!$A$2:$A$65536,0))),""))</f>
        <v/>
      </c>
      <c r="M762" s="59" t="str">
        <f>IF(_xlfn.IFNA(_xlfn.IFNA(INDEX(l_fp!$E$3:$E$65537,MATCH($D762,l_fp!$A$3:$A$65537,0)),INDEX(background_biosphere!$D$2:$D$65536,MATCH($D762,background_biosphere!$A$2:$A$65536,0))),"")=0,"",_xlfn.IFNA(_xlfn.IFNA(INDEX(l_fp!$E$3:$E$65537,MATCH($D762,l_fp!$A$3:$A$65537,0)),INDEX(background_biosphere!$D$2:$D$65536,MATCH($D762,background_biosphere!$A$2:$A$65536,0))),""))</f>
        <v/>
      </c>
      <c r="N762" s="60" t="str">
        <f>_xlfn.IFNA(_xlfn.IFNA(_xlfn.IFNA(_xlfn.IFNA(INDEX(l_goods!$D$3:$D$65537,MATCH(C762,l_goods!$A$3:$A$65537,0)),INDEX(background_technosphere!$H$2:$H$65536,MATCH(C762,background_technosphere!$A$2:$A$65536,0))),INDEX(l_fp!$F$3:$F$65537,MATCH($D762,l_fp!$A$3:$A$65537,0))),INDEX(background_biosphere!$E$2:$E$65536,MATCH($D762,background_biosphere!$A$2:$A$65536,0))),"")</f>
        <v/>
      </c>
      <c r="O762" s="61"/>
      <c r="P762" s="61"/>
      <c r="Q762" s="61"/>
    </row>
    <row r="763" spans="1:17" x14ac:dyDescent="0.25">
      <c r="A763" s="159"/>
      <c r="B763" s="156"/>
      <c r="C763" s="53"/>
      <c r="D763" s="54"/>
      <c r="E763" s="55" t="str">
        <f>_xlfn.IFNA(_xlfn.IFNA(INDEX(l_act!$B$3:$B$65537,MATCH(IFERROR(RIGHT($C763,LEN($C763)-FIND("_",$C763)),""),l_act!$A$3:$A$65537,0)),INDEX(background_technosphere!$E$2:$E$65536,MATCH($C763,background_technosphere!$A$2:$A$65536,0))),"")</f>
        <v/>
      </c>
      <c r="F763" s="55" t="str">
        <f>_xlfn.IFNA(_xlfn.IFNA(INDEX(l_act!$C$3:$C$65537,MATCH(IFERROR(RIGHT($C763,LEN($C763)-FIND("_",$C763)),""),l_act!$A$3:$A$65537,0)),INDEX(background_technosphere!$G$2:$G$65536,MATCH($C763,background_technosphere!$A$2:$A$65536,0))),"")</f>
        <v/>
      </c>
      <c r="G763" s="56" t="str">
        <f>_xlfn.IFNA(_xlfn.IFNA(INDEX(l_goods!$B$3:$B$65537,MATCH($C763,l_goods!$A$3:$A$65537,0)),INDEX(background_technosphere!$F$2:$F$65536,MATCH($C763,background_technosphere!$A$2:$A$65536,0))),"")</f>
        <v/>
      </c>
      <c r="H763" s="57" t="str">
        <f>_xlfn.IFNA(_xlfn.IFNA(INDEX(l_fp!$B$3:$B$65537,MATCH($D763,l_fp!$A$3:$A$65537,0)),INDEX(background_biosphere!$B$2:$B$65536,MATCH($D763,background_biosphere!$A$2:$A$65536,0))),"")</f>
        <v/>
      </c>
      <c r="I763" s="58"/>
      <c r="J763" s="58"/>
      <c r="K763" s="54"/>
      <c r="L763" s="59" t="str">
        <f>IF(_xlfn.IFNA(_xlfn.IFNA(INDEX(l_fp!$D$3:$D$65537,MATCH($D763,l_fp!$A$3:$A$65537,0)),INDEX(background_biosphere!$C$2:$C$65536,MATCH($D763,background_biosphere!$A$2:$A$65536,0))),"")=0,"",_xlfn.IFNA(_xlfn.IFNA(INDEX(l_fp!$D$3:$D$65537,MATCH($D763,l_fp!$A$3:$A$65537,0)),INDEX(background_biosphere!$C$2:$C$65536,MATCH($D763,background_biosphere!$A$2:$A$65536,0))),""))</f>
        <v/>
      </c>
      <c r="M763" s="59" t="str">
        <f>IF(_xlfn.IFNA(_xlfn.IFNA(INDEX(l_fp!$E$3:$E$65537,MATCH($D763,l_fp!$A$3:$A$65537,0)),INDEX(background_biosphere!$D$2:$D$65536,MATCH($D763,background_biosphere!$A$2:$A$65536,0))),"")=0,"",_xlfn.IFNA(_xlfn.IFNA(INDEX(l_fp!$E$3:$E$65537,MATCH($D763,l_fp!$A$3:$A$65537,0)),INDEX(background_biosphere!$D$2:$D$65536,MATCH($D763,background_biosphere!$A$2:$A$65536,0))),""))</f>
        <v/>
      </c>
      <c r="N763" s="60" t="str">
        <f>_xlfn.IFNA(_xlfn.IFNA(_xlfn.IFNA(_xlfn.IFNA(INDEX(l_goods!$D$3:$D$65537,MATCH(C763,l_goods!$A$3:$A$65537,0)),INDEX(background_technosphere!$H$2:$H$65536,MATCH(C763,background_technosphere!$A$2:$A$65536,0))),INDEX(l_fp!$F$3:$F$65537,MATCH($D763,l_fp!$A$3:$A$65537,0))),INDEX(background_biosphere!$E$2:$E$65536,MATCH($D763,background_biosphere!$A$2:$A$65536,0))),"")</f>
        <v/>
      </c>
      <c r="O763" s="61"/>
      <c r="P763" s="61"/>
      <c r="Q763" s="61"/>
    </row>
    <row r="764" spans="1:17" x14ac:dyDescent="0.25">
      <c r="A764" s="159"/>
      <c r="B764" s="156"/>
      <c r="C764" s="53"/>
      <c r="D764" s="54"/>
      <c r="E764" s="55" t="str">
        <f>_xlfn.IFNA(_xlfn.IFNA(INDEX(l_act!$B$3:$B$65537,MATCH(IFERROR(RIGHT($C764,LEN($C764)-FIND("_",$C764)),""),l_act!$A$3:$A$65537,0)),INDEX(background_technosphere!$E$2:$E$65536,MATCH($C764,background_technosphere!$A$2:$A$65536,0))),"")</f>
        <v/>
      </c>
      <c r="F764" s="55" t="str">
        <f>_xlfn.IFNA(_xlfn.IFNA(INDEX(l_act!$C$3:$C$65537,MATCH(IFERROR(RIGHT($C764,LEN($C764)-FIND("_",$C764)),""),l_act!$A$3:$A$65537,0)),INDEX(background_technosphere!$G$2:$G$65536,MATCH($C764,background_technosphere!$A$2:$A$65536,0))),"")</f>
        <v/>
      </c>
      <c r="G764" s="56" t="str">
        <f>_xlfn.IFNA(_xlfn.IFNA(INDEX(l_goods!$B$3:$B$65537,MATCH($C764,l_goods!$A$3:$A$65537,0)),INDEX(background_technosphere!$F$2:$F$65536,MATCH($C764,background_technosphere!$A$2:$A$65536,0))),"")</f>
        <v/>
      </c>
      <c r="H764" s="57" t="str">
        <f>_xlfn.IFNA(_xlfn.IFNA(INDEX(l_fp!$B$3:$B$65537,MATCH($D764,l_fp!$A$3:$A$65537,0)),INDEX(background_biosphere!$B$2:$B$65536,MATCH($D764,background_biosphere!$A$2:$A$65536,0))),"")</f>
        <v/>
      </c>
      <c r="I764" s="58"/>
      <c r="J764" s="58"/>
      <c r="K764" s="54"/>
      <c r="L764" s="59" t="str">
        <f>IF(_xlfn.IFNA(_xlfn.IFNA(INDEX(l_fp!$D$3:$D$65537,MATCH($D764,l_fp!$A$3:$A$65537,0)),INDEX(background_biosphere!$C$2:$C$65536,MATCH($D764,background_biosphere!$A$2:$A$65536,0))),"")=0,"",_xlfn.IFNA(_xlfn.IFNA(INDEX(l_fp!$D$3:$D$65537,MATCH($D764,l_fp!$A$3:$A$65537,0)),INDEX(background_biosphere!$C$2:$C$65536,MATCH($D764,background_biosphere!$A$2:$A$65536,0))),""))</f>
        <v/>
      </c>
      <c r="M764" s="59" t="str">
        <f>IF(_xlfn.IFNA(_xlfn.IFNA(INDEX(l_fp!$E$3:$E$65537,MATCH($D764,l_fp!$A$3:$A$65537,0)),INDEX(background_biosphere!$D$2:$D$65536,MATCH($D764,background_biosphere!$A$2:$A$65536,0))),"")=0,"",_xlfn.IFNA(_xlfn.IFNA(INDEX(l_fp!$E$3:$E$65537,MATCH($D764,l_fp!$A$3:$A$65537,0)),INDEX(background_biosphere!$D$2:$D$65536,MATCH($D764,background_biosphere!$A$2:$A$65536,0))),""))</f>
        <v/>
      </c>
      <c r="N764" s="60" t="str">
        <f>_xlfn.IFNA(_xlfn.IFNA(_xlfn.IFNA(_xlfn.IFNA(INDEX(l_goods!$D$3:$D$65537,MATCH(C764,l_goods!$A$3:$A$65537,0)),INDEX(background_technosphere!$H$2:$H$65536,MATCH(C764,background_technosphere!$A$2:$A$65536,0))),INDEX(l_fp!$F$3:$F$65537,MATCH($D764,l_fp!$A$3:$A$65537,0))),INDEX(background_biosphere!$E$2:$E$65536,MATCH($D764,background_biosphere!$A$2:$A$65536,0))),"")</f>
        <v/>
      </c>
      <c r="O764" s="61"/>
      <c r="P764" s="61"/>
      <c r="Q764" s="61"/>
    </row>
    <row r="765" spans="1:17" x14ac:dyDescent="0.25">
      <c r="A765" s="159"/>
      <c r="B765" s="156"/>
      <c r="C765" s="53"/>
      <c r="D765" s="54"/>
      <c r="E765" s="55" t="str">
        <f>_xlfn.IFNA(_xlfn.IFNA(INDEX(l_act!$B$3:$B$65537,MATCH(IFERROR(RIGHT($C765,LEN($C765)-FIND("_",$C765)),""),l_act!$A$3:$A$65537,0)),INDEX(background_technosphere!$E$2:$E$65536,MATCH($C765,background_technosphere!$A$2:$A$65536,0))),"")</f>
        <v/>
      </c>
      <c r="F765" s="55" t="str">
        <f>_xlfn.IFNA(_xlfn.IFNA(INDEX(l_act!$C$3:$C$65537,MATCH(IFERROR(RIGHT($C765,LEN($C765)-FIND("_",$C765)),""),l_act!$A$3:$A$65537,0)),INDEX(background_technosphere!$G$2:$G$65536,MATCH($C765,background_technosphere!$A$2:$A$65536,0))),"")</f>
        <v/>
      </c>
      <c r="G765" s="56" t="str">
        <f>_xlfn.IFNA(_xlfn.IFNA(INDEX(l_goods!$B$3:$B$65537,MATCH($C765,l_goods!$A$3:$A$65537,0)),INDEX(background_technosphere!$F$2:$F$65536,MATCH($C765,background_technosphere!$A$2:$A$65536,0))),"")</f>
        <v/>
      </c>
      <c r="H765" s="57" t="str">
        <f>_xlfn.IFNA(_xlfn.IFNA(INDEX(l_fp!$B$3:$B$65537,MATCH($D765,l_fp!$A$3:$A$65537,0)),INDEX(background_biosphere!$B$2:$B$65536,MATCH($D765,background_biosphere!$A$2:$A$65536,0))),"")</f>
        <v/>
      </c>
      <c r="I765" s="58"/>
      <c r="J765" s="58"/>
      <c r="K765" s="54"/>
      <c r="L765" s="59" t="str">
        <f>IF(_xlfn.IFNA(_xlfn.IFNA(INDEX(l_fp!$D$3:$D$65537,MATCH($D765,l_fp!$A$3:$A$65537,0)),INDEX(background_biosphere!$C$2:$C$65536,MATCH($D765,background_biosphere!$A$2:$A$65536,0))),"")=0,"",_xlfn.IFNA(_xlfn.IFNA(INDEX(l_fp!$D$3:$D$65537,MATCH($D765,l_fp!$A$3:$A$65537,0)),INDEX(background_biosphere!$C$2:$C$65536,MATCH($D765,background_biosphere!$A$2:$A$65536,0))),""))</f>
        <v/>
      </c>
      <c r="M765" s="59" t="str">
        <f>IF(_xlfn.IFNA(_xlfn.IFNA(INDEX(l_fp!$E$3:$E$65537,MATCH($D765,l_fp!$A$3:$A$65537,0)),INDEX(background_biosphere!$D$2:$D$65536,MATCH($D765,background_biosphere!$A$2:$A$65536,0))),"")=0,"",_xlfn.IFNA(_xlfn.IFNA(INDEX(l_fp!$E$3:$E$65537,MATCH($D765,l_fp!$A$3:$A$65537,0)),INDEX(background_biosphere!$D$2:$D$65536,MATCH($D765,background_biosphere!$A$2:$A$65536,0))),""))</f>
        <v/>
      </c>
      <c r="N765" s="60" t="str">
        <f>_xlfn.IFNA(_xlfn.IFNA(_xlfn.IFNA(_xlfn.IFNA(INDEX(l_goods!$D$3:$D$65537,MATCH(C765,l_goods!$A$3:$A$65537,0)),INDEX(background_technosphere!$H$2:$H$65536,MATCH(C765,background_technosphere!$A$2:$A$65536,0))),INDEX(l_fp!$F$3:$F$65537,MATCH($D765,l_fp!$A$3:$A$65537,0))),INDEX(background_biosphere!$E$2:$E$65536,MATCH($D765,background_biosphere!$A$2:$A$65536,0))),"")</f>
        <v/>
      </c>
      <c r="O765" s="61"/>
      <c r="P765" s="61"/>
      <c r="Q765" s="61"/>
    </row>
    <row r="766" spans="1:17" x14ac:dyDescent="0.25">
      <c r="A766" s="159"/>
      <c r="B766" s="156"/>
      <c r="C766" s="53"/>
      <c r="D766" s="54"/>
      <c r="E766" s="55" t="str">
        <f>_xlfn.IFNA(_xlfn.IFNA(INDEX(l_act!$B$3:$B$65537,MATCH(IFERROR(RIGHT($C766,LEN($C766)-FIND("_",$C766)),""),l_act!$A$3:$A$65537,0)),INDEX(background_technosphere!$E$2:$E$65536,MATCH($C766,background_technosphere!$A$2:$A$65536,0))),"")</f>
        <v/>
      </c>
      <c r="F766" s="55" t="str">
        <f>_xlfn.IFNA(_xlfn.IFNA(INDEX(l_act!$C$3:$C$65537,MATCH(IFERROR(RIGHT($C766,LEN($C766)-FIND("_",$C766)),""),l_act!$A$3:$A$65537,0)),INDEX(background_technosphere!$G$2:$G$65536,MATCH($C766,background_technosphere!$A$2:$A$65536,0))),"")</f>
        <v/>
      </c>
      <c r="G766" s="56" t="str">
        <f>_xlfn.IFNA(_xlfn.IFNA(INDEX(l_goods!$B$3:$B$65537,MATCH($C766,l_goods!$A$3:$A$65537,0)),INDEX(background_technosphere!$F$2:$F$65536,MATCH($C766,background_technosphere!$A$2:$A$65536,0))),"")</f>
        <v/>
      </c>
      <c r="H766" s="57" t="str">
        <f>_xlfn.IFNA(_xlfn.IFNA(INDEX(l_fp!$B$3:$B$65537,MATCH($D766,l_fp!$A$3:$A$65537,0)),INDEX(background_biosphere!$B$2:$B$65536,MATCH($D766,background_biosphere!$A$2:$A$65536,0))),"")</f>
        <v/>
      </c>
      <c r="I766" s="58"/>
      <c r="J766" s="58"/>
      <c r="K766" s="54"/>
      <c r="L766" s="59" t="str">
        <f>IF(_xlfn.IFNA(_xlfn.IFNA(INDEX(l_fp!$D$3:$D$65537,MATCH($D766,l_fp!$A$3:$A$65537,0)),INDEX(background_biosphere!$C$2:$C$65536,MATCH($D766,background_biosphere!$A$2:$A$65536,0))),"")=0,"",_xlfn.IFNA(_xlfn.IFNA(INDEX(l_fp!$D$3:$D$65537,MATCH($D766,l_fp!$A$3:$A$65537,0)),INDEX(background_biosphere!$C$2:$C$65536,MATCH($D766,background_biosphere!$A$2:$A$65536,0))),""))</f>
        <v/>
      </c>
      <c r="M766" s="59" t="str">
        <f>IF(_xlfn.IFNA(_xlfn.IFNA(INDEX(l_fp!$E$3:$E$65537,MATCH($D766,l_fp!$A$3:$A$65537,0)),INDEX(background_biosphere!$D$2:$D$65536,MATCH($D766,background_biosphere!$A$2:$A$65536,0))),"")=0,"",_xlfn.IFNA(_xlfn.IFNA(INDEX(l_fp!$E$3:$E$65537,MATCH($D766,l_fp!$A$3:$A$65537,0)),INDEX(background_biosphere!$D$2:$D$65536,MATCH($D766,background_biosphere!$A$2:$A$65536,0))),""))</f>
        <v/>
      </c>
      <c r="N766" s="60" t="str">
        <f>_xlfn.IFNA(_xlfn.IFNA(_xlfn.IFNA(_xlfn.IFNA(INDEX(l_goods!$D$3:$D$65537,MATCH(C766,l_goods!$A$3:$A$65537,0)),INDEX(background_technosphere!$H$2:$H$65536,MATCH(C766,background_technosphere!$A$2:$A$65536,0))),INDEX(l_fp!$F$3:$F$65537,MATCH($D766,l_fp!$A$3:$A$65537,0))),INDEX(background_biosphere!$E$2:$E$65536,MATCH($D766,background_biosphere!$A$2:$A$65536,0))),"")</f>
        <v/>
      </c>
      <c r="O766" s="61"/>
      <c r="P766" s="61"/>
      <c r="Q766" s="61"/>
    </row>
    <row r="767" spans="1:17" x14ac:dyDescent="0.25">
      <c r="A767" s="159"/>
      <c r="B767" s="156"/>
      <c r="C767" s="53"/>
      <c r="D767" s="54"/>
      <c r="E767" s="55" t="str">
        <f>_xlfn.IFNA(_xlfn.IFNA(INDEX(l_act!$B$3:$B$65537,MATCH(IFERROR(RIGHT($C767,LEN($C767)-FIND("_",$C767)),""),l_act!$A$3:$A$65537,0)),INDEX(background_technosphere!$E$2:$E$65536,MATCH($C767,background_technosphere!$A$2:$A$65536,0))),"")</f>
        <v/>
      </c>
      <c r="F767" s="55" t="str">
        <f>_xlfn.IFNA(_xlfn.IFNA(INDEX(l_act!$C$3:$C$65537,MATCH(IFERROR(RIGHT($C767,LEN($C767)-FIND("_",$C767)),""),l_act!$A$3:$A$65537,0)),INDEX(background_technosphere!$G$2:$G$65536,MATCH($C767,background_technosphere!$A$2:$A$65536,0))),"")</f>
        <v/>
      </c>
      <c r="G767" s="56" t="str">
        <f>_xlfn.IFNA(_xlfn.IFNA(INDEX(l_goods!$B$3:$B$65537,MATCH($C767,l_goods!$A$3:$A$65537,0)),INDEX(background_technosphere!$F$2:$F$65536,MATCH($C767,background_technosphere!$A$2:$A$65536,0))),"")</f>
        <v/>
      </c>
      <c r="H767" s="57" t="str">
        <f>_xlfn.IFNA(_xlfn.IFNA(INDEX(l_fp!$B$3:$B$65537,MATCH($D767,l_fp!$A$3:$A$65537,0)),INDEX(background_biosphere!$B$2:$B$65536,MATCH($D767,background_biosphere!$A$2:$A$65536,0))),"")</f>
        <v/>
      </c>
      <c r="I767" s="58"/>
      <c r="J767" s="58"/>
      <c r="K767" s="54"/>
      <c r="L767" s="59" t="str">
        <f>IF(_xlfn.IFNA(_xlfn.IFNA(INDEX(l_fp!$D$3:$D$65537,MATCH($D767,l_fp!$A$3:$A$65537,0)),INDEX(background_biosphere!$C$2:$C$65536,MATCH($D767,background_biosphere!$A$2:$A$65536,0))),"")=0,"",_xlfn.IFNA(_xlfn.IFNA(INDEX(l_fp!$D$3:$D$65537,MATCH($D767,l_fp!$A$3:$A$65537,0)),INDEX(background_biosphere!$C$2:$C$65536,MATCH($D767,background_biosphere!$A$2:$A$65536,0))),""))</f>
        <v/>
      </c>
      <c r="M767" s="59" t="str">
        <f>IF(_xlfn.IFNA(_xlfn.IFNA(INDEX(l_fp!$E$3:$E$65537,MATCH($D767,l_fp!$A$3:$A$65537,0)),INDEX(background_biosphere!$D$2:$D$65536,MATCH($D767,background_biosphere!$A$2:$A$65536,0))),"")=0,"",_xlfn.IFNA(_xlfn.IFNA(INDEX(l_fp!$E$3:$E$65537,MATCH($D767,l_fp!$A$3:$A$65537,0)),INDEX(background_biosphere!$D$2:$D$65536,MATCH($D767,background_biosphere!$A$2:$A$65536,0))),""))</f>
        <v/>
      </c>
      <c r="N767" s="60" t="str">
        <f>_xlfn.IFNA(_xlfn.IFNA(_xlfn.IFNA(_xlfn.IFNA(INDEX(l_goods!$D$3:$D$65537,MATCH(C767,l_goods!$A$3:$A$65537,0)),INDEX(background_technosphere!$H$2:$H$65536,MATCH(C767,background_technosphere!$A$2:$A$65536,0))),INDEX(l_fp!$F$3:$F$65537,MATCH($D767,l_fp!$A$3:$A$65537,0))),INDEX(background_biosphere!$E$2:$E$65536,MATCH($D767,background_biosphere!$A$2:$A$65536,0))),"")</f>
        <v/>
      </c>
      <c r="O767" s="61"/>
      <c r="P767" s="61"/>
      <c r="Q767" s="61"/>
    </row>
    <row r="768" spans="1:17" x14ac:dyDescent="0.25">
      <c r="A768" s="159"/>
      <c r="B768" s="156"/>
      <c r="C768" s="53"/>
      <c r="D768" s="54"/>
      <c r="E768" s="55" t="str">
        <f>_xlfn.IFNA(_xlfn.IFNA(INDEX(l_act!$B$3:$B$65537,MATCH(IFERROR(RIGHT($C768,LEN($C768)-FIND("_",$C768)),""),l_act!$A$3:$A$65537,0)),INDEX(background_technosphere!$E$2:$E$65536,MATCH($C768,background_technosphere!$A$2:$A$65536,0))),"")</f>
        <v/>
      </c>
      <c r="F768" s="55" t="str">
        <f>_xlfn.IFNA(_xlfn.IFNA(INDEX(l_act!$C$3:$C$65537,MATCH(IFERROR(RIGHT($C768,LEN($C768)-FIND("_",$C768)),""),l_act!$A$3:$A$65537,0)),INDEX(background_technosphere!$G$2:$G$65536,MATCH($C768,background_technosphere!$A$2:$A$65536,0))),"")</f>
        <v/>
      </c>
      <c r="G768" s="56" t="str">
        <f>_xlfn.IFNA(_xlfn.IFNA(INDEX(l_goods!$B$3:$B$65537,MATCH($C768,l_goods!$A$3:$A$65537,0)),INDEX(background_technosphere!$F$2:$F$65536,MATCH($C768,background_technosphere!$A$2:$A$65536,0))),"")</f>
        <v/>
      </c>
      <c r="H768" s="57" t="str">
        <f>_xlfn.IFNA(_xlfn.IFNA(INDEX(l_fp!$B$3:$B$65537,MATCH($D768,l_fp!$A$3:$A$65537,0)),INDEX(background_biosphere!$B$2:$B$65536,MATCH($D768,background_biosphere!$A$2:$A$65536,0))),"")</f>
        <v/>
      </c>
      <c r="I768" s="58"/>
      <c r="J768" s="58"/>
      <c r="K768" s="54"/>
      <c r="L768" s="59" t="str">
        <f>IF(_xlfn.IFNA(_xlfn.IFNA(INDEX(l_fp!$D$3:$D$65537,MATCH($D768,l_fp!$A$3:$A$65537,0)),INDEX(background_biosphere!$C$2:$C$65536,MATCH($D768,background_biosphere!$A$2:$A$65536,0))),"")=0,"",_xlfn.IFNA(_xlfn.IFNA(INDEX(l_fp!$D$3:$D$65537,MATCH($D768,l_fp!$A$3:$A$65537,0)),INDEX(background_biosphere!$C$2:$C$65536,MATCH($D768,background_biosphere!$A$2:$A$65536,0))),""))</f>
        <v/>
      </c>
      <c r="M768" s="59" t="str">
        <f>IF(_xlfn.IFNA(_xlfn.IFNA(INDEX(l_fp!$E$3:$E$65537,MATCH($D768,l_fp!$A$3:$A$65537,0)),INDEX(background_biosphere!$D$2:$D$65536,MATCH($D768,background_biosphere!$A$2:$A$65536,0))),"")=0,"",_xlfn.IFNA(_xlfn.IFNA(INDEX(l_fp!$E$3:$E$65537,MATCH($D768,l_fp!$A$3:$A$65537,0)),INDEX(background_biosphere!$D$2:$D$65536,MATCH($D768,background_biosphere!$A$2:$A$65536,0))),""))</f>
        <v/>
      </c>
      <c r="N768" s="60" t="str">
        <f>_xlfn.IFNA(_xlfn.IFNA(_xlfn.IFNA(_xlfn.IFNA(INDEX(l_goods!$D$3:$D$65537,MATCH(C768,l_goods!$A$3:$A$65537,0)),INDEX(background_technosphere!$H$2:$H$65536,MATCH(C768,background_technosphere!$A$2:$A$65536,0))),INDEX(l_fp!$F$3:$F$65537,MATCH($D768,l_fp!$A$3:$A$65537,0))),INDEX(background_biosphere!$E$2:$E$65536,MATCH($D768,background_biosphere!$A$2:$A$65536,0))),"")</f>
        <v/>
      </c>
      <c r="O768" s="61"/>
      <c r="P768" s="61"/>
      <c r="Q768" s="61"/>
    </row>
    <row r="769" spans="1:17" x14ac:dyDescent="0.25">
      <c r="A769" s="159"/>
      <c r="B769" s="156"/>
      <c r="C769" s="53"/>
      <c r="D769" s="54"/>
      <c r="E769" s="55" t="str">
        <f>_xlfn.IFNA(_xlfn.IFNA(INDEX(l_act!$B$3:$B$65537,MATCH(IFERROR(RIGHT($C769,LEN($C769)-FIND("_",$C769)),""),l_act!$A$3:$A$65537,0)),INDEX(background_technosphere!$E$2:$E$65536,MATCH($C769,background_technosphere!$A$2:$A$65536,0))),"")</f>
        <v/>
      </c>
      <c r="F769" s="55" t="str">
        <f>_xlfn.IFNA(_xlfn.IFNA(INDEX(l_act!$C$3:$C$65537,MATCH(IFERROR(RIGHT($C769,LEN($C769)-FIND("_",$C769)),""),l_act!$A$3:$A$65537,0)),INDEX(background_technosphere!$G$2:$G$65536,MATCH($C769,background_technosphere!$A$2:$A$65536,0))),"")</f>
        <v/>
      </c>
      <c r="G769" s="56" t="str">
        <f>_xlfn.IFNA(_xlfn.IFNA(INDEX(l_goods!$B$3:$B$65537,MATCH($C769,l_goods!$A$3:$A$65537,0)),INDEX(background_technosphere!$F$2:$F$65536,MATCH($C769,background_technosphere!$A$2:$A$65536,0))),"")</f>
        <v/>
      </c>
      <c r="H769" s="57" t="str">
        <f>_xlfn.IFNA(_xlfn.IFNA(INDEX(l_fp!$B$3:$B$65537,MATCH($D769,l_fp!$A$3:$A$65537,0)),INDEX(background_biosphere!$B$2:$B$65536,MATCH($D769,background_biosphere!$A$2:$A$65536,0))),"")</f>
        <v/>
      </c>
      <c r="I769" s="58"/>
      <c r="J769" s="58"/>
      <c r="K769" s="54"/>
      <c r="L769" s="59" t="str">
        <f>IF(_xlfn.IFNA(_xlfn.IFNA(INDEX(l_fp!$D$3:$D$65537,MATCH($D769,l_fp!$A$3:$A$65537,0)),INDEX(background_biosphere!$C$2:$C$65536,MATCH($D769,background_biosphere!$A$2:$A$65536,0))),"")=0,"",_xlfn.IFNA(_xlfn.IFNA(INDEX(l_fp!$D$3:$D$65537,MATCH($D769,l_fp!$A$3:$A$65537,0)),INDEX(background_biosphere!$C$2:$C$65536,MATCH($D769,background_biosphere!$A$2:$A$65536,0))),""))</f>
        <v/>
      </c>
      <c r="M769" s="59" t="str">
        <f>IF(_xlfn.IFNA(_xlfn.IFNA(INDEX(l_fp!$E$3:$E$65537,MATCH($D769,l_fp!$A$3:$A$65537,0)),INDEX(background_biosphere!$D$2:$D$65536,MATCH($D769,background_biosphere!$A$2:$A$65536,0))),"")=0,"",_xlfn.IFNA(_xlfn.IFNA(INDEX(l_fp!$E$3:$E$65537,MATCH($D769,l_fp!$A$3:$A$65537,0)),INDEX(background_biosphere!$D$2:$D$65536,MATCH($D769,background_biosphere!$A$2:$A$65536,0))),""))</f>
        <v/>
      </c>
      <c r="N769" s="60" t="str">
        <f>_xlfn.IFNA(_xlfn.IFNA(_xlfn.IFNA(_xlfn.IFNA(INDEX(l_goods!$D$3:$D$65537,MATCH(C769,l_goods!$A$3:$A$65537,0)),INDEX(background_technosphere!$H$2:$H$65536,MATCH(C769,background_technosphere!$A$2:$A$65536,0))),INDEX(l_fp!$F$3:$F$65537,MATCH($D769,l_fp!$A$3:$A$65537,0))),INDEX(background_biosphere!$E$2:$E$65536,MATCH($D769,background_biosphere!$A$2:$A$65536,0))),"")</f>
        <v/>
      </c>
      <c r="O769" s="61"/>
      <c r="P769" s="61"/>
      <c r="Q769" s="61"/>
    </row>
    <row r="770" spans="1:17" x14ac:dyDescent="0.25">
      <c r="A770" s="159"/>
      <c r="B770" s="156"/>
      <c r="C770" s="53"/>
      <c r="D770" s="54"/>
      <c r="E770" s="55" t="str">
        <f>_xlfn.IFNA(_xlfn.IFNA(INDEX(l_act!$B$3:$B$65537,MATCH(IFERROR(RIGHT($C770,LEN($C770)-FIND("_",$C770)),""),l_act!$A$3:$A$65537,0)),INDEX(background_technosphere!$E$2:$E$65536,MATCH($C770,background_technosphere!$A$2:$A$65536,0))),"")</f>
        <v/>
      </c>
      <c r="F770" s="55" t="str">
        <f>_xlfn.IFNA(_xlfn.IFNA(INDEX(l_act!$C$3:$C$65537,MATCH(IFERROR(RIGHT($C770,LEN($C770)-FIND("_",$C770)),""),l_act!$A$3:$A$65537,0)),INDEX(background_technosphere!$G$2:$G$65536,MATCH($C770,background_technosphere!$A$2:$A$65536,0))),"")</f>
        <v/>
      </c>
      <c r="G770" s="56" t="str">
        <f>_xlfn.IFNA(_xlfn.IFNA(INDEX(l_goods!$B$3:$B$65537,MATCH($C770,l_goods!$A$3:$A$65537,0)),INDEX(background_technosphere!$F$2:$F$65536,MATCH($C770,background_technosphere!$A$2:$A$65536,0))),"")</f>
        <v/>
      </c>
      <c r="H770" s="57" t="str">
        <f>_xlfn.IFNA(_xlfn.IFNA(INDEX(l_fp!$B$3:$B$65537,MATCH($D770,l_fp!$A$3:$A$65537,0)),INDEX(background_biosphere!$B$2:$B$65536,MATCH($D770,background_biosphere!$A$2:$A$65536,0))),"")</f>
        <v/>
      </c>
      <c r="I770" s="58"/>
      <c r="J770" s="58"/>
      <c r="K770" s="54"/>
      <c r="L770" s="59" t="str">
        <f>IF(_xlfn.IFNA(_xlfn.IFNA(INDEX(l_fp!$D$3:$D$65537,MATCH($D770,l_fp!$A$3:$A$65537,0)),INDEX(background_biosphere!$C$2:$C$65536,MATCH($D770,background_biosphere!$A$2:$A$65536,0))),"")=0,"",_xlfn.IFNA(_xlfn.IFNA(INDEX(l_fp!$D$3:$D$65537,MATCH($D770,l_fp!$A$3:$A$65537,0)),INDEX(background_biosphere!$C$2:$C$65536,MATCH($D770,background_biosphere!$A$2:$A$65536,0))),""))</f>
        <v/>
      </c>
      <c r="M770" s="59" t="str">
        <f>IF(_xlfn.IFNA(_xlfn.IFNA(INDEX(l_fp!$E$3:$E$65537,MATCH($D770,l_fp!$A$3:$A$65537,0)),INDEX(background_biosphere!$D$2:$D$65536,MATCH($D770,background_biosphere!$A$2:$A$65536,0))),"")=0,"",_xlfn.IFNA(_xlfn.IFNA(INDEX(l_fp!$E$3:$E$65537,MATCH($D770,l_fp!$A$3:$A$65537,0)),INDEX(background_biosphere!$D$2:$D$65536,MATCH($D770,background_biosphere!$A$2:$A$65536,0))),""))</f>
        <v/>
      </c>
      <c r="N770" s="60" t="str">
        <f>_xlfn.IFNA(_xlfn.IFNA(_xlfn.IFNA(_xlfn.IFNA(INDEX(l_goods!$D$3:$D$65537,MATCH(C770,l_goods!$A$3:$A$65537,0)),INDEX(background_technosphere!$H$2:$H$65536,MATCH(C770,background_technosphere!$A$2:$A$65536,0))),INDEX(l_fp!$F$3:$F$65537,MATCH($D770,l_fp!$A$3:$A$65537,0))),INDEX(background_biosphere!$E$2:$E$65536,MATCH($D770,background_biosphere!$A$2:$A$65536,0))),"")</f>
        <v/>
      </c>
      <c r="O770" s="61"/>
      <c r="P770" s="61"/>
      <c r="Q770" s="61"/>
    </row>
    <row r="771" spans="1:17" x14ac:dyDescent="0.25">
      <c r="A771" s="159"/>
      <c r="B771" s="156"/>
      <c r="C771" s="53"/>
      <c r="D771" s="54"/>
      <c r="E771" s="55" t="str">
        <f>_xlfn.IFNA(_xlfn.IFNA(INDEX(l_act!$B$3:$B$65537,MATCH(IFERROR(RIGHT($C771,LEN($C771)-FIND("_",$C771)),""),l_act!$A$3:$A$65537,0)),INDEX(background_technosphere!$E$2:$E$65536,MATCH($C771,background_technosphere!$A$2:$A$65536,0))),"")</f>
        <v/>
      </c>
      <c r="F771" s="55" t="str">
        <f>_xlfn.IFNA(_xlfn.IFNA(INDEX(l_act!$C$3:$C$65537,MATCH(IFERROR(RIGHT($C771,LEN($C771)-FIND("_",$C771)),""),l_act!$A$3:$A$65537,0)),INDEX(background_technosphere!$G$2:$G$65536,MATCH($C771,background_technosphere!$A$2:$A$65536,0))),"")</f>
        <v/>
      </c>
      <c r="G771" s="56" t="str">
        <f>_xlfn.IFNA(_xlfn.IFNA(INDEX(l_goods!$B$3:$B$65537,MATCH($C771,l_goods!$A$3:$A$65537,0)),INDEX(background_technosphere!$F$2:$F$65536,MATCH($C771,background_technosphere!$A$2:$A$65536,0))),"")</f>
        <v/>
      </c>
      <c r="H771" s="57" t="str">
        <f>_xlfn.IFNA(_xlfn.IFNA(INDEX(l_fp!$B$3:$B$65537,MATCH($D771,l_fp!$A$3:$A$65537,0)),INDEX(background_biosphere!$B$2:$B$65536,MATCH($D771,background_biosphere!$A$2:$A$65536,0))),"")</f>
        <v/>
      </c>
      <c r="I771" s="58"/>
      <c r="J771" s="58"/>
      <c r="K771" s="54"/>
      <c r="L771" s="59" t="str">
        <f>IF(_xlfn.IFNA(_xlfn.IFNA(INDEX(l_fp!$D$3:$D$65537,MATCH($D771,l_fp!$A$3:$A$65537,0)),INDEX(background_biosphere!$C$2:$C$65536,MATCH($D771,background_biosphere!$A$2:$A$65536,0))),"")=0,"",_xlfn.IFNA(_xlfn.IFNA(INDEX(l_fp!$D$3:$D$65537,MATCH($D771,l_fp!$A$3:$A$65537,0)),INDEX(background_biosphere!$C$2:$C$65536,MATCH($D771,background_biosphere!$A$2:$A$65536,0))),""))</f>
        <v/>
      </c>
      <c r="M771" s="59" t="str">
        <f>IF(_xlfn.IFNA(_xlfn.IFNA(INDEX(l_fp!$E$3:$E$65537,MATCH($D771,l_fp!$A$3:$A$65537,0)),INDEX(background_biosphere!$D$2:$D$65536,MATCH($D771,background_biosphere!$A$2:$A$65536,0))),"")=0,"",_xlfn.IFNA(_xlfn.IFNA(INDEX(l_fp!$E$3:$E$65537,MATCH($D771,l_fp!$A$3:$A$65537,0)),INDEX(background_biosphere!$D$2:$D$65536,MATCH($D771,background_biosphere!$A$2:$A$65536,0))),""))</f>
        <v/>
      </c>
      <c r="N771" s="60" t="str">
        <f>_xlfn.IFNA(_xlfn.IFNA(_xlfn.IFNA(_xlfn.IFNA(INDEX(l_goods!$D$3:$D$65537,MATCH(C771,l_goods!$A$3:$A$65537,0)),INDEX(background_technosphere!$H$2:$H$65536,MATCH(C771,background_technosphere!$A$2:$A$65536,0))),INDEX(l_fp!$F$3:$F$65537,MATCH($D771,l_fp!$A$3:$A$65537,0))),INDEX(background_biosphere!$E$2:$E$65536,MATCH($D771,background_biosphere!$A$2:$A$65536,0))),"")</f>
        <v/>
      </c>
      <c r="O771" s="61"/>
      <c r="P771" s="61"/>
      <c r="Q771" s="61"/>
    </row>
    <row r="772" spans="1:17" x14ac:dyDescent="0.25">
      <c r="A772" s="159"/>
      <c r="B772" s="156"/>
      <c r="C772" s="53"/>
      <c r="D772" s="54"/>
      <c r="E772" s="55" t="str">
        <f>_xlfn.IFNA(_xlfn.IFNA(INDEX(l_act!$B$3:$B$65537,MATCH(IFERROR(RIGHT($C772,LEN($C772)-FIND("_",$C772)),""),l_act!$A$3:$A$65537,0)),INDEX(background_technosphere!$E$2:$E$65536,MATCH($C772,background_technosphere!$A$2:$A$65536,0))),"")</f>
        <v/>
      </c>
      <c r="F772" s="55" t="str">
        <f>_xlfn.IFNA(_xlfn.IFNA(INDEX(l_act!$C$3:$C$65537,MATCH(IFERROR(RIGHT($C772,LEN($C772)-FIND("_",$C772)),""),l_act!$A$3:$A$65537,0)),INDEX(background_technosphere!$G$2:$G$65536,MATCH($C772,background_technosphere!$A$2:$A$65536,0))),"")</f>
        <v/>
      </c>
      <c r="G772" s="56" t="str">
        <f>_xlfn.IFNA(_xlfn.IFNA(INDEX(l_goods!$B$3:$B$65537,MATCH($C772,l_goods!$A$3:$A$65537,0)),INDEX(background_technosphere!$F$2:$F$65536,MATCH($C772,background_technosphere!$A$2:$A$65536,0))),"")</f>
        <v/>
      </c>
      <c r="H772" s="57" t="str">
        <f>_xlfn.IFNA(_xlfn.IFNA(INDEX(l_fp!$B$3:$B$65537,MATCH($D772,l_fp!$A$3:$A$65537,0)),INDEX(background_biosphere!$B$2:$B$65536,MATCH($D772,background_biosphere!$A$2:$A$65536,0))),"")</f>
        <v/>
      </c>
      <c r="I772" s="58"/>
      <c r="J772" s="58"/>
      <c r="K772" s="54"/>
      <c r="L772" s="59" t="str">
        <f>IF(_xlfn.IFNA(_xlfn.IFNA(INDEX(l_fp!$D$3:$D$65537,MATCH($D772,l_fp!$A$3:$A$65537,0)),INDEX(background_biosphere!$C$2:$C$65536,MATCH($D772,background_biosphere!$A$2:$A$65536,0))),"")=0,"",_xlfn.IFNA(_xlfn.IFNA(INDEX(l_fp!$D$3:$D$65537,MATCH($D772,l_fp!$A$3:$A$65537,0)),INDEX(background_biosphere!$C$2:$C$65536,MATCH($D772,background_biosphere!$A$2:$A$65536,0))),""))</f>
        <v/>
      </c>
      <c r="M772" s="59" t="str">
        <f>IF(_xlfn.IFNA(_xlfn.IFNA(INDEX(l_fp!$E$3:$E$65537,MATCH($D772,l_fp!$A$3:$A$65537,0)),INDEX(background_biosphere!$D$2:$D$65536,MATCH($D772,background_biosphere!$A$2:$A$65536,0))),"")=0,"",_xlfn.IFNA(_xlfn.IFNA(INDEX(l_fp!$E$3:$E$65537,MATCH($D772,l_fp!$A$3:$A$65537,0)),INDEX(background_biosphere!$D$2:$D$65536,MATCH($D772,background_biosphere!$A$2:$A$65536,0))),""))</f>
        <v/>
      </c>
      <c r="N772" s="60" t="str">
        <f>_xlfn.IFNA(_xlfn.IFNA(_xlfn.IFNA(_xlfn.IFNA(INDEX(l_goods!$D$3:$D$65537,MATCH(C772,l_goods!$A$3:$A$65537,0)),INDEX(background_technosphere!$H$2:$H$65536,MATCH(C772,background_technosphere!$A$2:$A$65536,0))),INDEX(l_fp!$F$3:$F$65537,MATCH($D772,l_fp!$A$3:$A$65537,0))),INDEX(background_biosphere!$E$2:$E$65536,MATCH($D772,background_biosphere!$A$2:$A$65536,0))),"")</f>
        <v/>
      </c>
      <c r="O772" s="61"/>
      <c r="P772" s="61"/>
      <c r="Q772" s="61"/>
    </row>
    <row r="773" spans="1:17" x14ac:dyDescent="0.25">
      <c r="A773" s="159"/>
      <c r="B773" s="156"/>
      <c r="C773" s="53"/>
      <c r="D773" s="54"/>
      <c r="E773" s="55" t="str">
        <f>_xlfn.IFNA(_xlfn.IFNA(INDEX(l_act!$B$3:$B$65537,MATCH(IFERROR(RIGHT($C773,LEN($C773)-FIND("_",$C773)),""),l_act!$A$3:$A$65537,0)),INDEX(background_technosphere!$E$2:$E$65536,MATCH($C773,background_technosphere!$A$2:$A$65536,0))),"")</f>
        <v/>
      </c>
      <c r="F773" s="55" t="str">
        <f>_xlfn.IFNA(_xlfn.IFNA(INDEX(l_act!$C$3:$C$65537,MATCH(IFERROR(RIGHT($C773,LEN($C773)-FIND("_",$C773)),""),l_act!$A$3:$A$65537,0)),INDEX(background_technosphere!$G$2:$G$65536,MATCH($C773,background_technosphere!$A$2:$A$65536,0))),"")</f>
        <v/>
      </c>
      <c r="G773" s="56" t="str">
        <f>_xlfn.IFNA(_xlfn.IFNA(INDEX(l_goods!$B$3:$B$65537,MATCH($C773,l_goods!$A$3:$A$65537,0)),INDEX(background_technosphere!$F$2:$F$65536,MATCH($C773,background_technosphere!$A$2:$A$65536,0))),"")</f>
        <v/>
      </c>
      <c r="H773" s="57" t="str">
        <f>_xlfn.IFNA(_xlfn.IFNA(INDEX(l_fp!$B$3:$B$65537,MATCH($D773,l_fp!$A$3:$A$65537,0)),INDEX(background_biosphere!$B$2:$B$65536,MATCH($D773,background_biosphere!$A$2:$A$65536,0))),"")</f>
        <v/>
      </c>
      <c r="I773" s="58"/>
      <c r="J773" s="58"/>
      <c r="K773" s="54"/>
      <c r="L773" s="59" t="str">
        <f>IF(_xlfn.IFNA(_xlfn.IFNA(INDEX(l_fp!$D$3:$D$65537,MATCH($D773,l_fp!$A$3:$A$65537,0)),INDEX(background_biosphere!$C$2:$C$65536,MATCH($D773,background_biosphere!$A$2:$A$65536,0))),"")=0,"",_xlfn.IFNA(_xlfn.IFNA(INDEX(l_fp!$D$3:$D$65537,MATCH($D773,l_fp!$A$3:$A$65537,0)),INDEX(background_biosphere!$C$2:$C$65536,MATCH($D773,background_biosphere!$A$2:$A$65536,0))),""))</f>
        <v/>
      </c>
      <c r="M773" s="59" t="str">
        <f>IF(_xlfn.IFNA(_xlfn.IFNA(INDEX(l_fp!$E$3:$E$65537,MATCH($D773,l_fp!$A$3:$A$65537,0)),INDEX(background_biosphere!$D$2:$D$65536,MATCH($D773,background_biosphere!$A$2:$A$65536,0))),"")=0,"",_xlfn.IFNA(_xlfn.IFNA(INDEX(l_fp!$E$3:$E$65537,MATCH($D773,l_fp!$A$3:$A$65537,0)),INDEX(background_biosphere!$D$2:$D$65536,MATCH($D773,background_biosphere!$A$2:$A$65536,0))),""))</f>
        <v/>
      </c>
      <c r="N773" s="60" t="str">
        <f>_xlfn.IFNA(_xlfn.IFNA(_xlfn.IFNA(_xlfn.IFNA(INDEX(l_goods!$D$3:$D$65537,MATCH(C773,l_goods!$A$3:$A$65537,0)),INDEX(background_technosphere!$H$2:$H$65536,MATCH(C773,background_technosphere!$A$2:$A$65536,0))),INDEX(l_fp!$F$3:$F$65537,MATCH($D773,l_fp!$A$3:$A$65537,0))),INDEX(background_biosphere!$E$2:$E$65536,MATCH($D773,background_biosphere!$A$2:$A$65536,0))),"")</f>
        <v/>
      </c>
      <c r="O773" s="61"/>
      <c r="P773" s="61"/>
      <c r="Q773" s="61"/>
    </row>
    <row r="774" spans="1:17" x14ac:dyDescent="0.25">
      <c r="A774" s="159"/>
      <c r="B774" s="156"/>
      <c r="C774" s="53"/>
      <c r="D774" s="54"/>
      <c r="E774" s="55" t="str">
        <f>_xlfn.IFNA(_xlfn.IFNA(INDEX(l_act!$B$3:$B$65537,MATCH(IFERROR(RIGHT($C774,LEN($C774)-FIND("_",$C774)),""),l_act!$A$3:$A$65537,0)),INDEX(background_technosphere!$E$2:$E$65536,MATCH($C774,background_technosphere!$A$2:$A$65536,0))),"")</f>
        <v/>
      </c>
      <c r="F774" s="55" t="str">
        <f>_xlfn.IFNA(_xlfn.IFNA(INDEX(l_act!$C$3:$C$65537,MATCH(IFERROR(RIGHT($C774,LEN($C774)-FIND("_",$C774)),""),l_act!$A$3:$A$65537,0)),INDEX(background_technosphere!$G$2:$G$65536,MATCH($C774,background_technosphere!$A$2:$A$65536,0))),"")</f>
        <v/>
      </c>
      <c r="G774" s="56" t="str">
        <f>_xlfn.IFNA(_xlfn.IFNA(INDEX(l_goods!$B$3:$B$65537,MATCH($C774,l_goods!$A$3:$A$65537,0)),INDEX(background_technosphere!$F$2:$F$65536,MATCH($C774,background_technosphere!$A$2:$A$65536,0))),"")</f>
        <v/>
      </c>
      <c r="H774" s="57" t="str">
        <f>_xlfn.IFNA(_xlfn.IFNA(INDEX(l_fp!$B$3:$B$65537,MATCH($D774,l_fp!$A$3:$A$65537,0)),INDEX(background_biosphere!$B$2:$B$65536,MATCH($D774,background_biosphere!$A$2:$A$65536,0))),"")</f>
        <v/>
      </c>
      <c r="I774" s="58"/>
      <c r="J774" s="58"/>
      <c r="K774" s="54"/>
      <c r="L774" s="59" t="str">
        <f>IF(_xlfn.IFNA(_xlfn.IFNA(INDEX(l_fp!$D$3:$D$65537,MATCH($D774,l_fp!$A$3:$A$65537,0)),INDEX(background_biosphere!$C$2:$C$65536,MATCH($D774,background_biosphere!$A$2:$A$65536,0))),"")=0,"",_xlfn.IFNA(_xlfn.IFNA(INDEX(l_fp!$D$3:$D$65537,MATCH($D774,l_fp!$A$3:$A$65537,0)),INDEX(background_biosphere!$C$2:$C$65536,MATCH($D774,background_biosphere!$A$2:$A$65536,0))),""))</f>
        <v/>
      </c>
      <c r="M774" s="59" t="str">
        <f>IF(_xlfn.IFNA(_xlfn.IFNA(INDEX(l_fp!$E$3:$E$65537,MATCH($D774,l_fp!$A$3:$A$65537,0)),INDEX(background_biosphere!$D$2:$D$65536,MATCH($D774,background_biosphere!$A$2:$A$65536,0))),"")=0,"",_xlfn.IFNA(_xlfn.IFNA(INDEX(l_fp!$E$3:$E$65537,MATCH($D774,l_fp!$A$3:$A$65537,0)),INDEX(background_biosphere!$D$2:$D$65536,MATCH($D774,background_biosphere!$A$2:$A$65536,0))),""))</f>
        <v/>
      </c>
      <c r="N774" s="60" t="str">
        <f>_xlfn.IFNA(_xlfn.IFNA(_xlfn.IFNA(_xlfn.IFNA(INDEX(l_goods!$D$3:$D$65537,MATCH(C774,l_goods!$A$3:$A$65537,0)),INDEX(background_technosphere!$H$2:$H$65536,MATCH(C774,background_technosphere!$A$2:$A$65536,0))),INDEX(l_fp!$F$3:$F$65537,MATCH($D774,l_fp!$A$3:$A$65537,0))),INDEX(background_biosphere!$E$2:$E$65536,MATCH($D774,background_biosphere!$A$2:$A$65536,0))),"")</f>
        <v/>
      </c>
      <c r="O774" s="61"/>
      <c r="P774" s="61"/>
      <c r="Q774" s="61"/>
    </row>
    <row r="775" spans="1:17" x14ac:dyDescent="0.25">
      <c r="A775" s="159"/>
      <c r="B775" s="156"/>
      <c r="C775" s="53"/>
      <c r="D775" s="54"/>
      <c r="E775" s="55" t="str">
        <f>_xlfn.IFNA(_xlfn.IFNA(INDEX(l_act!$B$3:$B$65537,MATCH(IFERROR(RIGHT($C775,LEN($C775)-FIND("_",$C775)),""),l_act!$A$3:$A$65537,0)),INDEX(background_technosphere!$E$2:$E$65536,MATCH($C775,background_technosphere!$A$2:$A$65536,0))),"")</f>
        <v/>
      </c>
      <c r="F775" s="55" t="str">
        <f>_xlfn.IFNA(_xlfn.IFNA(INDEX(l_act!$C$3:$C$65537,MATCH(IFERROR(RIGHT($C775,LEN($C775)-FIND("_",$C775)),""),l_act!$A$3:$A$65537,0)),INDEX(background_technosphere!$G$2:$G$65536,MATCH($C775,background_technosphere!$A$2:$A$65536,0))),"")</f>
        <v/>
      </c>
      <c r="G775" s="56" t="str">
        <f>_xlfn.IFNA(_xlfn.IFNA(INDEX(l_goods!$B$3:$B$65537,MATCH($C775,l_goods!$A$3:$A$65537,0)),INDEX(background_technosphere!$F$2:$F$65536,MATCH($C775,background_technosphere!$A$2:$A$65536,0))),"")</f>
        <v/>
      </c>
      <c r="H775" s="57" t="str">
        <f>_xlfn.IFNA(_xlfn.IFNA(INDEX(l_fp!$B$3:$B$65537,MATCH($D775,l_fp!$A$3:$A$65537,0)),INDEX(background_biosphere!$B$2:$B$65536,MATCH($D775,background_biosphere!$A$2:$A$65536,0))),"")</f>
        <v/>
      </c>
      <c r="I775" s="58"/>
      <c r="J775" s="58"/>
      <c r="K775" s="54"/>
      <c r="L775" s="59" t="str">
        <f>IF(_xlfn.IFNA(_xlfn.IFNA(INDEX(l_fp!$D$3:$D$65537,MATCH($D775,l_fp!$A$3:$A$65537,0)),INDEX(background_biosphere!$C$2:$C$65536,MATCH($D775,background_biosphere!$A$2:$A$65536,0))),"")=0,"",_xlfn.IFNA(_xlfn.IFNA(INDEX(l_fp!$D$3:$D$65537,MATCH($D775,l_fp!$A$3:$A$65537,0)),INDEX(background_biosphere!$C$2:$C$65536,MATCH($D775,background_biosphere!$A$2:$A$65536,0))),""))</f>
        <v/>
      </c>
      <c r="M775" s="59" t="str">
        <f>IF(_xlfn.IFNA(_xlfn.IFNA(INDEX(l_fp!$E$3:$E$65537,MATCH($D775,l_fp!$A$3:$A$65537,0)),INDEX(background_biosphere!$D$2:$D$65536,MATCH($D775,background_biosphere!$A$2:$A$65536,0))),"")=0,"",_xlfn.IFNA(_xlfn.IFNA(INDEX(l_fp!$E$3:$E$65537,MATCH($D775,l_fp!$A$3:$A$65537,0)),INDEX(background_biosphere!$D$2:$D$65536,MATCH($D775,background_biosphere!$A$2:$A$65536,0))),""))</f>
        <v/>
      </c>
      <c r="N775" s="60" t="str">
        <f>_xlfn.IFNA(_xlfn.IFNA(_xlfn.IFNA(_xlfn.IFNA(INDEX(l_goods!$D$3:$D$65537,MATCH(C775,l_goods!$A$3:$A$65537,0)),INDEX(background_technosphere!$H$2:$H$65536,MATCH(C775,background_technosphere!$A$2:$A$65536,0))),INDEX(l_fp!$F$3:$F$65537,MATCH($D775,l_fp!$A$3:$A$65537,0))),INDEX(background_biosphere!$E$2:$E$65536,MATCH($D775,background_biosphere!$A$2:$A$65536,0))),"")</f>
        <v/>
      </c>
      <c r="O775" s="61"/>
      <c r="P775" s="61"/>
      <c r="Q775" s="61"/>
    </row>
    <row r="776" spans="1:17" x14ac:dyDescent="0.25">
      <c r="A776" s="159"/>
      <c r="B776" s="156"/>
      <c r="C776" s="53"/>
      <c r="D776" s="54"/>
      <c r="E776" s="55" t="str">
        <f>_xlfn.IFNA(_xlfn.IFNA(INDEX(l_act!$B$3:$B$65537,MATCH(IFERROR(RIGHT($C776,LEN($C776)-FIND("_",$C776)),""),l_act!$A$3:$A$65537,0)),INDEX(background_technosphere!$E$2:$E$65536,MATCH($C776,background_technosphere!$A$2:$A$65536,0))),"")</f>
        <v/>
      </c>
      <c r="F776" s="55" t="str">
        <f>_xlfn.IFNA(_xlfn.IFNA(INDEX(l_act!$C$3:$C$65537,MATCH(IFERROR(RIGHT($C776,LEN($C776)-FIND("_",$C776)),""),l_act!$A$3:$A$65537,0)),INDEX(background_technosphere!$G$2:$G$65536,MATCH($C776,background_technosphere!$A$2:$A$65536,0))),"")</f>
        <v/>
      </c>
      <c r="G776" s="56" t="str">
        <f>_xlfn.IFNA(_xlfn.IFNA(INDEX(l_goods!$B$3:$B$65537,MATCH($C776,l_goods!$A$3:$A$65537,0)),INDEX(background_technosphere!$F$2:$F$65536,MATCH($C776,background_technosphere!$A$2:$A$65536,0))),"")</f>
        <v/>
      </c>
      <c r="H776" s="57" t="str">
        <f>_xlfn.IFNA(_xlfn.IFNA(INDEX(l_fp!$B$3:$B$65537,MATCH($D776,l_fp!$A$3:$A$65537,0)),INDEX(background_biosphere!$B$2:$B$65536,MATCH($D776,background_biosphere!$A$2:$A$65536,0))),"")</f>
        <v/>
      </c>
      <c r="I776" s="58"/>
      <c r="J776" s="58"/>
      <c r="K776" s="54"/>
      <c r="L776" s="59" t="str">
        <f>IF(_xlfn.IFNA(_xlfn.IFNA(INDEX(l_fp!$D$3:$D$65537,MATCH($D776,l_fp!$A$3:$A$65537,0)),INDEX(background_biosphere!$C$2:$C$65536,MATCH($D776,background_biosphere!$A$2:$A$65536,0))),"")=0,"",_xlfn.IFNA(_xlfn.IFNA(INDEX(l_fp!$D$3:$D$65537,MATCH($D776,l_fp!$A$3:$A$65537,0)),INDEX(background_biosphere!$C$2:$C$65536,MATCH($D776,background_biosphere!$A$2:$A$65536,0))),""))</f>
        <v/>
      </c>
      <c r="M776" s="59" t="str">
        <f>IF(_xlfn.IFNA(_xlfn.IFNA(INDEX(l_fp!$E$3:$E$65537,MATCH($D776,l_fp!$A$3:$A$65537,0)),INDEX(background_biosphere!$D$2:$D$65536,MATCH($D776,background_biosphere!$A$2:$A$65536,0))),"")=0,"",_xlfn.IFNA(_xlfn.IFNA(INDEX(l_fp!$E$3:$E$65537,MATCH($D776,l_fp!$A$3:$A$65537,0)),INDEX(background_biosphere!$D$2:$D$65536,MATCH($D776,background_biosphere!$A$2:$A$65536,0))),""))</f>
        <v/>
      </c>
      <c r="N776" s="60" t="str">
        <f>_xlfn.IFNA(_xlfn.IFNA(_xlfn.IFNA(_xlfn.IFNA(INDEX(l_goods!$D$3:$D$65537,MATCH(C776,l_goods!$A$3:$A$65537,0)),INDEX(background_technosphere!$H$2:$H$65536,MATCH(C776,background_technosphere!$A$2:$A$65536,0))),INDEX(l_fp!$F$3:$F$65537,MATCH($D776,l_fp!$A$3:$A$65537,0))),INDEX(background_biosphere!$E$2:$E$65536,MATCH($D776,background_biosphere!$A$2:$A$65536,0))),"")</f>
        <v/>
      </c>
      <c r="O776" s="61"/>
      <c r="P776" s="61"/>
      <c r="Q776" s="61"/>
    </row>
    <row r="777" spans="1:17" x14ac:dyDescent="0.25">
      <c r="A777" s="159"/>
      <c r="B777" s="156"/>
      <c r="C777" s="53"/>
      <c r="D777" s="54"/>
      <c r="E777" s="55" t="str">
        <f>_xlfn.IFNA(_xlfn.IFNA(INDEX(l_act!$B$3:$B$65537,MATCH(IFERROR(RIGHT($C777,LEN($C777)-FIND("_",$C777)),""),l_act!$A$3:$A$65537,0)),INDEX(background_technosphere!$E$2:$E$65536,MATCH($C777,background_technosphere!$A$2:$A$65536,0))),"")</f>
        <v/>
      </c>
      <c r="F777" s="55" t="str">
        <f>_xlfn.IFNA(_xlfn.IFNA(INDEX(l_act!$C$3:$C$65537,MATCH(IFERROR(RIGHT($C777,LEN($C777)-FIND("_",$C777)),""),l_act!$A$3:$A$65537,0)),INDEX(background_technosphere!$G$2:$G$65536,MATCH($C777,background_technosphere!$A$2:$A$65536,0))),"")</f>
        <v/>
      </c>
      <c r="G777" s="56" t="str">
        <f>_xlfn.IFNA(_xlfn.IFNA(INDEX(l_goods!$B$3:$B$65537,MATCH($C777,l_goods!$A$3:$A$65537,0)),INDEX(background_technosphere!$F$2:$F$65536,MATCH($C777,background_technosphere!$A$2:$A$65536,0))),"")</f>
        <v/>
      </c>
      <c r="H777" s="57" t="str">
        <f>_xlfn.IFNA(_xlfn.IFNA(INDEX(l_fp!$B$3:$B$65537,MATCH($D777,l_fp!$A$3:$A$65537,0)),INDEX(background_biosphere!$B$2:$B$65536,MATCH($D777,background_biosphere!$A$2:$A$65536,0))),"")</f>
        <v/>
      </c>
      <c r="I777" s="58"/>
      <c r="J777" s="58"/>
      <c r="K777" s="54"/>
      <c r="L777" s="59" t="str">
        <f>IF(_xlfn.IFNA(_xlfn.IFNA(INDEX(l_fp!$D$3:$D$65537,MATCH($D777,l_fp!$A$3:$A$65537,0)),INDEX(background_biosphere!$C$2:$C$65536,MATCH($D777,background_biosphere!$A$2:$A$65536,0))),"")=0,"",_xlfn.IFNA(_xlfn.IFNA(INDEX(l_fp!$D$3:$D$65537,MATCH($D777,l_fp!$A$3:$A$65537,0)),INDEX(background_biosphere!$C$2:$C$65536,MATCH($D777,background_biosphere!$A$2:$A$65536,0))),""))</f>
        <v/>
      </c>
      <c r="M777" s="59" t="str">
        <f>IF(_xlfn.IFNA(_xlfn.IFNA(INDEX(l_fp!$E$3:$E$65537,MATCH($D777,l_fp!$A$3:$A$65537,0)),INDEX(background_biosphere!$D$2:$D$65536,MATCH($D777,background_biosphere!$A$2:$A$65536,0))),"")=0,"",_xlfn.IFNA(_xlfn.IFNA(INDEX(l_fp!$E$3:$E$65537,MATCH($D777,l_fp!$A$3:$A$65537,0)),INDEX(background_biosphere!$D$2:$D$65536,MATCH($D777,background_biosphere!$A$2:$A$65536,0))),""))</f>
        <v/>
      </c>
      <c r="N777" s="60" t="str">
        <f>_xlfn.IFNA(_xlfn.IFNA(_xlfn.IFNA(_xlfn.IFNA(INDEX(l_goods!$D$3:$D$65537,MATCH(C777,l_goods!$A$3:$A$65537,0)),INDEX(background_technosphere!$H$2:$H$65536,MATCH(C777,background_technosphere!$A$2:$A$65536,0))),INDEX(l_fp!$F$3:$F$65537,MATCH($D777,l_fp!$A$3:$A$65537,0))),INDEX(background_biosphere!$E$2:$E$65536,MATCH($D777,background_biosphere!$A$2:$A$65536,0))),"")</f>
        <v/>
      </c>
      <c r="O777" s="61"/>
      <c r="P777" s="61"/>
      <c r="Q777" s="61"/>
    </row>
    <row r="778" spans="1:17" x14ac:dyDescent="0.25">
      <c r="A778" s="159"/>
      <c r="B778" s="156"/>
      <c r="C778" s="53"/>
      <c r="D778" s="54"/>
      <c r="E778" s="55" t="str">
        <f>_xlfn.IFNA(_xlfn.IFNA(INDEX(l_act!$B$3:$B$65537,MATCH(IFERROR(RIGHT($C778,LEN($C778)-FIND("_",$C778)),""),l_act!$A$3:$A$65537,0)),INDEX(background_technosphere!$E$2:$E$65536,MATCH($C778,background_technosphere!$A$2:$A$65536,0))),"")</f>
        <v/>
      </c>
      <c r="F778" s="55" t="str">
        <f>_xlfn.IFNA(_xlfn.IFNA(INDEX(l_act!$C$3:$C$65537,MATCH(IFERROR(RIGHT($C778,LEN($C778)-FIND("_",$C778)),""),l_act!$A$3:$A$65537,0)),INDEX(background_technosphere!$G$2:$G$65536,MATCH($C778,background_technosphere!$A$2:$A$65536,0))),"")</f>
        <v/>
      </c>
      <c r="G778" s="56" t="str">
        <f>_xlfn.IFNA(_xlfn.IFNA(INDEX(l_goods!$B$3:$B$65537,MATCH($C778,l_goods!$A$3:$A$65537,0)),INDEX(background_technosphere!$F$2:$F$65536,MATCH($C778,background_technosphere!$A$2:$A$65536,0))),"")</f>
        <v/>
      </c>
      <c r="H778" s="57" t="str">
        <f>_xlfn.IFNA(_xlfn.IFNA(INDEX(l_fp!$B$3:$B$65537,MATCH($D778,l_fp!$A$3:$A$65537,0)),INDEX(background_biosphere!$B$2:$B$65536,MATCH($D778,background_biosphere!$A$2:$A$65536,0))),"")</f>
        <v/>
      </c>
      <c r="I778" s="58"/>
      <c r="J778" s="58"/>
      <c r="K778" s="54"/>
      <c r="L778" s="59" t="str">
        <f>IF(_xlfn.IFNA(_xlfn.IFNA(INDEX(l_fp!$D$3:$D$65537,MATCH($D778,l_fp!$A$3:$A$65537,0)),INDEX(background_biosphere!$C$2:$C$65536,MATCH($D778,background_biosphere!$A$2:$A$65536,0))),"")=0,"",_xlfn.IFNA(_xlfn.IFNA(INDEX(l_fp!$D$3:$D$65537,MATCH($D778,l_fp!$A$3:$A$65537,0)),INDEX(background_biosphere!$C$2:$C$65536,MATCH($D778,background_biosphere!$A$2:$A$65536,0))),""))</f>
        <v/>
      </c>
      <c r="M778" s="59" t="str">
        <f>IF(_xlfn.IFNA(_xlfn.IFNA(INDEX(l_fp!$E$3:$E$65537,MATCH($D778,l_fp!$A$3:$A$65537,0)),INDEX(background_biosphere!$D$2:$D$65536,MATCH($D778,background_biosphere!$A$2:$A$65536,0))),"")=0,"",_xlfn.IFNA(_xlfn.IFNA(INDEX(l_fp!$E$3:$E$65537,MATCH($D778,l_fp!$A$3:$A$65537,0)),INDEX(background_biosphere!$D$2:$D$65536,MATCH($D778,background_biosphere!$A$2:$A$65536,0))),""))</f>
        <v/>
      </c>
      <c r="N778" s="60" t="str">
        <f>_xlfn.IFNA(_xlfn.IFNA(_xlfn.IFNA(_xlfn.IFNA(INDEX(l_goods!$D$3:$D$65537,MATCH(C778,l_goods!$A$3:$A$65537,0)),INDEX(background_technosphere!$H$2:$H$65536,MATCH(C778,background_technosphere!$A$2:$A$65536,0))),INDEX(l_fp!$F$3:$F$65537,MATCH($D778,l_fp!$A$3:$A$65537,0))),INDEX(background_biosphere!$E$2:$E$65536,MATCH($D778,background_biosphere!$A$2:$A$65536,0))),"")</f>
        <v/>
      </c>
      <c r="O778" s="61"/>
      <c r="P778" s="61"/>
      <c r="Q778" s="61"/>
    </row>
    <row r="779" spans="1:17" x14ac:dyDescent="0.25">
      <c r="A779" s="159"/>
      <c r="B779" s="156"/>
      <c r="C779" s="53"/>
      <c r="D779" s="54"/>
      <c r="E779" s="55" t="str">
        <f>_xlfn.IFNA(_xlfn.IFNA(INDEX(l_act!$B$3:$B$65537,MATCH(IFERROR(RIGHT($C779,LEN($C779)-FIND("_",$C779)),""),l_act!$A$3:$A$65537,0)),INDEX(background_technosphere!$E$2:$E$65536,MATCH($C779,background_technosphere!$A$2:$A$65536,0))),"")</f>
        <v/>
      </c>
      <c r="F779" s="55" t="str">
        <f>_xlfn.IFNA(_xlfn.IFNA(INDEX(l_act!$C$3:$C$65537,MATCH(IFERROR(RIGHT($C779,LEN($C779)-FIND("_",$C779)),""),l_act!$A$3:$A$65537,0)),INDEX(background_technosphere!$G$2:$G$65536,MATCH($C779,background_technosphere!$A$2:$A$65536,0))),"")</f>
        <v/>
      </c>
      <c r="G779" s="56" t="str">
        <f>_xlfn.IFNA(_xlfn.IFNA(INDEX(l_goods!$B$3:$B$65537,MATCH($C779,l_goods!$A$3:$A$65537,0)),INDEX(background_technosphere!$F$2:$F$65536,MATCH($C779,background_technosphere!$A$2:$A$65536,0))),"")</f>
        <v/>
      </c>
      <c r="H779" s="57" t="str">
        <f>_xlfn.IFNA(_xlfn.IFNA(INDEX(l_fp!$B$3:$B$65537,MATCH($D779,l_fp!$A$3:$A$65537,0)),INDEX(background_biosphere!$B$2:$B$65536,MATCH($D779,background_biosphere!$A$2:$A$65536,0))),"")</f>
        <v/>
      </c>
      <c r="I779" s="58"/>
      <c r="J779" s="58"/>
      <c r="K779" s="54"/>
      <c r="L779" s="59" t="str">
        <f>IF(_xlfn.IFNA(_xlfn.IFNA(INDEX(l_fp!$D$3:$D$65537,MATCH($D779,l_fp!$A$3:$A$65537,0)),INDEX(background_biosphere!$C$2:$C$65536,MATCH($D779,background_biosphere!$A$2:$A$65536,0))),"")=0,"",_xlfn.IFNA(_xlfn.IFNA(INDEX(l_fp!$D$3:$D$65537,MATCH($D779,l_fp!$A$3:$A$65537,0)),INDEX(background_biosphere!$C$2:$C$65536,MATCH($D779,background_biosphere!$A$2:$A$65536,0))),""))</f>
        <v/>
      </c>
      <c r="M779" s="59" t="str">
        <f>IF(_xlfn.IFNA(_xlfn.IFNA(INDEX(l_fp!$E$3:$E$65537,MATCH($D779,l_fp!$A$3:$A$65537,0)),INDEX(background_biosphere!$D$2:$D$65536,MATCH($D779,background_biosphere!$A$2:$A$65536,0))),"")=0,"",_xlfn.IFNA(_xlfn.IFNA(INDEX(l_fp!$E$3:$E$65537,MATCH($D779,l_fp!$A$3:$A$65537,0)),INDEX(background_biosphere!$D$2:$D$65536,MATCH($D779,background_biosphere!$A$2:$A$65536,0))),""))</f>
        <v/>
      </c>
      <c r="N779" s="60" t="str">
        <f>_xlfn.IFNA(_xlfn.IFNA(_xlfn.IFNA(_xlfn.IFNA(INDEX(l_goods!$D$3:$D$65537,MATCH(C779,l_goods!$A$3:$A$65537,0)),INDEX(background_technosphere!$H$2:$H$65536,MATCH(C779,background_technosphere!$A$2:$A$65536,0))),INDEX(l_fp!$F$3:$F$65537,MATCH($D779,l_fp!$A$3:$A$65537,0))),INDEX(background_biosphere!$E$2:$E$65536,MATCH($D779,background_biosphere!$A$2:$A$65536,0))),"")</f>
        <v/>
      </c>
      <c r="O779" s="61"/>
      <c r="P779" s="61"/>
      <c r="Q779" s="61"/>
    </row>
    <row r="780" spans="1:17" x14ac:dyDescent="0.25">
      <c r="A780" s="159"/>
      <c r="B780" s="156"/>
      <c r="C780" s="53"/>
      <c r="D780" s="54"/>
      <c r="E780" s="55" t="str">
        <f>_xlfn.IFNA(_xlfn.IFNA(INDEX(l_act!$B$3:$B$65537,MATCH(IFERROR(RIGHT($C780,LEN($C780)-FIND("_",$C780)),""),l_act!$A$3:$A$65537,0)),INDEX(background_technosphere!$E$2:$E$65536,MATCH($C780,background_technosphere!$A$2:$A$65536,0))),"")</f>
        <v/>
      </c>
      <c r="F780" s="55" t="str">
        <f>_xlfn.IFNA(_xlfn.IFNA(INDEX(l_act!$C$3:$C$65537,MATCH(IFERROR(RIGHT($C780,LEN($C780)-FIND("_",$C780)),""),l_act!$A$3:$A$65537,0)),INDEX(background_technosphere!$G$2:$G$65536,MATCH($C780,background_technosphere!$A$2:$A$65536,0))),"")</f>
        <v/>
      </c>
      <c r="G780" s="56" t="str">
        <f>_xlfn.IFNA(_xlfn.IFNA(INDEX(l_goods!$B$3:$B$65537,MATCH($C780,l_goods!$A$3:$A$65537,0)),INDEX(background_technosphere!$F$2:$F$65536,MATCH($C780,background_technosphere!$A$2:$A$65536,0))),"")</f>
        <v/>
      </c>
      <c r="H780" s="57" t="str">
        <f>_xlfn.IFNA(_xlfn.IFNA(INDEX(l_fp!$B$3:$B$65537,MATCH($D780,l_fp!$A$3:$A$65537,0)),INDEX(background_biosphere!$B$2:$B$65536,MATCH($D780,background_biosphere!$A$2:$A$65536,0))),"")</f>
        <v/>
      </c>
      <c r="I780" s="58"/>
      <c r="J780" s="58"/>
      <c r="K780" s="54"/>
      <c r="L780" s="59" t="str">
        <f>IF(_xlfn.IFNA(_xlfn.IFNA(INDEX(l_fp!$D$3:$D$65537,MATCH($D780,l_fp!$A$3:$A$65537,0)),INDEX(background_biosphere!$C$2:$C$65536,MATCH($D780,background_biosphere!$A$2:$A$65536,0))),"")=0,"",_xlfn.IFNA(_xlfn.IFNA(INDEX(l_fp!$D$3:$D$65537,MATCH($D780,l_fp!$A$3:$A$65537,0)),INDEX(background_biosphere!$C$2:$C$65536,MATCH($D780,background_biosphere!$A$2:$A$65536,0))),""))</f>
        <v/>
      </c>
      <c r="M780" s="59" t="str">
        <f>IF(_xlfn.IFNA(_xlfn.IFNA(INDEX(l_fp!$E$3:$E$65537,MATCH($D780,l_fp!$A$3:$A$65537,0)),INDEX(background_biosphere!$D$2:$D$65536,MATCH($D780,background_biosphere!$A$2:$A$65536,0))),"")=0,"",_xlfn.IFNA(_xlfn.IFNA(INDEX(l_fp!$E$3:$E$65537,MATCH($D780,l_fp!$A$3:$A$65537,0)),INDEX(background_biosphere!$D$2:$D$65536,MATCH($D780,background_biosphere!$A$2:$A$65536,0))),""))</f>
        <v/>
      </c>
      <c r="N780" s="60" t="str">
        <f>_xlfn.IFNA(_xlfn.IFNA(_xlfn.IFNA(_xlfn.IFNA(INDEX(l_goods!$D$3:$D$65537,MATCH(C780,l_goods!$A$3:$A$65537,0)),INDEX(background_technosphere!$H$2:$H$65536,MATCH(C780,background_technosphere!$A$2:$A$65536,0))),INDEX(l_fp!$F$3:$F$65537,MATCH($D780,l_fp!$A$3:$A$65537,0))),INDEX(background_biosphere!$E$2:$E$65536,MATCH($D780,background_biosphere!$A$2:$A$65536,0))),"")</f>
        <v/>
      </c>
      <c r="O780" s="61"/>
      <c r="P780" s="61"/>
      <c r="Q780" s="61"/>
    </row>
    <row r="781" spans="1:17" x14ac:dyDescent="0.25">
      <c r="A781" s="159"/>
      <c r="B781" s="156"/>
      <c r="C781" s="53"/>
      <c r="D781" s="54"/>
      <c r="E781" s="55" t="str">
        <f>_xlfn.IFNA(_xlfn.IFNA(INDEX(l_act!$B$3:$B$65537,MATCH(IFERROR(RIGHT($C781,LEN($C781)-FIND("_",$C781)),""),l_act!$A$3:$A$65537,0)),INDEX(background_technosphere!$E$2:$E$65536,MATCH($C781,background_technosphere!$A$2:$A$65536,0))),"")</f>
        <v/>
      </c>
      <c r="F781" s="55" t="str">
        <f>_xlfn.IFNA(_xlfn.IFNA(INDEX(l_act!$C$3:$C$65537,MATCH(IFERROR(RIGHT($C781,LEN($C781)-FIND("_",$C781)),""),l_act!$A$3:$A$65537,0)),INDEX(background_technosphere!$G$2:$G$65536,MATCH($C781,background_technosphere!$A$2:$A$65536,0))),"")</f>
        <v/>
      </c>
      <c r="G781" s="56" t="str">
        <f>_xlfn.IFNA(_xlfn.IFNA(INDEX(l_goods!$B$3:$B$65537,MATCH($C781,l_goods!$A$3:$A$65537,0)),INDEX(background_technosphere!$F$2:$F$65536,MATCH($C781,background_technosphere!$A$2:$A$65536,0))),"")</f>
        <v/>
      </c>
      <c r="H781" s="57" t="str">
        <f>_xlfn.IFNA(_xlfn.IFNA(INDEX(l_fp!$B$3:$B$65537,MATCH($D781,l_fp!$A$3:$A$65537,0)),INDEX(background_biosphere!$B$2:$B$65536,MATCH($D781,background_biosphere!$A$2:$A$65536,0))),"")</f>
        <v/>
      </c>
      <c r="I781" s="58"/>
      <c r="J781" s="58"/>
      <c r="K781" s="54"/>
      <c r="L781" s="59" t="str">
        <f>IF(_xlfn.IFNA(_xlfn.IFNA(INDEX(l_fp!$D$3:$D$65537,MATCH($D781,l_fp!$A$3:$A$65537,0)),INDEX(background_biosphere!$C$2:$C$65536,MATCH($D781,background_biosphere!$A$2:$A$65536,0))),"")=0,"",_xlfn.IFNA(_xlfn.IFNA(INDEX(l_fp!$D$3:$D$65537,MATCH($D781,l_fp!$A$3:$A$65537,0)),INDEX(background_biosphere!$C$2:$C$65536,MATCH($D781,background_biosphere!$A$2:$A$65536,0))),""))</f>
        <v/>
      </c>
      <c r="M781" s="59" t="str">
        <f>IF(_xlfn.IFNA(_xlfn.IFNA(INDEX(l_fp!$E$3:$E$65537,MATCH($D781,l_fp!$A$3:$A$65537,0)),INDEX(background_biosphere!$D$2:$D$65536,MATCH($D781,background_biosphere!$A$2:$A$65536,0))),"")=0,"",_xlfn.IFNA(_xlfn.IFNA(INDEX(l_fp!$E$3:$E$65537,MATCH($D781,l_fp!$A$3:$A$65537,0)),INDEX(background_biosphere!$D$2:$D$65536,MATCH($D781,background_biosphere!$A$2:$A$65536,0))),""))</f>
        <v/>
      </c>
      <c r="N781" s="60" t="str">
        <f>_xlfn.IFNA(_xlfn.IFNA(_xlfn.IFNA(_xlfn.IFNA(INDEX(l_goods!$D$3:$D$65537,MATCH(C781,l_goods!$A$3:$A$65537,0)),INDEX(background_technosphere!$H$2:$H$65536,MATCH(C781,background_technosphere!$A$2:$A$65536,0))),INDEX(l_fp!$F$3:$F$65537,MATCH($D781,l_fp!$A$3:$A$65537,0))),INDEX(background_biosphere!$E$2:$E$65536,MATCH($D781,background_biosphere!$A$2:$A$65536,0))),"")</f>
        <v/>
      </c>
      <c r="O781" s="61"/>
      <c r="P781" s="61"/>
      <c r="Q781" s="61"/>
    </row>
    <row r="782" spans="1:17" x14ac:dyDescent="0.25">
      <c r="A782" s="159"/>
      <c r="B782" s="156"/>
      <c r="C782" s="53"/>
      <c r="D782" s="54"/>
      <c r="E782" s="55" t="str">
        <f>_xlfn.IFNA(_xlfn.IFNA(INDEX(l_act!$B$3:$B$65537,MATCH(IFERROR(RIGHT($C782,LEN($C782)-FIND("_",$C782)),""),l_act!$A$3:$A$65537,0)),INDEX(background_technosphere!$E$2:$E$65536,MATCH($C782,background_technosphere!$A$2:$A$65536,0))),"")</f>
        <v/>
      </c>
      <c r="F782" s="55" t="str">
        <f>_xlfn.IFNA(_xlfn.IFNA(INDEX(l_act!$C$3:$C$65537,MATCH(IFERROR(RIGHT($C782,LEN($C782)-FIND("_",$C782)),""),l_act!$A$3:$A$65537,0)),INDEX(background_technosphere!$G$2:$G$65536,MATCH($C782,background_technosphere!$A$2:$A$65536,0))),"")</f>
        <v/>
      </c>
      <c r="G782" s="56" t="str">
        <f>_xlfn.IFNA(_xlfn.IFNA(INDEX(l_goods!$B$3:$B$65537,MATCH($C782,l_goods!$A$3:$A$65537,0)),INDEX(background_technosphere!$F$2:$F$65536,MATCH($C782,background_technosphere!$A$2:$A$65536,0))),"")</f>
        <v/>
      </c>
      <c r="H782" s="57" t="str">
        <f>_xlfn.IFNA(_xlfn.IFNA(INDEX(l_fp!$B$3:$B$65537,MATCH($D782,l_fp!$A$3:$A$65537,0)),INDEX(background_biosphere!$B$2:$B$65536,MATCH($D782,background_biosphere!$A$2:$A$65536,0))),"")</f>
        <v/>
      </c>
      <c r="I782" s="58"/>
      <c r="J782" s="58"/>
      <c r="K782" s="54"/>
      <c r="L782" s="59" t="str">
        <f>IF(_xlfn.IFNA(_xlfn.IFNA(INDEX(l_fp!$D$3:$D$65537,MATCH($D782,l_fp!$A$3:$A$65537,0)),INDEX(background_biosphere!$C$2:$C$65536,MATCH($D782,background_biosphere!$A$2:$A$65536,0))),"")=0,"",_xlfn.IFNA(_xlfn.IFNA(INDEX(l_fp!$D$3:$D$65537,MATCH($D782,l_fp!$A$3:$A$65537,0)),INDEX(background_biosphere!$C$2:$C$65536,MATCH($D782,background_biosphere!$A$2:$A$65536,0))),""))</f>
        <v/>
      </c>
      <c r="M782" s="59" t="str">
        <f>IF(_xlfn.IFNA(_xlfn.IFNA(INDEX(l_fp!$E$3:$E$65537,MATCH($D782,l_fp!$A$3:$A$65537,0)),INDEX(background_biosphere!$D$2:$D$65536,MATCH($D782,background_biosphere!$A$2:$A$65536,0))),"")=0,"",_xlfn.IFNA(_xlfn.IFNA(INDEX(l_fp!$E$3:$E$65537,MATCH($D782,l_fp!$A$3:$A$65537,0)),INDEX(background_biosphere!$D$2:$D$65536,MATCH($D782,background_biosphere!$A$2:$A$65536,0))),""))</f>
        <v/>
      </c>
      <c r="N782" s="60" t="str">
        <f>_xlfn.IFNA(_xlfn.IFNA(_xlfn.IFNA(_xlfn.IFNA(INDEX(l_goods!$D$3:$D$65537,MATCH(C782,l_goods!$A$3:$A$65537,0)),INDEX(background_technosphere!$H$2:$H$65536,MATCH(C782,background_technosphere!$A$2:$A$65536,0))),INDEX(l_fp!$F$3:$F$65537,MATCH($D782,l_fp!$A$3:$A$65537,0))),INDEX(background_biosphere!$E$2:$E$65536,MATCH($D782,background_biosphere!$A$2:$A$65536,0))),"")</f>
        <v/>
      </c>
      <c r="O782" s="61"/>
      <c r="P782" s="61"/>
      <c r="Q782" s="61"/>
    </row>
    <row r="783" spans="1:17" x14ac:dyDescent="0.25">
      <c r="A783" s="159"/>
      <c r="B783" s="156"/>
      <c r="C783" s="53"/>
      <c r="D783" s="54"/>
      <c r="E783" s="55" t="str">
        <f>_xlfn.IFNA(_xlfn.IFNA(INDEX(l_act!$B$3:$B$65537,MATCH(IFERROR(RIGHT($C783,LEN($C783)-FIND("_",$C783)),""),l_act!$A$3:$A$65537,0)),INDEX(background_technosphere!$E$2:$E$65536,MATCH($C783,background_technosphere!$A$2:$A$65536,0))),"")</f>
        <v/>
      </c>
      <c r="F783" s="55" t="str">
        <f>_xlfn.IFNA(_xlfn.IFNA(INDEX(l_act!$C$3:$C$65537,MATCH(IFERROR(RIGHT($C783,LEN($C783)-FIND("_",$C783)),""),l_act!$A$3:$A$65537,0)),INDEX(background_technosphere!$G$2:$G$65536,MATCH($C783,background_technosphere!$A$2:$A$65536,0))),"")</f>
        <v/>
      </c>
      <c r="G783" s="56" t="str">
        <f>_xlfn.IFNA(_xlfn.IFNA(INDEX(l_goods!$B$3:$B$65537,MATCH($C783,l_goods!$A$3:$A$65537,0)),INDEX(background_technosphere!$F$2:$F$65536,MATCH($C783,background_technosphere!$A$2:$A$65536,0))),"")</f>
        <v/>
      </c>
      <c r="H783" s="57" t="str">
        <f>_xlfn.IFNA(_xlfn.IFNA(INDEX(l_fp!$B$3:$B$65537,MATCH($D783,l_fp!$A$3:$A$65537,0)),INDEX(background_biosphere!$B$2:$B$65536,MATCH($D783,background_biosphere!$A$2:$A$65536,0))),"")</f>
        <v/>
      </c>
      <c r="I783" s="58"/>
      <c r="J783" s="58"/>
      <c r="K783" s="54"/>
      <c r="L783" s="59" t="str">
        <f>IF(_xlfn.IFNA(_xlfn.IFNA(INDEX(l_fp!$D$3:$D$65537,MATCH($D783,l_fp!$A$3:$A$65537,0)),INDEX(background_biosphere!$C$2:$C$65536,MATCH($D783,background_biosphere!$A$2:$A$65536,0))),"")=0,"",_xlfn.IFNA(_xlfn.IFNA(INDEX(l_fp!$D$3:$D$65537,MATCH($D783,l_fp!$A$3:$A$65537,0)),INDEX(background_biosphere!$C$2:$C$65536,MATCH($D783,background_biosphere!$A$2:$A$65536,0))),""))</f>
        <v/>
      </c>
      <c r="M783" s="59" t="str">
        <f>IF(_xlfn.IFNA(_xlfn.IFNA(INDEX(l_fp!$E$3:$E$65537,MATCH($D783,l_fp!$A$3:$A$65537,0)),INDEX(background_biosphere!$D$2:$D$65536,MATCH($D783,background_biosphere!$A$2:$A$65536,0))),"")=0,"",_xlfn.IFNA(_xlfn.IFNA(INDEX(l_fp!$E$3:$E$65537,MATCH($D783,l_fp!$A$3:$A$65537,0)),INDEX(background_biosphere!$D$2:$D$65536,MATCH($D783,background_biosphere!$A$2:$A$65536,0))),""))</f>
        <v/>
      </c>
      <c r="N783" s="60" t="str">
        <f>_xlfn.IFNA(_xlfn.IFNA(_xlfn.IFNA(_xlfn.IFNA(INDEX(l_goods!$D$3:$D$65537,MATCH(C783,l_goods!$A$3:$A$65537,0)),INDEX(background_technosphere!$H$2:$H$65536,MATCH(C783,background_technosphere!$A$2:$A$65536,0))),INDEX(l_fp!$F$3:$F$65537,MATCH($D783,l_fp!$A$3:$A$65537,0))),INDEX(background_biosphere!$E$2:$E$65536,MATCH($D783,background_biosphere!$A$2:$A$65536,0))),"")</f>
        <v/>
      </c>
      <c r="O783" s="61"/>
      <c r="P783" s="61"/>
      <c r="Q783" s="61"/>
    </row>
    <row r="784" spans="1:17" x14ac:dyDescent="0.25">
      <c r="A784" s="159"/>
      <c r="B784" s="156"/>
      <c r="C784" s="53"/>
      <c r="D784" s="54"/>
      <c r="E784" s="55" t="str">
        <f>_xlfn.IFNA(_xlfn.IFNA(INDEX(l_act!$B$3:$B$65537,MATCH(IFERROR(RIGHT($C784,LEN($C784)-FIND("_",$C784)),""),l_act!$A$3:$A$65537,0)),INDEX(background_technosphere!$E$2:$E$65536,MATCH($C784,background_technosphere!$A$2:$A$65536,0))),"")</f>
        <v/>
      </c>
      <c r="F784" s="55" t="str">
        <f>_xlfn.IFNA(_xlfn.IFNA(INDEX(l_act!$C$3:$C$65537,MATCH(IFERROR(RIGHT($C784,LEN($C784)-FIND("_",$C784)),""),l_act!$A$3:$A$65537,0)),INDEX(background_technosphere!$G$2:$G$65536,MATCH($C784,background_technosphere!$A$2:$A$65536,0))),"")</f>
        <v/>
      </c>
      <c r="G784" s="56" t="str">
        <f>_xlfn.IFNA(_xlfn.IFNA(INDEX(l_goods!$B$3:$B$65537,MATCH($C784,l_goods!$A$3:$A$65537,0)),INDEX(background_technosphere!$F$2:$F$65536,MATCH($C784,background_technosphere!$A$2:$A$65536,0))),"")</f>
        <v/>
      </c>
      <c r="H784" s="57" t="str">
        <f>_xlfn.IFNA(_xlfn.IFNA(INDEX(l_fp!$B$3:$B$65537,MATCH($D784,l_fp!$A$3:$A$65537,0)),INDEX(background_biosphere!$B$2:$B$65536,MATCH($D784,background_biosphere!$A$2:$A$65536,0))),"")</f>
        <v/>
      </c>
      <c r="I784" s="58"/>
      <c r="J784" s="58"/>
      <c r="K784" s="54"/>
      <c r="L784" s="59" t="str">
        <f>IF(_xlfn.IFNA(_xlfn.IFNA(INDEX(l_fp!$D$3:$D$65537,MATCH($D784,l_fp!$A$3:$A$65537,0)),INDEX(background_biosphere!$C$2:$C$65536,MATCH($D784,background_biosphere!$A$2:$A$65536,0))),"")=0,"",_xlfn.IFNA(_xlfn.IFNA(INDEX(l_fp!$D$3:$D$65537,MATCH($D784,l_fp!$A$3:$A$65537,0)),INDEX(background_biosphere!$C$2:$C$65536,MATCH($D784,background_biosphere!$A$2:$A$65536,0))),""))</f>
        <v/>
      </c>
      <c r="M784" s="59" t="str">
        <f>IF(_xlfn.IFNA(_xlfn.IFNA(INDEX(l_fp!$E$3:$E$65537,MATCH($D784,l_fp!$A$3:$A$65537,0)),INDEX(background_biosphere!$D$2:$D$65536,MATCH($D784,background_biosphere!$A$2:$A$65536,0))),"")=0,"",_xlfn.IFNA(_xlfn.IFNA(INDEX(l_fp!$E$3:$E$65537,MATCH($D784,l_fp!$A$3:$A$65537,0)),INDEX(background_biosphere!$D$2:$D$65536,MATCH($D784,background_biosphere!$A$2:$A$65536,0))),""))</f>
        <v/>
      </c>
      <c r="N784" s="60" t="str">
        <f>_xlfn.IFNA(_xlfn.IFNA(_xlfn.IFNA(_xlfn.IFNA(INDEX(l_goods!$D$3:$D$65537,MATCH(C784,l_goods!$A$3:$A$65537,0)),INDEX(background_technosphere!$H$2:$H$65536,MATCH(C784,background_technosphere!$A$2:$A$65536,0))),INDEX(l_fp!$F$3:$F$65537,MATCH($D784,l_fp!$A$3:$A$65537,0))),INDEX(background_biosphere!$E$2:$E$65536,MATCH($D784,background_biosphere!$A$2:$A$65536,0))),"")</f>
        <v/>
      </c>
      <c r="O784" s="61"/>
      <c r="P784" s="61"/>
      <c r="Q784" s="61"/>
    </row>
    <row r="785" spans="1:17" x14ac:dyDescent="0.25">
      <c r="A785" s="159"/>
      <c r="B785" s="156"/>
      <c r="C785" s="53"/>
      <c r="D785" s="54"/>
      <c r="E785" s="55" t="str">
        <f>_xlfn.IFNA(_xlfn.IFNA(INDEX(l_act!$B$3:$B$65537,MATCH(IFERROR(RIGHT($C785,LEN($C785)-FIND("_",$C785)),""),l_act!$A$3:$A$65537,0)),INDEX(background_technosphere!$E$2:$E$65536,MATCH($C785,background_technosphere!$A$2:$A$65536,0))),"")</f>
        <v/>
      </c>
      <c r="F785" s="55" t="str">
        <f>_xlfn.IFNA(_xlfn.IFNA(INDEX(l_act!$C$3:$C$65537,MATCH(IFERROR(RIGHT($C785,LEN($C785)-FIND("_",$C785)),""),l_act!$A$3:$A$65537,0)),INDEX(background_technosphere!$G$2:$G$65536,MATCH($C785,background_technosphere!$A$2:$A$65536,0))),"")</f>
        <v/>
      </c>
      <c r="G785" s="56" t="str">
        <f>_xlfn.IFNA(_xlfn.IFNA(INDEX(l_goods!$B$3:$B$65537,MATCH($C785,l_goods!$A$3:$A$65537,0)),INDEX(background_technosphere!$F$2:$F$65536,MATCH($C785,background_technosphere!$A$2:$A$65536,0))),"")</f>
        <v/>
      </c>
      <c r="H785" s="57" t="str">
        <f>_xlfn.IFNA(_xlfn.IFNA(INDEX(l_fp!$B$3:$B$65537,MATCH($D785,l_fp!$A$3:$A$65537,0)),INDEX(background_biosphere!$B$2:$B$65536,MATCH($D785,background_biosphere!$A$2:$A$65536,0))),"")</f>
        <v/>
      </c>
      <c r="I785" s="58"/>
      <c r="J785" s="58"/>
      <c r="K785" s="54"/>
      <c r="L785" s="59" t="str">
        <f>IF(_xlfn.IFNA(_xlfn.IFNA(INDEX(l_fp!$D$3:$D$65537,MATCH($D785,l_fp!$A$3:$A$65537,0)),INDEX(background_biosphere!$C$2:$C$65536,MATCH($D785,background_biosphere!$A$2:$A$65536,0))),"")=0,"",_xlfn.IFNA(_xlfn.IFNA(INDEX(l_fp!$D$3:$D$65537,MATCH($D785,l_fp!$A$3:$A$65537,0)),INDEX(background_biosphere!$C$2:$C$65536,MATCH($D785,background_biosphere!$A$2:$A$65536,0))),""))</f>
        <v/>
      </c>
      <c r="M785" s="59" t="str">
        <f>IF(_xlfn.IFNA(_xlfn.IFNA(INDEX(l_fp!$E$3:$E$65537,MATCH($D785,l_fp!$A$3:$A$65537,0)),INDEX(background_biosphere!$D$2:$D$65536,MATCH($D785,background_biosphere!$A$2:$A$65536,0))),"")=0,"",_xlfn.IFNA(_xlfn.IFNA(INDEX(l_fp!$E$3:$E$65537,MATCH($D785,l_fp!$A$3:$A$65537,0)),INDEX(background_biosphere!$D$2:$D$65536,MATCH($D785,background_biosphere!$A$2:$A$65536,0))),""))</f>
        <v/>
      </c>
      <c r="N785" s="60" t="str">
        <f>_xlfn.IFNA(_xlfn.IFNA(_xlfn.IFNA(_xlfn.IFNA(INDEX(l_goods!$D$3:$D$65537,MATCH(C785,l_goods!$A$3:$A$65537,0)),INDEX(background_technosphere!$H$2:$H$65536,MATCH(C785,background_technosphere!$A$2:$A$65536,0))),INDEX(l_fp!$F$3:$F$65537,MATCH($D785,l_fp!$A$3:$A$65537,0))),INDEX(background_biosphere!$E$2:$E$65536,MATCH($D785,background_biosphere!$A$2:$A$65536,0))),"")</f>
        <v/>
      </c>
      <c r="O785" s="61"/>
      <c r="P785" s="61"/>
      <c r="Q785" s="61"/>
    </row>
    <row r="786" spans="1:17" x14ac:dyDescent="0.25">
      <c r="A786" s="159"/>
      <c r="B786" s="156"/>
      <c r="C786" s="53"/>
      <c r="D786" s="54"/>
      <c r="E786" s="55" t="str">
        <f>_xlfn.IFNA(_xlfn.IFNA(INDEX(l_act!$B$3:$B$65537,MATCH(IFERROR(RIGHT($C786,LEN($C786)-FIND("_",$C786)),""),l_act!$A$3:$A$65537,0)),INDEX(background_technosphere!$E$2:$E$65536,MATCH($C786,background_technosphere!$A$2:$A$65536,0))),"")</f>
        <v/>
      </c>
      <c r="F786" s="55" t="str">
        <f>_xlfn.IFNA(_xlfn.IFNA(INDEX(l_act!$C$3:$C$65537,MATCH(IFERROR(RIGHT($C786,LEN($C786)-FIND("_",$C786)),""),l_act!$A$3:$A$65537,0)),INDEX(background_technosphere!$G$2:$G$65536,MATCH($C786,background_technosphere!$A$2:$A$65536,0))),"")</f>
        <v/>
      </c>
      <c r="G786" s="56" t="str">
        <f>_xlfn.IFNA(_xlfn.IFNA(INDEX(l_goods!$B$3:$B$65537,MATCH($C786,l_goods!$A$3:$A$65537,0)),INDEX(background_technosphere!$F$2:$F$65536,MATCH($C786,background_technosphere!$A$2:$A$65536,0))),"")</f>
        <v/>
      </c>
      <c r="H786" s="57" t="str">
        <f>_xlfn.IFNA(_xlfn.IFNA(INDEX(l_fp!$B$3:$B$65537,MATCH($D786,l_fp!$A$3:$A$65537,0)),INDEX(background_biosphere!$B$2:$B$65536,MATCH($D786,background_biosphere!$A$2:$A$65536,0))),"")</f>
        <v/>
      </c>
      <c r="I786" s="58"/>
      <c r="J786" s="58"/>
      <c r="K786" s="54"/>
      <c r="L786" s="59" t="str">
        <f>IF(_xlfn.IFNA(_xlfn.IFNA(INDEX(l_fp!$D$3:$D$65537,MATCH($D786,l_fp!$A$3:$A$65537,0)),INDEX(background_biosphere!$C$2:$C$65536,MATCH($D786,background_biosphere!$A$2:$A$65536,0))),"")=0,"",_xlfn.IFNA(_xlfn.IFNA(INDEX(l_fp!$D$3:$D$65537,MATCH($D786,l_fp!$A$3:$A$65537,0)),INDEX(background_biosphere!$C$2:$C$65536,MATCH($D786,background_biosphere!$A$2:$A$65536,0))),""))</f>
        <v/>
      </c>
      <c r="M786" s="59" t="str">
        <f>IF(_xlfn.IFNA(_xlfn.IFNA(INDEX(l_fp!$E$3:$E$65537,MATCH($D786,l_fp!$A$3:$A$65537,0)),INDEX(background_biosphere!$D$2:$D$65536,MATCH($D786,background_biosphere!$A$2:$A$65536,0))),"")=0,"",_xlfn.IFNA(_xlfn.IFNA(INDEX(l_fp!$E$3:$E$65537,MATCH($D786,l_fp!$A$3:$A$65537,0)),INDEX(background_biosphere!$D$2:$D$65536,MATCH($D786,background_biosphere!$A$2:$A$65536,0))),""))</f>
        <v/>
      </c>
      <c r="N786" s="60" t="str">
        <f>_xlfn.IFNA(_xlfn.IFNA(_xlfn.IFNA(_xlfn.IFNA(INDEX(l_goods!$D$3:$D$65537,MATCH(C786,l_goods!$A$3:$A$65537,0)),INDEX(background_technosphere!$H$2:$H$65536,MATCH(C786,background_technosphere!$A$2:$A$65536,0))),INDEX(l_fp!$F$3:$F$65537,MATCH($D786,l_fp!$A$3:$A$65537,0))),INDEX(background_biosphere!$E$2:$E$65536,MATCH($D786,background_biosphere!$A$2:$A$65536,0))),"")</f>
        <v/>
      </c>
      <c r="O786" s="61"/>
      <c r="P786" s="61"/>
      <c r="Q786" s="61"/>
    </row>
    <row r="787" spans="1:17" x14ac:dyDescent="0.25">
      <c r="A787" s="159"/>
      <c r="B787" s="156"/>
      <c r="C787" s="53"/>
      <c r="D787" s="54"/>
      <c r="E787" s="55" t="str">
        <f>_xlfn.IFNA(_xlfn.IFNA(INDEX(l_act!$B$3:$B$65537,MATCH(IFERROR(RIGHT($C787,LEN($C787)-FIND("_",$C787)),""),l_act!$A$3:$A$65537,0)),INDEX(background_technosphere!$E$2:$E$65536,MATCH($C787,background_technosphere!$A$2:$A$65536,0))),"")</f>
        <v/>
      </c>
      <c r="F787" s="55" t="str">
        <f>_xlfn.IFNA(_xlfn.IFNA(INDEX(l_act!$C$3:$C$65537,MATCH(IFERROR(RIGHT($C787,LEN($C787)-FIND("_",$C787)),""),l_act!$A$3:$A$65537,0)),INDEX(background_technosphere!$G$2:$G$65536,MATCH($C787,background_technosphere!$A$2:$A$65536,0))),"")</f>
        <v/>
      </c>
      <c r="G787" s="56" t="str">
        <f>_xlfn.IFNA(_xlfn.IFNA(INDEX(l_goods!$B$3:$B$65537,MATCH($C787,l_goods!$A$3:$A$65537,0)),INDEX(background_technosphere!$F$2:$F$65536,MATCH($C787,background_technosphere!$A$2:$A$65536,0))),"")</f>
        <v/>
      </c>
      <c r="H787" s="57" t="str">
        <f>_xlfn.IFNA(_xlfn.IFNA(INDEX(l_fp!$B$3:$B$65537,MATCH($D787,l_fp!$A$3:$A$65537,0)),INDEX(background_biosphere!$B$2:$B$65536,MATCH($D787,background_biosphere!$A$2:$A$65536,0))),"")</f>
        <v/>
      </c>
      <c r="I787" s="58"/>
      <c r="J787" s="58"/>
      <c r="K787" s="54"/>
      <c r="L787" s="59" t="str">
        <f>IF(_xlfn.IFNA(_xlfn.IFNA(INDEX(l_fp!$D$3:$D$65537,MATCH($D787,l_fp!$A$3:$A$65537,0)),INDEX(background_biosphere!$C$2:$C$65536,MATCH($D787,background_biosphere!$A$2:$A$65536,0))),"")=0,"",_xlfn.IFNA(_xlfn.IFNA(INDEX(l_fp!$D$3:$D$65537,MATCH($D787,l_fp!$A$3:$A$65537,0)),INDEX(background_biosphere!$C$2:$C$65536,MATCH($D787,background_biosphere!$A$2:$A$65536,0))),""))</f>
        <v/>
      </c>
      <c r="M787" s="59" t="str">
        <f>IF(_xlfn.IFNA(_xlfn.IFNA(INDEX(l_fp!$E$3:$E$65537,MATCH($D787,l_fp!$A$3:$A$65537,0)),INDEX(background_biosphere!$D$2:$D$65536,MATCH($D787,background_biosphere!$A$2:$A$65536,0))),"")=0,"",_xlfn.IFNA(_xlfn.IFNA(INDEX(l_fp!$E$3:$E$65537,MATCH($D787,l_fp!$A$3:$A$65537,0)),INDEX(background_biosphere!$D$2:$D$65536,MATCH($D787,background_biosphere!$A$2:$A$65536,0))),""))</f>
        <v/>
      </c>
      <c r="N787" s="60" t="str">
        <f>_xlfn.IFNA(_xlfn.IFNA(_xlfn.IFNA(_xlfn.IFNA(INDEX(l_goods!$D$3:$D$65537,MATCH(C787,l_goods!$A$3:$A$65537,0)),INDEX(background_technosphere!$H$2:$H$65536,MATCH(C787,background_technosphere!$A$2:$A$65536,0))),INDEX(l_fp!$F$3:$F$65537,MATCH($D787,l_fp!$A$3:$A$65537,0))),INDEX(background_biosphere!$E$2:$E$65536,MATCH($D787,background_biosphere!$A$2:$A$65536,0))),"")</f>
        <v/>
      </c>
      <c r="O787" s="61"/>
      <c r="P787" s="61"/>
      <c r="Q787" s="61"/>
    </row>
    <row r="788" spans="1:17" x14ac:dyDescent="0.25">
      <c r="A788" s="159"/>
      <c r="B788" s="156"/>
      <c r="C788" s="53"/>
      <c r="D788" s="54"/>
      <c r="E788" s="55" t="str">
        <f>_xlfn.IFNA(_xlfn.IFNA(INDEX(l_act!$B$3:$B$65537,MATCH(IFERROR(RIGHT($C788,LEN($C788)-FIND("_",$C788)),""),l_act!$A$3:$A$65537,0)),INDEX(background_technosphere!$E$2:$E$65536,MATCH($C788,background_technosphere!$A$2:$A$65536,0))),"")</f>
        <v/>
      </c>
      <c r="F788" s="55" t="str">
        <f>_xlfn.IFNA(_xlfn.IFNA(INDEX(l_act!$C$3:$C$65537,MATCH(IFERROR(RIGHT($C788,LEN($C788)-FIND("_",$C788)),""),l_act!$A$3:$A$65537,0)),INDEX(background_technosphere!$G$2:$G$65536,MATCH($C788,background_technosphere!$A$2:$A$65536,0))),"")</f>
        <v/>
      </c>
      <c r="G788" s="56" t="str">
        <f>_xlfn.IFNA(_xlfn.IFNA(INDEX(l_goods!$B$3:$B$65537,MATCH($C788,l_goods!$A$3:$A$65537,0)),INDEX(background_technosphere!$F$2:$F$65536,MATCH($C788,background_technosphere!$A$2:$A$65536,0))),"")</f>
        <v/>
      </c>
      <c r="H788" s="57" t="str">
        <f>_xlfn.IFNA(_xlfn.IFNA(INDEX(l_fp!$B$3:$B$65537,MATCH($D788,l_fp!$A$3:$A$65537,0)),INDEX(background_biosphere!$B$2:$B$65536,MATCH($D788,background_biosphere!$A$2:$A$65536,0))),"")</f>
        <v/>
      </c>
      <c r="I788" s="58"/>
      <c r="J788" s="58"/>
      <c r="K788" s="54"/>
      <c r="L788" s="59" t="str">
        <f>IF(_xlfn.IFNA(_xlfn.IFNA(INDEX(l_fp!$D$3:$D$65537,MATCH($D788,l_fp!$A$3:$A$65537,0)),INDEX(background_biosphere!$C$2:$C$65536,MATCH($D788,background_biosphere!$A$2:$A$65536,0))),"")=0,"",_xlfn.IFNA(_xlfn.IFNA(INDEX(l_fp!$D$3:$D$65537,MATCH($D788,l_fp!$A$3:$A$65537,0)),INDEX(background_biosphere!$C$2:$C$65536,MATCH($D788,background_biosphere!$A$2:$A$65536,0))),""))</f>
        <v/>
      </c>
      <c r="M788" s="59" t="str">
        <f>IF(_xlfn.IFNA(_xlfn.IFNA(INDEX(l_fp!$E$3:$E$65537,MATCH($D788,l_fp!$A$3:$A$65537,0)),INDEX(background_biosphere!$D$2:$D$65536,MATCH($D788,background_biosphere!$A$2:$A$65536,0))),"")=0,"",_xlfn.IFNA(_xlfn.IFNA(INDEX(l_fp!$E$3:$E$65537,MATCH($D788,l_fp!$A$3:$A$65537,0)),INDEX(background_biosphere!$D$2:$D$65536,MATCH($D788,background_biosphere!$A$2:$A$65536,0))),""))</f>
        <v/>
      </c>
      <c r="N788" s="60" t="str">
        <f>_xlfn.IFNA(_xlfn.IFNA(_xlfn.IFNA(_xlfn.IFNA(INDEX(l_goods!$D$3:$D$65537,MATCH(C788,l_goods!$A$3:$A$65537,0)),INDEX(background_technosphere!$H$2:$H$65536,MATCH(C788,background_technosphere!$A$2:$A$65536,0))),INDEX(l_fp!$F$3:$F$65537,MATCH($D788,l_fp!$A$3:$A$65537,0))),INDEX(background_biosphere!$E$2:$E$65536,MATCH($D788,background_biosphere!$A$2:$A$65536,0))),"")</f>
        <v/>
      </c>
      <c r="O788" s="61"/>
      <c r="P788" s="61"/>
      <c r="Q788" s="61"/>
    </row>
    <row r="789" spans="1:17" x14ac:dyDescent="0.25">
      <c r="A789" s="159"/>
      <c r="B789" s="156"/>
      <c r="C789" s="53"/>
      <c r="D789" s="54"/>
      <c r="E789" s="55" t="str">
        <f>_xlfn.IFNA(_xlfn.IFNA(INDEX(l_act!$B$3:$B$65537,MATCH(IFERROR(RIGHT($C789,LEN($C789)-FIND("_",$C789)),""),l_act!$A$3:$A$65537,0)),INDEX(background_technosphere!$E$2:$E$65536,MATCH($C789,background_technosphere!$A$2:$A$65536,0))),"")</f>
        <v/>
      </c>
      <c r="F789" s="55" t="str">
        <f>_xlfn.IFNA(_xlfn.IFNA(INDEX(l_act!$C$3:$C$65537,MATCH(IFERROR(RIGHT($C789,LEN($C789)-FIND("_",$C789)),""),l_act!$A$3:$A$65537,0)),INDEX(background_technosphere!$G$2:$G$65536,MATCH($C789,background_technosphere!$A$2:$A$65536,0))),"")</f>
        <v/>
      </c>
      <c r="G789" s="56" t="str">
        <f>_xlfn.IFNA(_xlfn.IFNA(INDEX(l_goods!$B$3:$B$65537,MATCH($C789,l_goods!$A$3:$A$65537,0)),INDEX(background_technosphere!$F$2:$F$65536,MATCH($C789,background_technosphere!$A$2:$A$65536,0))),"")</f>
        <v/>
      </c>
      <c r="H789" s="57" t="str">
        <f>_xlfn.IFNA(_xlfn.IFNA(INDEX(l_fp!$B$3:$B$65537,MATCH($D789,l_fp!$A$3:$A$65537,0)),INDEX(background_biosphere!$B$2:$B$65536,MATCH($D789,background_biosphere!$A$2:$A$65536,0))),"")</f>
        <v/>
      </c>
      <c r="I789" s="58"/>
      <c r="J789" s="58"/>
      <c r="K789" s="54"/>
      <c r="L789" s="59" t="str">
        <f>IF(_xlfn.IFNA(_xlfn.IFNA(INDEX(l_fp!$D$3:$D$65537,MATCH($D789,l_fp!$A$3:$A$65537,0)),INDEX(background_biosphere!$C$2:$C$65536,MATCH($D789,background_biosphere!$A$2:$A$65536,0))),"")=0,"",_xlfn.IFNA(_xlfn.IFNA(INDEX(l_fp!$D$3:$D$65537,MATCH($D789,l_fp!$A$3:$A$65537,0)),INDEX(background_biosphere!$C$2:$C$65536,MATCH($D789,background_biosphere!$A$2:$A$65536,0))),""))</f>
        <v/>
      </c>
      <c r="M789" s="59" t="str">
        <f>IF(_xlfn.IFNA(_xlfn.IFNA(INDEX(l_fp!$E$3:$E$65537,MATCH($D789,l_fp!$A$3:$A$65537,0)),INDEX(background_biosphere!$D$2:$D$65536,MATCH($D789,background_biosphere!$A$2:$A$65536,0))),"")=0,"",_xlfn.IFNA(_xlfn.IFNA(INDEX(l_fp!$E$3:$E$65537,MATCH($D789,l_fp!$A$3:$A$65537,0)),INDEX(background_biosphere!$D$2:$D$65536,MATCH($D789,background_biosphere!$A$2:$A$65536,0))),""))</f>
        <v/>
      </c>
      <c r="N789" s="60" t="str">
        <f>_xlfn.IFNA(_xlfn.IFNA(_xlfn.IFNA(_xlfn.IFNA(INDEX(l_goods!$D$3:$D$65537,MATCH(C789,l_goods!$A$3:$A$65537,0)),INDEX(background_technosphere!$H$2:$H$65536,MATCH(C789,background_technosphere!$A$2:$A$65536,0))),INDEX(l_fp!$F$3:$F$65537,MATCH($D789,l_fp!$A$3:$A$65537,0))),INDEX(background_biosphere!$E$2:$E$65536,MATCH($D789,background_biosphere!$A$2:$A$65536,0))),"")</f>
        <v/>
      </c>
      <c r="O789" s="61"/>
      <c r="P789" s="61"/>
      <c r="Q789" s="61"/>
    </row>
    <row r="790" spans="1:17" x14ac:dyDescent="0.25">
      <c r="A790" s="159"/>
      <c r="B790" s="156"/>
      <c r="C790" s="53"/>
      <c r="D790" s="54"/>
      <c r="E790" s="55" t="str">
        <f>_xlfn.IFNA(_xlfn.IFNA(INDEX(l_act!$B$3:$B$65537,MATCH(IFERROR(RIGHT($C790,LEN($C790)-FIND("_",$C790)),""),l_act!$A$3:$A$65537,0)),INDEX(background_technosphere!$E$2:$E$65536,MATCH($C790,background_technosphere!$A$2:$A$65536,0))),"")</f>
        <v/>
      </c>
      <c r="F790" s="55" t="str">
        <f>_xlfn.IFNA(_xlfn.IFNA(INDEX(l_act!$C$3:$C$65537,MATCH(IFERROR(RIGHT($C790,LEN($C790)-FIND("_",$C790)),""),l_act!$A$3:$A$65537,0)),INDEX(background_technosphere!$G$2:$G$65536,MATCH($C790,background_technosphere!$A$2:$A$65536,0))),"")</f>
        <v/>
      </c>
      <c r="G790" s="56" t="str">
        <f>_xlfn.IFNA(_xlfn.IFNA(INDEX(l_goods!$B$3:$B$65537,MATCH($C790,l_goods!$A$3:$A$65537,0)),INDEX(background_technosphere!$F$2:$F$65536,MATCH($C790,background_technosphere!$A$2:$A$65536,0))),"")</f>
        <v/>
      </c>
      <c r="H790" s="57" t="str">
        <f>_xlfn.IFNA(_xlfn.IFNA(INDEX(l_fp!$B$3:$B$65537,MATCH($D790,l_fp!$A$3:$A$65537,0)),INDEX(background_biosphere!$B$2:$B$65536,MATCH($D790,background_biosphere!$A$2:$A$65536,0))),"")</f>
        <v/>
      </c>
      <c r="I790" s="58"/>
      <c r="J790" s="58"/>
      <c r="K790" s="54"/>
      <c r="L790" s="59" t="str">
        <f>IF(_xlfn.IFNA(_xlfn.IFNA(INDEX(l_fp!$D$3:$D$65537,MATCH($D790,l_fp!$A$3:$A$65537,0)),INDEX(background_biosphere!$C$2:$C$65536,MATCH($D790,background_biosphere!$A$2:$A$65536,0))),"")=0,"",_xlfn.IFNA(_xlfn.IFNA(INDEX(l_fp!$D$3:$D$65537,MATCH($D790,l_fp!$A$3:$A$65537,0)),INDEX(background_biosphere!$C$2:$C$65536,MATCH($D790,background_biosphere!$A$2:$A$65536,0))),""))</f>
        <v/>
      </c>
      <c r="M790" s="59" t="str">
        <f>IF(_xlfn.IFNA(_xlfn.IFNA(INDEX(l_fp!$E$3:$E$65537,MATCH($D790,l_fp!$A$3:$A$65537,0)),INDEX(background_biosphere!$D$2:$D$65536,MATCH($D790,background_biosphere!$A$2:$A$65536,0))),"")=0,"",_xlfn.IFNA(_xlfn.IFNA(INDEX(l_fp!$E$3:$E$65537,MATCH($D790,l_fp!$A$3:$A$65537,0)),INDEX(background_biosphere!$D$2:$D$65536,MATCH($D790,background_biosphere!$A$2:$A$65536,0))),""))</f>
        <v/>
      </c>
      <c r="N790" s="60" t="str">
        <f>_xlfn.IFNA(_xlfn.IFNA(_xlfn.IFNA(_xlfn.IFNA(INDEX(l_goods!$D$3:$D$65537,MATCH(C790,l_goods!$A$3:$A$65537,0)),INDEX(background_technosphere!$H$2:$H$65536,MATCH(C790,background_technosphere!$A$2:$A$65536,0))),INDEX(l_fp!$F$3:$F$65537,MATCH($D790,l_fp!$A$3:$A$65537,0))),INDEX(background_biosphere!$E$2:$E$65536,MATCH($D790,background_biosphere!$A$2:$A$65536,0))),"")</f>
        <v/>
      </c>
      <c r="O790" s="61"/>
      <c r="P790" s="61"/>
      <c r="Q790" s="61"/>
    </row>
    <row r="791" spans="1:17" x14ac:dyDescent="0.25">
      <c r="A791" s="159"/>
      <c r="B791" s="156"/>
      <c r="C791" s="53"/>
      <c r="D791" s="54"/>
      <c r="E791" s="55" t="str">
        <f>_xlfn.IFNA(_xlfn.IFNA(INDEX(l_act!$B$3:$B$65537,MATCH(IFERROR(RIGHT($C791,LEN($C791)-FIND("_",$C791)),""),l_act!$A$3:$A$65537,0)),INDEX(background_technosphere!$E$2:$E$65536,MATCH($C791,background_technosphere!$A$2:$A$65536,0))),"")</f>
        <v/>
      </c>
      <c r="F791" s="55" t="str">
        <f>_xlfn.IFNA(_xlfn.IFNA(INDEX(l_act!$C$3:$C$65537,MATCH(IFERROR(RIGHT($C791,LEN($C791)-FIND("_",$C791)),""),l_act!$A$3:$A$65537,0)),INDEX(background_technosphere!$G$2:$G$65536,MATCH($C791,background_technosphere!$A$2:$A$65536,0))),"")</f>
        <v/>
      </c>
      <c r="G791" s="56" t="str">
        <f>_xlfn.IFNA(_xlfn.IFNA(INDEX(l_goods!$B$3:$B$65537,MATCH($C791,l_goods!$A$3:$A$65537,0)),INDEX(background_technosphere!$F$2:$F$65536,MATCH($C791,background_technosphere!$A$2:$A$65536,0))),"")</f>
        <v/>
      </c>
      <c r="H791" s="57" t="str">
        <f>_xlfn.IFNA(_xlfn.IFNA(INDEX(l_fp!$B$3:$B$65537,MATCH($D791,l_fp!$A$3:$A$65537,0)),INDEX(background_biosphere!$B$2:$B$65536,MATCH($D791,background_biosphere!$A$2:$A$65536,0))),"")</f>
        <v/>
      </c>
      <c r="I791" s="58"/>
      <c r="J791" s="58"/>
      <c r="K791" s="54"/>
      <c r="L791" s="59" t="str">
        <f>IF(_xlfn.IFNA(_xlfn.IFNA(INDEX(l_fp!$D$3:$D$65537,MATCH($D791,l_fp!$A$3:$A$65537,0)),INDEX(background_biosphere!$C$2:$C$65536,MATCH($D791,background_biosphere!$A$2:$A$65536,0))),"")=0,"",_xlfn.IFNA(_xlfn.IFNA(INDEX(l_fp!$D$3:$D$65537,MATCH($D791,l_fp!$A$3:$A$65537,0)),INDEX(background_biosphere!$C$2:$C$65536,MATCH($D791,background_biosphere!$A$2:$A$65536,0))),""))</f>
        <v/>
      </c>
      <c r="M791" s="59" t="str">
        <f>IF(_xlfn.IFNA(_xlfn.IFNA(INDEX(l_fp!$E$3:$E$65537,MATCH($D791,l_fp!$A$3:$A$65537,0)),INDEX(background_biosphere!$D$2:$D$65536,MATCH($D791,background_biosphere!$A$2:$A$65536,0))),"")=0,"",_xlfn.IFNA(_xlfn.IFNA(INDEX(l_fp!$E$3:$E$65537,MATCH($D791,l_fp!$A$3:$A$65537,0)),INDEX(background_biosphere!$D$2:$D$65536,MATCH($D791,background_biosphere!$A$2:$A$65536,0))),""))</f>
        <v/>
      </c>
      <c r="N791" s="60" t="str">
        <f>_xlfn.IFNA(_xlfn.IFNA(_xlfn.IFNA(_xlfn.IFNA(INDEX(l_goods!$D$3:$D$65537,MATCH(C791,l_goods!$A$3:$A$65537,0)),INDEX(background_technosphere!$H$2:$H$65536,MATCH(C791,background_technosphere!$A$2:$A$65536,0))),INDEX(l_fp!$F$3:$F$65537,MATCH($D791,l_fp!$A$3:$A$65537,0))),INDEX(background_biosphere!$E$2:$E$65536,MATCH($D791,background_biosphere!$A$2:$A$65536,0))),"")</f>
        <v/>
      </c>
      <c r="O791" s="61"/>
      <c r="P791" s="61"/>
      <c r="Q791" s="61"/>
    </row>
    <row r="792" spans="1:17" x14ac:dyDescent="0.25">
      <c r="A792" s="159"/>
      <c r="B792" s="156"/>
      <c r="C792" s="53"/>
      <c r="D792" s="54"/>
      <c r="E792" s="55" t="str">
        <f>_xlfn.IFNA(_xlfn.IFNA(INDEX(l_act!$B$3:$B$65537,MATCH(IFERROR(RIGHT($C792,LEN($C792)-FIND("_",$C792)),""),l_act!$A$3:$A$65537,0)),INDEX(background_technosphere!$E$2:$E$65536,MATCH($C792,background_technosphere!$A$2:$A$65536,0))),"")</f>
        <v/>
      </c>
      <c r="F792" s="55" t="str">
        <f>_xlfn.IFNA(_xlfn.IFNA(INDEX(l_act!$C$3:$C$65537,MATCH(IFERROR(RIGHT($C792,LEN($C792)-FIND("_",$C792)),""),l_act!$A$3:$A$65537,0)),INDEX(background_technosphere!$G$2:$G$65536,MATCH($C792,background_technosphere!$A$2:$A$65536,0))),"")</f>
        <v/>
      </c>
      <c r="G792" s="56" t="str">
        <f>_xlfn.IFNA(_xlfn.IFNA(INDEX(l_goods!$B$3:$B$65537,MATCH($C792,l_goods!$A$3:$A$65537,0)),INDEX(background_technosphere!$F$2:$F$65536,MATCH($C792,background_technosphere!$A$2:$A$65536,0))),"")</f>
        <v/>
      </c>
      <c r="H792" s="57" t="str">
        <f>_xlfn.IFNA(_xlfn.IFNA(INDEX(l_fp!$B$3:$B$65537,MATCH($D792,l_fp!$A$3:$A$65537,0)),INDEX(background_biosphere!$B$2:$B$65536,MATCH($D792,background_biosphere!$A$2:$A$65536,0))),"")</f>
        <v/>
      </c>
      <c r="I792" s="58"/>
      <c r="J792" s="58"/>
      <c r="K792" s="54"/>
      <c r="L792" s="59" t="str">
        <f>IF(_xlfn.IFNA(_xlfn.IFNA(INDEX(l_fp!$D$3:$D$65537,MATCH($D792,l_fp!$A$3:$A$65537,0)),INDEX(background_biosphere!$C$2:$C$65536,MATCH($D792,background_biosphere!$A$2:$A$65536,0))),"")=0,"",_xlfn.IFNA(_xlfn.IFNA(INDEX(l_fp!$D$3:$D$65537,MATCH($D792,l_fp!$A$3:$A$65537,0)),INDEX(background_biosphere!$C$2:$C$65536,MATCH($D792,background_biosphere!$A$2:$A$65536,0))),""))</f>
        <v/>
      </c>
      <c r="M792" s="59" t="str">
        <f>IF(_xlfn.IFNA(_xlfn.IFNA(INDEX(l_fp!$E$3:$E$65537,MATCH($D792,l_fp!$A$3:$A$65537,0)),INDEX(background_biosphere!$D$2:$D$65536,MATCH($D792,background_biosphere!$A$2:$A$65536,0))),"")=0,"",_xlfn.IFNA(_xlfn.IFNA(INDEX(l_fp!$E$3:$E$65537,MATCH($D792,l_fp!$A$3:$A$65537,0)),INDEX(background_biosphere!$D$2:$D$65536,MATCH($D792,background_biosphere!$A$2:$A$65536,0))),""))</f>
        <v/>
      </c>
      <c r="N792" s="60" t="str">
        <f>_xlfn.IFNA(_xlfn.IFNA(_xlfn.IFNA(_xlfn.IFNA(INDEX(l_goods!$D$3:$D$65537,MATCH(C792,l_goods!$A$3:$A$65537,0)),INDEX(background_technosphere!$H$2:$H$65536,MATCH(C792,background_technosphere!$A$2:$A$65536,0))),INDEX(l_fp!$F$3:$F$65537,MATCH($D792,l_fp!$A$3:$A$65537,0))),INDEX(background_biosphere!$E$2:$E$65536,MATCH($D792,background_biosphere!$A$2:$A$65536,0))),"")</f>
        <v/>
      </c>
      <c r="O792" s="61"/>
      <c r="P792" s="61"/>
      <c r="Q792" s="61"/>
    </row>
    <row r="793" spans="1:17" x14ac:dyDescent="0.25">
      <c r="A793" s="159"/>
      <c r="B793" s="156"/>
      <c r="C793" s="53"/>
      <c r="D793" s="54"/>
      <c r="E793" s="55" t="str">
        <f>_xlfn.IFNA(_xlfn.IFNA(INDEX(l_act!$B$3:$B$65537,MATCH(IFERROR(RIGHT($C793,LEN($C793)-FIND("_",$C793)),""),l_act!$A$3:$A$65537,0)),INDEX(background_technosphere!$E$2:$E$65536,MATCH($C793,background_technosphere!$A$2:$A$65536,0))),"")</f>
        <v/>
      </c>
      <c r="F793" s="55" t="str">
        <f>_xlfn.IFNA(_xlfn.IFNA(INDEX(l_act!$C$3:$C$65537,MATCH(IFERROR(RIGHT($C793,LEN($C793)-FIND("_",$C793)),""),l_act!$A$3:$A$65537,0)),INDEX(background_technosphere!$G$2:$G$65536,MATCH($C793,background_technosphere!$A$2:$A$65536,0))),"")</f>
        <v/>
      </c>
      <c r="G793" s="56" t="str">
        <f>_xlfn.IFNA(_xlfn.IFNA(INDEX(l_goods!$B$3:$B$65537,MATCH($C793,l_goods!$A$3:$A$65537,0)),INDEX(background_technosphere!$F$2:$F$65536,MATCH($C793,background_technosphere!$A$2:$A$65536,0))),"")</f>
        <v/>
      </c>
      <c r="H793" s="57" t="str">
        <f>_xlfn.IFNA(_xlfn.IFNA(INDEX(l_fp!$B$3:$B$65537,MATCH($D793,l_fp!$A$3:$A$65537,0)),INDEX(background_biosphere!$B$2:$B$65536,MATCH($D793,background_biosphere!$A$2:$A$65536,0))),"")</f>
        <v/>
      </c>
      <c r="I793" s="58"/>
      <c r="J793" s="58"/>
      <c r="K793" s="54"/>
      <c r="L793" s="59" t="str">
        <f>IF(_xlfn.IFNA(_xlfn.IFNA(INDEX(l_fp!$D$3:$D$65537,MATCH($D793,l_fp!$A$3:$A$65537,0)),INDEX(background_biosphere!$C$2:$C$65536,MATCH($D793,background_biosphere!$A$2:$A$65536,0))),"")=0,"",_xlfn.IFNA(_xlfn.IFNA(INDEX(l_fp!$D$3:$D$65537,MATCH($D793,l_fp!$A$3:$A$65537,0)),INDEX(background_biosphere!$C$2:$C$65536,MATCH($D793,background_biosphere!$A$2:$A$65536,0))),""))</f>
        <v/>
      </c>
      <c r="M793" s="59" t="str">
        <f>IF(_xlfn.IFNA(_xlfn.IFNA(INDEX(l_fp!$E$3:$E$65537,MATCH($D793,l_fp!$A$3:$A$65537,0)),INDEX(background_biosphere!$D$2:$D$65536,MATCH($D793,background_biosphere!$A$2:$A$65536,0))),"")=0,"",_xlfn.IFNA(_xlfn.IFNA(INDEX(l_fp!$E$3:$E$65537,MATCH($D793,l_fp!$A$3:$A$65537,0)),INDEX(background_biosphere!$D$2:$D$65536,MATCH($D793,background_biosphere!$A$2:$A$65536,0))),""))</f>
        <v/>
      </c>
      <c r="N793" s="60" t="str">
        <f>_xlfn.IFNA(_xlfn.IFNA(_xlfn.IFNA(_xlfn.IFNA(INDEX(l_goods!$D$3:$D$65537,MATCH(C793,l_goods!$A$3:$A$65537,0)),INDEX(background_technosphere!$H$2:$H$65536,MATCH(C793,background_technosphere!$A$2:$A$65536,0))),INDEX(l_fp!$F$3:$F$65537,MATCH($D793,l_fp!$A$3:$A$65537,0))),INDEX(background_biosphere!$E$2:$E$65536,MATCH($D793,background_biosphere!$A$2:$A$65536,0))),"")</f>
        <v/>
      </c>
      <c r="O793" s="61"/>
      <c r="P793" s="61"/>
      <c r="Q793" s="61"/>
    </row>
    <row r="794" spans="1:17" x14ac:dyDescent="0.25">
      <c r="A794" s="159"/>
      <c r="B794" s="156"/>
      <c r="C794" s="53"/>
      <c r="D794" s="54"/>
      <c r="E794" s="55" t="str">
        <f>_xlfn.IFNA(_xlfn.IFNA(INDEX(l_act!$B$3:$B$65537,MATCH(IFERROR(RIGHT($C794,LEN($C794)-FIND("_",$C794)),""),l_act!$A$3:$A$65537,0)),INDEX(background_technosphere!$E$2:$E$65536,MATCH($C794,background_technosphere!$A$2:$A$65536,0))),"")</f>
        <v/>
      </c>
      <c r="F794" s="55" t="str">
        <f>_xlfn.IFNA(_xlfn.IFNA(INDEX(l_act!$C$3:$C$65537,MATCH(IFERROR(RIGHT($C794,LEN($C794)-FIND("_",$C794)),""),l_act!$A$3:$A$65537,0)),INDEX(background_technosphere!$G$2:$G$65536,MATCH($C794,background_technosphere!$A$2:$A$65536,0))),"")</f>
        <v/>
      </c>
      <c r="G794" s="56" t="str">
        <f>_xlfn.IFNA(_xlfn.IFNA(INDEX(l_goods!$B$3:$B$65537,MATCH($C794,l_goods!$A$3:$A$65537,0)),INDEX(background_technosphere!$F$2:$F$65536,MATCH($C794,background_technosphere!$A$2:$A$65536,0))),"")</f>
        <v/>
      </c>
      <c r="H794" s="57" t="str">
        <f>_xlfn.IFNA(_xlfn.IFNA(INDEX(l_fp!$B$3:$B$65537,MATCH($D794,l_fp!$A$3:$A$65537,0)),INDEX(background_biosphere!$B$2:$B$65536,MATCH($D794,background_biosphere!$A$2:$A$65536,0))),"")</f>
        <v/>
      </c>
      <c r="I794" s="58"/>
      <c r="J794" s="58"/>
      <c r="K794" s="54"/>
      <c r="L794" s="59" t="str">
        <f>IF(_xlfn.IFNA(_xlfn.IFNA(INDEX(l_fp!$D$3:$D$65537,MATCH($D794,l_fp!$A$3:$A$65537,0)),INDEX(background_biosphere!$C$2:$C$65536,MATCH($D794,background_biosphere!$A$2:$A$65536,0))),"")=0,"",_xlfn.IFNA(_xlfn.IFNA(INDEX(l_fp!$D$3:$D$65537,MATCH($D794,l_fp!$A$3:$A$65537,0)),INDEX(background_biosphere!$C$2:$C$65536,MATCH($D794,background_biosphere!$A$2:$A$65536,0))),""))</f>
        <v/>
      </c>
      <c r="M794" s="59" t="str">
        <f>IF(_xlfn.IFNA(_xlfn.IFNA(INDEX(l_fp!$E$3:$E$65537,MATCH($D794,l_fp!$A$3:$A$65537,0)),INDEX(background_biosphere!$D$2:$D$65536,MATCH($D794,background_biosphere!$A$2:$A$65536,0))),"")=0,"",_xlfn.IFNA(_xlfn.IFNA(INDEX(l_fp!$E$3:$E$65537,MATCH($D794,l_fp!$A$3:$A$65537,0)),INDEX(background_biosphere!$D$2:$D$65536,MATCH($D794,background_biosphere!$A$2:$A$65536,0))),""))</f>
        <v/>
      </c>
      <c r="N794" s="60" t="str">
        <f>_xlfn.IFNA(_xlfn.IFNA(_xlfn.IFNA(_xlfn.IFNA(INDEX(l_goods!$D$3:$D$65537,MATCH(C794,l_goods!$A$3:$A$65537,0)),INDEX(background_technosphere!$H$2:$H$65536,MATCH(C794,background_technosphere!$A$2:$A$65536,0))),INDEX(l_fp!$F$3:$F$65537,MATCH($D794,l_fp!$A$3:$A$65537,0))),INDEX(background_biosphere!$E$2:$E$65536,MATCH($D794,background_biosphere!$A$2:$A$65536,0))),"")</f>
        <v/>
      </c>
      <c r="O794" s="61"/>
      <c r="P794" s="61"/>
      <c r="Q794" s="61"/>
    </row>
    <row r="795" spans="1:17" x14ac:dyDescent="0.25">
      <c r="A795" s="159"/>
      <c r="B795" s="156"/>
      <c r="C795" s="53"/>
      <c r="D795" s="54"/>
      <c r="E795" s="55" t="str">
        <f>_xlfn.IFNA(_xlfn.IFNA(INDEX(l_act!$B$3:$B$65537,MATCH(IFERROR(RIGHT($C795,LEN($C795)-FIND("_",$C795)),""),l_act!$A$3:$A$65537,0)),INDEX(background_technosphere!$E$2:$E$65536,MATCH($C795,background_technosphere!$A$2:$A$65536,0))),"")</f>
        <v/>
      </c>
      <c r="F795" s="55" t="str">
        <f>_xlfn.IFNA(_xlfn.IFNA(INDEX(l_act!$C$3:$C$65537,MATCH(IFERROR(RIGHT($C795,LEN($C795)-FIND("_",$C795)),""),l_act!$A$3:$A$65537,0)),INDEX(background_technosphere!$G$2:$G$65536,MATCH($C795,background_technosphere!$A$2:$A$65536,0))),"")</f>
        <v/>
      </c>
      <c r="G795" s="56" t="str">
        <f>_xlfn.IFNA(_xlfn.IFNA(INDEX(l_goods!$B$3:$B$65537,MATCH($C795,l_goods!$A$3:$A$65537,0)),INDEX(background_technosphere!$F$2:$F$65536,MATCH($C795,background_technosphere!$A$2:$A$65536,0))),"")</f>
        <v/>
      </c>
      <c r="H795" s="57" t="str">
        <f>_xlfn.IFNA(_xlfn.IFNA(INDEX(l_fp!$B$3:$B$65537,MATCH($D795,l_fp!$A$3:$A$65537,0)),INDEX(background_biosphere!$B$2:$B$65536,MATCH($D795,background_biosphere!$A$2:$A$65536,0))),"")</f>
        <v/>
      </c>
      <c r="I795" s="58"/>
      <c r="J795" s="58"/>
      <c r="K795" s="54"/>
      <c r="L795" s="59" t="str">
        <f>IF(_xlfn.IFNA(_xlfn.IFNA(INDEX(l_fp!$D$3:$D$65537,MATCH($D795,l_fp!$A$3:$A$65537,0)),INDEX(background_biosphere!$C$2:$C$65536,MATCH($D795,background_biosphere!$A$2:$A$65536,0))),"")=0,"",_xlfn.IFNA(_xlfn.IFNA(INDEX(l_fp!$D$3:$D$65537,MATCH($D795,l_fp!$A$3:$A$65537,0)),INDEX(background_biosphere!$C$2:$C$65536,MATCH($D795,background_biosphere!$A$2:$A$65536,0))),""))</f>
        <v/>
      </c>
      <c r="M795" s="59" t="str">
        <f>IF(_xlfn.IFNA(_xlfn.IFNA(INDEX(l_fp!$E$3:$E$65537,MATCH($D795,l_fp!$A$3:$A$65537,0)),INDEX(background_biosphere!$D$2:$D$65536,MATCH($D795,background_biosphere!$A$2:$A$65536,0))),"")=0,"",_xlfn.IFNA(_xlfn.IFNA(INDEX(l_fp!$E$3:$E$65537,MATCH($D795,l_fp!$A$3:$A$65537,0)),INDEX(background_biosphere!$D$2:$D$65536,MATCH($D795,background_biosphere!$A$2:$A$65536,0))),""))</f>
        <v/>
      </c>
      <c r="N795" s="60" t="str">
        <f>_xlfn.IFNA(_xlfn.IFNA(_xlfn.IFNA(_xlfn.IFNA(INDEX(l_goods!$D$3:$D$65537,MATCH(C795,l_goods!$A$3:$A$65537,0)),INDEX(background_technosphere!$H$2:$H$65536,MATCH(C795,background_technosphere!$A$2:$A$65536,0))),INDEX(l_fp!$F$3:$F$65537,MATCH($D795,l_fp!$A$3:$A$65537,0))),INDEX(background_biosphere!$E$2:$E$65536,MATCH($D795,background_biosphere!$A$2:$A$65536,0))),"")</f>
        <v/>
      </c>
      <c r="O795" s="61"/>
      <c r="P795" s="61"/>
      <c r="Q795" s="61"/>
    </row>
    <row r="796" spans="1:17" x14ac:dyDescent="0.25">
      <c r="A796" s="159"/>
      <c r="B796" s="156"/>
      <c r="C796" s="53"/>
      <c r="D796" s="54"/>
      <c r="E796" s="55" t="str">
        <f>_xlfn.IFNA(_xlfn.IFNA(INDEX(l_act!$B$3:$B$65537,MATCH(IFERROR(RIGHT($C796,LEN($C796)-FIND("_",$C796)),""),l_act!$A$3:$A$65537,0)),INDEX(background_technosphere!$E$2:$E$65536,MATCH($C796,background_technosphere!$A$2:$A$65536,0))),"")</f>
        <v/>
      </c>
      <c r="F796" s="55" t="str">
        <f>_xlfn.IFNA(_xlfn.IFNA(INDEX(l_act!$C$3:$C$65537,MATCH(IFERROR(RIGHT($C796,LEN($C796)-FIND("_",$C796)),""),l_act!$A$3:$A$65537,0)),INDEX(background_technosphere!$G$2:$G$65536,MATCH($C796,background_technosphere!$A$2:$A$65536,0))),"")</f>
        <v/>
      </c>
      <c r="G796" s="56" t="str">
        <f>_xlfn.IFNA(_xlfn.IFNA(INDEX(l_goods!$B$3:$B$65537,MATCH($C796,l_goods!$A$3:$A$65537,0)),INDEX(background_technosphere!$F$2:$F$65536,MATCH($C796,background_technosphere!$A$2:$A$65536,0))),"")</f>
        <v/>
      </c>
      <c r="H796" s="57" t="str">
        <f>_xlfn.IFNA(_xlfn.IFNA(INDEX(l_fp!$B$3:$B$65537,MATCH($D796,l_fp!$A$3:$A$65537,0)),INDEX(background_biosphere!$B$2:$B$65536,MATCH($D796,background_biosphere!$A$2:$A$65536,0))),"")</f>
        <v/>
      </c>
      <c r="I796" s="58"/>
      <c r="J796" s="58"/>
      <c r="K796" s="54"/>
      <c r="L796" s="59" t="str">
        <f>IF(_xlfn.IFNA(_xlfn.IFNA(INDEX(l_fp!$D$3:$D$65537,MATCH($D796,l_fp!$A$3:$A$65537,0)),INDEX(background_biosphere!$C$2:$C$65536,MATCH($D796,background_biosphere!$A$2:$A$65536,0))),"")=0,"",_xlfn.IFNA(_xlfn.IFNA(INDEX(l_fp!$D$3:$D$65537,MATCH($D796,l_fp!$A$3:$A$65537,0)),INDEX(background_biosphere!$C$2:$C$65536,MATCH($D796,background_biosphere!$A$2:$A$65536,0))),""))</f>
        <v/>
      </c>
      <c r="M796" s="59" t="str">
        <f>IF(_xlfn.IFNA(_xlfn.IFNA(INDEX(l_fp!$E$3:$E$65537,MATCH($D796,l_fp!$A$3:$A$65537,0)),INDEX(background_biosphere!$D$2:$D$65536,MATCH($D796,background_biosphere!$A$2:$A$65536,0))),"")=0,"",_xlfn.IFNA(_xlfn.IFNA(INDEX(l_fp!$E$3:$E$65537,MATCH($D796,l_fp!$A$3:$A$65537,0)),INDEX(background_biosphere!$D$2:$D$65536,MATCH($D796,background_biosphere!$A$2:$A$65536,0))),""))</f>
        <v/>
      </c>
      <c r="N796" s="60" t="str">
        <f>_xlfn.IFNA(_xlfn.IFNA(_xlfn.IFNA(_xlfn.IFNA(INDEX(l_goods!$D$3:$D$65537,MATCH(C796,l_goods!$A$3:$A$65537,0)),INDEX(background_technosphere!$H$2:$H$65536,MATCH(C796,background_technosphere!$A$2:$A$65536,0))),INDEX(l_fp!$F$3:$F$65537,MATCH($D796,l_fp!$A$3:$A$65537,0))),INDEX(background_biosphere!$E$2:$E$65536,MATCH($D796,background_biosphere!$A$2:$A$65536,0))),"")</f>
        <v/>
      </c>
      <c r="O796" s="61"/>
      <c r="P796" s="61"/>
      <c r="Q796" s="61"/>
    </row>
    <row r="797" spans="1:17" x14ac:dyDescent="0.25">
      <c r="A797" s="159"/>
      <c r="B797" s="156"/>
      <c r="C797" s="53"/>
      <c r="D797" s="54"/>
      <c r="E797" s="55" t="str">
        <f>_xlfn.IFNA(_xlfn.IFNA(INDEX(l_act!$B$3:$B$65537,MATCH(IFERROR(RIGHT($C797,LEN($C797)-FIND("_",$C797)),""),l_act!$A$3:$A$65537,0)),INDEX(background_technosphere!$E$2:$E$65536,MATCH($C797,background_technosphere!$A$2:$A$65536,0))),"")</f>
        <v/>
      </c>
      <c r="F797" s="55" t="str">
        <f>_xlfn.IFNA(_xlfn.IFNA(INDEX(l_act!$C$3:$C$65537,MATCH(IFERROR(RIGHT($C797,LEN($C797)-FIND("_",$C797)),""),l_act!$A$3:$A$65537,0)),INDEX(background_technosphere!$G$2:$G$65536,MATCH($C797,background_technosphere!$A$2:$A$65536,0))),"")</f>
        <v/>
      </c>
      <c r="G797" s="56" t="str">
        <f>_xlfn.IFNA(_xlfn.IFNA(INDEX(l_goods!$B$3:$B$65537,MATCH($C797,l_goods!$A$3:$A$65537,0)),INDEX(background_technosphere!$F$2:$F$65536,MATCH($C797,background_technosphere!$A$2:$A$65536,0))),"")</f>
        <v/>
      </c>
      <c r="H797" s="57" t="str">
        <f>_xlfn.IFNA(_xlfn.IFNA(INDEX(l_fp!$B$3:$B$65537,MATCH($D797,l_fp!$A$3:$A$65537,0)),INDEX(background_biosphere!$B$2:$B$65536,MATCH($D797,background_biosphere!$A$2:$A$65536,0))),"")</f>
        <v/>
      </c>
      <c r="I797" s="58"/>
      <c r="J797" s="58"/>
      <c r="K797" s="54"/>
      <c r="L797" s="59" t="str">
        <f>IF(_xlfn.IFNA(_xlfn.IFNA(INDEX(l_fp!$D$3:$D$65537,MATCH($D797,l_fp!$A$3:$A$65537,0)),INDEX(background_biosphere!$C$2:$C$65536,MATCH($D797,background_biosphere!$A$2:$A$65536,0))),"")=0,"",_xlfn.IFNA(_xlfn.IFNA(INDEX(l_fp!$D$3:$D$65537,MATCH($D797,l_fp!$A$3:$A$65537,0)),INDEX(background_biosphere!$C$2:$C$65536,MATCH($D797,background_biosphere!$A$2:$A$65536,0))),""))</f>
        <v/>
      </c>
      <c r="M797" s="59" t="str">
        <f>IF(_xlfn.IFNA(_xlfn.IFNA(INDEX(l_fp!$E$3:$E$65537,MATCH($D797,l_fp!$A$3:$A$65537,0)),INDEX(background_biosphere!$D$2:$D$65536,MATCH($D797,background_biosphere!$A$2:$A$65536,0))),"")=0,"",_xlfn.IFNA(_xlfn.IFNA(INDEX(l_fp!$E$3:$E$65537,MATCH($D797,l_fp!$A$3:$A$65537,0)),INDEX(background_biosphere!$D$2:$D$65536,MATCH($D797,background_biosphere!$A$2:$A$65536,0))),""))</f>
        <v/>
      </c>
      <c r="N797" s="60" t="str">
        <f>_xlfn.IFNA(_xlfn.IFNA(_xlfn.IFNA(_xlfn.IFNA(INDEX(l_goods!$D$3:$D$65537,MATCH(C797,l_goods!$A$3:$A$65537,0)),INDEX(background_technosphere!$H$2:$H$65536,MATCH(C797,background_technosphere!$A$2:$A$65536,0))),INDEX(l_fp!$F$3:$F$65537,MATCH($D797,l_fp!$A$3:$A$65537,0))),INDEX(background_biosphere!$E$2:$E$65536,MATCH($D797,background_biosphere!$A$2:$A$65536,0))),"")</f>
        <v/>
      </c>
      <c r="O797" s="61"/>
      <c r="P797" s="61"/>
      <c r="Q797" s="61"/>
    </row>
    <row r="798" spans="1:17" x14ac:dyDescent="0.25">
      <c r="A798" s="159"/>
      <c r="B798" s="156"/>
      <c r="C798" s="53"/>
      <c r="D798" s="54"/>
      <c r="E798" s="55" t="str">
        <f>_xlfn.IFNA(_xlfn.IFNA(INDEX(l_act!$B$3:$B$65537,MATCH(IFERROR(RIGHT($C798,LEN($C798)-FIND("_",$C798)),""),l_act!$A$3:$A$65537,0)),INDEX(background_technosphere!$E$2:$E$65536,MATCH($C798,background_technosphere!$A$2:$A$65536,0))),"")</f>
        <v/>
      </c>
      <c r="F798" s="55" t="str">
        <f>_xlfn.IFNA(_xlfn.IFNA(INDEX(l_act!$C$3:$C$65537,MATCH(IFERROR(RIGHT($C798,LEN($C798)-FIND("_",$C798)),""),l_act!$A$3:$A$65537,0)),INDEX(background_technosphere!$G$2:$G$65536,MATCH($C798,background_technosphere!$A$2:$A$65536,0))),"")</f>
        <v/>
      </c>
      <c r="G798" s="56" t="str">
        <f>_xlfn.IFNA(_xlfn.IFNA(INDEX(l_goods!$B$3:$B$65537,MATCH($C798,l_goods!$A$3:$A$65537,0)),INDEX(background_technosphere!$F$2:$F$65536,MATCH($C798,background_technosphere!$A$2:$A$65536,0))),"")</f>
        <v/>
      </c>
      <c r="H798" s="57" t="str">
        <f>_xlfn.IFNA(_xlfn.IFNA(INDEX(l_fp!$B$3:$B$65537,MATCH($D798,l_fp!$A$3:$A$65537,0)),INDEX(background_biosphere!$B$2:$B$65536,MATCH($D798,background_biosphere!$A$2:$A$65536,0))),"")</f>
        <v/>
      </c>
      <c r="I798" s="58"/>
      <c r="J798" s="58"/>
      <c r="K798" s="54"/>
      <c r="L798" s="59" t="str">
        <f>IF(_xlfn.IFNA(_xlfn.IFNA(INDEX(l_fp!$D$3:$D$65537,MATCH($D798,l_fp!$A$3:$A$65537,0)),INDEX(background_biosphere!$C$2:$C$65536,MATCH($D798,background_biosphere!$A$2:$A$65536,0))),"")=0,"",_xlfn.IFNA(_xlfn.IFNA(INDEX(l_fp!$D$3:$D$65537,MATCH($D798,l_fp!$A$3:$A$65537,0)),INDEX(background_biosphere!$C$2:$C$65536,MATCH($D798,background_biosphere!$A$2:$A$65536,0))),""))</f>
        <v/>
      </c>
      <c r="M798" s="59" t="str">
        <f>IF(_xlfn.IFNA(_xlfn.IFNA(INDEX(l_fp!$E$3:$E$65537,MATCH($D798,l_fp!$A$3:$A$65537,0)),INDEX(background_biosphere!$D$2:$D$65536,MATCH($D798,background_biosphere!$A$2:$A$65536,0))),"")=0,"",_xlfn.IFNA(_xlfn.IFNA(INDEX(l_fp!$E$3:$E$65537,MATCH($D798,l_fp!$A$3:$A$65537,0)),INDEX(background_biosphere!$D$2:$D$65536,MATCH($D798,background_biosphere!$A$2:$A$65536,0))),""))</f>
        <v/>
      </c>
      <c r="N798" s="60" t="str">
        <f>_xlfn.IFNA(_xlfn.IFNA(_xlfn.IFNA(_xlfn.IFNA(INDEX(l_goods!$D$3:$D$65537,MATCH(C798,l_goods!$A$3:$A$65537,0)),INDEX(background_technosphere!$H$2:$H$65536,MATCH(C798,background_technosphere!$A$2:$A$65536,0))),INDEX(l_fp!$F$3:$F$65537,MATCH($D798,l_fp!$A$3:$A$65537,0))),INDEX(background_biosphere!$E$2:$E$65536,MATCH($D798,background_biosphere!$A$2:$A$65536,0))),"")</f>
        <v/>
      </c>
      <c r="O798" s="61"/>
      <c r="P798" s="61"/>
      <c r="Q798" s="61"/>
    </row>
    <row r="799" spans="1:17" x14ac:dyDescent="0.25">
      <c r="A799" s="159"/>
      <c r="B799" s="156"/>
      <c r="C799" s="53"/>
      <c r="D799" s="54"/>
      <c r="E799" s="55" t="str">
        <f>_xlfn.IFNA(_xlfn.IFNA(INDEX(l_act!$B$3:$B$65537,MATCH(IFERROR(RIGHT($C799,LEN($C799)-FIND("_",$C799)),""),l_act!$A$3:$A$65537,0)),INDEX(background_technosphere!$E$2:$E$65536,MATCH($C799,background_technosphere!$A$2:$A$65536,0))),"")</f>
        <v/>
      </c>
      <c r="F799" s="55" t="str">
        <f>_xlfn.IFNA(_xlfn.IFNA(INDEX(l_act!$C$3:$C$65537,MATCH(IFERROR(RIGHT($C799,LEN($C799)-FIND("_",$C799)),""),l_act!$A$3:$A$65537,0)),INDEX(background_technosphere!$G$2:$G$65536,MATCH($C799,background_technosphere!$A$2:$A$65536,0))),"")</f>
        <v/>
      </c>
      <c r="G799" s="56" t="str">
        <f>_xlfn.IFNA(_xlfn.IFNA(INDEX(l_goods!$B$3:$B$65537,MATCH($C799,l_goods!$A$3:$A$65537,0)),INDEX(background_technosphere!$F$2:$F$65536,MATCH($C799,background_technosphere!$A$2:$A$65536,0))),"")</f>
        <v/>
      </c>
      <c r="H799" s="57" t="str">
        <f>_xlfn.IFNA(_xlfn.IFNA(INDEX(l_fp!$B$3:$B$65537,MATCH($D799,l_fp!$A$3:$A$65537,0)),INDEX(background_biosphere!$B$2:$B$65536,MATCH($D799,background_biosphere!$A$2:$A$65536,0))),"")</f>
        <v/>
      </c>
      <c r="I799" s="58"/>
      <c r="J799" s="58"/>
      <c r="K799" s="54"/>
      <c r="L799" s="59" t="str">
        <f>IF(_xlfn.IFNA(_xlfn.IFNA(INDEX(l_fp!$D$3:$D$65537,MATCH($D799,l_fp!$A$3:$A$65537,0)),INDEX(background_biosphere!$C$2:$C$65536,MATCH($D799,background_biosphere!$A$2:$A$65536,0))),"")=0,"",_xlfn.IFNA(_xlfn.IFNA(INDEX(l_fp!$D$3:$D$65537,MATCH($D799,l_fp!$A$3:$A$65537,0)),INDEX(background_biosphere!$C$2:$C$65536,MATCH($D799,background_biosphere!$A$2:$A$65536,0))),""))</f>
        <v/>
      </c>
      <c r="M799" s="59" t="str">
        <f>IF(_xlfn.IFNA(_xlfn.IFNA(INDEX(l_fp!$E$3:$E$65537,MATCH($D799,l_fp!$A$3:$A$65537,0)),INDEX(background_biosphere!$D$2:$D$65536,MATCH($D799,background_biosphere!$A$2:$A$65536,0))),"")=0,"",_xlfn.IFNA(_xlfn.IFNA(INDEX(l_fp!$E$3:$E$65537,MATCH($D799,l_fp!$A$3:$A$65537,0)),INDEX(background_biosphere!$D$2:$D$65536,MATCH($D799,background_biosphere!$A$2:$A$65536,0))),""))</f>
        <v/>
      </c>
      <c r="N799" s="60" t="str">
        <f>_xlfn.IFNA(_xlfn.IFNA(_xlfn.IFNA(_xlfn.IFNA(INDEX(l_goods!$D$3:$D$65537,MATCH(C799,l_goods!$A$3:$A$65537,0)),INDEX(background_technosphere!$H$2:$H$65536,MATCH(C799,background_technosphere!$A$2:$A$65536,0))),INDEX(l_fp!$F$3:$F$65537,MATCH($D799,l_fp!$A$3:$A$65537,0))),INDEX(background_biosphere!$E$2:$E$65536,MATCH($D799,background_biosphere!$A$2:$A$65536,0))),"")</f>
        <v/>
      </c>
      <c r="O799" s="61"/>
      <c r="P799" s="61"/>
      <c r="Q799" s="61"/>
    </row>
    <row r="800" spans="1:17" x14ac:dyDescent="0.25">
      <c r="A800" s="159"/>
      <c r="B800" s="156"/>
      <c r="C800" s="53"/>
      <c r="D800" s="54"/>
      <c r="E800" s="55" t="str">
        <f>_xlfn.IFNA(_xlfn.IFNA(INDEX(l_act!$B$3:$B$65537,MATCH(IFERROR(RIGHT($C800,LEN($C800)-FIND("_",$C800)),""),l_act!$A$3:$A$65537,0)),INDEX(background_technosphere!$E$2:$E$65536,MATCH($C800,background_technosphere!$A$2:$A$65536,0))),"")</f>
        <v/>
      </c>
      <c r="F800" s="55" t="str">
        <f>_xlfn.IFNA(_xlfn.IFNA(INDEX(l_act!$C$3:$C$65537,MATCH(IFERROR(RIGHT($C800,LEN($C800)-FIND("_",$C800)),""),l_act!$A$3:$A$65537,0)),INDEX(background_technosphere!$G$2:$G$65536,MATCH($C800,background_technosphere!$A$2:$A$65536,0))),"")</f>
        <v/>
      </c>
      <c r="G800" s="56" t="str">
        <f>_xlfn.IFNA(_xlfn.IFNA(INDEX(l_goods!$B$3:$B$65537,MATCH($C800,l_goods!$A$3:$A$65537,0)),INDEX(background_technosphere!$F$2:$F$65536,MATCH($C800,background_technosphere!$A$2:$A$65536,0))),"")</f>
        <v/>
      </c>
      <c r="H800" s="57" t="str">
        <f>_xlfn.IFNA(_xlfn.IFNA(INDEX(l_fp!$B$3:$B$65537,MATCH($D800,l_fp!$A$3:$A$65537,0)),INDEX(background_biosphere!$B$2:$B$65536,MATCH($D800,background_biosphere!$A$2:$A$65536,0))),"")</f>
        <v/>
      </c>
      <c r="I800" s="58"/>
      <c r="J800" s="58"/>
      <c r="K800" s="54"/>
      <c r="L800" s="59" t="str">
        <f>IF(_xlfn.IFNA(_xlfn.IFNA(INDEX(l_fp!$D$3:$D$65537,MATCH($D800,l_fp!$A$3:$A$65537,0)),INDEX(background_biosphere!$C$2:$C$65536,MATCH($D800,background_biosphere!$A$2:$A$65536,0))),"")=0,"",_xlfn.IFNA(_xlfn.IFNA(INDEX(l_fp!$D$3:$D$65537,MATCH($D800,l_fp!$A$3:$A$65537,0)),INDEX(background_biosphere!$C$2:$C$65536,MATCH($D800,background_biosphere!$A$2:$A$65536,0))),""))</f>
        <v/>
      </c>
      <c r="M800" s="59" t="str">
        <f>IF(_xlfn.IFNA(_xlfn.IFNA(INDEX(l_fp!$E$3:$E$65537,MATCH($D800,l_fp!$A$3:$A$65537,0)),INDEX(background_biosphere!$D$2:$D$65536,MATCH($D800,background_biosphere!$A$2:$A$65536,0))),"")=0,"",_xlfn.IFNA(_xlfn.IFNA(INDEX(l_fp!$E$3:$E$65537,MATCH($D800,l_fp!$A$3:$A$65537,0)),INDEX(background_biosphere!$D$2:$D$65536,MATCH($D800,background_biosphere!$A$2:$A$65536,0))),""))</f>
        <v/>
      </c>
      <c r="N800" s="60" t="str">
        <f>_xlfn.IFNA(_xlfn.IFNA(_xlfn.IFNA(_xlfn.IFNA(INDEX(l_goods!$D$3:$D$65537,MATCH(C800,l_goods!$A$3:$A$65537,0)),INDEX(background_technosphere!$H$2:$H$65536,MATCH(C800,background_technosphere!$A$2:$A$65536,0))),INDEX(l_fp!$F$3:$F$65537,MATCH($D800,l_fp!$A$3:$A$65537,0))),INDEX(background_biosphere!$E$2:$E$65536,MATCH($D800,background_biosphere!$A$2:$A$65536,0))),"")</f>
        <v/>
      </c>
      <c r="O800" s="61"/>
      <c r="P800" s="61"/>
      <c r="Q800" s="61"/>
    </row>
    <row r="801" spans="1:17" x14ac:dyDescent="0.25">
      <c r="A801" s="159"/>
      <c r="B801" s="156"/>
      <c r="C801" s="53"/>
      <c r="D801" s="54"/>
      <c r="E801" s="55" t="str">
        <f>_xlfn.IFNA(_xlfn.IFNA(INDEX(l_act!$B$3:$B$65537,MATCH(IFERROR(RIGHT($C801,LEN($C801)-FIND("_",$C801)),""),l_act!$A$3:$A$65537,0)),INDEX(background_technosphere!$E$2:$E$65536,MATCH($C801,background_technosphere!$A$2:$A$65536,0))),"")</f>
        <v/>
      </c>
      <c r="F801" s="55" t="str">
        <f>_xlfn.IFNA(_xlfn.IFNA(INDEX(l_act!$C$3:$C$65537,MATCH(IFERROR(RIGHT($C801,LEN($C801)-FIND("_",$C801)),""),l_act!$A$3:$A$65537,0)),INDEX(background_technosphere!$G$2:$G$65536,MATCH($C801,background_technosphere!$A$2:$A$65536,0))),"")</f>
        <v/>
      </c>
      <c r="G801" s="56" t="str">
        <f>_xlfn.IFNA(_xlfn.IFNA(INDEX(l_goods!$B$3:$B$65537,MATCH($C801,l_goods!$A$3:$A$65537,0)),INDEX(background_technosphere!$F$2:$F$65536,MATCH($C801,background_technosphere!$A$2:$A$65536,0))),"")</f>
        <v/>
      </c>
      <c r="H801" s="57" t="str">
        <f>_xlfn.IFNA(_xlfn.IFNA(INDEX(l_fp!$B$3:$B$65537,MATCH($D801,l_fp!$A$3:$A$65537,0)),INDEX(background_biosphere!$B$2:$B$65536,MATCH($D801,background_biosphere!$A$2:$A$65536,0))),"")</f>
        <v/>
      </c>
      <c r="I801" s="58"/>
      <c r="J801" s="58"/>
      <c r="K801" s="54"/>
      <c r="L801" s="59" t="str">
        <f>IF(_xlfn.IFNA(_xlfn.IFNA(INDEX(l_fp!$D$3:$D$65537,MATCH($D801,l_fp!$A$3:$A$65537,0)),INDEX(background_biosphere!$C$2:$C$65536,MATCH($D801,background_biosphere!$A$2:$A$65536,0))),"")=0,"",_xlfn.IFNA(_xlfn.IFNA(INDEX(l_fp!$D$3:$D$65537,MATCH($D801,l_fp!$A$3:$A$65537,0)),INDEX(background_biosphere!$C$2:$C$65536,MATCH($D801,background_biosphere!$A$2:$A$65536,0))),""))</f>
        <v/>
      </c>
      <c r="M801" s="59" t="str">
        <f>IF(_xlfn.IFNA(_xlfn.IFNA(INDEX(l_fp!$E$3:$E$65537,MATCH($D801,l_fp!$A$3:$A$65537,0)),INDEX(background_biosphere!$D$2:$D$65536,MATCH($D801,background_biosphere!$A$2:$A$65536,0))),"")=0,"",_xlfn.IFNA(_xlfn.IFNA(INDEX(l_fp!$E$3:$E$65537,MATCH($D801,l_fp!$A$3:$A$65537,0)),INDEX(background_biosphere!$D$2:$D$65536,MATCH($D801,background_biosphere!$A$2:$A$65536,0))),""))</f>
        <v/>
      </c>
      <c r="N801" s="60" t="str">
        <f>_xlfn.IFNA(_xlfn.IFNA(_xlfn.IFNA(_xlfn.IFNA(INDEX(l_goods!$D$3:$D$65537,MATCH(C801,l_goods!$A$3:$A$65537,0)),INDEX(background_technosphere!$H$2:$H$65536,MATCH(C801,background_technosphere!$A$2:$A$65536,0))),INDEX(l_fp!$F$3:$F$65537,MATCH($D801,l_fp!$A$3:$A$65537,0))),INDEX(background_biosphere!$E$2:$E$65536,MATCH($D801,background_biosphere!$A$2:$A$65536,0))),"")</f>
        <v/>
      </c>
      <c r="O801" s="61"/>
      <c r="P801" s="61"/>
      <c r="Q801" s="61"/>
    </row>
    <row r="802" spans="1:17" x14ac:dyDescent="0.25">
      <c r="A802" s="159"/>
      <c r="B802" s="156"/>
      <c r="C802" s="53"/>
      <c r="D802" s="54"/>
      <c r="E802" s="55" t="str">
        <f>_xlfn.IFNA(_xlfn.IFNA(INDEX(l_act!$B$3:$B$65537,MATCH(IFERROR(RIGHT($C802,LEN($C802)-FIND("_",$C802)),""),l_act!$A$3:$A$65537,0)),INDEX(background_technosphere!$E$2:$E$65536,MATCH($C802,background_technosphere!$A$2:$A$65536,0))),"")</f>
        <v/>
      </c>
      <c r="F802" s="55" t="str">
        <f>_xlfn.IFNA(_xlfn.IFNA(INDEX(l_act!$C$3:$C$65537,MATCH(IFERROR(RIGHT($C802,LEN($C802)-FIND("_",$C802)),""),l_act!$A$3:$A$65537,0)),INDEX(background_technosphere!$G$2:$G$65536,MATCH($C802,background_technosphere!$A$2:$A$65536,0))),"")</f>
        <v/>
      </c>
      <c r="G802" s="56" t="str">
        <f>_xlfn.IFNA(_xlfn.IFNA(INDEX(l_goods!$B$3:$B$65537,MATCH($C802,l_goods!$A$3:$A$65537,0)),INDEX(background_technosphere!$F$2:$F$65536,MATCH($C802,background_technosphere!$A$2:$A$65536,0))),"")</f>
        <v/>
      </c>
      <c r="H802" s="57" t="str">
        <f>_xlfn.IFNA(_xlfn.IFNA(INDEX(l_fp!$B$3:$B$65537,MATCH($D802,l_fp!$A$3:$A$65537,0)),INDEX(background_biosphere!$B$2:$B$65536,MATCH($D802,background_biosphere!$A$2:$A$65536,0))),"")</f>
        <v/>
      </c>
      <c r="I802" s="58"/>
      <c r="J802" s="58"/>
      <c r="K802" s="54"/>
      <c r="L802" s="59" t="str">
        <f>IF(_xlfn.IFNA(_xlfn.IFNA(INDEX(l_fp!$D$3:$D$65537,MATCH($D802,l_fp!$A$3:$A$65537,0)),INDEX(background_biosphere!$C$2:$C$65536,MATCH($D802,background_biosphere!$A$2:$A$65536,0))),"")=0,"",_xlfn.IFNA(_xlfn.IFNA(INDEX(l_fp!$D$3:$D$65537,MATCH($D802,l_fp!$A$3:$A$65537,0)),INDEX(background_biosphere!$C$2:$C$65536,MATCH($D802,background_biosphere!$A$2:$A$65536,0))),""))</f>
        <v/>
      </c>
      <c r="M802" s="59" t="str">
        <f>IF(_xlfn.IFNA(_xlfn.IFNA(INDEX(l_fp!$E$3:$E$65537,MATCH($D802,l_fp!$A$3:$A$65537,0)),INDEX(background_biosphere!$D$2:$D$65536,MATCH($D802,background_biosphere!$A$2:$A$65536,0))),"")=0,"",_xlfn.IFNA(_xlfn.IFNA(INDEX(l_fp!$E$3:$E$65537,MATCH($D802,l_fp!$A$3:$A$65537,0)),INDEX(background_biosphere!$D$2:$D$65536,MATCH($D802,background_biosphere!$A$2:$A$65536,0))),""))</f>
        <v/>
      </c>
      <c r="N802" s="60" t="str">
        <f>_xlfn.IFNA(_xlfn.IFNA(_xlfn.IFNA(_xlfn.IFNA(INDEX(l_goods!$D$3:$D$65537,MATCH(C802,l_goods!$A$3:$A$65537,0)),INDEX(background_technosphere!$H$2:$H$65536,MATCH(C802,background_technosphere!$A$2:$A$65536,0))),INDEX(l_fp!$F$3:$F$65537,MATCH($D802,l_fp!$A$3:$A$65537,0))),INDEX(background_biosphere!$E$2:$E$65536,MATCH($D802,background_biosphere!$A$2:$A$65536,0))),"")</f>
        <v/>
      </c>
      <c r="O802" s="61"/>
      <c r="P802" s="61"/>
      <c r="Q802" s="61"/>
    </row>
    <row r="803" spans="1:17" x14ac:dyDescent="0.25">
      <c r="A803" s="159"/>
      <c r="B803" s="156"/>
      <c r="C803" s="53"/>
      <c r="D803" s="54"/>
      <c r="E803" s="55" t="str">
        <f>_xlfn.IFNA(_xlfn.IFNA(INDEX(l_act!$B$3:$B$65537,MATCH(IFERROR(RIGHT($C803,LEN($C803)-FIND("_",$C803)),""),l_act!$A$3:$A$65537,0)),INDEX(background_technosphere!$E$2:$E$65536,MATCH($C803,background_technosphere!$A$2:$A$65536,0))),"")</f>
        <v/>
      </c>
      <c r="F803" s="55" t="str">
        <f>_xlfn.IFNA(_xlfn.IFNA(INDEX(l_act!$C$3:$C$65537,MATCH(IFERROR(RIGHT($C803,LEN($C803)-FIND("_",$C803)),""),l_act!$A$3:$A$65537,0)),INDEX(background_technosphere!$G$2:$G$65536,MATCH($C803,background_technosphere!$A$2:$A$65536,0))),"")</f>
        <v/>
      </c>
      <c r="G803" s="56" t="str">
        <f>_xlfn.IFNA(_xlfn.IFNA(INDEX(l_goods!$B$3:$B$65537,MATCH($C803,l_goods!$A$3:$A$65537,0)),INDEX(background_technosphere!$F$2:$F$65536,MATCH($C803,background_technosphere!$A$2:$A$65536,0))),"")</f>
        <v/>
      </c>
      <c r="H803" s="57" t="str">
        <f>_xlfn.IFNA(_xlfn.IFNA(INDEX(l_fp!$B$3:$B$65537,MATCH($D803,l_fp!$A$3:$A$65537,0)),INDEX(background_biosphere!$B$2:$B$65536,MATCH($D803,background_biosphere!$A$2:$A$65536,0))),"")</f>
        <v/>
      </c>
      <c r="I803" s="58"/>
      <c r="J803" s="58"/>
      <c r="K803" s="54"/>
      <c r="L803" s="59" t="str">
        <f>IF(_xlfn.IFNA(_xlfn.IFNA(INDEX(l_fp!$D$3:$D$65537,MATCH($D803,l_fp!$A$3:$A$65537,0)),INDEX(background_biosphere!$C$2:$C$65536,MATCH($D803,background_biosphere!$A$2:$A$65536,0))),"")=0,"",_xlfn.IFNA(_xlfn.IFNA(INDEX(l_fp!$D$3:$D$65537,MATCH($D803,l_fp!$A$3:$A$65537,0)),INDEX(background_biosphere!$C$2:$C$65536,MATCH($D803,background_biosphere!$A$2:$A$65536,0))),""))</f>
        <v/>
      </c>
      <c r="M803" s="59" t="str">
        <f>IF(_xlfn.IFNA(_xlfn.IFNA(INDEX(l_fp!$E$3:$E$65537,MATCH($D803,l_fp!$A$3:$A$65537,0)),INDEX(background_biosphere!$D$2:$D$65536,MATCH($D803,background_biosphere!$A$2:$A$65536,0))),"")=0,"",_xlfn.IFNA(_xlfn.IFNA(INDEX(l_fp!$E$3:$E$65537,MATCH($D803,l_fp!$A$3:$A$65537,0)),INDEX(background_biosphere!$D$2:$D$65536,MATCH($D803,background_biosphere!$A$2:$A$65536,0))),""))</f>
        <v/>
      </c>
      <c r="N803" s="60" t="str">
        <f>_xlfn.IFNA(_xlfn.IFNA(_xlfn.IFNA(_xlfn.IFNA(INDEX(l_goods!$D$3:$D$65537,MATCH(C803,l_goods!$A$3:$A$65537,0)),INDEX(background_technosphere!$H$2:$H$65536,MATCH(C803,background_technosphere!$A$2:$A$65536,0))),INDEX(l_fp!$F$3:$F$65537,MATCH($D803,l_fp!$A$3:$A$65537,0))),INDEX(background_biosphere!$E$2:$E$65536,MATCH($D803,background_biosphere!$A$2:$A$65536,0))),"")</f>
        <v/>
      </c>
      <c r="O803" s="61"/>
      <c r="P803" s="61"/>
      <c r="Q803" s="61"/>
    </row>
    <row r="804" spans="1:17" x14ac:dyDescent="0.25">
      <c r="A804" s="159"/>
      <c r="B804" s="156"/>
      <c r="C804" s="53"/>
      <c r="D804" s="54"/>
      <c r="E804" s="55" t="str">
        <f>_xlfn.IFNA(_xlfn.IFNA(INDEX(l_act!$B$3:$B$65537,MATCH(IFERROR(RIGHT($C804,LEN($C804)-FIND("_",$C804)),""),l_act!$A$3:$A$65537,0)),INDEX(background_technosphere!$E$2:$E$65536,MATCH($C804,background_technosphere!$A$2:$A$65536,0))),"")</f>
        <v/>
      </c>
      <c r="F804" s="55" t="str">
        <f>_xlfn.IFNA(_xlfn.IFNA(INDEX(l_act!$C$3:$C$65537,MATCH(IFERROR(RIGHT($C804,LEN($C804)-FIND("_",$C804)),""),l_act!$A$3:$A$65537,0)),INDEX(background_technosphere!$G$2:$G$65536,MATCH($C804,background_technosphere!$A$2:$A$65536,0))),"")</f>
        <v/>
      </c>
      <c r="G804" s="56" t="str">
        <f>_xlfn.IFNA(_xlfn.IFNA(INDEX(l_goods!$B$3:$B$65537,MATCH($C804,l_goods!$A$3:$A$65537,0)),INDEX(background_technosphere!$F$2:$F$65536,MATCH($C804,background_technosphere!$A$2:$A$65536,0))),"")</f>
        <v/>
      </c>
      <c r="H804" s="57" t="str">
        <f>_xlfn.IFNA(_xlfn.IFNA(INDEX(l_fp!$B$3:$B$65537,MATCH($D804,l_fp!$A$3:$A$65537,0)),INDEX(background_biosphere!$B$2:$B$65536,MATCH($D804,background_biosphere!$A$2:$A$65536,0))),"")</f>
        <v/>
      </c>
      <c r="I804" s="58"/>
      <c r="J804" s="58"/>
      <c r="K804" s="54"/>
      <c r="L804" s="59" t="str">
        <f>IF(_xlfn.IFNA(_xlfn.IFNA(INDEX(l_fp!$D$3:$D$65537,MATCH($D804,l_fp!$A$3:$A$65537,0)),INDEX(background_biosphere!$C$2:$C$65536,MATCH($D804,background_biosphere!$A$2:$A$65536,0))),"")=0,"",_xlfn.IFNA(_xlfn.IFNA(INDEX(l_fp!$D$3:$D$65537,MATCH($D804,l_fp!$A$3:$A$65537,0)),INDEX(background_biosphere!$C$2:$C$65536,MATCH($D804,background_biosphere!$A$2:$A$65536,0))),""))</f>
        <v/>
      </c>
      <c r="M804" s="59" t="str">
        <f>IF(_xlfn.IFNA(_xlfn.IFNA(INDEX(l_fp!$E$3:$E$65537,MATCH($D804,l_fp!$A$3:$A$65537,0)),INDEX(background_biosphere!$D$2:$D$65536,MATCH($D804,background_biosphere!$A$2:$A$65536,0))),"")=0,"",_xlfn.IFNA(_xlfn.IFNA(INDEX(l_fp!$E$3:$E$65537,MATCH($D804,l_fp!$A$3:$A$65537,0)),INDEX(background_biosphere!$D$2:$D$65536,MATCH($D804,background_biosphere!$A$2:$A$65536,0))),""))</f>
        <v/>
      </c>
      <c r="N804" s="60" t="str">
        <f>_xlfn.IFNA(_xlfn.IFNA(_xlfn.IFNA(_xlfn.IFNA(INDEX(l_goods!$D$3:$D$65537,MATCH(C804,l_goods!$A$3:$A$65537,0)),INDEX(background_technosphere!$H$2:$H$65536,MATCH(C804,background_technosphere!$A$2:$A$65536,0))),INDEX(l_fp!$F$3:$F$65537,MATCH($D804,l_fp!$A$3:$A$65537,0))),INDEX(background_biosphere!$E$2:$E$65536,MATCH($D804,background_biosphere!$A$2:$A$65536,0))),"")</f>
        <v/>
      </c>
      <c r="O804" s="61"/>
      <c r="P804" s="61"/>
      <c r="Q804" s="61"/>
    </row>
    <row r="805" spans="1:17" x14ac:dyDescent="0.25">
      <c r="A805" s="159"/>
      <c r="B805" s="156"/>
      <c r="C805" s="53"/>
      <c r="D805" s="54"/>
      <c r="E805" s="55" t="str">
        <f>_xlfn.IFNA(_xlfn.IFNA(INDEX(l_act!$B$3:$B$65537,MATCH(IFERROR(RIGHT($C805,LEN($C805)-FIND("_",$C805)),""),l_act!$A$3:$A$65537,0)),INDEX(background_technosphere!$E$2:$E$65536,MATCH($C805,background_technosphere!$A$2:$A$65536,0))),"")</f>
        <v/>
      </c>
      <c r="F805" s="55" t="str">
        <f>_xlfn.IFNA(_xlfn.IFNA(INDEX(l_act!$C$3:$C$65537,MATCH(IFERROR(RIGHT($C805,LEN($C805)-FIND("_",$C805)),""),l_act!$A$3:$A$65537,0)),INDEX(background_technosphere!$G$2:$G$65536,MATCH($C805,background_technosphere!$A$2:$A$65536,0))),"")</f>
        <v/>
      </c>
      <c r="G805" s="56" t="str">
        <f>_xlfn.IFNA(_xlfn.IFNA(INDEX(l_goods!$B$3:$B$65537,MATCH($C805,l_goods!$A$3:$A$65537,0)),INDEX(background_technosphere!$F$2:$F$65536,MATCH($C805,background_technosphere!$A$2:$A$65536,0))),"")</f>
        <v/>
      </c>
      <c r="H805" s="57" t="str">
        <f>_xlfn.IFNA(_xlfn.IFNA(INDEX(l_fp!$B$3:$B$65537,MATCH($D805,l_fp!$A$3:$A$65537,0)),INDEX(background_biosphere!$B$2:$B$65536,MATCH($D805,background_biosphere!$A$2:$A$65536,0))),"")</f>
        <v/>
      </c>
      <c r="I805" s="58"/>
      <c r="J805" s="58"/>
      <c r="K805" s="54"/>
      <c r="L805" s="59" t="str">
        <f>IF(_xlfn.IFNA(_xlfn.IFNA(INDEX(l_fp!$D$3:$D$65537,MATCH($D805,l_fp!$A$3:$A$65537,0)),INDEX(background_biosphere!$C$2:$C$65536,MATCH($D805,background_biosphere!$A$2:$A$65536,0))),"")=0,"",_xlfn.IFNA(_xlfn.IFNA(INDEX(l_fp!$D$3:$D$65537,MATCH($D805,l_fp!$A$3:$A$65537,0)),INDEX(background_biosphere!$C$2:$C$65536,MATCH($D805,background_biosphere!$A$2:$A$65536,0))),""))</f>
        <v/>
      </c>
      <c r="M805" s="59" t="str">
        <f>IF(_xlfn.IFNA(_xlfn.IFNA(INDEX(l_fp!$E$3:$E$65537,MATCH($D805,l_fp!$A$3:$A$65537,0)),INDEX(background_biosphere!$D$2:$D$65536,MATCH($D805,background_biosphere!$A$2:$A$65536,0))),"")=0,"",_xlfn.IFNA(_xlfn.IFNA(INDEX(l_fp!$E$3:$E$65537,MATCH($D805,l_fp!$A$3:$A$65537,0)),INDEX(background_biosphere!$D$2:$D$65536,MATCH($D805,background_biosphere!$A$2:$A$65536,0))),""))</f>
        <v/>
      </c>
      <c r="N805" s="60" t="str">
        <f>_xlfn.IFNA(_xlfn.IFNA(_xlfn.IFNA(_xlfn.IFNA(INDEX(l_goods!$D$3:$D$65537,MATCH(C805,l_goods!$A$3:$A$65537,0)),INDEX(background_technosphere!$H$2:$H$65536,MATCH(C805,background_technosphere!$A$2:$A$65536,0))),INDEX(l_fp!$F$3:$F$65537,MATCH($D805,l_fp!$A$3:$A$65537,0))),INDEX(background_biosphere!$E$2:$E$65536,MATCH($D805,background_biosphere!$A$2:$A$65536,0))),"")</f>
        <v/>
      </c>
      <c r="O805" s="61"/>
      <c r="P805" s="61"/>
      <c r="Q805" s="61"/>
    </row>
    <row r="806" spans="1:17" x14ac:dyDescent="0.25">
      <c r="A806" s="159"/>
      <c r="B806" s="156"/>
      <c r="C806" s="53"/>
      <c r="D806" s="54"/>
      <c r="E806" s="55" t="str">
        <f>_xlfn.IFNA(_xlfn.IFNA(INDEX(l_act!$B$3:$B$65537,MATCH(IFERROR(RIGHT($C806,LEN($C806)-FIND("_",$C806)),""),l_act!$A$3:$A$65537,0)),INDEX(background_technosphere!$E$2:$E$65536,MATCH($C806,background_technosphere!$A$2:$A$65536,0))),"")</f>
        <v/>
      </c>
      <c r="F806" s="55" t="str">
        <f>_xlfn.IFNA(_xlfn.IFNA(INDEX(l_act!$C$3:$C$65537,MATCH(IFERROR(RIGHT($C806,LEN($C806)-FIND("_",$C806)),""),l_act!$A$3:$A$65537,0)),INDEX(background_technosphere!$G$2:$G$65536,MATCH($C806,background_technosphere!$A$2:$A$65536,0))),"")</f>
        <v/>
      </c>
      <c r="G806" s="56" t="str">
        <f>_xlfn.IFNA(_xlfn.IFNA(INDEX(l_goods!$B$3:$B$65537,MATCH($C806,l_goods!$A$3:$A$65537,0)),INDEX(background_technosphere!$F$2:$F$65536,MATCH($C806,background_technosphere!$A$2:$A$65536,0))),"")</f>
        <v/>
      </c>
      <c r="H806" s="57" t="str">
        <f>_xlfn.IFNA(_xlfn.IFNA(INDEX(l_fp!$B$3:$B$65537,MATCH($D806,l_fp!$A$3:$A$65537,0)),INDEX(background_biosphere!$B$2:$B$65536,MATCH($D806,background_biosphere!$A$2:$A$65536,0))),"")</f>
        <v/>
      </c>
      <c r="I806" s="58"/>
      <c r="J806" s="58"/>
      <c r="K806" s="54"/>
      <c r="L806" s="59" t="str">
        <f>IF(_xlfn.IFNA(_xlfn.IFNA(INDEX(l_fp!$D$3:$D$65537,MATCH($D806,l_fp!$A$3:$A$65537,0)),INDEX(background_biosphere!$C$2:$C$65536,MATCH($D806,background_biosphere!$A$2:$A$65536,0))),"")=0,"",_xlfn.IFNA(_xlfn.IFNA(INDEX(l_fp!$D$3:$D$65537,MATCH($D806,l_fp!$A$3:$A$65537,0)),INDEX(background_biosphere!$C$2:$C$65536,MATCH($D806,background_biosphere!$A$2:$A$65536,0))),""))</f>
        <v/>
      </c>
      <c r="M806" s="59" t="str">
        <f>IF(_xlfn.IFNA(_xlfn.IFNA(INDEX(l_fp!$E$3:$E$65537,MATCH($D806,l_fp!$A$3:$A$65537,0)),INDEX(background_biosphere!$D$2:$D$65536,MATCH($D806,background_biosphere!$A$2:$A$65536,0))),"")=0,"",_xlfn.IFNA(_xlfn.IFNA(INDEX(l_fp!$E$3:$E$65537,MATCH($D806,l_fp!$A$3:$A$65537,0)),INDEX(background_biosphere!$D$2:$D$65536,MATCH($D806,background_biosphere!$A$2:$A$65536,0))),""))</f>
        <v/>
      </c>
      <c r="N806" s="60" t="str">
        <f>_xlfn.IFNA(_xlfn.IFNA(_xlfn.IFNA(_xlfn.IFNA(INDEX(l_goods!$D$3:$D$65537,MATCH(C806,l_goods!$A$3:$A$65537,0)),INDEX(background_technosphere!$H$2:$H$65536,MATCH(C806,background_technosphere!$A$2:$A$65536,0))),INDEX(l_fp!$F$3:$F$65537,MATCH($D806,l_fp!$A$3:$A$65537,0))),INDEX(background_biosphere!$E$2:$E$65536,MATCH($D806,background_biosphere!$A$2:$A$65536,0))),"")</f>
        <v/>
      </c>
      <c r="O806" s="61"/>
      <c r="P806" s="61"/>
      <c r="Q806" s="61"/>
    </row>
    <row r="807" spans="1:17" x14ac:dyDescent="0.25">
      <c r="A807" s="159"/>
      <c r="B807" s="156"/>
      <c r="C807" s="53"/>
      <c r="D807" s="54"/>
      <c r="E807" s="55" t="str">
        <f>_xlfn.IFNA(_xlfn.IFNA(INDEX(l_act!$B$3:$B$65537,MATCH(IFERROR(RIGHT($C807,LEN($C807)-FIND("_",$C807)),""),l_act!$A$3:$A$65537,0)),INDEX(background_technosphere!$E$2:$E$65536,MATCH($C807,background_technosphere!$A$2:$A$65536,0))),"")</f>
        <v/>
      </c>
      <c r="F807" s="55" t="str">
        <f>_xlfn.IFNA(_xlfn.IFNA(INDEX(l_act!$C$3:$C$65537,MATCH(IFERROR(RIGHT($C807,LEN($C807)-FIND("_",$C807)),""),l_act!$A$3:$A$65537,0)),INDEX(background_technosphere!$G$2:$G$65536,MATCH($C807,background_technosphere!$A$2:$A$65536,0))),"")</f>
        <v/>
      </c>
      <c r="G807" s="56" t="str">
        <f>_xlfn.IFNA(_xlfn.IFNA(INDEX(l_goods!$B$3:$B$65537,MATCH($C807,l_goods!$A$3:$A$65537,0)),INDEX(background_technosphere!$F$2:$F$65536,MATCH($C807,background_technosphere!$A$2:$A$65536,0))),"")</f>
        <v/>
      </c>
      <c r="H807" s="57" t="str">
        <f>_xlfn.IFNA(_xlfn.IFNA(INDEX(l_fp!$B$3:$B$65537,MATCH($D807,l_fp!$A$3:$A$65537,0)),INDEX(background_biosphere!$B$2:$B$65536,MATCH($D807,background_biosphere!$A$2:$A$65536,0))),"")</f>
        <v/>
      </c>
      <c r="I807" s="58"/>
      <c r="J807" s="58"/>
      <c r="K807" s="54"/>
      <c r="L807" s="59" t="str">
        <f>IF(_xlfn.IFNA(_xlfn.IFNA(INDEX(l_fp!$D$3:$D$65537,MATCH($D807,l_fp!$A$3:$A$65537,0)),INDEX(background_biosphere!$C$2:$C$65536,MATCH($D807,background_biosphere!$A$2:$A$65536,0))),"")=0,"",_xlfn.IFNA(_xlfn.IFNA(INDEX(l_fp!$D$3:$D$65537,MATCH($D807,l_fp!$A$3:$A$65537,0)),INDEX(background_biosphere!$C$2:$C$65536,MATCH($D807,background_biosphere!$A$2:$A$65536,0))),""))</f>
        <v/>
      </c>
      <c r="M807" s="59" t="str">
        <f>IF(_xlfn.IFNA(_xlfn.IFNA(INDEX(l_fp!$E$3:$E$65537,MATCH($D807,l_fp!$A$3:$A$65537,0)),INDEX(background_biosphere!$D$2:$D$65536,MATCH($D807,background_biosphere!$A$2:$A$65536,0))),"")=0,"",_xlfn.IFNA(_xlfn.IFNA(INDEX(l_fp!$E$3:$E$65537,MATCH($D807,l_fp!$A$3:$A$65537,0)),INDEX(background_biosphere!$D$2:$D$65536,MATCH($D807,background_biosphere!$A$2:$A$65536,0))),""))</f>
        <v/>
      </c>
      <c r="N807" s="60" t="str">
        <f>_xlfn.IFNA(_xlfn.IFNA(_xlfn.IFNA(_xlfn.IFNA(INDEX(l_goods!$D$3:$D$65537,MATCH(C807,l_goods!$A$3:$A$65537,0)),INDEX(background_technosphere!$H$2:$H$65536,MATCH(C807,background_technosphere!$A$2:$A$65536,0))),INDEX(l_fp!$F$3:$F$65537,MATCH($D807,l_fp!$A$3:$A$65537,0))),INDEX(background_biosphere!$E$2:$E$65536,MATCH($D807,background_biosphere!$A$2:$A$65536,0))),"")</f>
        <v/>
      </c>
      <c r="O807" s="61"/>
      <c r="P807" s="61"/>
      <c r="Q807" s="61"/>
    </row>
    <row r="808" spans="1:17" x14ac:dyDescent="0.25">
      <c r="A808" s="159"/>
      <c r="B808" s="156"/>
      <c r="C808" s="53"/>
      <c r="D808" s="54"/>
      <c r="E808" s="55" t="str">
        <f>_xlfn.IFNA(_xlfn.IFNA(INDEX(l_act!$B$3:$B$65537,MATCH(IFERROR(RIGHT($C808,LEN($C808)-FIND("_",$C808)),""),l_act!$A$3:$A$65537,0)),INDEX(background_technosphere!$E$2:$E$65536,MATCH($C808,background_technosphere!$A$2:$A$65536,0))),"")</f>
        <v/>
      </c>
      <c r="F808" s="55" t="str">
        <f>_xlfn.IFNA(_xlfn.IFNA(INDEX(l_act!$C$3:$C$65537,MATCH(IFERROR(RIGHT($C808,LEN($C808)-FIND("_",$C808)),""),l_act!$A$3:$A$65537,0)),INDEX(background_technosphere!$G$2:$G$65536,MATCH($C808,background_technosphere!$A$2:$A$65536,0))),"")</f>
        <v/>
      </c>
      <c r="G808" s="56" t="str">
        <f>_xlfn.IFNA(_xlfn.IFNA(INDEX(l_goods!$B$3:$B$65537,MATCH($C808,l_goods!$A$3:$A$65537,0)),INDEX(background_technosphere!$F$2:$F$65536,MATCH($C808,background_technosphere!$A$2:$A$65536,0))),"")</f>
        <v/>
      </c>
      <c r="H808" s="57" t="str">
        <f>_xlfn.IFNA(_xlfn.IFNA(INDEX(l_fp!$B$3:$B$65537,MATCH($D808,l_fp!$A$3:$A$65537,0)),INDEX(background_biosphere!$B$2:$B$65536,MATCH($D808,background_biosphere!$A$2:$A$65536,0))),"")</f>
        <v/>
      </c>
      <c r="I808" s="58"/>
      <c r="J808" s="58"/>
      <c r="K808" s="54"/>
      <c r="L808" s="59" t="str">
        <f>IF(_xlfn.IFNA(_xlfn.IFNA(INDEX(l_fp!$D$3:$D$65537,MATCH($D808,l_fp!$A$3:$A$65537,0)),INDEX(background_biosphere!$C$2:$C$65536,MATCH($D808,background_biosphere!$A$2:$A$65536,0))),"")=0,"",_xlfn.IFNA(_xlfn.IFNA(INDEX(l_fp!$D$3:$D$65537,MATCH($D808,l_fp!$A$3:$A$65537,0)),INDEX(background_biosphere!$C$2:$C$65536,MATCH($D808,background_biosphere!$A$2:$A$65536,0))),""))</f>
        <v/>
      </c>
      <c r="M808" s="59" t="str">
        <f>IF(_xlfn.IFNA(_xlfn.IFNA(INDEX(l_fp!$E$3:$E$65537,MATCH($D808,l_fp!$A$3:$A$65537,0)),INDEX(background_biosphere!$D$2:$D$65536,MATCH($D808,background_biosphere!$A$2:$A$65536,0))),"")=0,"",_xlfn.IFNA(_xlfn.IFNA(INDEX(l_fp!$E$3:$E$65537,MATCH($D808,l_fp!$A$3:$A$65537,0)),INDEX(background_biosphere!$D$2:$D$65536,MATCH($D808,background_biosphere!$A$2:$A$65536,0))),""))</f>
        <v/>
      </c>
      <c r="N808" s="60" t="str">
        <f>_xlfn.IFNA(_xlfn.IFNA(_xlfn.IFNA(_xlfn.IFNA(INDEX(l_goods!$D$3:$D$65537,MATCH(C808,l_goods!$A$3:$A$65537,0)),INDEX(background_technosphere!$H$2:$H$65536,MATCH(C808,background_technosphere!$A$2:$A$65536,0))),INDEX(l_fp!$F$3:$F$65537,MATCH($D808,l_fp!$A$3:$A$65537,0))),INDEX(background_biosphere!$E$2:$E$65536,MATCH($D808,background_biosphere!$A$2:$A$65536,0))),"")</f>
        <v/>
      </c>
      <c r="O808" s="61"/>
      <c r="P808" s="61"/>
      <c r="Q808" s="61"/>
    </row>
    <row r="809" spans="1:17" x14ac:dyDescent="0.25">
      <c r="A809" s="159"/>
      <c r="B809" s="156"/>
      <c r="C809" s="53"/>
      <c r="D809" s="54"/>
      <c r="E809" s="55" t="str">
        <f>_xlfn.IFNA(_xlfn.IFNA(INDEX(l_act!$B$3:$B$65537,MATCH(IFERROR(RIGHT($C809,LEN($C809)-FIND("_",$C809)),""),l_act!$A$3:$A$65537,0)),INDEX(background_technosphere!$E$2:$E$65536,MATCH($C809,background_technosphere!$A$2:$A$65536,0))),"")</f>
        <v/>
      </c>
      <c r="F809" s="55" t="str">
        <f>_xlfn.IFNA(_xlfn.IFNA(INDEX(l_act!$C$3:$C$65537,MATCH(IFERROR(RIGHT($C809,LEN($C809)-FIND("_",$C809)),""),l_act!$A$3:$A$65537,0)),INDEX(background_technosphere!$G$2:$G$65536,MATCH($C809,background_technosphere!$A$2:$A$65536,0))),"")</f>
        <v/>
      </c>
      <c r="G809" s="56" t="str">
        <f>_xlfn.IFNA(_xlfn.IFNA(INDEX(l_goods!$B$3:$B$65537,MATCH($C809,l_goods!$A$3:$A$65537,0)),INDEX(background_technosphere!$F$2:$F$65536,MATCH($C809,background_technosphere!$A$2:$A$65536,0))),"")</f>
        <v/>
      </c>
      <c r="H809" s="57" t="str">
        <f>_xlfn.IFNA(_xlfn.IFNA(INDEX(l_fp!$B$3:$B$65537,MATCH($D809,l_fp!$A$3:$A$65537,0)),INDEX(background_biosphere!$B$2:$B$65536,MATCH($D809,background_biosphere!$A$2:$A$65536,0))),"")</f>
        <v/>
      </c>
      <c r="I809" s="58"/>
      <c r="J809" s="58"/>
      <c r="K809" s="54"/>
      <c r="L809" s="59" t="str">
        <f>IF(_xlfn.IFNA(_xlfn.IFNA(INDEX(l_fp!$D$3:$D$65537,MATCH($D809,l_fp!$A$3:$A$65537,0)),INDEX(background_biosphere!$C$2:$C$65536,MATCH($D809,background_biosphere!$A$2:$A$65536,0))),"")=0,"",_xlfn.IFNA(_xlfn.IFNA(INDEX(l_fp!$D$3:$D$65537,MATCH($D809,l_fp!$A$3:$A$65537,0)),INDEX(background_biosphere!$C$2:$C$65536,MATCH($D809,background_biosphere!$A$2:$A$65536,0))),""))</f>
        <v/>
      </c>
      <c r="M809" s="59" t="str">
        <f>IF(_xlfn.IFNA(_xlfn.IFNA(INDEX(l_fp!$E$3:$E$65537,MATCH($D809,l_fp!$A$3:$A$65537,0)),INDEX(background_biosphere!$D$2:$D$65536,MATCH($D809,background_biosphere!$A$2:$A$65536,0))),"")=0,"",_xlfn.IFNA(_xlfn.IFNA(INDEX(l_fp!$E$3:$E$65537,MATCH($D809,l_fp!$A$3:$A$65537,0)),INDEX(background_biosphere!$D$2:$D$65536,MATCH($D809,background_biosphere!$A$2:$A$65536,0))),""))</f>
        <v/>
      </c>
      <c r="N809" s="60" t="str">
        <f>_xlfn.IFNA(_xlfn.IFNA(_xlfn.IFNA(_xlfn.IFNA(INDEX(l_goods!$D$3:$D$65537,MATCH(C809,l_goods!$A$3:$A$65537,0)),INDEX(background_technosphere!$H$2:$H$65536,MATCH(C809,background_technosphere!$A$2:$A$65536,0))),INDEX(l_fp!$F$3:$F$65537,MATCH($D809,l_fp!$A$3:$A$65537,0))),INDEX(background_biosphere!$E$2:$E$65536,MATCH($D809,background_biosphere!$A$2:$A$65536,0))),"")</f>
        <v/>
      </c>
      <c r="O809" s="61"/>
      <c r="P809" s="61"/>
      <c r="Q809" s="61"/>
    </row>
    <row r="810" spans="1:17" x14ac:dyDescent="0.25">
      <c r="A810" s="159"/>
      <c r="B810" s="156"/>
      <c r="C810" s="53"/>
      <c r="D810" s="54"/>
      <c r="E810" s="55" t="str">
        <f>_xlfn.IFNA(_xlfn.IFNA(INDEX(l_act!$B$3:$B$65537,MATCH(IFERROR(RIGHT($C810,LEN($C810)-FIND("_",$C810)),""),l_act!$A$3:$A$65537,0)),INDEX(background_technosphere!$E$2:$E$65536,MATCH($C810,background_technosphere!$A$2:$A$65536,0))),"")</f>
        <v/>
      </c>
      <c r="F810" s="55" t="str">
        <f>_xlfn.IFNA(_xlfn.IFNA(INDEX(l_act!$C$3:$C$65537,MATCH(IFERROR(RIGHT($C810,LEN($C810)-FIND("_",$C810)),""),l_act!$A$3:$A$65537,0)),INDEX(background_technosphere!$G$2:$G$65536,MATCH($C810,background_technosphere!$A$2:$A$65536,0))),"")</f>
        <v/>
      </c>
      <c r="G810" s="56" t="str">
        <f>_xlfn.IFNA(_xlfn.IFNA(INDEX(l_goods!$B$3:$B$65537,MATCH($C810,l_goods!$A$3:$A$65537,0)),INDEX(background_technosphere!$F$2:$F$65536,MATCH($C810,background_technosphere!$A$2:$A$65536,0))),"")</f>
        <v/>
      </c>
      <c r="H810" s="57" t="str">
        <f>_xlfn.IFNA(_xlfn.IFNA(INDEX(l_fp!$B$3:$B$65537,MATCH($D810,l_fp!$A$3:$A$65537,0)),INDEX(background_biosphere!$B$2:$B$65536,MATCH($D810,background_biosphere!$A$2:$A$65536,0))),"")</f>
        <v/>
      </c>
      <c r="I810" s="58"/>
      <c r="J810" s="58"/>
      <c r="K810" s="54"/>
      <c r="L810" s="59" t="str">
        <f>IF(_xlfn.IFNA(_xlfn.IFNA(INDEX(l_fp!$D$3:$D$65537,MATCH($D810,l_fp!$A$3:$A$65537,0)),INDEX(background_biosphere!$C$2:$C$65536,MATCH($D810,background_biosphere!$A$2:$A$65536,0))),"")=0,"",_xlfn.IFNA(_xlfn.IFNA(INDEX(l_fp!$D$3:$D$65537,MATCH($D810,l_fp!$A$3:$A$65537,0)),INDEX(background_biosphere!$C$2:$C$65536,MATCH($D810,background_biosphere!$A$2:$A$65536,0))),""))</f>
        <v/>
      </c>
      <c r="M810" s="59" t="str">
        <f>IF(_xlfn.IFNA(_xlfn.IFNA(INDEX(l_fp!$E$3:$E$65537,MATCH($D810,l_fp!$A$3:$A$65537,0)),INDEX(background_biosphere!$D$2:$D$65536,MATCH($D810,background_biosphere!$A$2:$A$65536,0))),"")=0,"",_xlfn.IFNA(_xlfn.IFNA(INDEX(l_fp!$E$3:$E$65537,MATCH($D810,l_fp!$A$3:$A$65537,0)),INDEX(background_biosphere!$D$2:$D$65536,MATCH($D810,background_biosphere!$A$2:$A$65536,0))),""))</f>
        <v/>
      </c>
      <c r="N810" s="60" t="str">
        <f>_xlfn.IFNA(_xlfn.IFNA(_xlfn.IFNA(_xlfn.IFNA(INDEX(l_goods!$D$3:$D$65537,MATCH(C810,l_goods!$A$3:$A$65537,0)),INDEX(background_technosphere!$H$2:$H$65536,MATCH(C810,background_technosphere!$A$2:$A$65536,0))),INDEX(l_fp!$F$3:$F$65537,MATCH($D810,l_fp!$A$3:$A$65537,0))),INDEX(background_biosphere!$E$2:$E$65536,MATCH($D810,background_biosphere!$A$2:$A$65536,0))),"")</f>
        <v/>
      </c>
      <c r="O810" s="61"/>
      <c r="P810" s="61"/>
      <c r="Q810" s="61"/>
    </row>
    <row r="811" spans="1:17" x14ac:dyDescent="0.25">
      <c r="A811" s="159"/>
      <c r="B811" s="156"/>
      <c r="C811" s="53"/>
      <c r="D811" s="54"/>
      <c r="E811" s="55" t="str">
        <f>_xlfn.IFNA(_xlfn.IFNA(INDEX(l_act!$B$3:$B$65537,MATCH(IFERROR(RIGHT($C811,LEN($C811)-FIND("_",$C811)),""),l_act!$A$3:$A$65537,0)),INDEX(background_technosphere!$E$2:$E$65536,MATCH($C811,background_technosphere!$A$2:$A$65536,0))),"")</f>
        <v/>
      </c>
      <c r="F811" s="55" t="str">
        <f>_xlfn.IFNA(_xlfn.IFNA(INDEX(l_act!$C$3:$C$65537,MATCH(IFERROR(RIGHT($C811,LEN($C811)-FIND("_",$C811)),""),l_act!$A$3:$A$65537,0)),INDEX(background_technosphere!$G$2:$G$65536,MATCH($C811,background_technosphere!$A$2:$A$65536,0))),"")</f>
        <v/>
      </c>
      <c r="G811" s="56" t="str">
        <f>_xlfn.IFNA(_xlfn.IFNA(INDEX(l_goods!$B$3:$B$65537,MATCH($C811,l_goods!$A$3:$A$65537,0)),INDEX(background_technosphere!$F$2:$F$65536,MATCH($C811,background_technosphere!$A$2:$A$65536,0))),"")</f>
        <v/>
      </c>
      <c r="H811" s="57" t="str">
        <f>_xlfn.IFNA(_xlfn.IFNA(INDEX(l_fp!$B$3:$B$65537,MATCH($D811,l_fp!$A$3:$A$65537,0)),INDEX(background_biosphere!$B$2:$B$65536,MATCH($D811,background_biosphere!$A$2:$A$65536,0))),"")</f>
        <v/>
      </c>
      <c r="I811" s="58"/>
      <c r="J811" s="58"/>
      <c r="K811" s="54"/>
      <c r="L811" s="59" t="str">
        <f>IF(_xlfn.IFNA(_xlfn.IFNA(INDEX(l_fp!$D$3:$D$65537,MATCH($D811,l_fp!$A$3:$A$65537,0)),INDEX(background_biosphere!$C$2:$C$65536,MATCH($D811,background_biosphere!$A$2:$A$65536,0))),"")=0,"",_xlfn.IFNA(_xlfn.IFNA(INDEX(l_fp!$D$3:$D$65537,MATCH($D811,l_fp!$A$3:$A$65537,0)),INDEX(background_biosphere!$C$2:$C$65536,MATCH($D811,background_biosphere!$A$2:$A$65536,0))),""))</f>
        <v/>
      </c>
      <c r="M811" s="59" t="str">
        <f>IF(_xlfn.IFNA(_xlfn.IFNA(INDEX(l_fp!$E$3:$E$65537,MATCH($D811,l_fp!$A$3:$A$65537,0)),INDEX(background_biosphere!$D$2:$D$65536,MATCH($D811,background_biosphere!$A$2:$A$65536,0))),"")=0,"",_xlfn.IFNA(_xlfn.IFNA(INDEX(l_fp!$E$3:$E$65537,MATCH($D811,l_fp!$A$3:$A$65537,0)),INDEX(background_biosphere!$D$2:$D$65536,MATCH($D811,background_biosphere!$A$2:$A$65536,0))),""))</f>
        <v/>
      </c>
      <c r="N811" s="60" t="str">
        <f>_xlfn.IFNA(_xlfn.IFNA(_xlfn.IFNA(_xlfn.IFNA(INDEX(l_goods!$D$3:$D$65537,MATCH(C811,l_goods!$A$3:$A$65537,0)),INDEX(background_technosphere!$H$2:$H$65536,MATCH(C811,background_technosphere!$A$2:$A$65536,0))),INDEX(l_fp!$F$3:$F$65537,MATCH($D811,l_fp!$A$3:$A$65537,0))),INDEX(background_biosphere!$E$2:$E$65536,MATCH($D811,background_biosphere!$A$2:$A$65536,0))),"")</f>
        <v/>
      </c>
      <c r="O811" s="61"/>
      <c r="P811" s="61"/>
      <c r="Q811" s="61"/>
    </row>
    <row r="812" spans="1:17" x14ac:dyDescent="0.25">
      <c r="A812" s="159"/>
      <c r="B812" s="156"/>
      <c r="C812" s="53"/>
      <c r="D812" s="54"/>
      <c r="E812" s="55" t="str">
        <f>_xlfn.IFNA(_xlfn.IFNA(INDEX(l_act!$B$3:$B$65537,MATCH(IFERROR(RIGHT($C812,LEN($C812)-FIND("_",$C812)),""),l_act!$A$3:$A$65537,0)),INDEX(background_technosphere!$E$2:$E$65536,MATCH($C812,background_technosphere!$A$2:$A$65536,0))),"")</f>
        <v/>
      </c>
      <c r="F812" s="55" t="str">
        <f>_xlfn.IFNA(_xlfn.IFNA(INDEX(l_act!$C$3:$C$65537,MATCH(IFERROR(RIGHT($C812,LEN($C812)-FIND("_",$C812)),""),l_act!$A$3:$A$65537,0)),INDEX(background_technosphere!$G$2:$G$65536,MATCH($C812,background_technosphere!$A$2:$A$65536,0))),"")</f>
        <v/>
      </c>
      <c r="G812" s="56" t="str">
        <f>_xlfn.IFNA(_xlfn.IFNA(INDEX(l_goods!$B$3:$B$65537,MATCH($C812,l_goods!$A$3:$A$65537,0)),INDEX(background_technosphere!$F$2:$F$65536,MATCH($C812,background_technosphere!$A$2:$A$65536,0))),"")</f>
        <v/>
      </c>
      <c r="H812" s="57" t="str">
        <f>_xlfn.IFNA(_xlfn.IFNA(INDEX(l_fp!$B$3:$B$65537,MATCH($D812,l_fp!$A$3:$A$65537,0)),INDEX(background_biosphere!$B$2:$B$65536,MATCH($D812,background_biosphere!$A$2:$A$65536,0))),"")</f>
        <v/>
      </c>
      <c r="I812" s="58"/>
      <c r="J812" s="58"/>
      <c r="K812" s="54"/>
      <c r="L812" s="59" t="str">
        <f>IF(_xlfn.IFNA(_xlfn.IFNA(INDEX(l_fp!$D$3:$D$65537,MATCH($D812,l_fp!$A$3:$A$65537,0)),INDEX(background_biosphere!$C$2:$C$65536,MATCH($D812,background_biosphere!$A$2:$A$65536,0))),"")=0,"",_xlfn.IFNA(_xlfn.IFNA(INDEX(l_fp!$D$3:$D$65537,MATCH($D812,l_fp!$A$3:$A$65537,0)),INDEX(background_biosphere!$C$2:$C$65536,MATCH($D812,background_biosphere!$A$2:$A$65536,0))),""))</f>
        <v/>
      </c>
      <c r="M812" s="59" t="str">
        <f>IF(_xlfn.IFNA(_xlfn.IFNA(INDEX(l_fp!$E$3:$E$65537,MATCH($D812,l_fp!$A$3:$A$65537,0)),INDEX(background_biosphere!$D$2:$D$65536,MATCH($D812,background_biosphere!$A$2:$A$65536,0))),"")=0,"",_xlfn.IFNA(_xlfn.IFNA(INDEX(l_fp!$E$3:$E$65537,MATCH($D812,l_fp!$A$3:$A$65537,0)),INDEX(background_biosphere!$D$2:$D$65536,MATCH($D812,background_biosphere!$A$2:$A$65536,0))),""))</f>
        <v/>
      </c>
      <c r="N812" s="60" t="str">
        <f>_xlfn.IFNA(_xlfn.IFNA(_xlfn.IFNA(_xlfn.IFNA(INDEX(l_goods!$D$3:$D$65537,MATCH(C812,l_goods!$A$3:$A$65537,0)),INDEX(background_technosphere!$H$2:$H$65536,MATCH(C812,background_technosphere!$A$2:$A$65536,0))),INDEX(l_fp!$F$3:$F$65537,MATCH($D812,l_fp!$A$3:$A$65537,0))),INDEX(background_biosphere!$E$2:$E$65536,MATCH($D812,background_biosphere!$A$2:$A$65536,0))),"")</f>
        <v/>
      </c>
      <c r="O812" s="61"/>
      <c r="P812" s="61"/>
      <c r="Q812" s="61"/>
    </row>
    <row r="813" spans="1:17" x14ac:dyDescent="0.25">
      <c r="A813" s="159"/>
      <c r="B813" s="156"/>
      <c r="C813" s="53"/>
      <c r="D813" s="54"/>
      <c r="E813" s="55" t="str">
        <f>_xlfn.IFNA(_xlfn.IFNA(INDEX(l_act!$B$3:$B$65537,MATCH(IFERROR(RIGHT($C813,LEN($C813)-FIND("_",$C813)),""),l_act!$A$3:$A$65537,0)),INDEX(background_technosphere!$E$2:$E$65536,MATCH($C813,background_technosphere!$A$2:$A$65536,0))),"")</f>
        <v/>
      </c>
      <c r="F813" s="55" t="str">
        <f>_xlfn.IFNA(_xlfn.IFNA(INDEX(l_act!$C$3:$C$65537,MATCH(IFERROR(RIGHT($C813,LEN($C813)-FIND("_",$C813)),""),l_act!$A$3:$A$65537,0)),INDEX(background_technosphere!$G$2:$G$65536,MATCH($C813,background_technosphere!$A$2:$A$65536,0))),"")</f>
        <v/>
      </c>
      <c r="G813" s="56" t="str">
        <f>_xlfn.IFNA(_xlfn.IFNA(INDEX(l_goods!$B$3:$B$65537,MATCH($C813,l_goods!$A$3:$A$65537,0)),INDEX(background_technosphere!$F$2:$F$65536,MATCH($C813,background_technosphere!$A$2:$A$65536,0))),"")</f>
        <v/>
      </c>
      <c r="H813" s="57" t="str">
        <f>_xlfn.IFNA(_xlfn.IFNA(INDEX(l_fp!$B$3:$B$65537,MATCH($D813,l_fp!$A$3:$A$65537,0)),INDEX(background_biosphere!$B$2:$B$65536,MATCH($D813,background_biosphere!$A$2:$A$65536,0))),"")</f>
        <v/>
      </c>
      <c r="I813" s="58"/>
      <c r="J813" s="58"/>
      <c r="K813" s="54"/>
      <c r="L813" s="59" t="str">
        <f>IF(_xlfn.IFNA(_xlfn.IFNA(INDEX(l_fp!$D$3:$D$65537,MATCH($D813,l_fp!$A$3:$A$65537,0)),INDEX(background_biosphere!$C$2:$C$65536,MATCH($D813,background_biosphere!$A$2:$A$65536,0))),"")=0,"",_xlfn.IFNA(_xlfn.IFNA(INDEX(l_fp!$D$3:$D$65537,MATCH($D813,l_fp!$A$3:$A$65537,0)),INDEX(background_biosphere!$C$2:$C$65536,MATCH($D813,background_biosphere!$A$2:$A$65536,0))),""))</f>
        <v/>
      </c>
      <c r="M813" s="59" t="str">
        <f>IF(_xlfn.IFNA(_xlfn.IFNA(INDEX(l_fp!$E$3:$E$65537,MATCH($D813,l_fp!$A$3:$A$65537,0)),INDEX(background_biosphere!$D$2:$D$65536,MATCH($D813,background_biosphere!$A$2:$A$65536,0))),"")=0,"",_xlfn.IFNA(_xlfn.IFNA(INDEX(l_fp!$E$3:$E$65537,MATCH($D813,l_fp!$A$3:$A$65537,0)),INDEX(background_biosphere!$D$2:$D$65536,MATCH($D813,background_biosphere!$A$2:$A$65536,0))),""))</f>
        <v/>
      </c>
      <c r="N813" s="60" t="str">
        <f>_xlfn.IFNA(_xlfn.IFNA(_xlfn.IFNA(_xlfn.IFNA(INDEX(l_goods!$D$3:$D$65537,MATCH(C813,l_goods!$A$3:$A$65537,0)),INDEX(background_technosphere!$H$2:$H$65536,MATCH(C813,background_technosphere!$A$2:$A$65536,0))),INDEX(l_fp!$F$3:$F$65537,MATCH($D813,l_fp!$A$3:$A$65537,0))),INDEX(background_biosphere!$E$2:$E$65536,MATCH($D813,background_biosphere!$A$2:$A$65536,0))),"")</f>
        <v/>
      </c>
      <c r="O813" s="61"/>
      <c r="P813" s="61"/>
      <c r="Q813" s="61"/>
    </row>
    <row r="814" spans="1:17" x14ac:dyDescent="0.25">
      <c r="A814" s="159"/>
      <c r="B814" s="156"/>
      <c r="C814" s="53"/>
      <c r="D814" s="54"/>
      <c r="E814" s="55" t="str">
        <f>_xlfn.IFNA(_xlfn.IFNA(INDEX(l_act!$B$3:$B$65537,MATCH(IFERROR(RIGHT($C814,LEN($C814)-FIND("_",$C814)),""),l_act!$A$3:$A$65537,0)),INDEX(background_technosphere!$E$2:$E$65536,MATCH($C814,background_technosphere!$A$2:$A$65536,0))),"")</f>
        <v/>
      </c>
      <c r="F814" s="55" t="str">
        <f>_xlfn.IFNA(_xlfn.IFNA(INDEX(l_act!$C$3:$C$65537,MATCH(IFERROR(RIGHT($C814,LEN($C814)-FIND("_",$C814)),""),l_act!$A$3:$A$65537,0)),INDEX(background_technosphere!$G$2:$G$65536,MATCH($C814,background_technosphere!$A$2:$A$65536,0))),"")</f>
        <v/>
      </c>
      <c r="G814" s="56" t="str">
        <f>_xlfn.IFNA(_xlfn.IFNA(INDEX(l_goods!$B$3:$B$65537,MATCH($C814,l_goods!$A$3:$A$65537,0)),INDEX(background_technosphere!$F$2:$F$65536,MATCH($C814,background_technosphere!$A$2:$A$65536,0))),"")</f>
        <v/>
      </c>
      <c r="H814" s="57" t="str">
        <f>_xlfn.IFNA(_xlfn.IFNA(INDEX(l_fp!$B$3:$B$65537,MATCH($D814,l_fp!$A$3:$A$65537,0)),INDEX(background_biosphere!$B$2:$B$65536,MATCH($D814,background_biosphere!$A$2:$A$65536,0))),"")</f>
        <v/>
      </c>
      <c r="I814" s="58"/>
      <c r="J814" s="58"/>
      <c r="K814" s="54"/>
      <c r="L814" s="59" t="str">
        <f>IF(_xlfn.IFNA(_xlfn.IFNA(INDEX(l_fp!$D$3:$D$65537,MATCH($D814,l_fp!$A$3:$A$65537,0)),INDEX(background_biosphere!$C$2:$C$65536,MATCH($D814,background_biosphere!$A$2:$A$65536,0))),"")=0,"",_xlfn.IFNA(_xlfn.IFNA(INDEX(l_fp!$D$3:$D$65537,MATCH($D814,l_fp!$A$3:$A$65537,0)),INDEX(background_biosphere!$C$2:$C$65536,MATCH($D814,background_biosphere!$A$2:$A$65536,0))),""))</f>
        <v/>
      </c>
      <c r="M814" s="59" t="str">
        <f>IF(_xlfn.IFNA(_xlfn.IFNA(INDEX(l_fp!$E$3:$E$65537,MATCH($D814,l_fp!$A$3:$A$65537,0)),INDEX(background_biosphere!$D$2:$D$65536,MATCH($D814,background_biosphere!$A$2:$A$65536,0))),"")=0,"",_xlfn.IFNA(_xlfn.IFNA(INDEX(l_fp!$E$3:$E$65537,MATCH($D814,l_fp!$A$3:$A$65537,0)),INDEX(background_biosphere!$D$2:$D$65536,MATCH($D814,background_biosphere!$A$2:$A$65536,0))),""))</f>
        <v/>
      </c>
      <c r="N814" s="60" t="str">
        <f>_xlfn.IFNA(_xlfn.IFNA(_xlfn.IFNA(_xlfn.IFNA(INDEX(l_goods!$D$3:$D$65537,MATCH(C814,l_goods!$A$3:$A$65537,0)),INDEX(background_technosphere!$H$2:$H$65536,MATCH(C814,background_technosphere!$A$2:$A$65536,0))),INDEX(l_fp!$F$3:$F$65537,MATCH($D814,l_fp!$A$3:$A$65537,0))),INDEX(background_biosphere!$E$2:$E$65536,MATCH($D814,background_biosphere!$A$2:$A$65536,0))),"")</f>
        <v/>
      </c>
      <c r="O814" s="61"/>
      <c r="P814" s="61"/>
      <c r="Q814" s="61"/>
    </row>
    <row r="815" spans="1:17" x14ac:dyDescent="0.25">
      <c r="A815" s="159"/>
      <c r="B815" s="156"/>
      <c r="C815" s="53"/>
      <c r="D815" s="54"/>
      <c r="E815" s="55" t="str">
        <f>_xlfn.IFNA(_xlfn.IFNA(INDEX(l_act!$B$3:$B$65537,MATCH(IFERROR(RIGHT($C815,LEN($C815)-FIND("_",$C815)),""),l_act!$A$3:$A$65537,0)),INDEX(background_technosphere!$E$2:$E$65536,MATCH($C815,background_technosphere!$A$2:$A$65536,0))),"")</f>
        <v/>
      </c>
      <c r="F815" s="55" t="str">
        <f>_xlfn.IFNA(_xlfn.IFNA(INDEX(l_act!$C$3:$C$65537,MATCH(IFERROR(RIGHT($C815,LEN($C815)-FIND("_",$C815)),""),l_act!$A$3:$A$65537,0)),INDEX(background_technosphere!$G$2:$G$65536,MATCH($C815,background_technosphere!$A$2:$A$65536,0))),"")</f>
        <v/>
      </c>
      <c r="G815" s="56" t="str">
        <f>_xlfn.IFNA(_xlfn.IFNA(INDEX(l_goods!$B$3:$B$65537,MATCH($C815,l_goods!$A$3:$A$65537,0)),INDEX(background_technosphere!$F$2:$F$65536,MATCH($C815,background_technosphere!$A$2:$A$65536,0))),"")</f>
        <v/>
      </c>
      <c r="H815" s="57" t="str">
        <f>_xlfn.IFNA(_xlfn.IFNA(INDEX(l_fp!$B$3:$B$65537,MATCH($D815,l_fp!$A$3:$A$65537,0)),INDEX(background_biosphere!$B$2:$B$65536,MATCH($D815,background_biosphere!$A$2:$A$65536,0))),"")</f>
        <v/>
      </c>
      <c r="I815" s="58"/>
      <c r="J815" s="58"/>
      <c r="K815" s="54"/>
      <c r="L815" s="59" t="str">
        <f>IF(_xlfn.IFNA(_xlfn.IFNA(INDEX(l_fp!$D$3:$D$65537,MATCH($D815,l_fp!$A$3:$A$65537,0)),INDEX(background_biosphere!$C$2:$C$65536,MATCH($D815,background_biosphere!$A$2:$A$65536,0))),"")=0,"",_xlfn.IFNA(_xlfn.IFNA(INDEX(l_fp!$D$3:$D$65537,MATCH($D815,l_fp!$A$3:$A$65537,0)),INDEX(background_biosphere!$C$2:$C$65536,MATCH($D815,background_biosphere!$A$2:$A$65536,0))),""))</f>
        <v/>
      </c>
      <c r="M815" s="59" t="str">
        <f>IF(_xlfn.IFNA(_xlfn.IFNA(INDEX(l_fp!$E$3:$E$65537,MATCH($D815,l_fp!$A$3:$A$65537,0)),INDEX(background_biosphere!$D$2:$D$65536,MATCH($D815,background_biosphere!$A$2:$A$65536,0))),"")=0,"",_xlfn.IFNA(_xlfn.IFNA(INDEX(l_fp!$E$3:$E$65537,MATCH($D815,l_fp!$A$3:$A$65537,0)),INDEX(background_biosphere!$D$2:$D$65536,MATCH($D815,background_biosphere!$A$2:$A$65536,0))),""))</f>
        <v/>
      </c>
      <c r="N815" s="60" t="str">
        <f>_xlfn.IFNA(_xlfn.IFNA(_xlfn.IFNA(_xlfn.IFNA(INDEX(l_goods!$D$3:$D$65537,MATCH(C815,l_goods!$A$3:$A$65537,0)),INDEX(background_technosphere!$H$2:$H$65536,MATCH(C815,background_technosphere!$A$2:$A$65536,0))),INDEX(l_fp!$F$3:$F$65537,MATCH($D815,l_fp!$A$3:$A$65537,0))),INDEX(background_biosphere!$E$2:$E$65536,MATCH($D815,background_biosphere!$A$2:$A$65536,0))),"")</f>
        <v/>
      </c>
      <c r="O815" s="61"/>
      <c r="P815" s="61"/>
      <c r="Q815" s="61"/>
    </row>
    <row r="816" spans="1:17" x14ac:dyDescent="0.25">
      <c r="A816" s="159"/>
      <c r="B816" s="156"/>
      <c r="C816" s="53"/>
      <c r="D816" s="54"/>
      <c r="E816" s="55" t="str">
        <f>_xlfn.IFNA(_xlfn.IFNA(INDEX(l_act!$B$3:$B$65537,MATCH(IFERROR(RIGHT($C816,LEN($C816)-FIND("_",$C816)),""),l_act!$A$3:$A$65537,0)),INDEX(background_technosphere!$E$2:$E$65536,MATCH($C816,background_technosphere!$A$2:$A$65536,0))),"")</f>
        <v/>
      </c>
      <c r="F816" s="55" t="str">
        <f>_xlfn.IFNA(_xlfn.IFNA(INDEX(l_act!$C$3:$C$65537,MATCH(IFERROR(RIGHT($C816,LEN($C816)-FIND("_",$C816)),""),l_act!$A$3:$A$65537,0)),INDEX(background_technosphere!$G$2:$G$65536,MATCH($C816,background_technosphere!$A$2:$A$65536,0))),"")</f>
        <v/>
      </c>
      <c r="G816" s="56" t="str">
        <f>_xlfn.IFNA(_xlfn.IFNA(INDEX(l_goods!$B$3:$B$65537,MATCH($C816,l_goods!$A$3:$A$65537,0)),INDEX(background_technosphere!$F$2:$F$65536,MATCH($C816,background_technosphere!$A$2:$A$65536,0))),"")</f>
        <v/>
      </c>
      <c r="H816" s="57" t="str">
        <f>_xlfn.IFNA(_xlfn.IFNA(INDEX(l_fp!$B$3:$B$65537,MATCH($D816,l_fp!$A$3:$A$65537,0)),INDEX(background_biosphere!$B$2:$B$65536,MATCH($D816,background_biosphere!$A$2:$A$65536,0))),"")</f>
        <v/>
      </c>
      <c r="I816" s="58"/>
      <c r="J816" s="58"/>
      <c r="K816" s="54"/>
      <c r="L816" s="59" t="str">
        <f>IF(_xlfn.IFNA(_xlfn.IFNA(INDEX(l_fp!$D$3:$D$65537,MATCH($D816,l_fp!$A$3:$A$65537,0)),INDEX(background_biosphere!$C$2:$C$65536,MATCH($D816,background_biosphere!$A$2:$A$65536,0))),"")=0,"",_xlfn.IFNA(_xlfn.IFNA(INDEX(l_fp!$D$3:$D$65537,MATCH($D816,l_fp!$A$3:$A$65537,0)),INDEX(background_biosphere!$C$2:$C$65536,MATCH($D816,background_biosphere!$A$2:$A$65536,0))),""))</f>
        <v/>
      </c>
      <c r="M816" s="59" t="str">
        <f>IF(_xlfn.IFNA(_xlfn.IFNA(INDEX(l_fp!$E$3:$E$65537,MATCH($D816,l_fp!$A$3:$A$65537,0)),INDEX(background_biosphere!$D$2:$D$65536,MATCH($D816,background_biosphere!$A$2:$A$65536,0))),"")=0,"",_xlfn.IFNA(_xlfn.IFNA(INDEX(l_fp!$E$3:$E$65537,MATCH($D816,l_fp!$A$3:$A$65537,0)),INDEX(background_biosphere!$D$2:$D$65536,MATCH($D816,background_biosphere!$A$2:$A$65536,0))),""))</f>
        <v/>
      </c>
      <c r="N816" s="60" t="str">
        <f>_xlfn.IFNA(_xlfn.IFNA(_xlfn.IFNA(_xlfn.IFNA(INDEX(l_goods!$D$3:$D$65537,MATCH(C816,l_goods!$A$3:$A$65537,0)),INDEX(background_technosphere!$H$2:$H$65536,MATCH(C816,background_technosphere!$A$2:$A$65536,0))),INDEX(l_fp!$F$3:$F$65537,MATCH($D816,l_fp!$A$3:$A$65537,0))),INDEX(background_biosphere!$E$2:$E$65536,MATCH($D816,background_biosphere!$A$2:$A$65536,0))),"")</f>
        <v/>
      </c>
      <c r="O816" s="61"/>
      <c r="P816" s="61"/>
      <c r="Q816" s="61"/>
    </row>
    <row r="817" spans="1:17" x14ac:dyDescent="0.25">
      <c r="A817" s="159"/>
      <c r="B817" s="156"/>
      <c r="C817" s="53"/>
      <c r="D817" s="54"/>
      <c r="E817" s="55" t="str">
        <f>_xlfn.IFNA(_xlfn.IFNA(INDEX(l_act!$B$3:$B$65537,MATCH(IFERROR(RIGHT($C817,LEN($C817)-FIND("_",$C817)),""),l_act!$A$3:$A$65537,0)),INDEX(background_technosphere!$E$2:$E$65536,MATCH($C817,background_technosphere!$A$2:$A$65536,0))),"")</f>
        <v/>
      </c>
      <c r="F817" s="55" t="str">
        <f>_xlfn.IFNA(_xlfn.IFNA(INDEX(l_act!$C$3:$C$65537,MATCH(IFERROR(RIGHT($C817,LEN($C817)-FIND("_",$C817)),""),l_act!$A$3:$A$65537,0)),INDEX(background_technosphere!$G$2:$G$65536,MATCH($C817,background_technosphere!$A$2:$A$65536,0))),"")</f>
        <v/>
      </c>
      <c r="G817" s="56" t="str">
        <f>_xlfn.IFNA(_xlfn.IFNA(INDEX(l_goods!$B$3:$B$65537,MATCH($C817,l_goods!$A$3:$A$65537,0)),INDEX(background_technosphere!$F$2:$F$65536,MATCH($C817,background_technosphere!$A$2:$A$65536,0))),"")</f>
        <v/>
      </c>
      <c r="H817" s="57" t="str">
        <f>_xlfn.IFNA(_xlfn.IFNA(INDEX(l_fp!$B$3:$B$65537,MATCH($D817,l_fp!$A$3:$A$65537,0)),INDEX(background_biosphere!$B$2:$B$65536,MATCH($D817,background_biosphere!$A$2:$A$65536,0))),"")</f>
        <v/>
      </c>
      <c r="I817" s="58"/>
      <c r="J817" s="58"/>
      <c r="K817" s="54"/>
      <c r="L817" s="59" t="str">
        <f>IF(_xlfn.IFNA(_xlfn.IFNA(INDEX(l_fp!$D$3:$D$65537,MATCH($D817,l_fp!$A$3:$A$65537,0)),INDEX(background_biosphere!$C$2:$C$65536,MATCH($D817,background_biosphere!$A$2:$A$65536,0))),"")=0,"",_xlfn.IFNA(_xlfn.IFNA(INDEX(l_fp!$D$3:$D$65537,MATCH($D817,l_fp!$A$3:$A$65537,0)),INDEX(background_biosphere!$C$2:$C$65536,MATCH($D817,background_biosphere!$A$2:$A$65536,0))),""))</f>
        <v/>
      </c>
      <c r="M817" s="59" t="str">
        <f>IF(_xlfn.IFNA(_xlfn.IFNA(INDEX(l_fp!$E$3:$E$65537,MATCH($D817,l_fp!$A$3:$A$65537,0)),INDEX(background_biosphere!$D$2:$D$65536,MATCH($D817,background_biosphere!$A$2:$A$65536,0))),"")=0,"",_xlfn.IFNA(_xlfn.IFNA(INDEX(l_fp!$E$3:$E$65537,MATCH($D817,l_fp!$A$3:$A$65537,0)),INDEX(background_biosphere!$D$2:$D$65536,MATCH($D817,background_biosphere!$A$2:$A$65536,0))),""))</f>
        <v/>
      </c>
      <c r="N817" s="60" t="str">
        <f>_xlfn.IFNA(_xlfn.IFNA(_xlfn.IFNA(_xlfn.IFNA(INDEX(l_goods!$D$3:$D$65537,MATCH(C817,l_goods!$A$3:$A$65537,0)),INDEX(background_technosphere!$H$2:$H$65536,MATCH(C817,background_technosphere!$A$2:$A$65536,0))),INDEX(l_fp!$F$3:$F$65537,MATCH($D817,l_fp!$A$3:$A$65537,0))),INDEX(background_biosphere!$E$2:$E$65536,MATCH($D817,background_biosphere!$A$2:$A$65536,0))),"")</f>
        <v/>
      </c>
      <c r="O817" s="61"/>
      <c r="P817" s="61"/>
      <c r="Q817" s="61"/>
    </row>
    <row r="818" spans="1:17" x14ac:dyDescent="0.25">
      <c r="A818" s="159"/>
      <c r="B818" s="156"/>
      <c r="C818" s="53"/>
      <c r="D818" s="54"/>
      <c r="E818" s="55" t="str">
        <f>_xlfn.IFNA(_xlfn.IFNA(INDEX(l_act!$B$3:$B$65537,MATCH(IFERROR(RIGHT($C818,LEN($C818)-FIND("_",$C818)),""),l_act!$A$3:$A$65537,0)),INDEX(background_technosphere!$E$2:$E$65536,MATCH($C818,background_technosphere!$A$2:$A$65536,0))),"")</f>
        <v/>
      </c>
      <c r="F818" s="55" t="str">
        <f>_xlfn.IFNA(_xlfn.IFNA(INDEX(l_act!$C$3:$C$65537,MATCH(IFERROR(RIGHT($C818,LEN($C818)-FIND("_",$C818)),""),l_act!$A$3:$A$65537,0)),INDEX(background_technosphere!$G$2:$G$65536,MATCH($C818,background_technosphere!$A$2:$A$65536,0))),"")</f>
        <v/>
      </c>
      <c r="G818" s="56" t="str">
        <f>_xlfn.IFNA(_xlfn.IFNA(INDEX(l_goods!$B$3:$B$65537,MATCH($C818,l_goods!$A$3:$A$65537,0)),INDEX(background_technosphere!$F$2:$F$65536,MATCH($C818,background_technosphere!$A$2:$A$65536,0))),"")</f>
        <v/>
      </c>
      <c r="H818" s="57" t="str">
        <f>_xlfn.IFNA(_xlfn.IFNA(INDEX(l_fp!$B$3:$B$65537,MATCH($D818,l_fp!$A$3:$A$65537,0)),INDEX(background_biosphere!$B$2:$B$65536,MATCH($D818,background_biosphere!$A$2:$A$65536,0))),"")</f>
        <v/>
      </c>
      <c r="I818" s="58"/>
      <c r="J818" s="58"/>
      <c r="K818" s="54"/>
      <c r="L818" s="59" t="str">
        <f>IF(_xlfn.IFNA(_xlfn.IFNA(INDEX(l_fp!$D$3:$D$65537,MATCH($D818,l_fp!$A$3:$A$65537,0)),INDEX(background_biosphere!$C$2:$C$65536,MATCH($D818,background_biosphere!$A$2:$A$65536,0))),"")=0,"",_xlfn.IFNA(_xlfn.IFNA(INDEX(l_fp!$D$3:$D$65537,MATCH($D818,l_fp!$A$3:$A$65537,0)),INDEX(background_biosphere!$C$2:$C$65536,MATCH($D818,background_biosphere!$A$2:$A$65536,0))),""))</f>
        <v/>
      </c>
      <c r="M818" s="59" t="str">
        <f>IF(_xlfn.IFNA(_xlfn.IFNA(INDEX(l_fp!$E$3:$E$65537,MATCH($D818,l_fp!$A$3:$A$65537,0)),INDEX(background_biosphere!$D$2:$D$65536,MATCH($D818,background_biosphere!$A$2:$A$65536,0))),"")=0,"",_xlfn.IFNA(_xlfn.IFNA(INDEX(l_fp!$E$3:$E$65537,MATCH($D818,l_fp!$A$3:$A$65537,0)),INDEX(background_biosphere!$D$2:$D$65536,MATCH($D818,background_biosphere!$A$2:$A$65536,0))),""))</f>
        <v/>
      </c>
      <c r="N818" s="60" t="str">
        <f>_xlfn.IFNA(_xlfn.IFNA(_xlfn.IFNA(_xlfn.IFNA(INDEX(l_goods!$D$3:$D$65537,MATCH(C818,l_goods!$A$3:$A$65537,0)),INDEX(background_technosphere!$H$2:$H$65536,MATCH(C818,background_technosphere!$A$2:$A$65536,0))),INDEX(l_fp!$F$3:$F$65537,MATCH($D818,l_fp!$A$3:$A$65537,0))),INDEX(background_biosphere!$E$2:$E$65536,MATCH($D818,background_biosphere!$A$2:$A$65536,0))),"")</f>
        <v/>
      </c>
      <c r="O818" s="61"/>
      <c r="P818" s="61"/>
      <c r="Q818" s="61"/>
    </row>
    <row r="819" spans="1:17" x14ac:dyDescent="0.25">
      <c r="A819" s="159"/>
      <c r="B819" s="156"/>
      <c r="C819" s="53"/>
      <c r="D819" s="54"/>
      <c r="E819" s="55" t="str">
        <f>_xlfn.IFNA(_xlfn.IFNA(INDEX(l_act!$B$3:$B$65537,MATCH(IFERROR(RIGHT($C819,LEN($C819)-FIND("_",$C819)),""),l_act!$A$3:$A$65537,0)),INDEX(background_technosphere!$E$2:$E$65536,MATCH($C819,background_technosphere!$A$2:$A$65536,0))),"")</f>
        <v/>
      </c>
      <c r="F819" s="55" t="str">
        <f>_xlfn.IFNA(_xlfn.IFNA(INDEX(l_act!$C$3:$C$65537,MATCH(IFERROR(RIGHT($C819,LEN($C819)-FIND("_",$C819)),""),l_act!$A$3:$A$65537,0)),INDEX(background_technosphere!$G$2:$G$65536,MATCH($C819,background_technosphere!$A$2:$A$65536,0))),"")</f>
        <v/>
      </c>
      <c r="G819" s="56" t="str">
        <f>_xlfn.IFNA(_xlfn.IFNA(INDEX(l_goods!$B$3:$B$65537,MATCH($C819,l_goods!$A$3:$A$65537,0)),INDEX(background_technosphere!$F$2:$F$65536,MATCH($C819,background_technosphere!$A$2:$A$65536,0))),"")</f>
        <v/>
      </c>
      <c r="H819" s="57" t="str">
        <f>_xlfn.IFNA(_xlfn.IFNA(INDEX(l_fp!$B$3:$B$65537,MATCH($D819,l_fp!$A$3:$A$65537,0)),INDEX(background_biosphere!$B$2:$B$65536,MATCH($D819,background_biosphere!$A$2:$A$65536,0))),"")</f>
        <v/>
      </c>
      <c r="I819" s="58"/>
      <c r="J819" s="58"/>
      <c r="K819" s="54"/>
      <c r="L819" s="59" t="str">
        <f>IF(_xlfn.IFNA(_xlfn.IFNA(INDEX(l_fp!$D$3:$D$65537,MATCH($D819,l_fp!$A$3:$A$65537,0)),INDEX(background_biosphere!$C$2:$C$65536,MATCH($D819,background_biosphere!$A$2:$A$65536,0))),"")=0,"",_xlfn.IFNA(_xlfn.IFNA(INDEX(l_fp!$D$3:$D$65537,MATCH($D819,l_fp!$A$3:$A$65537,0)),INDEX(background_biosphere!$C$2:$C$65536,MATCH($D819,background_biosphere!$A$2:$A$65536,0))),""))</f>
        <v/>
      </c>
      <c r="M819" s="59" t="str">
        <f>IF(_xlfn.IFNA(_xlfn.IFNA(INDEX(l_fp!$E$3:$E$65537,MATCH($D819,l_fp!$A$3:$A$65537,0)),INDEX(background_biosphere!$D$2:$D$65536,MATCH($D819,background_biosphere!$A$2:$A$65536,0))),"")=0,"",_xlfn.IFNA(_xlfn.IFNA(INDEX(l_fp!$E$3:$E$65537,MATCH($D819,l_fp!$A$3:$A$65537,0)),INDEX(background_biosphere!$D$2:$D$65536,MATCH($D819,background_biosphere!$A$2:$A$65536,0))),""))</f>
        <v/>
      </c>
      <c r="N819" s="60" t="str">
        <f>_xlfn.IFNA(_xlfn.IFNA(_xlfn.IFNA(_xlfn.IFNA(INDEX(l_goods!$D$3:$D$65537,MATCH(C819,l_goods!$A$3:$A$65537,0)),INDEX(background_technosphere!$H$2:$H$65536,MATCH(C819,background_technosphere!$A$2:$A$65536,0))),INDEX(l_fp!$F$3:$F$65537,MATCH($D819,l_fp!$A$3:$A$65537,0))),INDEX(background_biosphere!$E$2:$E$65536,MATCH($D819,background_biosphere!$A$2:$A$65536,0))),"")</f>
        <v/>
      </c>
      <c r="O819" s="61"/>
      <c r="P819" s="61"/>
      <c r="Q819" s="61"/>
    </row>
    <row r="820" spans="1:17" x14ac:dyDescent="0.25">
      <c r="A820" s="159"/>
      <c r="B820" s="156"/>
      <c r="C820" s="53"/>
      <c r="D820" s="54"/>
      <c r="E820" s="55" t="str">
        <f>_xlfn.IFNA(_xlfn.IFNA(INDEX(l_act!$B$3:$B$65537,MATCH(IFERROR(RIGHT($C820,LEN($C820)-FIND("_",$C820)),""),l_act!$A$3:$A$65537,0)),INDEX(background_technosphere!$E$2:$E$65536,MATCH($C820,background_technosphere!$A$2:$A$65536,0))),"")</f>
        <v/>
      </c>
      <c r="F820" s="55" t="str">
        <f>_xlfn.IFNA(_xlfn.IFNA(INDEX(l_act!$C$3:$C$65537,MATCH(IFERROR(RIGHT($C820,LEN($C820)-FIND("_",$C820)),""),l_act!$A$3:$A$65537,0)),INDEX(background_technosphere!$G$2:$G$65536,MATCH($C820,background_technosphere!$A$2:$A$65536,0))),"")</f>
        <v/>
      </c>
      <c r="G820" s="56" t="str">
        <f>_xlfn.IFNA(_xlfn.IFNA(INDEX(l_goods!$B$3:$B$65537,MATCH($C820,l_goods!$A$3:$A$65537,0)),INDEX(background_technosphere!$F$2:$F$65536,MATCH($C820,background_technosphere!$A$2:$A$65536,0))),"")</f>
        <v/>
      </c>
      <c r="H820" s="57" t="str">
        <f>_xlfn.IFNA(_xlfn.IFNA(INDEX(l_fp!$B$3:$B$65537,MATCH($D820,l_fp!$A$3:$A$65537,0)),INDEX(background_biosphere!$B$2:$B$65536,MATCH($D820,background_biosphere!$A$2:$A$65536,0))),"")</f>
        <v/>
      </c>
      <c r="I820" s="58"/>
      <c r="J820" s="58"/>
      <c r="K820" s="54"/>
      <c r="L820" s="59" t="str">
        <f>IF(_xlfn.IFNA(_xlfn.IFNA(INDEX(l_fp!$D$3:$D$65537,MATCH($D820,l_fp!$A$3:$A$65537,0)),INDEX(background_biosphere!$C$2:$C$65536,MATCH($D820,background_biosphere!$A$2:$A$65536,0))),"")=0,"",_xlfn.IFNA(_xlfn.IFNA(INDEX(l_fp!$D$3:$D$65537,MATCH($D820,l_fp!$A$3:$A$65537,0)),INDEX(background_biosphere!$C$2:$C$65536,MATCH($D820,background_biosphere!$A$2:$A$65536,0))),""))</f>
        <v/>
      </c>
      <c r="M820" s="59" t="str">
        <f>IF(_xlfn.IFNA(_xlfn.IFNA(INDEX(l_fp!$E$3:$E$65537,MATCH($D820,l_fp!$A$3:$A$65537,0)),INDEX(background_biosphere!$D$2:$D$65536,MATCH($D820,background_biosphere!$A$2:$A$65536,0))),"")=0,"",_xlfn.IFNA(_xlfn.IFNA(INDEX(l_fp!$E$3:$E$65537,MATCH($D820,l_fp!$A$3:$A$65537,0)),INDEX(background_biosphere!$D$2:$D$65536,MATCH($D820,background_biosphere!$A$2:$A$65536,0))),""))</f>
        <v/>
      </c>
      <c r="N820" s="60" t="str">
        <f>_xlfn.IFNA(_xlfn.IFNA(_xlfn.IFNA(_xlfn.IFNA(INDEX(l_goods!$D$3:$D$65537,MATCH(C820,l_goods!$A$3:$A$65537,0)),INDEX(background_technosphere!$H$2:$H$65536,MATCH(C820,background_technosphere!$A$2:$A$65536,0))),INDEX(l_fp!$F$3:$F$65537,MATCH($D820,l_fp!$A$3:$A$65537,0))),INDEX(background_biosphere!$E$2:$E$65536,MATCH($D820,background_biosphere!$A$2:$A$65536,0))),"")</f>
        <v/>
      </c>
      <c r="O820" s="61"/>
      <c r="P820" s="61"/>
      <c r="Q820" s="61"/>
    </row>
    <row r="821" spans="1:17" x14ac:dyDescent="0.25">
      <c r="A821" s="159"/>
      <c r="B821" s="156"/>
      <c r="C821" s="53"/>
      <c r="D821" s="54"/>
      <c r="E821" s="55" t="str">
        <f>_xlfn.IFNA(_xlfn.IFNA(INDEX(l_act!$B$3:$B$65537,MATCH(IFERROR(RIGHT($C821,LEN($C821)-FIND("_",$C821)),""),l_act!$A$3:$A$65537,0)),INDEX(background_technosphere!$E$2:$E$65536,MATCH($C821,background_technosphere!$A$2:$A$65536,0))),"")</f>
        <v/>
      </c>
      <c r="F821" s="55" t="str">
        <f>_xlfn.IFNA(_xlfn.IFNA(INDEX(l_act!$C$3:$C$65537,MATCH(IFERROR(RIGHT($C821,LEN($C821)-FIND("_",$C821)),""),l_act!$A$3:$A$65537,0)),INDEX(background_technosphere!$G$2:$G$65536,MATCH($C821,background_technosphere!$A$2:$A$65536,0))),"")</f>
        <v/>
      </c>
      <c r="G821" s="56" t="str">
        <f>_xlfn.IFNA(_xlfn.IFNA(INDEX(l_goods!$B$3:$B$65537,MATCH($C821,l_goods!$A$3:$A$65537,0)),INDEX(background_technosphere!$F$2:$F$65536,MATCH($C821,background_technosphere!$A$2:$A$65536,0))),"")</f>
        <v/>
      </c>
      <c r="H821" s="57" t="str">
        <f>_xlfn.IFNA(_xlfn.IFNA(INDEX(l_fp!$B$3:$B$65537,MATCH($D821,l_fp!$A$3:$A$65537,0)),INDEX(background_biosphere!$B$2:$B$65536,MATCH($D821,background_biosphere!$A$2:$A$65536,0))),"")</f>
        <v/>
      </c>
      <c r="I821" s="58"/>
      <c r="J821" s="58"/>
      <c r="K821" s="54"/>
      <c r="L821" s="59" t="str">
        <f>IF(_xlfn.IFNA(_xlfn.IFNA(INDEX(l_fp!$D$3:$D$65537,MATCH($D821,l_fp!$A$3:$A$65537,0)),INDEX(background_biosphere!$C$2:$C$65536,MATCH($D821,background_biosphere!$A$2:$A$65536,0))),"")=0,"",_xlfn.IFNA(_xlfn.IFNA(INDEX(l_fp!$D$3:$D$65537,MATCH($D821,l_fp!$A$3:$A$65537,0)),INDEX(background_biosphere!$C$2:$C$65536,MATCH($D821,background_biosphere!$A$2:$A$65536,0))),""))</f>
        <v/>
      </c>
      <c r="M821" s="59" t="str">
        <f>IF(_xlfn.IFNA(_xlfn.IFNA(INDEX(l_fp!$E$3:$E$65537,MATCH($D821,l_fp!$A$3:$A$65537,0)),INDEX(background_biosphere!$D$2:$D$65536,MATCH($D821,background_biosphere!$A$2:$A$65536,0))),"")=0,"",_xlfn.IFNA(_xlfn.IFNA(INDEX(l_fp!$E$3:$E$65537,MATCH($D821,l_fp!$A$3:$A$65537,0)),INDEX(background_biosphere!$D$2:$D$65536,MATCH($D821,background_biosphere!$A$2:$A$65536,0))),""))</f>
        <v/>
      </c>
      <c r="N821" s="60" t="str">
        <f>_xlfn.IFNA(_xlfn.IFNA(_xlfn.IFNA(_xlfn.IFNA(INDEX(l_goods!$D$3:$D$65537,MATCH(C821,l_goods!$A$3:$A$65537,0)),INDEX(background_technosphere!$H$2:$H$65536,MATCH(C821,background_technosphere!$A$2:$A$65536,0))),INDEX(l_fp!$F$3:$F$65537,MATCH($D821,l_fp!$A$3:$A$65537,0))),INDEX(background_biosphere!$E$2:$E$65536,MATCH($D821,background_biosphere!$A$2:$A$65536,0))),"")</f>
        <v/>
      </c>
      <c r="O821" s="61"/>
      <c r="P821" s="61"/>
      <c r="Q821" s="61"/>
    </row>
    <row r="822" spans="1:17" x14ac:dyDescent="0.25">
      <c r="A822" s="159"/>
      <c r="B822" s="156"/>
      <c r="C822" s="53"/>
      <c r="D822" s="54"/>
      <c r="E822" s="55" t="str">
        <f>_xlfn.IFNA(_xlfn.IFNA(INDEX(l_act!$B$3:$B$65537,MATCH(IFERROR(RIGHT($C822,LEN($C822)-FIND("_",$C822)),""),l_act!$A$3:$A$65537,0)),INDEX(background_technosphere!$E$2:$E$65536,MATCH($C822,background_technosphere!$A$2:$A$65536,0))),"")</f>
        <v/>
      </c>
      <c r="F822" s="55" t="str">
        <f>_xlfn.IFNA(_xlfn.IFNA(INDEX(l_act!$C$3:$C$65537,MATCH(IFERROR(RIGHT($C822,LEN($C822)-FIND("_",$C822)),""),l_act!$A$3:$A$65537,0)),INDEX(background_technosphere!$G$2:$G$65536,MATCH($C822,background_technosphere!$A$2:$A$65536,0))),"")</f>
        <v/>
      </c>
      <c r="G822" s="56" t="str">
        <f>_xlfn.IFNA(_xlfn.IFNA(INDEX(l_goods!$B$3:$B$65537,MATCH($C822,l_goods!$A$3:$A$65537,0)),INDEX(background_technosphere!$F$2:$F$65536,MATCH($C822,background_technosphere!$A$2:$A$65536,0))),"")</f>
        <v/>
      </c>
      <c r="H822" s="57" t="str">
        <f>_xlfn.IFNA(_xlfn.IFNA(INDEX(l_fp!$B$3:$B$65537,MATCH($D822,l_fp!$A$3:$A$65537,0)),INDEX(background_biosphere!$B$2:$B$65536,MATCH($D822,background_biosphere!$A$2:$A$65536,0))),"")</f>
        <v/>
      </c>
      <c r="I822" s="58"/>
      <c r="J822" s="58"/>
      <c r="K822" s="54"/>
      <c r="L822" s="59" t="str">
        <f>IF(_xlfn.IFNA(_xlfn.IFNA(INDEX(l_fp!$D$3:$D$65537,MATCH($D822,l_fp!$A$3:$A$65537,0)),INDEX(background_biosphere!$C$2:$C$65536,MATCH($D822,background_biosphere!$A$2:$A$65536,0))),"")=0,"",_xlfn.IFNA(_xlfn.IFNA(INDEX(l_fp!$D$3:$D$65537,MATCH($D822,l_fp!$A$3:$A$65537,0)),INDEX(background_biosphere!$C$2:$C$65536,MATCH($D822,background_biosphere!$A$2:$A$65536,0))),""))</f>
        <v/>
      </c>
      <c r="M822" s="59" t="str">
        <f>IF(_xlfn.IFNA(_xlfn.IFNA(INDEX(l_fp!$E$3:$E$65537,MATCH($D822,l_fp!$A$3:$A$65537,0)),INDEX(background_biosphere!$D$2:$D$65536,MATCH($D822,background_biosphere!$A$2:$A$65536,0))),"")=0,"",_xlfn.IFNA(_xlfn.IFNA(INDEX(l_fp!$E$3:$E$65537,MATCH($D822,l_fp!$A$3:$A$65537,0)),INDEX(background_biosphere!$D$2:$D$65536,MATCH($D822,background_biosphere!$A$2:$A$65536,0))),""))</f>
        <v/>
      </c>
      <c r="N822" s="60" t="str">
        <f>_xlfn.IFNA(_xlfn.IFNA(_xlfn.IFNA(_xlfn.IFNA(INDEX(l_goods!$D$3:$D$65537,MATCH(C822,l_goods!$A$3:$A$65537,0)),INDEX(background_technosphere!$H$2:$H$65536,MATCH(C822,background_technosphere!$A$2:$A$65536,0))),INDEX(l_fp!$F$3:$F$65537,MATCH($D822,l_fp!$A$3:$A$65537,0))),INDEX(background_biosphere!$E$2:$E$65536,MATCH($D822,background_biosphere!$A$2:$A$65536,0))),"")</f>
        <v/>
      </c>
      <c r="O822" s="61"/>
      <c r="P822" s="61"/>
      <c r="Q822" s="61"/>
    </row>
    <row r="823" spans="1:17" x14ac:dyDescent="0.25">
      <c r="A823" s="159"/>
      <c r="B823" s="156"/>
      <c r="C823" s="53"/>
      <c r="D823" s="54"/>
      <c r="E823" s="55" t="str">
        <f>_xlfn.IFNA(_xlfn.IFNA(INDEX(l_act!$B$3:$B$65537,MATCH(IFERROR(RIGHT($C823,LEN($C823)-FIND("_",$C823)),""),l_act!$A$3:$A$65537,0)),INDEX(background_technosphere!$E$2:$E$65536,MATCH($C823,background_technosphere!$A$2:$A$65536,0))),"")</f>
        <v/>
      </c>
      <c r="F823" s="55" t="str">
        <f>_xlfn.IFNA(_xlfn.IFNA(INDEX(l_act!$C$3:$C$65537,MATCH(IFERROR(RIGHT($C823,LEN($C823)-FIND("_",$C823)),""),l_act!$A$3:$A$65537,0)),INDEX(background_technosphere!$G$2:$G$65536,MATCH($C823,background_technosphere!$A$2:$A$65536,0))),"")</f>
        <v/>
      </c>
      <c r="G823" s="56" t="str">
        <f>_xlfn.IFNA(_xlfn.IFNA(INDEX(l_goods!$B$3:$B$65537,MATCH($C823,l_goods!$A$3:$A$65537,0)),INDEX(background_technosphere!$F$2:$F$65536,MATCH($C823,background_technosphere!$A$2:$A$65536,0))),"")</f>
        <v/>
      </c>
      <c r="H823" s="57" t="str">
        <f>_xlfn.IFNA(_xlfn.IFNA(INDEX(l_fp!$B$3:$B$65537,MATCH($D823,l_fp!$A$3:$A$65537,0)),INDEX(background_biosphere!$B$2:$B$65536,MATCH($D823,background_biosphere!$A$2:$A$65536,0))),"")</f>
        <v/>
      </c>
      <c r="I823" s="58"/>
      <c r="J823" s="58"/>
      <c r="K823" s="54"/>
      <c r="L823" s="59" t="str">
        <f>IF(_xlfn.IFNA(_xlfn.IFNA(INDEX(l_fp!$D$3:$D$65537,MATCH($D823,l_fp!$A$3:$A$65537,0)),INDEX(background_biosphere!$C$2:$C$65536,MATCH($D823,background_biosphere!$A$2:$A$65536,0))),"")=0,"",_xlfn.IFNA(_xlfn.IFNA(INDEX(l_fp!$D$3:$D$65537,MATCH($D823,l_fp!$A$3:$A$65537,0)),INDEX(background_biosphere!$C$2:$C$65536,MATCH($D823,background_biosphere!$A$2:$A$65536,0))),""))</f>
        <v/>
      </c>
      <c r="M823" s="59" t="str">
        <f>IF(_xlfn.IFNA(_xlfn.IFNA(INDEX(l_fp!$E$3:$E$65537,MATCH($D823,l_fp!$A$3:$A$65537,0)),INDEX(background_biosphere!$D$2:$D$65536,MATCH($D823,background_biosphere!$A$2:$A$65536,0))),"")=0,"",_xlfn.IFNA(_xlfn.IFNA(INDEX(l_fp!$E$3:$E$65537,MATCH($D823,l_fp!$A$3:$A$65537,0)),INDEX(background_biosphere!$D$2:$D$65536,MATCH($D823,background_biosphere!$A$2:$A$65536,0))),""))</f>
        <v/>
      </c>
      <c r="N823" s="60" t="str">
        <f>_xlfn.IFNA(_xlfn.IFNA(_xlfn.IFNA(_xlfn.IFNA(INDEX(l_goods!$D$3:$D$65537,MATCH(C823,l_goods!$A$3:$A$65537,0)),INDEX(background_technosphere!$H$2:$H$65536,MATCH(C823,background_technosphere!$A$2:$A$65536,0))),INDEX(l_fp!$F$3:$F$65537,MATCH($D823,l_fp!$A$3:$A$65537,0))),INDEX(background_biosphere!$E$2:$E$65536,MATCH($D823,background_biosphere!$A$2:$A$65536,0))),"")</f>
        <v/>
      </c>
      <c r="O823" s="61"/>
      <c r="P823" s="61"/>
      <c r="Q823" s="61"/>
    </row>
    <row r="824" spans="1:17" x14ac:dyDescent="0.25">
      <c r="A824" s="159"/>
      <c r="B824" s="156"/>
      <c r="C824" s="53"/>
      <c r="D824" s="54"/>
      <c r="E824" s="55" t="str">
        <f>_xlfn.IFNA(_xlfn.IFNA(INDEX(l_act!$B$3:$B$65537,MATCH(IFERROR(RIGHT($C824,LEN($C824)-FIND("_",$C824)),""),l_act!$A$3:$A$65537,0)),INDEX(background_technosphere!$E$2:$E$65536,MATCH($C824,background_technosphere!$A$2:$A$65536,0))),"")</f>
        <v/>
      </c>
      <c r="F824" s="55" t="str">
        <f>_xlfn.IFNA(_xlfn.IFNA(INDEX(l_act!$C$3:$C$65537,MATCH(IFERROR(RIGHT($C824,LEN($C824)-FIND("_",$C824)),""),l_act!$A$3:$A$65537,0)),INDEX(background_technosphere!$G$2:$G$65536,MATCH($C824,background_technosphere!$A$2:$A$65536,0))),"")</f>
        <v/>
      </c>
      <c r="G824" s="56" t="str">
        <f>_xlfn.IFNA(_xlfn.IFNA(INDEX(l_goods!$B$3:$B$65537,MATCH($C824,l_goods!$A$3:$A$65537,0)),INDEX(background_technosphere!$F$2:$F$65536,MATCH($C824,background_technosphere!$A$2:$A$65536,0))),"")</f>
        <v/>
      </c>
      <c r="H824" s="57" t="str">
        <f>_xlfn.IFNA(_xlfn.IFNA(INDEX(l_fp!$B$3:$B$65537,MATCH($D824,l_fp!$A$3:$A$65537,0)),INDEX(background_biosphere!$B$2:$B$65536,MATCH($D824,background_biosphere!$A$2:$A$65536,0))),"")</f>
        <v/>
      </c>
      <c r="I824" s="58"/>
      <c r="J824" s="58"/>
      <c r="K824" s="54"/>
      <c r="L824" s="59" t="str">
        <f>IF(_xlfn.IFNA(_xlfn.IFNA(INDEX(l_fp!$D$3:$D$65537,MATCH($D824,l_fp!$A$3:$A$65537,0)),INDEX(background_biosphere!$C$2:$C$65536,MATCH($D824,background_biosphere!$A$2:$A$65536,0))),"")=0,"",_xlfn.IFNA(_xlfn.IFNA(INDEX(l_fp!$D$3:$D$65537,MATCH($D824,l_fp!$A$3:$A$65537,0)),INDEX(background_biosphere!$C$2:$C$65536,MATCH($D824,background_biosphere!$A$2:$A$65536,0))),""))</f>
        <v/>
      </c>
      <c r="M824" s="59" t="str">
        <f>IF(_xlfn.IFNA(_xlfn.IFNA(INDEX(l_fp!$E$3:$E$65537,MATCH($D824,l_fp!$A$3:$A$65537,0)),INDEX(background_biosphere!$D$2:$D$65536,MATCH($D824,background_biosphere!$A$2:$A$65536,0))),"")=0,"",_xlfn.IFNA(_xlfn.IFNA(INDEX(l_fp!$E$3:$E$65537,MATCH($D824,l_fp!$A$3:$A$65537,0)),INDEX(background_biosphere!$D$2:$D$65536,MATCH($D824,background_biosphere!$A$2:$A$65536,0))),""))</f>
        <v/>
      </c>
      <c r="N824" s="60" t="str">
        <f>_xlfn.IFNA(_xlfn.IFNA(_xlfn.IFNA(_xlfn.IFNA(INDEX(l_goods!$D$3:$D$65537,MATCH(C824,l_goods!$A$3:$A$65537,0)),INDEX(background_technosphere!$H$2:$H$65536,MATCH(C824,background_technosphere!$A$2:$A$65536,0))),INDEX(l_fp!$F$3:$F$65537,MATCH($D824,l_fp!$A$3:$A$65537,0))),INDEX(background_biosphere!$E$2:$E$65536,MATCH($D824,background_biosphere!$A$2:$A$65536,0))),"")</f>
        <v/>
      </c>
      <c r="O824" s="61"/>
      <c r="P824" s="61"/>
      <c r="Q824" s="61"/>
    </row>
    <row r="825" spans="1:17" x14ac:dyDescent="0.25">
      <c r="A825" s="159"/>
      <c r="B825" s="156"/>
      <c r="C825" s="53"/>
      <c r="D825" s="54"/>
      <c r="E825" s="55" t="str">
        <f>_xlfn.IFNA(_xlfn.IFNA(INDEX(l_act!$B$3:$B$65537,MATCH(IFERROR(RIGHT($C825,LEN($C825)-FIND("_",$C825)),""),l_act!$A$3:$A$65537,0)),INDEX(background_technosphere!$E$2:$E$65536,MATCH($C825,background_technosphere!$A$2:$A$65536,0))),"")</f>
        <v/>
      </c>
      <c r="F825" s="55" t="str">
        <f>_xlfn.IFNA(_xlfn.IFNA(INDEX(l_act!$C$3:$C$65537,MATCH(IFERROR(RIGHT($C825,LEN($C825)-FIND("_",$C825)),""),l_act!$A$3:$A$65537,0)),INDEX(background_technosphere!$G$2:$G$65536,MATCH($C825,background_technosphere!$A$2:$A$65536,0))),"")</f>
        <v/>
      </c>
      <c r="G825" s="56" t="str">
        <f>_xlfn.IFNA(_xlfn.IFNA(INDEX(l_goods!$B$3:$B$65537,MATCH($C825,l_goods!$A$3:$A$65537,0)),INDEX(background_technosphere!$F$2:$F$65536,MATCH($C825,background_technosphere!$A$2:$A$65536,0))),"")</f>
        <v/>
      </c>
      <c r="H825" s="57" t="str">
        <f>_xlfn.IFNA(_xlfn.IFNA(INDEX(l_fp!$B$3:$B$65537,MATCH($D825,l_fp!$A$3:$A$65537,0)),INDEX(background_biosphere!$B$2:$B$65536,MATCH($D825,background_biosphere!$A$2:$A$65536,0))),"")</f>
        <v/>
      </c>
      <c r="I825" s="58"/>
      <c r="J825" s="58"/>
      <c r="K825" s="54"/>
      <c r="L825" s="59" t="str">
        <f>IF(_xlfn.IFNA(_xlfn.IFNA(INDEX(l_fp!$D$3:$D$65537,MATCH($D825,l_fp!$A$3:$A$65537,0)),INDEX(background_biosphere!$C$2:$C$65536,MATCH($D825,background_biosphere!$A$2:$A$65536,0))),"")=0,"",_xlfn.IFNA(_xlfn.IFNA(INDEX(l_fp!$D$3:$D$65537,MATCH($D825,l_fp!$A$3:$A$65537,0)),INDEX(background_biosphere!$C$2:$C$65536,MATCH($D825,background_biosphere!$A$2:$A$65536,0))),""))</f>
        <v/>
      </c>
      <c r="M825" s="59" t="str">
        <f>IF(_xlfn.IFNA(_xlfn.IFNA(INDEX(l_fp!$E$3:$E$65537,MATCH($D825,l_fp!$A$3:$A$65537,0)),INDEX(background_biosphere!$D$2:$D$65536,MATCH($D825,background_biosphere!$A$2:$A$65536,0))),"")=0,"",_xlfn.IFNA(_xlfn.IFNA(INDEX(l_fp!$E$3:$E$65537,MATCH($D825,l_fp!$A$3:$A$65537,0)),INDEX(background_biosphere!$D$2:$D$65536,MATCH($D825,background_biosphere!$A$2:$A$65536,0))),""))</f>
        <v/>
      </c>
      <c r="N825" s="60" t="str">
        <f>_xlfn.IFNA(_xlfn.IFNA(_xlfn.IFNA(_xlfn.IFNA(INDEX(l_goods!$D$3:$D$65537,MATCH(C825,l_goods!$A$3:$A$65537,0)),INDEX(background_technosphere!$H$2:$H$65536,MATCH(C825,background_technosphere!$A$2:$A$65536,0))),INDEX(l_fp!$F$3:$F$65537,MATCH($D825,l_fp!$A$3:$A$65537,0))),INDEX(background_biosphere!$E$2:$E$65536,MATCH($D825,background_biosphere!$A$2:$A$65536,0))),"")</f>
        <v/>
      </c>
      <c r="O825" s="61"/>
      <c r="P825" s="61"/>
      <c r="Q825" s="61"/>
    </row>
    <row r="826" spans="1:17" x14ac:dyDescent="0.25">
      <c r="A826" s="159"/>
      <c r="B826" s="156"/>
      <c r="C826" s="53"/>
      <c r="D826" s="54"/>
      <c r="E826" s="55" t="str">
        <f>_xlfn.IFNA(_xlfn.IFNA(INDEX(l_act!$B$3:$B$65537,MATCH(IFERROR(RIGHT($C826,LEN($C826)-FIND("_",$C826)),""),l_act!$A$3:$A$65537,0)),INDEX(background_technosphere!$E$2:$E$65536,MATCH($C826,background_technosphere!$A$2:$A$65536,0))),"")</f>
        <v/>
      </c>
      <c r="F826" s="55" t="str">
        <f>_xlfn.IFNA(_xlfn.IFNA(INDEX(l_act!$C$3:$C$65537,MATCH(IFERROR(RIGHT($C826,LEN($C826)-FIND("_",$C826)),""),l_act!$A$3:$A$65537,0)),INDEX(background_technosphere!$G$2:$G$65536,MATCH($C826,background_technosphere!$A$2:$A$65536,0))),"")</f>
        <v/>
      </c>
      <c r="G826" s="56" t="str">
        <f>_xlfn.IFNA(_xlfn.IFNA(INDEX(l_goods!$B$3:$B$65537,MATCH($C826,l_goods!$A$3:$A$65537,0)),INDEX(background_technosphere!$F$2:$F$65536,MATCH($C826,background_technosphere!$A$2:$A$65536,0))),"")</f>
        <v/>
      </c>
      <c r="H826" s="57" t="str">
        <f>_xlfn.IFNA(_xlfn.IFNA(INDEX(l_fp!$B$3:$B$65537,MATCH($D826,l_fp!$A$3:$A$65537,0)),INDEX(background_biosphere!$B$2:$B$65536,MATCH($D826,background_biosphere!$A$2:$A$65536,0))),"")</f>
        <v/>
      </c>
      <c r="I826" s="58"/>
      <c r="J826" s="58"/>
      <c r="K826" s="54"/>
      <c r="L826" s="59" t="str">
        <f>IF(_xlfn.IFNA(_xlfn.IFNA(INDEX(l_fp!$D$3:$D$65537,MATCH($D826,l_fp!$A$3:$A$65537,0)),INDEX(background_biosphere!$C$2:$C$65536,MATCH($D826,background_biosphere!$A$2:$A$65536,0))),"")=0,"",_xlfn.IFNA(_xlfn.IFNA(INDEX(l_fp!$D$3:$D$65537,MATCH($D826,l_fp!$A$3:$A$65537,0)),INDEX(background_biosphere!$C$2:$C$65536,MATCH($D826,background_biosphere!$A$2:$A$65536,0))),""))</f>
        <v/>
      </c>
      <c r="M826" s="59" t="str">
        <f>IF(_xlfn.IFNA(_xlfn.IFNA(INDEX(l_fp!$E$3:$E$65537,MATCH($D826,l_fp!$A$3:$A$65537,0)),INDEX(background_biosphere!$D$2:$D$65536,MATCH($D826,background_biosphere!$A$2:$A$65536,0))),"")=0,"",_xlfn.IFNA(_xlfn.IFNA(INDEX(l_fp!$E$3:$E$65537,MATCH($D826,l_fp!$A$3:$A$65537,0)),INDEX(background_biosphere!$D$2:$D$65536,MATCH($D826,background_biosphere!$A$2:$A$65536,0))),""))</f>
        <v/>
      </c>
      <c r="N826" s="60" t="str">
        <f>_xlfn.IFNA(_xlfn.IFNA(_xlfn.IFNA(_xlfn.IFNA(INDEX(l_goods!$D$3:$D$65537,MATCH(C826,l_goods!$A$3:$A$65537,0)),INDEX(background_technosphere!$H$2:$H$65536,MATCH(C826,background_technosphere!$A$2:$A$65536,0))),INDEX(l_fp!$F$3:$F$65537,MATCH($D826,l_fp!$A$3:$A$65537,0))),INDEX(background_biosphere!$E$2:$E$65536,MATCH($D826,background_biosphere!$A$2:$A$65536,0))),"")</f>
        <v/>
      </c>
      <c r="O826" s="61"/>
      <c r="P826" s="61"/>
      <c r="Q826" s="61"/>
    </row>
    <row r="827" spans="1:17" x14ac:dyDescent="0.25">
      <c r="A827" s="159"/>
      <c r="B827" s="156"/>
      <c r="C827" s="53"/>
      <c r="D827" s="54"/>
      <c r="E827" s="55" t="str">
        <f>_xlfn.IFNA(_xlfn.IFNA(INDEX(l_act!$B$3:$B$65537,MATCH(IFERROR(RIGHT($C827,LEN($C827)-FIND("_",$C827)),""),l_act!$A$3:$A$65537,0)),INDEX(background_technosphere!$E$2:$E$65536,MATCH($C827,background_technosphere!$A$2:$A$65536,0))),"")</f>
        <v/>
      </c>
      <c r="F827" s="55" t="str">
        <f>_xlfn.IFNA(_xlfn.IFNA(INDEX(l_act!$C$3:$C$65537,MATCH(IFERROR(RIGHT($C827,LEN($C827)-FIND("_",$C827)),""),l_act!$A$3:$A$65537,0)),INDEX(background_technosphere!$G$2:$G$65536,MATCH($C827,background_technosphere!$A$2:$A$65536,0))),"")</f>
        <v/>
      </c>
      <c r="G827" s="56" t="str">
        <f>_xlfn.IFNA(_xlfn.IFNA(INDEX(l_goods!$B$3:$B$65537,MATCH($C827,l_goods!$A$3:$A$65537,0)),INDEX(background_technosphere!$F$2:$F$65536,MATCH($C827,background_technosphere!$A$2:$A$65536,0))),"")</f>
        <v/>
      </c>
      <c r="H827" s="57" t="str">
        <f>_xlfn.IFNA(_xlfn.IFNA(INDEX(l_fp!$B$3:$B$65537,MATCH($D827,l_fp!$A$3:$A$65537,0)),INDEX(background_biosphere!$B$2:$B$65536,MATCH($D827,background_biosphere!$A$2:$A$65536,0))),"")</f>
        <v/>
      </c>
      <c r="I827" s="58"/>
      <c r="J827" s="58"/>
      <c r="K827" s="54"/>
      <c r="L827" s="59" t="str">
        <f>IF(_xlfn.IFNA(_xlfn.IFNA(INDEX(l_fp!$D$3:$D$65537,MATCH($D827,l_fp!$A$3:$A$65537,0)),INDEX(background_biosphere!$C$2:$C$65536,MATCH($D827,background_biosphere!$A$2:$A$65536,0))),"")=0,"",_xlfn.IFNA(_xlfn.IFNA(INDEX(l_fp!$D$3:$D$65537,MATCH($D827,l_fp!$A$3:$A$65537,0)),INDEX(background_biosphere!$C$2:$C$65536,MATCH($D827,background_biosphere!$A$2:$A$65536,0))),""))</f>
        <v/>
      </c>
      <c r="M827" s="59" t="str">
        <f>IF(_xlfn.IFNA(_xlfn.IFNA(INDEX(l_fp!$E$3:$E$65537,MATCH($D827,l_fp!$A$3:$A$65537,0)),INDEX(background_biosphere!$D$2:$D$65536,MATCH($D827,background_biosphere!$A$2:$A$65536,0))),"")=0,"",_xlfn.IFNA(_xlfn.IFNA(INDEX(l_fp!$E$3:$E$65537,MATCH($D827,l_fp!$A$3:$A$65537,0)),INDEX(background_biosphere!$D$2:$D$65536,MATCH($D827,background_biosphere!$A$2:$A$65536,0))),""))</f>
        <v/>
      </c>
      <c r="N827" s="60" t="str">
        <f>_xlfn.IFNA(_xlfn.IFNA(_xlfn.IFNA(_xlfn.IFNA(INDEX(l_goods!$D$3:$D$65537,MATCH(C827,l_goods!$A$3:$A$65537,0)),INDEX(background_technosphere!$H$2:$H$65536,MATCH(C827,background_technosphere!$A$2:$A$65536,0))),INDEX(l_fp!$F$3:$F$65537,MATCH($D827,l_fp!$A$3:$A$65537,0))),INDEX(background_biosphere!$E$2:$E$65536,MATCH($D827,background_biosphere!$A$2:$A$65536,0))),"")</f>
        <v/>
      </c>
      <c r="O827" s="61"/>
      <c r="P827" s="61"/>
      <c r="Q827" s="61"/>
    </row>
    <row r="828" spans="1:17" x14ac:dyDescent="0.25">
      <c r="A828" s="159"/>
      <c r="B828" s="156"/>
      <c r="C828" s="53"/>
      <c r="D828" s="54"/>
      <c r="E828" s="55" t="str">
        <f>_xlfn.IFNA(_xlfn.IFNA(INDEX(l_act!$B$3:$B$65537,MATCH(IFERROR(RIGHT($C828,LEN($C828)-FIND("_",$C828)),""),l_act!$A$3:$A$65537,0)),INDEX(background_technosphere!$E$2:$E$65536,MATCH($C828,background_technosphere!$A$2:$A$65536,0))),"")</f>
        <v/>
      </c>
      <c r="F828" s="55" t="str">
        <f>_xlfn.IFNA(_xlfn.IFNA(INDEX(l_act!$C$3:$C$65537,MATCH(IFERROR(RIGHT($C828,LEN($C828)-FIND("_",$C828)),""),l_act!$A$3:$A$65537,0)),INDEX(background_technosphere!$G$2:$G$65536,MATCH($C828,background_technosphere!$A$2:$A$65536,0))),"")</f>
        <v/>
      </c>
      <c r="G828" s="56" t="str">
        <f>_xlfn.IFNA(_xlfn.IFNA(INDEX(l_goods!$B$3:$B$65537,MATCH($C828,l_goods!$A$3:$A$65537,0)),INDEX(background_technosphere!$F$2:$F$65536,MATCH($C828,background_technosphere!$A$2:$A$65536,0))),"")</f>
        <v/>
      </c>
      <c r="H828" s="57" t="str">
        <f>_xlfn.IFNA(_xlfn.IFNA(INDEX(l_fp!$B$3:$B$65537,MATCH($D828,l_fp!$A$3:$A$65537,0)),INDEX(background_biosphere!$B$2:$B$65536,MATCH($D828,background_biosphere!$A$2:$A$65536,0))),"")</f>
        <v/>
      </c>
      <c r="I828" s="58"/>
      <c r="J828" s="58"/>
      <c r="K828" s="54"/>
      <c r="L828" s="59" t="str">
        <f>IF(_xlfn.IFNA(_xlfn.IFNA(INDEX(l_fp!$D$3:$D$65537,MATCH($D828,l_fp!$A$3:$A$65537,0)),INDEX(background_biosphere!$C$2:$C$65536,MATCH($D828,background_biosphere!$A$2:$A$65536,0))),"")=0,"",_xlfn.IFNA(_xlfn.IFNA(INDEX(l_fp!$D$3:$D$65537,MATCH($D828,l_fp!$A$3:$A$65537,0)),INDEX(background_biosphere!$C$2:$C$65536,MATCH($D828,background_biosphere!$A$2:$A$65536,0))),""))</f>
        <v/>
      </c>
      <c r="M828" s="59" t="str">
        <f>IF(_xlfn.IFNA(_xlfn.IFNA(INDEX(l_fp!$E$3:$E$65537,MATCH($D828,l_fp!$A$3:$A$65537,0)),INDEX(background_biosphere!$D$2:$D$65536,MATCH($D828,background_biosphere!$A$2:$A$65536,0))),"")=0,"",_xlfn.IFNA(_xlfn.IFNA(INDEX(l_fp!$E$3:$E$65537,MATCH($D828,l_fp!$A$3:$A$65537,0)),INDEX(background_biosphere!$D$2:$D$65536,MATCH($D828,background_biosphere!$A$2:$A$65536,0))),""))</f>
        <v/>
      </c>
      <c r="N828" s="60" t="str">
        <f>_xlfn.IFNA(_xlfn.IFNA(_xlfn.IFNA(_xlfn.IFNA(INDEX(l_goods!$D$3:$D$65537,MATCH(C828,l_goods!$A$3:$A$65537,0)),INDEX(background_technosphere!$H$2:$H$65536,MATCH(C828,background_technosphere!$A$2:$A$65536,0))),INDEX(l_fp!$F$3:$F$65537,MATCH($D828,l_fp!$A$3:$A$65537,0))),INDEX(background_biosphere!$E$2:$E$65536,MATCH($D828,background_biosphere!$A$2:$A$65536,0))),"")</f>
        <v/>
      </c>
      <c r="O828" s="61"/>
      <c r="P828" s="61"/>
      <c r="Q828" s="61"/>
    </row>
    <row r="829" spans="1:17" x14ac:dyDescent="0.25">
      <c r="A829" s="159"/>
      <c r="B829" s="156"/>
      <c r="C829" s="53"/>
      <c r="D829" s="54"/>
      <c r="E829" s="55" t="str">
        <f>_xlfn.IFNA(_xlfn.IFNA(INDEX(l_act!$B$3:$B$65537,MATCH(IFERROR(RIGHT($C829,LEN($C829)-FIND("_",$C829)),""),l_act!$A$3:$A$65537,0)),INDEX(background_technosphere!$E$2:$E$65536,MATCH($C829,background_technosphere!$A$2:$A$65536,0))),"")</f>
        <v/>
      </c>
      <c r="F829" s="55" t="str">
        <f>_xlfn.IFNA(_xlfn.IFNA(INDEX(l_act!$C$3:$C$65537,MATCH(IFERROR(RIGHT($C829,LEN($C829)-FIND("_",$C829)),""),l_act!$A$3:$A$65537,0)),INDEX(background_technosphere!$G$2:$G$65536,MATCH($C829,background_technosphere!$A$2:$A$65536,0))),"")</f>
        <v/>
      </c>
      <c r="G829" s="56" t="str">
        <f>_xlfn.IFNA(_xlfn.IFNA(INDEX(l_goods!$B$3:$B$65537,MATCH($C829,l_goods!$A$3:$A$65537,0)),INDEX(background_technosphere!$F$2:$F$65536,MATCH($C829,background_technosphere!$A$2:$A$65536,0))),"")</f>
        <v/>
      </c>
      <c r="H829" s="57" t="str">
        <f>_xlfn.IFNA(_xlfn.IFNA(INDEX(l_fp!$B$3:$B$65537,MATCH($D829,l_fp!$A$3:$A$65537,0)),INDEX(background_biosphere!$B$2:$B$65536,MATCH($D829,background_biosphere!$A$2:$A$65536,0))),"")</f>
        <v/>
      </c>
      <c r="I829" s="58"/>
      <c r="J829" s="58"/>
      <c r="K829" s="54"/>
      <c r="L829" s="59" t="str">
        <f>IF(_xlfn.IFNA(_xlfn.IFNA(INDEX(l_fp!$D$3:$D$65537,MATCH($D829,l_fp!$A$3:$A$65537,0)),INDEX(background_biosphere!$C$2:$C$65536,MATCH($D829,background_biosphere!$A$2:$A$65536,0))),"")=0,"",_xlfn.IFNA(_xlfn.IFNA(INDEX(l_fp!$D$3:$D$65537,MATCH($D829,l_fp!$A$3:$A$65537,0)),INDEX(background_biosphere!$C$2:$C$65536,MATCH($D829,background_biosphere!$A$2:$A$65536,0))),""))</f>
        <v/>
      </c>
      <c r="M829" s="59" t="str">
        <f>IF(_xlfn.IFNA(_xlfn.IFNA(INDEX(l_fp!$E$3:$E$65537,MATCH($D829,l_fp!$A$3:$A$65537,0)),INDEX(background_biosphere!$D$2:$D$65536,MATCH($D829,background_biosphere!$A$2:$A$65536,0))),"")=0,"",_xlfn.IFNA(_xlfn.IFNA(INDEX(l_fp!$E$3:$E$65537,MATCH($D829,l_fp!$A$3:$A$65537,0)),INDEX(background_biosphere!$D$2:$D$65536,MATCH($D829,background_biosphere!$A$2:$A$65536,0))),""))</f>
        <v/>
      </c>
      <c r="N829" s="60" t="str">
        <f>_xlfn.IFNA(_xlfn.IFNA(_xlfn.IFNA(_xlfn.IFNA(INDEX(l_goods!$D$3:$D$65537,MATCH(C829,l_goods!$A$3:$A$65537,0)),INDEX(background_technosphere!$H$2:$H$65536,MATCH(C829,background_technosphere!$A$2:$A$65536,0))),INDEX(l_fp!$F$3:$F$65537,MATCH($D829,l_fp!$A$3:$A$65537,0))),INDEX(background_biosphere!$E$2:$E$65536,MATCH($D829,background_biosphere!$A$2:$A$65536,0))),"")</f>
        <v/>
      </c>
      <c r="O829" s="61"/>
      <c r="P829" s="61"/>
      <c r="Q829" s="61"/>
    </row>
    <row r="830" spans="1:17" x14ac:dyDescent="0.25">
      <c r="A830" s="159"/>
      <c r="B830" s="156"/>
      <c r="C830" s="53"/>
      <c r="D830" s="54"/>
      <c r="E830" s="55" t="str">
        <f>_xlfn.IFNA(_xlfn.IFNA(INDEX(l_act!$B$3:$B$65537,MATCH(IFERROR(RIGHT($C830,LEN($C830)-FIND("_",$C830)),""),l_act!$A$3:$A$65537,0)),INDEX(background_technosphere!$E$2:$E$65536,MATCH($C830,background_technosphere!$A$2:$A$65536,0))),"")</f>
        <v/>
      </c>
      <c r="F830" s="55" t="str">
        <f>_xlfn.IFNA(_xlfn.IFNA(INDEX(l_act!$C$3:$C$65537,MATCH(IFERROR(RIGHT($C830,LEN($C830)-FIND("_",$C830)),""),l_act!$A$3:$A$65537,0)),INDEX(background_technosphere!$G$2:$G$65536,MATCH($C830,background_technosphere!$A$2:$A$65536,0))),"")</f>
        <v/>
      </c>
      <c r="G830" s="56" t="str">
        <f>_xlfn.IFNA(_xlfn.IFNA(INDEX(l_goods!$B$3:$B$65537,MATCH($C830,l_goods!$A$3:$A$65537,0)),INDEX(background_technosphere!$F$2:$F$65536,MATCH($C830,background_technosphere!$A$2:$A$65536,0))),"")</f>
        <v/>
      </c>
      <c r="H830" s="57" t="str">
        <f>_xlfn.IFNA(_xlfn.IFNA(INDEX(l_fp!$B$3:$B$65537,MATCH($D830,l_fp!$A$3:$A$65537,0)),INDEX(background_biosphere!$B$2:$B$65536,MATCH($D830,background_biosphere!$A$2:$A$65536,0))),"")</f>
        <v/>
      </c>
      <c r="I830" s="58"/>
      <c r="J830" s="58"/>
      <c r="K830" s="54"/>
      <c r="L830" s="59" t="str">
        <f>IF(_xlfn.IFNA(_xlfn.IFNA(INDEX(l_fp!$D$3:$D$65537,MATCH($D830,l_fp!$A$3:$A$65537,0)),INDEX(background_biosphere!$C$2:$C$65536,MATCH($D830,background_biosphere!$A$2:$A$65536,0))),"")=0,"",_xlfn.IFNA(_xlfn.IFNA(INDEX(l_fp!$D$3:$D$65537,MATCH($D830,l_fp!$A$3:$A$65537,0)),INDEX(background_biosphere!$C$2:$C$65536,MATCH($D830,background_biosphere!$A$2:$A$65536,0))),""))</f>
        <v/>
      </c>
      <c r="M830" s="59" t="str">
        <f>IF(_xlfn.IFNA(_xlfn.IFNA(INDEX(l_fp!$E$3:$E$65537,MATCH($D830,l_fp!$A$3:$A$65537,0)),INDEX(background_biosphere!$D$2:$D$65536,MATCH($D830,background_biosphere!$A$2:$A$65536,0))),"")=0,"",_xlfn.IFNA(_xlfn.IFNA(INDEX(l_fp!$E$3:$E$65537,MATCH($D830,l_fp!$A$3:$A$65537,0)),INDEX(background_biosphere!$D$2:$D$65536,MATCH($D830,background_biosphere!$A$2:$A$65536,0))),""))</f>
        <v/>
      </c>
      <c r="N830" s="60" t="str">
        <f>_xlfn.IFNA(_xlfn.IFNA(_xlfn.IFNA(_xlfn.IFNA(INDEX(l_goods!$D$3:$D$65537,MATCH(C830,l_goods!$A$3:$A$65537,0)),INDEX(background_technosphere!$H$2:$H$65536,MATCH(C830,background_technosphere!$A$2:$A$65536,0))),INDEX(l_fp!$F$3:$F$65537,MATCH($D830,l_fp!$A$3:$A$65537,0))),INDEX(background_biosphere!$E$2:$E$65536,MATCH($D830,background_biosphere!$A$2:$A$65536,0))),"")</f>
        <v/>
      </c>
      <c r="O830" s="61"/>
      <c r="P830" s="61"/>
      <c r="Q830" s="61"/>
    </row>
    <row r="831" spans="1:17" x14ac:dyDescent="0.25">
      <c r="A831" s="159"/>
      <c r="B831" s="156"/>
      <c r="C831" s="53"/>
      <c r="D831" s="54"/>
      <c r="E831" s="55" t="str">
        <f>_xlfn.IFNA(_xlfn.IFNA(INDEX(l_act!$B$3:$B$65537,MATCH(IFERROR(RIGHT($C831,LEN($C831)-FIND("_",$C831)),""),l_act!$A$3:$A$65537,0)),INDEX(background_technosphere!$E$2:$E$65536,MATCH($C831,background_technosphere!$A$2:$A$65536,0))),"")</f>
        <v/>
      </c>
      <c r="F831" s="55" t="str">
        <f>_xlfn.IFNA(_xlfn.IFNA(INDEX(l_act!$C$3:$C$65537,MATCH(IFERROR(RIGHT($C831,LEN($C831)-FIND("_",$C831)),""),l_act!$A$3:$A$65537,0)),INDEX(background_technosphere!$G$2:$G$65536,MATCH($C831,background_technosphere!$A$2:$A$65536,0))),"")</f>
        <v/>
      </c>
      <c r="G831" s="56" t="str">
        <f>_xlfn.IFNA(_xlfn.IFNA(INDEX(l_goods!$B$3:$B$65537,MATCH($C831,l_goods!$A$3:$A$65537,0)),INDEX(background_technosphere!$F$2:$F$65536,MATCH($C831,background_technosphere!$A$2:$A$65536,0))),"")</f>
        <v/>
      </c>
      <c r="H831" s="57" t="str">
        <f>_xlfn.IFNA(_xlfn.IFNA(INDEX(l_fp!$B$3:$B$65537,MATCH($D831,l_fp!$A$3:$A$65537,0)),INDEX(background_biosphere!$B$2:$B$65536,MATCH($D831,background_biosphere!$A$2:$A$65536,0))),"")</f>
        <v/>
      </c>
      <c r="I831" s="58"/>
      <c r="J831" s="58"/>
      <c r="K831" s="54"/>
      <c r="L831" s="59" t="str">
        <f>IF(_xlfn.IFNA(_xlfn.IFNA(INDEX(l_fp!$D$3:$D$65537,MATCH($D831,l_fp!$A$3:$A$65537,0)),INDEX(background_biosphere!$C$2:$C$65536,MATCH($D831,background_biosphere!$A$2:$A$65536,0))),"")=0,"",_xlfn.IFNA(_xlfn.IFNA(INDEX(l_fp!$D$3:$D$65537,MATCH($D831,l_fp!$A$3:$A$65537,0)),INDEX(background_biosphere!$C$2:$C$65536,MATCH($D831,background_biosphere!$A$2:$A$65536,0))),""))</f>
        <v/>
      </c>
      <c r="M831" s="59" t="str">
        <f>IF(_xlfn.IFNA(_xlfn.IFNA(INDEX(l_fp!$E$3:$E$65537,MATCH($D831,l_fp!$A$3:$A$65537,0)),INDEX(background_biosphere!$D$2:$D$65536,MATCH($D831,background_biosphere!$A$2:$A$65536,0))),"")=0,"",_xlfn.IFNA(_xlfn.IFNA(INDEX(l_fp!$E$3:$E$65537,MATCH($D831,l_fp!$A$3:$A$65537,0)),INDEX(background_biosphere!$D$2:$D$65536,MATCH($D831,background_biosphere!$A$2:$A$65536,0))),""))</f>
        <v/>
      </c>
      <c r="N831" s="60" t="str">
        <f>_xlfn.IFNA(_xlfn.IFNA(_xlfn.IFNA(_xlfn.IFNA(INDEX(l_goods!$D$3:$D$65537,MATCH(C831,l_goods!$A$3:$A$65537,0)),INDEX(background_technosphere!$H$2:$H$65536,MATCH(C831,background_technosphere!$A$2:$A$65536,0))),INDEX(l_fp!$F$3:$F$65537,MATCH($D831,l_fp!$A$3:$A$65537,0))),INDEX(background_biosphere!$E$2:$E$65536,MATCH($D831,background_biosphere!$A$2:$A$65536,0))),"")</f>
        <v/>
      </c>
      <c r="O831" s="61"/>
      <c r="P831" s="61"/>
      <c r="Q831" s="61"/>
    </row>
    <row r="832" spans="1:17" x14ac:dyDescent="0.25">
      <c r="A832" s="159"/>
      <c r="B832" s="156"/>
      <c r="C832" s="53"/>
      <c r="D832" s="54"/>
      <c r="E832" s="55" t="str">
        <f>_xlfn.IFNA(_xlfn.IFNA(INDEX(l_act!$B$3:$B$65537,MATCH(IFERROR(RIGHT($C832,LEN($C832)-FIND("_",$C832)),""),l_act!$A$3:$A$65537,0)),INDEX(background_technosphere!$E$2:$E$65536,MATCH($C832,background_technosphere!$A$2:$A$65536,0))),"")</f>
        <v/>
      </c>
      <c r="F832" s="55" t="str">
        <f>_xlfn.IFNA(_xlfn.IFNA(INDEX(l_act!$C$3:$C$65537,MATCH(IFERROR(RIGHT($C832,LEN($C832)-FIND("_",$C832)),""),l_act!$A$3:$A$65537,0)),INDEX(background_technosphere!$G$2:$G$65536,MATCH($C832,background_technosphere!$A$2:$A$65536,0))),"")</f>
        <v/>
      </c>
      <c r="G832" s="56" t="str">
        <f>_xlfn.IFNA(_xlfn.IFNA(INDEX(l_goods!$B$3:$B$65537,MATCH($C832,l_goods!$A$3:$A$65537,0)),INDEX(background_technosphere!$F$2:$F$65536,MATCH($C832,background_technosphere!$A$2:$A$65536,0))),"")</f>
        <v/>
      </c>
      <c r="H832" s="57" t="str">
        <f>_xlfn.IFNA(_xlfn.IFNA(INDEX(l_fp!$B$3:$B$65537,MATCH($D832,l_fp!$A$3:$A$65537,0)),INDEX(background_biosphere!$B$2:$B$65536,MATCH($D832,background_biosphere!$A$2:$A$65536,0))),"")</f>
        <v/>
      </c>
      <c r="I832" s="58"/>
      <c r="J832" s="58"/>
      <c r="K832" s="54"/>
      <c r="L832" s="59" t="str">
        <f>IF(_xlfn.IFNA(_xlfn.IFNA(INDEX(l_fp!$D$3:$D$65537,MATCH($D832,l_fp!$A$3:$A$65537,0)),INDEX(background_biosphere!$C$2:$C$65536,MATCH($D832,background_biosphere!$A$2:$A$65536,0))),"")=0,"",_xlfn.IFNA(_xlfn.IFNA(INDEX(l_fp!$D$3:$D$65537,MATCH($D832,l_fp!$A$3:$A$65537,0)),INDEX(background_biosphere!$C$2:$C$65536,MATCH($D832,background_biosphere!$A$2:$A$65536,0))),""))</f>
        <v/>
      </c>
      <c r="M832" s="59" t="str">
        <f>IF(_xlfn.IFNA(_xlfn.IFNA(INDEX(l_fp!$E$3:$E$65537,MATCH($D832,l_fp!$A$3:$A$65537,0)),INDEX(background_biosphere!$D$2:$D$65536,MATCH($D832,background_biosphere!$A$2:$A$65536,0))),"")=0,"",_xlfn.IFNA(_xlfn.IFNA(INDEX(l_fp!$E$3:$E$65537,MATCH($D832,l_fp!$A$3:$A$65537,0)),INDEX(background_biosphere!$D$2:$D$65536,MATCH($D832,background_biosphere!$A$2:$A$65536,0))),""))</f>
        <v/>
      </c>
      <c r="N832" s="60" t="str">
        <f>_xlfn.IFNA(_xlfn.IFNA(_xlfn.IFNA(_xlfn.IFNA(INDEX(l_goods!$D$3:$D$65537,MATCH(C832,l_goods!$A$3:$A$65537,0)),INDEX(background_technosphere!$H$2:$H$65536,MATCH(C832,background_technosphere!$A$2:$A$65536,0))),INDEX(l_fp!$F$3:$F$65537,MATCH($D832,l_fp!$A$3:$A$65537,0))),INDEX(background_biosphere!$E$2:$E$65536,MATCH($D832,background_biosphere!$A$2:$A$65536,0))),"")</f>
        <v/>
      </c>
      <c r="O832" s="61"/>
      <c r="P832" s="61"/>
      <c r="Q832" s="61"/>
    </row>
    <row r="833" spans="1:17" x14ac:dyDescent="0.25">
      <c r="A833" s="159"/>
      <c r="B833" s="156"/>
      <c r="C833" s="53"/>
      <c r="D833" s="54"/>
      <c r="E833" s="55" t="str">
        <f>_xlfn.IFNA(_xlfn.IFNA(INDEX(l_act!$B$3:$B$65537,MATCH(IFERROR(RIGHT($C833,LEN($C833)-FIND("_",$C833)),""),l_act!$A$3:$A$65537,0)),INDEX(background_technosphere!$E$2:$E$65536,MATCH($C833,background_technosphere!$A$2:$A$65536,0))),"")</f>
        <v/>
      </c>
      <c r="F833" s="55" t="str">
        <f>_xlfn.IFNA(_xlfn.IFNA(INDEX(l_act!$C$3:$C$65537,MATCH(IFERROR(RIGHT($C833,LEN($C833)-FIND("_",$C833)),""),l_act!$A$3:$A$65537,0)),INDEX(background_technosphere!$G$2:$G$65536,MATCH($C833,background_technosphere!$A$2:$A$65536,0))),"")</f>
        <v/>
      </c>
      <c r="G833" s="56" t="str">
        <f>_xlfn.IFNA(_xlfn.IFNA(INDEX(l_goods!$B$3:$B$65537,MATCH($C833,l_goods!$A$3:$A$65537,0)),INDEX(background_technosphere!$F$2:$F$65536,MATCH($C833,background_technosphere!$A$2:$A$65536,0))),"")</f>
        <v/>
      </c>
      <c r="H833" s="57" t="str">
        <f>_xlfn.IFNA(_xlfn.IFNA(INDEX(l_fp!$B$3:$B$65537,MATCH($D833,l_fp!$A$3:$A$65537,0)),INDEX(background_biosphere!$B$2:$B$65536,MATCH($D833,background_biosphere!$A$2:$A$65536,0))),"")</f>
        <v/>
      </c>
      <c r="I833" s="58"/>
      <c r="J833" s="58"/>
      <c r="K833" s="54"/>
      <c r="L833" s="59" t="str">
        <f>IF(_xlfn.IFNA(_xlfn.IFNA(INDEX(l_fp!$D$3:$D$65537,MATCH($D833,l_fp!$A$3:$A$65537,0)),INDEX(background_biosphere!$C$2:$C$65536,MATCH($D833,background_biosphere!$A$2:$A$65536,0))),"")=0,"",_xlfn.IFNA(_xlfn.IFNA(INDEX(l_fp!$D$3:$D$65537,MATCH($D833,l_fp!$A$3:$A$65537,0)),INDEX(background_biosphere!$C$2:$C$65536,MATCH($D833,background_biosphere!$A$2:$A$65536,0))),""))</f>
        <v/>
      </c>
      <c r="M833" s="59" t="str">
        <f>IF(_xlfn.IFNA(_xlfn.IFNA(INDEX(l_fp!$E$3:$E$65537,MATCH($D833,l_fp!$A$3:$A$65537,0)),INDEX(background_biosphere!$D$2:$D$65536,MATCH($D833,background_biosphere!$A$2:$A$65536,0))),"")=0,"",_xlfn.IFNA(_xlfn.IFNA(INDEX(l_fp!$E$3:$E$65537,MATCH($D833,l_fp!$A$3:$A$65537,0)),INDEX(background_biosphere!$D$2:$D$65536,MATCH($D833,background_biosphere!$A$2:$A$65536,0))),""))</f>
        <v/>
      </c>
      <c r="N833" s="60" t="str">
        <f>_xlfn.IFNA(_xlfn.IFNA(_xlfn.IFNA(_xlfn.IFNA(INDEX(l_goods!$D$3:$D$65537,MATCH(C833,l_goods!$A$3:$A$65537,0)),INDEX(background_technosphere!$H$2:$H$65536,MATCH(C833,background_technosphere!$A$2:$A$65536,0))),INDEX(l_fp!$F$3:$F$65537,MATCH($D833,l_fp!$A$3:$A$65537,0))),INDEX(background_biosphere!$E$2:$E$65536,MATCH($D833,background_biosphere!$A$2:$A$65536,0))),"")</f>
        <v/>
      </c>
      <c r="O833" s="61"/>
      <c r="P833" s="61"/>
      <c r="Q833" s="61"/>
    </row>
    <row r="834" spans="1:17" x14ac:dyDescent="0.25">
      <c r="A834" s="159"/>
      <c r="B834" s="156"/>
      <c r="C834" s="53"/>
      <c r="D834" s="54"/>
      <c r="E834" s="55" t="str">
        <f>_xlfn.IFNA(_xlfn.IFNA(INDEX(l_act!$B$3:$B$65537,MATCH(IFERROR(RIGHT($C834,LEN($C834)-FIND("_",$C834)),""),l_act!$A$3:$A$65537,0)),INDEX(background_technosphere!$E$2:$E$65536,MATCH($C834,background_technosphere!$A$2:$A$65536,0))),"")</f>
        <v/>
      </c>
      <c r="F834" s="55" t="str">
        <f>_xlfn.IFNA(_xlfn.IFNA(INDEX(l_act!$C$3:$C$65537,MATCH(IFERROR(RIGHT($C834,LEN($C834)-FIND("_",$C834)),""),l_act!$A$3:$A$65537,0)),INDEX(background_technosphere!$G$2:$G$65536,MATCH($C834,background_technosphere!$A$2:$A$65536,0))),"")</f>
        <v/>
      </c>
      <c r="G834" s="56" t="str">
        <f>_xlfn.IFNA(_xlfn.IFNA(INDEX(l_goods!$B$3:$B$65537,MATCH($C834,l_goods!$A$3:$A$65537,0)),INDEX(background_technosphere!$F$2:$F$65536,MATCH($C834,background_technosphere!$A$2:$A$65536,0))),"")</f>
        <v/>
      </c>
      <c r="H834" s="57" t="str">
        <f>_xlfn.IFNA(_xlfn.IFNA(INDEX(l_fp!$B$3:$B$65537,MATCH($D834,l_fp!$A$3:$A$65537,0)),INDEX(background_biosphere!$B$2:$B$65536,MATCH($D834,background_biosphere!$A$2:$A$65536,0))),"")</f>
        <v/>
      </c>
      <c r="I834" s="58"/>
      <c r="J834" s="58"/>
      <c r="K834" s="54"/>
      <c r="L834" s="59" t="str">
        <f>IF(_xlfn.IFNA(_xlfn.IFNA(INDEX(l_fp!$D$3:$D$65537,MATCH($D834,l_fp!$A$3:$A$65537,0)),INDEX(background_biosphere!$C$2:$C$65536,MATCH($D834,background_biosphere!$A$2:$A$65536,0))),"")=0,"",_xlfn.IFNA(_xlfn.IFNA(INDEX(l_fp!$D$3:$D$65537,MATCH($D834,l_fp!$A$3:$A$65537,0)),INDEX(background_biosphere!$C$2:$C$65536,MATCH($D834,background_biosphere!$A$2:$A$65536,0))),""))</f>
        <v/>
      </c>
      <c r="M834" s="59" t="str">
        <f>IF(_xlfn.IFNA(_xlfn.IFNA(INDEX(l_fp!$E$3:$E$65537,MATCH($D834,l_fp!$A$3:$A$65537,0)),INDEX(background_biosphere!$D$2:$D$65536,MATCH($D834,background_biosphere!$A$2:$A$65536,0))),"")=0,"",_xlfn.IFNA(_xlfn.IFNA(INDEX(l_fp!$E$3:$E$65537,MATCH($D834,l_fp!$A$3:$A$65537,0)),INDEX(background_biosphere!$D$2:$D$65536,MATCH($D834,background_biosphere!$A$2:$A$65536,0))),""))</f>
        <v/>
      </c>
      <c r="N834" s="60" t="str">
        <f>_xlfn.IFNA(_xlfn.IFNA(_xlfn.IFNA(_xlfn.IFNA(INDEX(l_goods!$D$3:$D$65537,MATCH(C834,l_goods!$A$3:$A$65537,0)),INDEX(background_technosphere!$H$2:$H$65536,MATCH(C834,background_technosphere!$A$2:$A$65536,0))),INDEX(l_fp!$F$3:$F$65537,MATCH($D834,l_fp!$A$3:$A$65537,0))),INDEX(background_biosphere!$E$2:$E$65536,MATCH($D834,background_biosphere!$A$2:$A$65536,0))),"")</f>
        <v/>
      </c>
      <c r="O834" s="61"/>
      <c r="P834" s="61"/>
      <c r="Q834" s="61"/>
    </row>
    <row r="835" spans="1:17" x14ac:dyDescent="0.25">
      <c r="A835" s="159"/>
      <c r="B835" s="156"/>
      <c r="C835" s="53"/>
      <c r="D835" s="54"/>
      <c r="E835" s="55" t="str">
        <f>_xlfn.IFNA(_xlfn.IFNA(INDEX(l_act!$B$3:$B$65537,MATCH(IFERROR(RIGHT($C835,LEN($C835)-FIND("_",$C835)),""),l_act!$A$3:$A$65537,0)),INDEX(background_technosphere!$E$2:$E$65536,MATCH($C835,background_technosphere!$A$2:$A$65536,0))),"")</f>
        <v/>
      </c>
      <c r="F835" s="55" t="str">
        <f>_xlfn.IFNA(_xlfn.IFNA(INDEX(l_act!$C$3:$C$65537,MATCH(IFERROR(RIGHT($C835,LEN($C835)-FIND("_",$C835)),""),l_act!$A$3:$A$65537,0)),INDEX(background_technosphere!$G$2:$G$65536,MATCH($C835,background_technosphere!$A$2:$A$65536,0))),"")</f>
        <v/>
      </c>
      <c r="G835" s="56" t="str">
        <f>_xlfn.IFNA(_xlfn.IFNA(INDEX(l_goods!$B$3:$B$65537,MATCH($C835,l_goods!$A$3:$A$65537,0)),INDEX(background_technosphere!$F$2:$F$65536,MATCH($C835,background_technosphere!$A$2:$A$65536,0))),"")</f>
        <v/>
      </c>
      <c r="H835" s="57" t="str">
        <f>_xlfn.IFNA(_xlfn.IFNA(INDEX(l_fp!$B$3:$B$65537,MATCH($D835,l_fp!$A$3:$A$65537,0)),INDEX(background_biosphere!$B$2:$B$65536,MATCH($D835,background_biosphere!$A$2:$A$65536,0))),"")</f>
        <v/>
      </c>
      <c r="I835" s="58"/>
      <c r="J835" s="58"/>
      <c r="K835" s="54"/>
      <c r="L835" s="59" t="str">
        <f>IF(_xlfn.IFNA(_xlfn.IFNA(INDEX(l_fp!$D$3:$D$65537,MATCH($D835,l_fp!$A$3:$A$65537,0)),INDEX(background_biosphere!$C$2:$C$65536,MATCH($D835,background_biosphere!$A$2:$A$65536,0))),"")=0,"",_xlfn.IFNA(_xlfn.IFNA(INDEX(l_fp!$D$3:$D$65537,MATCH($D835,l_fp!$A$3:$A$65537,0)),INDEX(background_biosphere!$C$2:$C$65536,MATCH($D835,background_biosphere!$A$2:$A$65536,0))),""))</f>
        <v/>
      </c>
      <c r="M835" s="59" t="str">
        <f>IF(_xlfn.IFNA(_xlfn.IFNA(INDEX(l_fp!$E$3:$E$65537,MATCH($D835,l_fp!$A$3:$A$65537,0)),INDEX(background_biosphere!$D$2:$D$65536,MATCH($D835,background_biosphere!$A$2:$A$65536,0))),"")=0,"",_xlfn.IFNA(_xlfn.IFNA(INDEX(l_fp!$E$3:$E$65537,MATCH($D835,l_fp!$A$3:$A$65537,0)),INDEX(background_biosphere!$D$2:$D$65536,MATCH($D835,background_biosphere!$A$2:$A$65536,0))),""))</f>
        <v/>
      </c>
      <c r="N835" s="60" t="str">
        <f>_xlfn.IFNA(_xlfn.IFNA(_xlfn.IFNA(_xlfn.IFNA(INDEX(l_goods!$D$3:$D$65537,MATCH(C835,l_goods!$A$3:$A$65537,0)),INDEX(background_technosphere!$H$2:$H$65536,MATCH(C835,background_technosphere!$A$2:$A$65536,0))),INDEX(l_fp!$F$3:$F$65537,MATCH($D835,l_fp!$A$3:$A$65537,0))),INDEX(background_biosphere!$E$2:$E$65536,MATCH($D835,background_biosphere!$A$2:$A$65536,0))),"")</f>
        <v/>
      </c>
      <c r="O835" s="61"/>
      <c r="P835" s="61"/>
      <c r="Q835" s="61"/>
    </row>
    <row r="836" spans="1:17" x14ac:dyDescent="0.25">
      <c r="A836" s="159"/>
      <c r="B836" s="156"/>
      <c r="C836" s="53"/>
      <c r="D836" s="54"/>
      <c r="E836" s="55" t="str">
        <f>_xlfn.IFNA(_xlfn.IFNA(INDEX(l_act!$B$3:$B$65537,MATCH(IFERROR(RIGHT($C836,LEN($C836)-FIND("_",$C836)),""),l_act!$A$3:$A$65537,0)),INDEX(background_technosphere!$E$2:$E$65536,MATCH($C836,background_technosphere!$A$2:$A$65536,0))),"")</f>
        <v/>
      </c>
      <c r="F836" s="55" t="str">
        <f>_xlfn.IFNA(_xlfn.IFNA(INDEX(l_act!$C$3:$C$65537,MATCH(IFERROR(RIGHT($C836,LEN($C836)-FIND("_",$C836)),""),l_act!$A$3:$A$65537,0)),INDEX(background_technosphere!$G$2:$G$65536,MATCH($C836,background_technosphere!$A$2:$A$65536,0))),"")</f>
        <v/>
      </c>
      <c r="G836" s="56" t="str">
        <f>_xlfn.IFNA(_xlfn.IFNA(INDEX(l_goods!$B$3:$B$65537,MATCH($C836,l_goods!$A$3:$A$65537,0)),INDEX(background_technosphere!$F$2:$F$65536,MATCH($C836,background_technosphere!$A$2:$A$65536,0))),"")</f>
        <v/>
      </c>
      <c r="H836" s="57" t="str">
        <f>_xlfn.IFNA(_xlfn.IFNA(INDEX(l_fp!$B$3:$B$65537,MATCH($D836,l_fp!$A$3:$A$65537,0)),INDEX(background_biosphere!$B$2:$B$65536,MATCH($D836,background_biosphere!$A$2:$A$65536,0))),"")</f>
        <v/>
      </c>
      <c r="I836" s="58"/>
      <c r="J836" s="58"/>
      <c r="K836" s="54"/>
      <c r="L836" s="59" t="str">
        <f>IF(_xlfn.IFNA(_xlfn.IFNA(INDEX(l_fp!$D$3:$D$65537,MATCH($D836,l_fp!$A$3:$A$65537,0)),INDEX(background_biosphere!$C$2:$C$65536,MATCH($D836,background_biosphere!$A$2:$A$65536,0))),"")=0,"",_xlfn.IFNA(_xlfn.IFNA(INDEX(l_fp!$D$3:$D$65537,MATCH($D836,l_fp!$A$3:$A$65537,0)),INDEX(background_biosphere!$C$2:$C$65536,MATCH($D836,background_biosphere!$A$2:$A$65536,0))),""))</f>
        <v/>
      </c>
      <c r="M836" s="59" t="str">
        <f>IF(_xlfn.IFNA(_xlfn.IFNA(INDEX(l_fp!$E$3:$E$65537,MATCH($D836,l_fp!$A$3:$A$65537,0)),INDEX(background_biosphere!$D$2:$D$65536,MATCH($D836,background_biosphere!$A$2:$A$65536,0))),"")=0,"",_xlfn.IFNA(_xlfn.IFNA(INDEX(l_fp!$E$3:$E$65537,MATCH($D836,l_fp!$A$3:$A$65537,0)),INDEX(background_biosphere!$D$2:$D$65536,MATCH($D836,background_biosphere!$A$2:$A$65536,0))),""))</f>
        <v/>
      </c>
      <c r="N836" s="60" t="str">
        <f>_xlfn.IFNA(_xlfn.IFNA(_xlfn.IFNA(_xlfn.IFNA(INDEX(l_goods!$D$3:$D$65537,MATCH(C836,l_goods!$A$3:$A$65537,0)),INDEX(background_technosphere!$H$2:$H$65536,MATCH(C836,background_technosphere!$A$2:$A$65536,0))),INDEX(l_fp!$F$3:$F$65537,MATCH($D836,l_fp!$A$3:$A$65537,0))),INDEX(background_biosphere!$E$2:$E$65536,MATCH($D836,background_biosphere!$A$2:$A$65536,0))),"")</f>
        <v/>
      </c>
      <c r="O836" s="61"/>
      <c r="P836" s="61"/>
      <c r="Q836" s="61"/>
    </row>
    <row r="837" spans="1:17" x14ac:dyDescent="0.25">
      <c r="A837" s="159"/>
      <c r="B837" s="156"/>
      <c r="C837" s="53"/>
      <c r="D837" s="54"/>
      <c r="E837" s="55" t="str">
        <f>_xlfn.IFNA(_xlfn.IFNA(INDEX(l_act!$B$3:$B$65537,MATCH(IFERROR(RIGHT($C837,LEN($C837)-FIND("_",$C837)),""),l_act!$A$3:$A$65537,0)),INDEX(background_technosphere!$E$2:$E$65536,MATCH($C837,background_technosphere!$A$2:$A$65536,0))),"")</f>
        <v/>
      </c>
      <c r="F837" s="55" t="str">
        <f>_xlfn.IFNA(_xlfn.IFNA(INDEX(l_act!$C$3:$C$65537,MATCH(IFERROR(RIGHT($C837,LEN($C837)-FIND("_",$C837)),""),l_act!$A$3:$A$65537,0)),INDEX(background_technosphere!$G$2:$G$65536,MATCH($C837,background_technosphere!$A$2:$A$65536,0))),"")</f>
        <v/>
      </c>
      <c r="G837" s="56" t="str">
        <f>_xlfn.IFNA(_xlfn.IFNA(INDEX(l_goods!$B$3:$B$65537,MATCH($C837,l_goods!$A$3:$A$65537,0)),INDEX(background_technosphere!$F$2:$F$65536,MATCH($C837,background_technosphere!$A$2:$A$65536,0))),"")</f>
        <v/>
      </c>
      <c r="H837" s="57" t="str">
        <f>_xlfn.IFNA(_xlfn.IFNA(INDEX(l_fp!$B$3:$B$65537,MATCH($D837,l_fp!$A$3:$A$65537,0)),INDEX(background_biosphere!$B$2:$B$65536,MATCH($D837,background_biosphere!$A$2:$A$65536,0))),"")</f>
        <v/>
      </c>
      <c r="I837" s="58"/>
      <c r="J837" s="58"/>
      <c r="K837" s="54"/>
      <c r="L837" s="59" t="str">
        <f>IF(_xlfn.IFNA(_xlfn.IFNA(INDEX(l_fp!$D$3:$D$65537,MATCH($D837,l_fp!$A$3:$A$65537,0)),INDEX(background_biosphere!$C$2:$C$65536,MATCH($D837,background_biosphere!$A$2:$A$65536,0))),"")=0,"",_xlfn.IFNA(_xlfn.IFNA(INDEX(l_fp!$D$3:$D$65537,MATCH($D837,l_fp!$A$3:$A$65537,0)),INDEX(background_biosphere!$C$2:$C$65536,MATCH($D837,background_biosphere!$A$2:$A$65536,0))),""))</f>
        <v/>
      </c>
      <c r="M837" s="59" t="str">
        <f>IF(_xlfn.IFNA(_xlfn.IFNA(INDEX(l_fp!$E$3:$E$65537,MATCH($D837,l_fp!$A$3:$A$65537,0)),INDEX(background_biosphere!$D$2:$D$65536,MATCH($D837,background_biosphere!$A$2:$A$65536,0))),"")=0,"",_xlfn.IFNA(_xlfn.IFNA(INDEX(l_fp!$E$3:$E$65537,MATCH($D837,l_fp!$A$3:$A$65537,0)),INDEX(background_biosphere!$D$2:$D$65536,MATCH($D837,background_biosphere!$A$2:$A$65536,0))),""))</f>
        <v/>
      </c>
      <c r="N837" s="60" t="str">
        <f>_xlfn.IFNA(_xlfn.IFNA(_xlfn.IFNA(_xlfn.IFNA(INDEX(l_goods!$D$3:$D$65537,MATCH(C837,l_goods!$A$3:$A$65537,0)),INDEX(background_technosphere!$H$2:$H$65536,MATCH(C837,background_technosphere!$A$2:$A$65536,0))),INDEX(l_fp!$F$3:$F$65537,MATCH($D837,l_fp!$A$3:$A$65537,0))),INDEX(background_biosphere!$E$2:$E$65536,MATCH($D837,background_biosphere!$A$2:$A$65536,0))),"")</f>
        <v/>
      </c>
      <c r="O837" s="61"/>
      <c r="P837" s="61"/>
      <c r="Q837" s="61"/>
    </row>
    <row r="838" spans="1:17" x14ac:dyDescent="0.25">
      <c r="A838" s="159"/>
      <c r="B838" s="156"/>
      <c r="C838" s="53"/>
      <c r="D838" s="54"/>
      <c r="E838" s="55" t="str">
        <f>_xlfn.IFNA(_xlfn.IFNA(INDEX(l_act!$B$3:$B$65537,MATCH(IFERROR(RIGHT($C838,LEN($C838)-FIND("_",$C838)),""),l_act!$A$3:$A$65537,0)),INDEX(background_technosphere!$E$2:$E$65536,MATCH($C838,background_technosphere!$A$2:$A$65536,0))),"")</f>
        <v/>
      </c>
      <c r="F838" s="55" t="str">
        <f>_xlfn.IFNA(_xlfn.IFNA(INDEX(l_act!$C$3:$C$65537,MATCH(IFERROR(RIGHT($C838,LEN($C838)-FIND("_",$C838)),""),l_act!$A$3:$A$65537,0)),INDEX(background_technosphere!$G$2:$G$65536,MATCH($C838,background_technosphere!$A$2:$A$65536,0))),"")</f>
        <v/>
      </c>
      <c r="G838" s="56" t="str">
        <f>_xlfn.IFNA(_xlfn.IFNA(INDEX(l_goods!$B$3:$B$65537,MATCH($C838,l_goods!$A$3:$A$65537,0)),INDEX(background_technosphere!$F$2:$F$65536,MATCH($C838,background_technosphere!$A$2:$A$65536,0))),"")</f>
        <v/>
      </c>
      <c r="H838" s="57" t="str">
        <f>_xlfn.IFNA(_xlfn.IFNA(INDEX(l_fp!$B$3:$B$65537,MATCH($D838,l_fp!$A$3:$A$65537,0)),INDEX(background_biosphere!$B$2:$B$65536,MATCH($D838,background_biosphere!$A$2:$A$65536,0))),"")</f>
        <v/>
      </c>
      <c r="I838" s="58"/>
      <c r="J838" s="58"/>
      <c r="K838" s="54"/>
      <c r="L838" s="59" t="str">
        <f>IF(_xlfn.IFNA(_xlfn.IFNA(INDEX(l_fp!$D$3:$D$65537,MATCH($D838,l_fp!$A$3:$A$65537,0)),INDEX(background_biosphere!$C$2:$C$65536,MATCH($D838,background_biosphere!$A$2:$A$65536,0))),"")=0,"",_xlfn.IFNA(_xlfn.IFNA(INDEX(l_fp!$D$3:$D$65537,MATCH($D838,l_fp!$A$3:$A$65537,0)),INDEX(background_biosphere!$C$2:$C$65536,MATCH($D838,background_biosphere!$A$2:$A$65536,0))),""))</f>
        <v/>
      </c>
      <c r="M838" s="59" t="str">
        <f>IF(_xlfn.IFNA(_xlfn.IFNA(INDEX(l_fp!$E$3:$E$65537,MATCH($D838,l_fp!$A$3:$A$65537,0)),INDEX(background_biosphere!$D$2:$D$65536,MATCH($D838,background_biosphere!$A$2:$A$65536,0))),"")=0,"",_xlfn.IFNA(_xlfn.IFNA(INDEX(l_fp!$E$3:$E$65537,MATCH($D838,l_fp!$A$3:$A$65537,0)),INDEX(background_biosphere!$D$2:$D$65536,MATCH($D838,background_biosphere!$A$2:$A$65536,0))),""))</f>
        <v/>
      </c>
      <c r="N838" s="60" t="str">
        <f>_xlfn.IFNA(_xlfn.IFNA(_xlfn.IFNA(_xlfn.IFNA(INDEX(l_goods!$D$3:$D$65537,MATCH(C838,l_goods!$A$3:$A$65537,0)),INDEX(background_technosphere!$H$2:$H$65536,MATCH(C838,background_technosphere!$A$2:$A$65536,0))),INDEX(l_fp!$F$3:$F$65537,MATCH($D838,l_fp!$A$3:$A$65537,0))),INDEX(background_biosphere!$E$2:$E$65536,MATCH($D838,background_biosphere!$A$2:$A$65536,0))),"")</f>
        <v/>
      </c>
      <c r="O838" s="61"/>
      <c r="P838" s="61"/>
      <c r="Q838" s="61"/>
    </row>
    <row r="839" spans="1:17" x14ac:dyDescent="0.25">
      <c r="A839" s="159"/>
      <c r="B839" s="156"/>
      <c r="C839" s="53"/>
      <c r="D839" s="54"/>
      <c r="E839" s="55" t="str">
        <f>_xlfn.IFNA(_xlfn.IFNA(INDEX(l_act!$B$3:$B$65537,MATCH(IFERROR(RIGHT($C839,LEN($C839)-FIND("_",$C839)),""),l_act!$A$3:$A$65537,0)),INDEX(background_technosphere!$E$2:$E$65536,MATCH($C839,background_technosphere!$A$2:$A$65536,0))),"")</f>
        <v/>
      </c>
      <c r="F839" s="55" t="str">
        <f>_xlfn.IFNA(_xlfn.IFNA(INDEX(l_act!$C$3:$C$65537,MATCH(IFERROR(RIGHT($C839,LEN($C839)-FIND("_",$C839)),""),l_act!$A$3:$A$65537,0)),INDEX(background_technosphere!$G$2:$G$65536,MATCH($C839,background_technosphere!$A$2:$A$65536,0))),"")</f>
        <v/>
      </c>
      <c r="G839" s="56" t="str">
        <f>_xlfn.IFNA(_xlfn.IFNA(INDEX(l_goods!$B$3:$B$65537,MATCH($C839,l_goods!$A$3:$A$65537,0)),INDEX(background_technosphere!$F$2:$F$65536,MATCH($C839,background_technosphere!$A$2:$A$65536,0))),"")</f>
        <v/>
      </c>
      <c r="H839" s="57" t="str">
        <f>_xlfn.IFNA(_xlfn.IFNA(INDEX(l_fp!$B$3:$B$65537,MATCH($D839,l_fp!$A$3:$A$65537,0)),INDEX(background_biosphere!$B$2:$B$65536,MATCH($D839,background_biosphere!$A$2:$A$65536,0))),"")</f>
        <v/>
      </c>
      <c r="I839" s="58"/>
      <c r="J839" s="58"/>
      <c r="K839" s="54"/>
      <c r="L839" s="59" t="str">
        <f>IF(_xlfn.IFNA(_xlfn.IFNA(INDEX(l_fp!$D$3:$D$65537,MATCH($D839,l_fp!$A$3:$A$65537,0)),INDEX(background_biosphere!$C$2:$C$65536,MATCH($D839,background_biosphere!$A$2:$A$65536,0))),"")=0,"",_xlfn.IFNA(_xlfn.IFNA(INDEX(l_fp!$D$3:$D$65537,MATCH($D839,l_fp!$A$3:$A$65537,0)),INDEX(background_biosphere!$C$2:$C$65536,MATCH($D839,background_biosphere!$A$2:$A$65536,0))),""))</f>
        <v/>
      </c>
      <c r="M839" s="59" t="str">
        <f>IF(_xlfn.IFNA(_xlfn.IFNA(INDEX(l_fp!$E$3:$E$65537,MATCH($D839,l_fp!$A$3:$A$65537,0)),INDEX(background_biosphere!$D$2:$D$65536,MATCH($D839,background_biosphere!$A$2:$A$65536,0))),"")=0,"",_xlfn.IFNA(_xlfn.IFNA(INDEX(l_fp!$E$3:$E$65537,MATCH($D839,l_fp!$A$3:$A$65537,0)),INDEX(background_biosphere!$D$2:$D$65536,MATCH($D839,background_biosphere!$A$2:$A$65536,0))),""))</f>
        <v/>
      </c>
      <c r="N839" s="60" t="str">
        <f>_xlfn.IFNA(_xlfn.IFNA(_xlfn.IFNA(_xlfn.IFNA(INDEX(l_goods!$D$3:$D$65537,MATCH(C839,l_goods!$A$3:$A$65537,0)),INDEX(background_technosphere!$H$2:$H$65536,MATCH(C839,background_technosphere!$A$2:$A$65536,0))),INDEX(l_fp!$F$3:$F$65537,MATCH($D839,l_fp!$A$3:$A$65537,0))),INDEX(background_biosphere!$E$2:$E$65536,MATCH($D839,background_biosphere!$A$2:$A$65536,0))),"")</f>
        <v/>
      </c>
      <c r="O839" s="61"/>
      <c r="P839" s="61"/>
      <c r="Q839" s="61"/>
    </row>
    <row r="840" spans="1:17" x14ac:dyDescent="0.25">
      <c r="A840" s="159"/>
      <c r="B840" s="156"/>
      <c r="C840" s="53"/>
      <c r="D840" s="54"/>
      <c r="E840" s="55" t="str">
        <f>_xlfn.IFNA(_xlfn.IFNA(INDEX(l_act!$B$3:$B$65537,MATCH(IFERROR(RIGHT($C840,LEN($C840)-FIND("_",$C840)),""),l_act!$A$3:$A$65537,0)),INDEX(background_technosphere!$E$2:$E$65536,MATCH($C840,background_technosphere!$A$2:$A$65536,0))),"")</f>
        <v/>
      </c>
      <c r="F840" s="55" t="str">
        <f>_xlfn.IFNA(_xlfn.IFNA(INDEX(l_act!$C$3:$C$65537,MATCH(IFERROR(RIGHT($C840,LEN($C840)-FIND("_",$C840)),""),l_act!$A$3:$A$65537,0)),INDEX(background_technosphere!$G$2:$G$65536,MATCH($C840,background_technosphere!$A$2:$A$65536,0))),"")</f>
        <v/>
      </c>
      <c r="G840" s="56" t="str">
        <f>_xlfn.IFNA(_xlfn.IFNA(INDEX(l_goods!$B$3:$B$65537,MATCH($C840,l_goods!$A$3:$A$65537,0)),INDEX(background_technosphere!$F$2:$F$65536,MATCH($C840,background_technosphere!$A$2:$A$65536,0))),"")</f>
        <v/>
      </c>
      <c r="H840" s="57" t="str">
        <f>_xlfn.IFNA(_xlfn.IFNA(INDEX(l_fp!$B$3:$B$65537,MATCH($D840,l_fp!$A$3:$A$65537,0)),INDEX(background_biosphere!$B$2:$B$65536,MATCH($D840,background_biosphere!$A$2:$A$65536,0))),"")</f>
        <v/>
      </c>
      <c r="I840" s="58"/>
      <c r="J840" s="58"/>
      <c r="K840" s="54"/>
      <c r="L840" s="59" t="str">
        <f>IF(_xlfn.IFNA(_xlfn.IFNA(INDEX(l_fp!$D$3:$D$65537,MATCH($D840,l_fp!$A$3:$A$65537,0)),INDEX(background_biosphere!$C$2:$C$65536,MATCH($D840,background_biosphere!$A$2:$A$65536,0))),"")=0,"",_xlfn.IFNA(_xlfn.IFNA(INDEX(l_fp!$D$3:$D$65537,MATCH($D840,l_fp!$A$3:$A$65537,0)),INDEX(background_biosphere!$C$2:$C$65536,MATCH($D840,background_biosphere!$A$2:$A$65536,0))),""))</f>
        <v/>
      </c>
      <c r="M840" s="59" t="str">
        <f>IF(_xlfn.IFNA(_xlfn.IFNA(INDEX(l_fp!$E$3:$E$65537,MATCH($D840,l_fp!$A$3:$A$65537,0)),INDEX(background_biosphere!$D$2:$D$65536,MATCH($D840,background_biosphere!$A$2:$A$65536,0))),"")=0,"",_xlfn.IFNA(_xlfn.IFNA(INDEX(l_fp!$E$3:$E$65537,MATCH($D840,l_fp!$A$3:$A$65537,0)),INDEX(background_biosphere!$D$2:$D$65536,MATCH($D840,background_biosphere!$A$2:$A$65536,0))),""))</f>
        <v/>
      </c>
      <c r="N840" s="60" t="str">
        <f>_xlfn.IFNA(_xlfn.IFNA(_xlfn.IFNA(_xlfn.IFNA(INDEX(l_goods!$D$3:$D$65537,MATCH(C840,l_goods!$A$3:$A$65537,0)),INDEX(background_technosphere!$H$2:$H$65536,MATCH(C840,background_technosphere!$A$2:$A$65536,0))),INDEX(l_fp!$F$3:$F$65537,MATCH($D840,l_fp!$A$3:$A$65537,0))),INDEX(background_biosphere!$E$2:$E$65536,MATCH($D840,background_biosphere!$A$2:$A$65536,0))),"")</f>
        <v/>
      </c>
      <c r="O840" s="61"/>
      <c r="P840" s="61"/>
      <c r="Q840" s="61"/>
    </row>
    <row r="841" spans="1:17" x14ac:dyDescent="0.25">
      <c r="A841" s="159"/>
      <c r="B841" s="156"/>
      <c r="C841" s="53"/>
      <c r="D841" s="54"/>
      <c r="E841" s="55" t="str">
        <f>_xlfn.IFNA(_xlfn.IFNA(INDEX(l_act!$B$3:$B$65537,MATCH(IFERROR(RIGHT($C841,LEN($C841)-FIND("_",$C841)),""),l_act!$A$3:$A$65537,0)),INDEX(background_technosphere!$E$2:$E$65536,MATCH($C841,background_technosphere!$A$2:$A$65536,0))),"")</f>
        <v/>
      </c>
      <c r="F841" s="55" t="str">
        <f>_xlfn.IFNA(_xlfn.IFNA(INDEX(l_act!$C$3:$C$65537,MATCH(IFERROR(RIGHT($C841,LEN($C841)-FIND("_",$C841)),""),l_act!$A$3:$A$65537,0)),INDEX(background_technosphere!$G$2:$G$65536,MATCH($C841,background_technosphere!$A$2:$A$65536,0))),"")</f>
        <v/>
      </c>
      <c r="G841" s="56" t="str">
        <f>_xlfn.IFNA(_xlfn.IFNA(INDEX(l_goods!$B$3:$B$65537,MATCH($C841,l_goods!$A$3:$A$65537,0)),INDEX(background_technosphere!$F$2:$F$65536,MATCH($C841,background_technosphere!$A$2:$A$65536,0))),"")</f>
        <v/>
      </c>
      <c r="H841" s="57" t="str">
        <f>_xlfn.IFNA(_xlfn.IFNA(INDEX(l_fp!$B$3:$B$65537,MATCH($D841,l_fp!$A$3:$A$65537,0)),INDEX(background_biosphere!$B$2:$B$65536,MATCH($D841,background_biosphere!$A$2:$A$65536,0))),"")</f>
        <v/>
      </c>
      <c r="I841" s="58"/>
      <c r="J841" s="58"/>
      <c r="K841" s="54"/>
      <c r="L841" s="59" t="str">
        <f>IF(_xlfn.IFNA(_xlfn.IFNA(INDEX(l_fp!$D$3:$D$65537,MATCH($D841,l_fp!$A$3:$A$65537,0)),INDEX(background_biosphere!$C$2:$C$65536,MATCH($D841,background_biosphere!$A$2:$A$65536,0))),"")=0,"",_xlfn.IFNA(_xlfn.IFNA(INDEX(l_fp!$D$3:$D$65537,MATCH($D841,l_fp!$A$3:$A$65537,0)),INDEX(background_biosphere!$C$2:$C$65536,MATCH($D841,background_biosphere!$A$2:$A$65536,0))),""))</f>
        <v/>
      </c>
      <c r="M841" s="59" t="str">
        <f>IF(_xlfn.IFNA(_xlfn.IFNA(INDEX(l_fp!$E$3:$E$65537,MATCH($D841,l_fp!$A$3:$A$65537,0)),INDEX(background_biosphere!$D$2:$D$65536,MATCH($D841,background_biosphere!$A$2:$A$65536,0))),"")=0,"",_xlfn.IFNA(_xlfn.IFNA(INDEX(l_fp!$E$3:$E$65537,MATCH($D841,l_fp!$A$3:$A$65537,0)),INDEX(background_biosphere!$D$2:$D$65536,MATCH($D841,background_biosphere!$A$2:$A$65536,0))),""))</f>
        <v/>
      </c>
      <c r="N841" s="60" t="str">
        <f>_xlfn.IFNA(_xlfn.IFNA(_xlfn.IFNA(_xlfn.IFNA(INDEX(l_goods!$D$3:$D$65537,MATCH(C841,l_goods!$A$3:$A$65537,0)),INDEX(background_technosphere!$H$2:$H$65536,MATCH(C841,background_technosphere!$A$2:$A$65536,0))),INDEX(l_fp!$F$3:$F$65537,MATCH($D841,l_fp!$A$3:$A$65537,0))),INDEX(background_biosphere!$E$2:$E$65536,MATCH($D841,background_biosphere!$A$2:$A$65536,0))),"")</f>
        <v/>
      </c>
      <c r="O841" s="61"/>
      <c r="P841" s="61"/>
      <c r="Q841" s="61"/>
    </row>
    <row r="842" spans="1:17" x14ac:dyDescent="0.25">
      <c r="A842" s="159"/>
      <c r="B842" s="156"/>
      <c r="C842" s="53"/>
      <c r="D842" s="54"/>
      <c r="E842" s="55" t="str">
        <f>_xlfn.IFNA(_xlfn.IFNA(INDEX(l_act!$B$3:$B$65537,MATCH(IFERROR(RIGHT($C842,LEN($C842)-FIND("_",$C842)),""),l_act!$A$3:$A$65537,0)),INDEX(background_technosphere!$E$2:$E$65536,MATCH($C842,background_technosphere!$A$2:$A$65536,0))),"")</f>
        <v/>
      </c>
      <c r="F842" s="55" t="str">
        <f>_xlfn.IFNA(_xlfn.IFNA(INDEX(l_act!$C$3:$C$65537,MATCH(IFERROR(RIGHT($C842,LEN($C842)-FIND("_",$C842)),""),l_act!$A$3:$A$65537,0)),INDEX(background_technosphere!$G$2:$G$65536,MATCH($C842,background_technosphere!$A$2:$A$65536,0))),"")</f>
        <v/>
      </c>
      <c r="G842" s="56" t="str">
        <f>_xlfn.IFNA(_xlfn.IFNA(INDEX(l_goods!$B$3:$B$65537,MATCH($C842,l_goods!$A$3:$A$65537,0)),INDEX(background_technosphere!$F$2:$F$65536,MATCH($C842,background_technosphere!$A$2:$A$65536,0))),"")</f>
        <v/>
      </c>
      <c r="H842" s="57" t="str">
        <f>_xlfn.IFNA(_xlfn.IFNA(INDEX(l_fp!$B$3:$B$65537,MATCH($D842,l_fp!$A$3:$A$65537,0)),INDEX(background_biosphere!$B$2:$B$65536,MATCH($D842,background_biosphere!$A$2:$A$65536,0))),"")</f>
        <v/>
      </c>
      <c r="I842" s="58"/>
      <c r="J842" s="58"/>
      <c r="K842" s="54"/>
      <c r="L842" s="59" t="str">
        <f>IF(_xlfn.IFNA(_xlfn.IFNA(INDEX(l_fp!$D$3:$D$65537,MATCH($D842,l_fp!$A$3:$A$65537,0)),INDEX(background_biosphere!$C$2:$C$65536,MATCH($D842,background_biosphere!$A$2:$A$65536,0))),"")=0,"",_xlfn.IFNA(_xlfn.IFNA(INDEX(l_fp!$D$3:$D$65537,MATCH($D842,l_fp!$A$3:$A$65537,0)),INDEX(background_biosphere!$C$2:$C$65536,MATCH($D842,background_biosphere!$A$2:$A$65536,0))),""))</f>
        <v/>
      </c>
      <c r="M842" s="59" t="str">
        <f>IF(_xlfn.IFNA(_xlfn.IFNA(INDEX(l_fp!$E$3:$E$65537,MATCH($D842,l_fp!$A$3:$A$65537,0)),INDEX(background_biosphere!$D$2:$D$65536,MATCH($D842,background_biosphere!$A$2:$A$65536,0))),"")=0,"",_xlfn.IFNA(_xlfn.IFNA(INDEX(l_fp!$E$3:$E$65537,MATCH($D842,l_fp!$A$3:$A$65537,0)),INDEX(background_biosphere!$D$2:$D$65536,MATCH($D842,background_biosphere!$A$2:$A$65536,0))),""))</f>
        <v/>
      </c>
      <c r="N842" s="60" t="str">
        <f>_xlfn.IFNA(_xlfn.IFNA(_xlfn.IFNA(_xlfn.IFNA(INDEX(l_goods!$D$3:$D$65537,MATCH(C842,l_goods!$A$3:$A$65537,0)),INDEX(background_technosphere!$H$2:$H$65536,MATCH(C842,background_technosphere!$A$2:$A$65536,0))),INDEX(l_fp!$F$3:$F$65537,MATCH($D842,l_fp!$A$3:$A$65537,0))),INDEX(background_biosphere!$E$2:$E$65536,MATCH($D842,background_biosphere!$A$2:$A$65536,0))),"")</f>
        <v/>
      </c>
      <c r="O842" s="61"/>
      <c r="P842" s="61"/>
      <c r="Q842" s="61"/>
    </row>
    <row r="843" spans="1:17" x14ac:dyDescent="0.25">
      <c r="A843" s="159"/>
      <c r="B843" s="156"/>
      <c r="C843" s="53"/>
      <c r="D843" s="54"/>
      <c r="E843" s="55" t="str">
        <f>_xlfn.IFNA(_xlfn.IFNA(INDEX(l_act!$B$3:$B$65537,MATCH(IFERROR(RIGHT($C843,LEN($C843)-FIND("_",$C843)),""),l_act!$A$3:$A$65537,0)),INDEX(background_technosphere!$E$2:$E$65536,MATCH($C843,background_technosphere!$A$2:$A$65536,0))),"")</f>
        <v/>
      </c>
      <c r="F843" s="55" t="str">
        <f>_xlfn.IFNA(_xlfn.IFNA(INDEX(l_act!$C$3:$C$65537,MATCH(IFERROR(RIGHT($C843,LEN($C843)-FIND("_",$C843)),""),l_act!$A$3:$A$65537,0)),INDEX(background_technosphere!$G$2:$G$65536,MATCH($C843,background_technosphere!$A$2:$A$65536,0))),"")</f>
        <v/>
      </c>
      <c r="G843" s="56" t="str">
        <f>_xlfn.IFNA(_xlfn.IFNA(INDEX(l_goods!$B$3:$B$65537,MATCH($C843,l_goods!$A$3:$A$65537,0)),INDEX(background_technosphere!$F$2:$F$65536,MATCH($C843,background_technosphere!$A$2:$A$65536,0))),"")</f>
        <v/>
      </c>
      <c r="H843" s="57" t="str">
        <f>_xlfn.IFNA(_xlfn.IFNA(INDEX(l_fp!$B$3:$B$65537,MATCH($D843,l_fp!$A$3:$A$65537,0)),INDEX(background_biosphere!$B$2:$B$65536,MATCH($D843,background_biosphere!$A$2:$A$65536,0))),"")</f>
        <v/>
      </c>
      <c r="I843" s="58"/>
      <c r="J843" s="58"/>
      <c r="K843" s="54"/>
      <c r="L843" s="59" t="str">
        <f>IF(_xlfn.IFNA(_xlfn.IFNA(INDEX(l_fp!$D$3:$D$65537,MATCH($D843,l_fp!$A$3:$A$65537,0)),INDEX(background_biosphere!$C$2:$C$65536,MATCH($D843,background_biosphere!$A$2:$A$65536,0))),"")=0,"",_xlfn.IFNA(_xlfn.IFNA(INDEX(l_fp!$D$3:$D$65537,MATCH($D843,l_fp!$A$3:$A$65537,0)),INDEX(background_biosphere!$C$2:$C$65536,MATCH($D843,background_biosphere!$A$2:$A$65536,0))),""))</f>
        <v/>
      </c>
      <c r="M843" s="59" t="str">
        <f>IF(_xlfn.IFNA(_xlfn.IFNA(INDEX(l_fp!$E$3:$E$65537,MATCH($D843,l_fp!$A$3:$A$65537,0)),INDEX(background_biosphere!$D$2:$D$65536,MATCH($D843,background_biosphere!$A$2:$A$65536,0))),"")=0,"",_xlfn.IFNA(_xlfn.IFNA(INDEX(l_fp!$E$3:$E$65537,MATCH($D843,l_fp!$A$3:$A$65537,0)),INDEX(background_biosphere!$D$2:$D$65536,MATCH($D843,background_biosphere!$A$2:$A$65536,0))),""))</f>
        <v/>
      </c>
      <c r="N843" s="60" t="str">
        <f>_xlfn.IFNA(_xlfn.IFNA(_xlfn.IFNA(_xlfn.IFNA(INDEX(l_goods!$D$3:$D$65537,MATCH(C843,l_goods!$A$3:$A$65537,0)),INDEX(background_technosphere!$H$2:$H$65536,MATCH(C843,background_technosphere!$A$2:$A$65536,0))),INDEX(l_fp!$F$3:$F$65537,MATCH($D843,l_fp!$A$3:$A$65537,0))),INDEX(background_biosphere!$E$2:$E$65536,MATCH($D843,background_biosphere!$A$2:$A$65536,0))),"")</f>
        <v/>
      </c>
      <c r="O843" s="61"/>
      <c r="P843" s="61"/>
      <c r="Q843" s="61"/>
    </row>
    <row r="844" spans="1:17" x14ac:dyDescent="0.25">
      <c r="A844" s="159"/>
      <c r="B844" s="156"/>
      <c r="C844" s="53"/>
      <c r="D844" s="54"/>
      <c r="E844" s="55" t="str">
        <f>_xlfn.IFNA(_xlfn.IFNA(INDEX(l_act!$B$3:$B$65537,MATCH(IFERROR(RIGHT($C844,LEN($C844)-FIND("_",$C844)),""),l_act!$A$3:$A$65537,0)),INDEX(background_technosphere!$E$2:$E$65536,MATCH($C844,background_technosphere!$A$2:$A$65536,0))),"")</f>
        <v/>
      </c>
      <c r="F844" s="55" t="str">
        <f>_xlfn.IFNA(_xlfn.IFNA(INDEX(l_act!$C$3:$C$65537,MATCH(IFERROR(RIGHT($C844,LEN($C844)-FIND("_",$C844)),""),l_act!$A$3:$A$65537,0)),INDEX(background_technosphere!$G$2:$G$65536,MATCH($C844,background_technosphere!$A$2:$A$65536,0))),"")</f>
        <v/>
      </c>
      <c r="G844" s="56" t="str">
        <f>_xlfn.IFNA(_xlfn.IFNA(INDEX(l_goods!$B$3:$B$65537,MATCH($C844,l_goods!$A$3:$A$65537,0)),INDEX(background_technosphere!$F$2:$F$65536,MATCH($C844,background_technosphere!$A$2:$A$65536,0))),"")</f>
        <v/>
      </c>
      <c r="H844" s="57" t="str">
        <f>_xlfn.IFNA(_xlfn.IFNA(INDEX(l_fp!$B$3:$B$65537,MATCH($D844,l_fp!$A$3:$A$65537,0)),INDEX(background_biosphere!$B$2:$B$65536,MATCH($D844,background_biosphere!$A$2:$A$65536,0))),"")</f>
        <v/>
      </c>
      <c r="I844" s="58"/>
      <c r="J844" s="58"/>
      <c r="K844" s="54"/>
      <c r="L844" s="59" t="str">
        <f>IF(_xlfn.IFNA(_xlfn.IFNA(INDEX(l_fp!$D$3:$D$65537,MATCH($D844,l_fp!$A$3:$A$65537,0)),INDEX(background_biosphere!$C$2:$C$65536,MATCH($D844,background_biosphere!$A$2:$A$65536,0))),"")=0,"",_xlfn.IFNA(_xlfn.IFNA(INDEX(l_fp!$D$3:$D$65537,MATCH($D844,l_fp!$A$3:$A$65537,0)),INDEX(background_biosphere!$C$2:$C$65536,MATCH($D844,background_biosphere!$A$2:$A$65536,0))),""))</f>
        <v/>
      </c>
      <c r="M844" s="59" t="str">
        <f>IF(_xlfn.IFNA(_xlfn.IFNA(INDEX(l_fp!$E$3:$E$65537,MATCH($D844,l_fp!$A$3:$A$65537,0)),INDEX(background_biosphere!$D$2:$D$65536,MATCH($D844,background_biosphere!$A$2:$A$65536,0))),"")=0,"",_xlfn.IFNA(_xlfn.IFNA(INDEX(l_fp!$E$3:$E$65537,MATCH($D844,l_fp!$A$3:$A$65537,0)),INDEX(background_biosphere!$D$2:$D$65536,MATCH($D844,background_biosphere!$A$2:$A$65536,0))),""))</f>
        <v/>
      </c>
      <c r="N844" s="60" t="str">
        <f>_xlfn.IFNA(_xlfn.IFNA(_xlfn.IFNA(_xlfn.IFNA(INDEX(l_goods!$D$3:$D$65537,MATCH(C844,l_goods!$A$3:$A$65537,0)),INDEX(background_technosphere!$H$2:$H$65536,MATCH(C844,background_technosphere!$A$2:$A$65536,0))),INDEX(l_fp!$F$3:$F$65537,MATCH($D844,l_fp!$A$3:$A$65537,0))),INDEX(background_biosphere!$E$2:$E$65536,MATCH($D844,background_biosphere!$A$2:$A$65536,0))),"")</f>
        <v/>
      </c>
      <c r="O844" s="61"/>
      <c r="P844" s="61"/>
      <c r="Q844" s="61"/>
    </row>
    <row r="845" spans="1:17" x14ac:dyDescent="0.25">
      <c r="A845" s="159"/>
      <c r="B845" s="156"/>
      <c r="C845" s="53"/>
      <c r="D845" s="54"/>
      <c r="E845" s="55" t="str">
        <f>_xlfn.IFNA(_xlfn.IFNA(INDEX(l_act!$B$3:$B$65537,MATCH(IFERROR(RIGHT($C845,LEN($C845)-FIND("_",$C845)),""),l_act!$A$3:$A$65537,0)),INDEX(background_technosphere!$E$2:$E$65536,MATCH($C845,background_technosphere!$A$2:$A$65536,0))),"")</f>
        <v/>
      </c>
      <c r="F845" s="55" t="str">
        <f>_xlfn.IFNA(_xlfn.IFNA(INDEX(l_act!$C$3:$C$65537,MATCH(IFERROR(RIGHT($C845,LEN($C845)-FIND("_",$C845)),""),l_act!$A$3:$A$65537,0)),INDEX(background_technosphere!$G$2:$G$65536,MATCH($C845,background_technosphere!$A$2:$A$65536,0))),"")</f>
        <v/>
      </c>
      <c r="G845" s="56" t="str">
        <f>_xlfn.IFNA(_xlfn.IFNA(INDEX(l_goods!$B$3:$B$65537,MATCH($C845,l_goods!$A$3:$A$65537,0)),INDEX(background_technosphere!$F$2:$F$65536,MATCH($C845,background_technosphere!$A$2:$A$65536,0))),"")</f>
        <v/>
      </c>
      <c r="H845" s="57" t="str">
        <f>_xlfn.IFNA(_xlfn.IFNA(INDEX(l_fp!$B$3:$B$65537,MATCH($D845,l_fp!$A$3:$A$65537,0)),INDEX(background_biosphere!$B$2:$B$65536,MATCH($D845,background_biosphere!$A$2:$A$65536,0))),"")</f>
        <v/>
      </c>
      <c r="I845" s="58"/>
      <c r="J845" s="58"/>
      <c r="K845" s="54"/>
      <c r="L845" s="59" t="str">
        <f>IF(_xlfn.IFNA(_xlfn.IFNA(INDEX(l_fp!$D$3:$D$65537,MATCH($D845,l_fp!$A$3:$A$65537,0)),INDEX(background_biosphere!$C$2:$C$65536,MATCH($D845,background_biosphere!$A$2:$A$65536,0))),"")=0,"",_xlfn.IFNA(_xlfn.IFNA(INDEX(l_fp!$D$3:$D$65537,MATCH($D845,l_fp!$A$3:$A$65537,0)),INDEX(background_biosphere!$C$2:$C$65536,MATCH($D845,background_biosphere!$A$2:$A$65536,0))),""))</f>
        <v/>
      </c>
      <c r="M845" s="59" t="str">
        <f>IF(_xlfn.IFNA(_xlfn.IFNA(INDEX(l_fp!$E$3:$E$65537,MATCH($D845,l_fp!$A$3:$A$65537,0)),INDEX(background_biosphere!$D$2:$D$65536,MATCH($D845,background_biosphere!$A$2:$A$65536,0))),"")=0,"",_xlfn.IFNA(_xlfn.IFNA(INDEX(l_fp!$E$3:$E$65537,MATCH($D845,l_fp!$A$3:$A$65537,0)),INDEX(background_biosphere!$D$2:$D$65536,MATCH($D845,background_biosphere!$A$2:$A$65536,0))),""))</f>
        <v/>
      </c>
      <c r="N845" s="60" t="str">
        <f>_xlfn.IFNA(_xlfn.IFNA(_xlfn.IFNA(_xlfn.IFNA(INDEX(l_goods!$D$3:$D$65537,MATCH(C845,l_goods!$A$3:$A$65537,0)),INDEX(background_technosphere!$H$2:$H$65536,MATCH(C845,background_technosphere!$A$2:$A$65536,0))),INDEX(l_fp!$F$3:$F$65537,MATCH($D845,l_fp!$A$3:$A$65537,0))),INDEX(background_biosphere!$E$2:$E$65536,MATCH($D845,background_biosphere!$A$2:$A$65536,0))),"")</f>
        <v/>
      </c>
      <c r="O845" s="61"/>
      <c r="P845" s="61"/>
      <c r="Q845" s="61"/>
    </row>
    <row r="846" spans="1:17" x14ac:dyDescent="0.25">
      <c r="A846" s="159"/>
      <c r="B846" s="156"/>
      <c r="C846" s="53"/>
      <c r="D846" s="54"/>
      <c r="E846" s="55" t="str">
        <f>_xlfn.IFNA(_xlfn.IFNA(INDEX(l_act!$B$3:$B$65537,MATCH(IFERROR(RIGHT($C846,LEN($C846)-FIND("_",$C846)),""),l_act!$A$3:$A$65537,0)),INDEX(background_technosphere!$E$2:$E$65536,MATCH($C846,background_technosphere!$A$2:$A$65536,0))),"")</f>
        <v/>
      </c>
      <c r="F846" s="55" t="str">
        <f>_xlfn.IFNA(_xlfn.IFNA(INDEX(l_act!$C$3:$C$65537,MATCH(IFERROR(RIGHT($C846,LEN($C846)-FIND("_",$C846)),""),l_act!$A$3:$A$65537,0)),INDEX(background_technosphere!$G$2:$G$65536,MATCH($C846,background_technosphere!$A$2:$A$65536,0))),"")</f>
        <v/>
      </c>
      <c r="G846" s="56" t="str">
        <f>_xlfn.IFNA(_xlfn.IFNA(INDEX(l_goods!$B$3:$B$65537,MATCH($C846,l_goods!$A$3:$A$65537,0)),INDEX(background_technosphere!$F$2:$F$65536,MATCH($C846,background_technosphere!$A$2:$A$65536,0))),"")</f>
        <v/>
      </c>
      <c r="H846" s="57" t="str">
        <f>_xlfn.IFNA(_xlfn.IFNA(INDEX(l_fp!$B$3:$B$65537,MATCH($D846,l_fp!$A$3:$A$65537,0)),INDEX(background_biosphere!$B$2:$B$65536,MATCH($D846,background_biosphere!$A$2:$A$65536,0))),"")</f>
        <v/>
      </c>
      <c r="I846" s="58"/>
      <c r="J846" s="58"/>
      <c r="K846" s="54"/>
      <c r="L846" s="59" t="str">
        <f>IF(_xlfn.IFNA(_xlfn.IFNA(INDEX(l_fp!$D$3:$D$65537,MATCH($D846,l_fp!$A$3:$A$65537,0)),INDEX(background_biosphere!$C$2:$C$65536,MATCH($D846,background_biosphere!$A$2:$A$65536,0))),"")=0,"",_xlfn.IFNA(_xlfn.IFNA(INDEX(l_fp!$D$3:$D$65537,MATCH($D846,l_fp!$A$3:$A$65537,0)),INDEX(background_biosphere!$C$2:$C$65536,MATCH($D846,background_biosphere!$A$2:$A$65536,0))),""))</f>
        <v/>
      </c>
      <c r="M846" s="59" t="str">
        <f>IF(_xlfn.IFNA(_xlfn.IFNA(INDEX(l_fp!$E$3:$E$65537,MATCH($D846,l_fp!$A$3:$A$65537,0)),INDEX(background_biosphere!$D$2:$D$65536,MATCH($D846,background_biosphere!$A$2:$A$65536,0))),"")=0,"",_xlfn.IFNA(_xlfn.IFNA(INDEX(l_fp!$E$3:$E$65537,MATCH($D846,l_fp!$A$3:$A$65537,0)),INDEX(background_biosphere!$D$2:$D$65536,MATCH($D846,background_biosphere!$A$2:$A$65536,0))),""))</f>
        <v/>
      </c>
      <c r="N846" s="60" t="str">
        <f>_xlfn.IFNA(_xlfn.IFNA(_xlfn.IFNA(_xlfn.IFNA(INDEX(l_goods!$D$3:$D$65537,MATCH(C846,l_goods!$A$3:$A$65537,0)),INDEX(background_technosphere!$H$2:$H$65536,MATCH(C846,background_technosphere!$A$2:$A$65536,0))),INDEX(l_fp!$F$3:$F$65537,MATCH($D846,l_fp!$A$3:$A$65537,0))),INDEX(background_biosphere!$E$2:$E$65536,MATCH($D846,background_biosphere!$A$2:$A$65536,0))),"")</f>
        <v/>
      </c>
      <c r="O846" s="61"/>
      <c r="P846" s="61"/>
      <c r="Q846" s="61"/>
    </row>
    <row r="847" spans="1:17" x14ac:dyDescent="0.25">
      <c r="A847" s="159"/>
      <c r="B847" s="156"/>
      <c r="C847" s="53"/>
      <c r="D847" s="54"/>
      <c r="E847" s="55" t="str">
        <f>_xlfn.IFNA(_xlfn.IFNA(INDEX(l_act!$B$3:$B$65537,MATCH(IFERROR(RIGHT($C847,LEN($C847)-FIND("_",$C847)),""),l_act!$A$3:$A$65537,0)),INDEX(background_technosphere!$E$2:$E$65536,MATCH($C847,background_technosphere!$A$2:$A$65536,0))),"")</f>
        <v/>
      </c>
      <c r="F847" s="55" t="str">
        <f>_xlfn.IFNA(_xlfn.IFNA(INDEX(l_act!$C$3:$C$65537,MATCH(IFERROR(RIGHT($C847,LEN($C847)-FIND("_",$C847)),""),l_act!$A$3:$A$65537,0)),INDEX(background_technosphere!$G$2:$G$65536,MATCH($C847,background_technosphere!$A$2:$A$65536,0))),"")</f>
        <v/>
      </c>
      <c r="G847" s="56" t="str">
        <f>_xlfn.IFNA(_xlfn.IFNA(INDEX(l_goods!$B$3:$B$65537,MATCH($C847,l_goods!$A$3:$A$65537,0)),INDEX(background_technosphere!$F$2:$F$65536,MATCH($C847,background_technosphere!$A$2:$A$65536,0))),"")</f>
        <v/>
      </c>
      <c r="H847" s="57" t="str">
        <f>_xlfn.IFNA(_xlfn.IFNA(INDEX(l_fp!$B$3:$B$65537,MATCH($D847,l_fp!$A$3:$A$65537,0)),INDEX(background_biosphere!$B$2:$B$65536,MATCH($D847,background_biosphere!$A$2:$A$65536,0))),"")</f>
        <v/>
      </c>
      <c r="I847" s="58"/>
      <c r="J847" s="58"/>
      <c r="K847" s="54"/>
      <c r="L847" s="59" t="str">
        <f>IF(_xlfn.IFNA(_xlfn.IFNA(INDEX(l_fp!$D$3:$D$65537,MATCH($D847,l_fp!$A$3:$A$65537,0)),INDEX(background_biosphere!$C$2:$C$65536,MATCH($D847,background_biosphere!$A$2:$A$65536,0))),"")=0,"",_xlfn.IFNA(_xlfn.IFNA(INDEX(l_fp!$D$3:$D$65537,MATCH($D847,l_fp!$A$3:$A$65537,0)),INDEX(background_biosphere!$C$2:$C$65536,MATCH($D847,background_biosphere!$A$2:$A$65536,0))),""))</f>
        <v/>
      </c>
      <c r="M847" s="59" t="str">
        <f>IF(_xlfn.IFNA(_xlfn.IFNA(INDEX(l_fp!$E$3:$E$65537,MATCH($D847,l_fp!$A$3:$A$65537,0)),INDEX(background_biosphere!$D$2:$D$65536,MATCH($D847,background_biosphere!$A$2:$A$65536,0))),"")=0,"",_xlfn.IFNA(_xlfn.IFNA(INDEX(l_fp!$E$3:$E$65537,MATCH($D847,l_fp!$A$3:$A$65537,0)),INDEX(background_biosphere!$D$2:$D$65536,MATCH($D847,background_biosphere!$A$2:$A$65536,0))),""))</f>
        <v/>
      </c>
      <c r="N847" s="60" t="str">
        <f>_xlfn.IFNA(_xlfn.IFNA(_xlfn.IFNA(_xlfn.IFNA(INDEX(l_goods!$D$3:$D$65537,MATCH(C847,l_goods!$A$3:$A$65537,0)),INDEX(background_technosphere!$H$2:$H$65536,MATCH(C847,background_technosphere!$A$2:$A$65536,0))),INDEX(l_fp!$F$3:$F$65537,MATCH($D847,l_fp!$A$3:$A$65537,0))),INDEX(background_biosphere!$E$2:$E$65536,MATCH($D847,background_biosphere!$A$2:$A$65536,0))),"")</f>
        <v/>
      </c>
      <c r="O847" s="61"/>
      <c r="P847" s="61"/>
      <c r="Q847" s="61"/>
    </row>
    <row r="848" spans="1:17" x14ac:dyDescent="0.25">
      <c r="A848" s="159"/>
      <c r="B848" s="156"/>
      <c r="C848" s="53"/>
      <c r="D848" s="54"/>
      <c r="E848" s="55" t="str">
        <f>_xlfn.IFNA(_xlfn.IFNA(INDEX(l_act!$B$3:$B$65537,MATCH(IFERROR(RIGHT($C848,LEN($C848)-FIND("_",$C848)),""),l_act!$A$3:$A$65537,0)),INDEX(background_technosphere!$E$2:$E$65536,MATCH($C848,background_technosphere!$A$2:$A$65536,0))),"")</f>
        <v/>
      </c>
      <c r="F848" s="55" t="str">
        <f>_xlfn.IFNA(_xlfn.IFNA(INDEX(l_act!$C$3:$C$65537,MATCH(IFERROR(RIGHT($C848,LEN($C848)-FIND("_",$C848)),""),l_act!$A$3:$A$65537,0)),INDEX(background_technosphere!$G$2:$G$65536,MATCH($C848,background_technosphere!$A$2:$A$65536,0))),"")</f>
        <v/>
      </c>
      <c r="G848" s="56" t="str">
        <f>_xlfn.IFNA(_xlfn.IFNA(INDEX(l_goods!$B$3:$B$65537,MATCH($C848,l_goods!$A$3:$A$65537,0)),INDEX(background_technosphere!$F$2:$F$65536,MATCH($C848,background_technosphere!$A$2:$A$65536,0))),"")</f>
        <v/>
      </c>
      <c r="H848" s="57" t="str">
        <f>_xlfn.IFNA(_xlfn.IFNA(INDEX(l_fp!$B$3:$B$65537,MATCH($D848,l_fp!$A$3:$A$65537,0)),INDEX(background_biosphere!$B$2:$B$65536,MATCH($D848,background_biosphere!$A$2:$A$65536,0))),"")</f>
        <v/>
      </c>
      <c r="I848" s="58"/>
      <c r="J848" s="58"/>
      <c r="K848" s="54"/>
      <c r="L848" s="59" t="str">
        <f>IF(_xlfn.IFNA(_xlfn.IFNA(INDEX(l_fp!$D$3:$D$65537,MATCH($D848,l_fp!$A$3:$A$65537,0)),INDEX(background_biosphere!$C$2:$C$65536,MATCH($D848,background_biosphere!$A$2:$A$65536,0))),"")=0,"",_xlfn.IFNA(_xlfn.IFNA(INDEX(l_fp!$D$3:$D$65537,MATCH($D848,l_fp!$A$3:$A$65537,0)),INDEX(background_biosphere!$C$2:$C$65536,MATCH($D848,background_biosphere!$A$2:$A$65536,0))),""))</f>
        <v/>
      </c>
      <c r="M848" s="59" t="str">
        <f>IF(_xlfn.IFNA(_xlfn.IFNA(INDEX(l_fp!$E$3:$E$65537,MATCH($D848,l_fp!$A$3:$A$65537,0)),INDEX(background_biosphere!$D$2:$D$65536,MATCH($D848,background_biosphere!$A$2:$A$65536,0))),"")=0,"",_xlfn.IFNA(_xlfn.IFNA(INDEX(l_fp!$E$3:$E$65537,MATCH($D848,l_fp!$A$3:$A$65537,0)),INDEX(background_biosphere!$D$2:$D$65536,MATCH($D848,background_biosphere!$A$2:$A$65536,0))),""))</f>
        <v/>
      </c>
      <c r="N848" s="60" t="str">
        <f>_xlfn.IFNA(_xlfn.IFNA(_xlfn.IFNA(_xlfn.IFNA(INDEX(l_goods!$D$3:$D$65537,MATCH(C848,l_goods!$A$3:$A$65537,0)),INDEX(background_technosphere!$H$2:$H$65536,MATCH(C848,background_technosphere!$A$2:$A$65536,0))),INDEX(l_fp!$F$3:$F$65537,MATCH($D848,l_fp!$A$3:$A$65537,0))),INDEX(background_biosphere!$E$2:$E$65536,MATCH($D848,background_biosphere!$A$2:$A$65536,0))),"")</f>
        <v/>
      </c>
      <c r="O848" s="61"/>
      <c r="P848" s="61"/>
      <c r="Q848" s="61"/>
    </row>
    <row r="849" spans="1:17" x14ac:dyDescent="0.25">
      <c r="A849" s="159"/>
      <c r="B849" s="156"/>
      <c r="C849" s="53"/>
      <c r="D849" s="54"/>
      <c r="E849" s="55" t="str">
        <f>_xlfn.IFNA(_xlfn.IFNA(INDEX(l_act!$B$3:$B$65537,MATCH(IFERROR(RIGHT($C849,LEN($C849)-FIND("_",$C849)),""),l_act!$A$3:$A$65537,0)),INDEX(background_technosphere!$E$2:$E$65536,MATCH($C849,background_technosphere!$A$2:$A$65536,0))),"")</f>
        <v/>
      </c>
      <c r="F849" s="55" t="str">
        <f>_xlfn.IFNA(_xlfn.IFNA(INDEX(l_act!$C$3:$C$65537,MATCH(IFERROR(RIGHT($C849,LEN($C849)-FIND("_",$C849)),""),l_act!$A$3:$A$65537,0)),INDEX(background_technosphere!$G$2:$G$65536,MATCH($C849,background_technosphere!$A$2:$A$65536,0))),"")</f>
        <v/>
      </c>
      <c r="G849" s="56" t="str">
        <f>_xlfn.IFNA(_xlfn.IFNA(INDEX(l_goods!$B$3:$B$65537,MATCH($C849,l_goods!$A$3:$A$65537,0)),INDEX(background_technosphere!$F$2:$F$65536,MATCH($C849,background_technosphere!$A$2:$A$65536,0))),"")</f>
        <v/>
      </c>
      <c r="H849" s="57" t="str">
        <f>_xlfn.IFNA(_xlfn.IFNA(INDEX(l_fp!$B$3:$B$65537,MATCH($D849,l_fp!$A$3:$A$65537,0)),INDEX(background_biosphere!$B$2:$B$65536,MATCH($D849,background_biosphere!$A$2:$A$65536,0))),"")</f>
        <v/>
      </c>
      <c r="I849" s="58"/>
      <c r="J849" s="58"/>
      <c r="K849" s="54"/>
      <c r="L849" s="59" t="str">
        <f>IF(_xlfn.IFNA(_xlfn.IFNA(INDEX(l_fp!$D$3:$D$65537,MATCH($D849,l_fp!$A$3:$A$65537,0)),INDEX(background_biosphere!$C$2:$C$65536,MATCH($D849,background_biosphere!$A$2:$A$65536,0))),"")=0,"",_xlfn.IFNA(_xlfn.IFNA(INDEX(l_fp!$D$3:$D$65537,MATCH($D849,l_fp!$A$3:$A$65537,0)),INDEX(background_biosphere!$C$2:$C$65536,MATCH($D849,background_biosphere!$A$2:$A$65536,0))),""))</f>
        <v/>
      </c>
      <c r="M849" s="59" t="str">
        <f>IF(_xlfn.IFNA(_xlfn.IFNA(INDEX(l_fp!$E$3:$E$65537,MATCH($D849,l_fp!$A$3:$A$65537,0)),INDEX(background_biosphere!$D$2:$D$65536,MATCH($D849,background_biosphere!$A$2:$A$65536,0))),"")=0,"",_xlfn.IFNA(_xlfn.IFNA(INDEX(l_fp!$E$3:$E$65537,MATCH($D849,l_fp!$A$3:$A$65537,0)),INDEX(background_biosphere!$D$2:$D$65536,MATCH($D849,background_biosphere!$A$2:$A$65536,0))),""))</f>
        <v/>
      </c>
      <c r="N849" s="60" t="str">
        <f>_xlfn.IFNA(_xlfn.IFNA(_xlfn.IFNA(_xlfn.IFNA(INDEX(l_goods!$D$3:$D$65537,MATCH(C849,l_goods!$A$3:$A$65537,0)),INDEX(background_technosphere!$H$2:$H$65536,MATCH(C849,background_technosphere!$A$2:$A$65536,0))),INDEX(l_fp!$F$3:$F$65537,MATCH($D849,l_fp!$A$3:$A$65537,0))),INDEX(background_biosphere!$E$2:$E$65536,MATCH($D849,background_biosphere!$A$2:$A$65536,0))),"")</f>
        <v/>
      </c>
      <c r="O849" s="61"/>
      <c r="P849" s="61"/>
      <c r="Q849" s="61"/>
    </row>
    <row r="850" spans="1:17" x14ac:dyDescent="0.25">
      <c r="A850" s="159"/>
      <c r="B850" s="156"/>
      <c r="C850" s="53"/>
      <c r="D850" s="54"/>
      <c r="E850" s="55" t="str">
        <f>_xlfn.IFNA(_xlfn.IFNA(INDEX(l_act!$B$3:$B$65537,MATCH(IFERROR(RIGHT($C850,LEN($C850)-FIND("_",$C850)),""),l_act!$A$3:$A$65537,0)),INDEX(background_technosphere!$E$2:$E$65536,MATCH($C850,background_technosphere!$A$2:$A$65536,0))),"")</f>
        <v/>
      </c>
      <c r="F850" s="55" t="str">
        <f>_xlfn.IFNA(_xlfn.IFNA(INDEX(l_act!$C$3:$C$65537,MATCH(IFERROR(RIGHT($C850,LEN($C850)-FIND("_",$C850)),""),l_act!$A$3:$A$65537,0)),INDEX(background_technosphere!$G$2:$G$65536,MATCH($C850,background_technosphere!$A$2:$A$65536,0))),"")</f>
        <v/>
      </c>
      <c r="G850" s="56" t="str">
        <f>_xlfn.IFNA(_xlfn.IFNA(INDEX(l_goods!$B$3:$B$65537,MATCH($C850,l_goods!$A$3:$A$65537,0)),INDEX(background_technosphere!$F$2:$F$65536,MATCH($C850,background_technosphere!$A$2:$A$65536,0))),"")</f>
        <v/>
      </c>
      <c r="H850" s="57" t="str">
        <f>_xlfn.IFNA(_xlfn.IFNA(INDEX(l_fp!$B$3:$B$65537,MATCH($D850,l_fp!$A$3:$A$65537,0)),INDEX(background_biosphere!$B$2:$B$65536,MATCH($D850,background_biosphere!$A$2:$A$65536,0))),"")</f>
        <v/>
      </c>
      <c r="I850" s="58"/>
      <c r="J850" s="58"/>
      <c r="K850" s="54"/>
      <c r="L850" s="59" t="str">
        <f>IF(_xlfn.IFNA(_xlfn.IFNA(INDEX(l_fp!$D$3:$D$65537,MATCH($D850,l_fp!$A$3:$A$65537,0)),INDEX(background_biosphere!$C$2:$C$65536,MATCH($D850,background_biosphere!$A$2:$A$65536,0))),"")=0,"",_xlfn.IFNA(_xlfn.IFNA(INDEX(l_fp!$D$3:$D$65537,MATCH($D850,l_fp!$A$3:$A$65537,0)),INDEX(background_biosphere!$C$2:$C$65536,MATCH($D850,background_biosphere!$A$2:$A$65536,0))),""))</f>
        <v/>
      </c>
      <c r="M850" s="59" t="str">
        <f>IF(_xlfn.IFNA(_xlfn.IFNA(INDEX(l_fp!$E$3:$E$65537,MATCH($D850,l_fp!$A$3:$A$65537,0)),INDEX(background_biosphere!$D$2:$D$65536,MATCH($D850,background_biosphere!$A$2:$A$65536,0))),"")=0,"",_xlfn.IFNA(_xlfn.IFNA(INDEX(l_fp!$E$3:$E$65537,MATCH($D850,l_fp!$A$3:$A$65537,0)),INDEX(background_biosphere!$D$2:$D$65536,MATCH($D850,background_biosphere!$A$2:$A$65536,0))),""))</f>
        <v/>
      </c>
      <c r="N850" s="60" t="str">
        <f>_xlfn.IFNA(_xlfn.IFNA(_xlfn.IFNA(_xlfn.IFNA(INDEX(l_goods!$D$3:$D$65537,MATCH(C850,l_goods!$A$3:$A$65537,0)),INDEX(background_technosphere!$H$2:$H$65536,MATCH(C850,background_technosphere!$A$2:$A$65536,0))),INDEX(l_fp!$F$3:$F$65537,MATCH($D850,l_fp!$A$3:$A$65537,0))),INDEX(background_biosphere!$E$2:$E$65536,MATCH($D850,background_biosphere!$A$2:$A$65536,0))),"")</f>
        <v/>
      </c>
      <c r="O850" s="61"/>
      <c r="P850" s="61"/>
      <c r="Q850" s="61"/>
    </row>
    <row r="851" spans="1:17" x14ac:dyDescent="0.25">
      <c r="A851" s="159"/>
      <c r="B851" s="156"/>
      <c r="C851" s="53"/>
      <c r="D851" s="54"/>
      <c r="E851" s="55" t="str">
        <f>_xlfn.IFNA(_xlfn.IFNA(INDEX(l_act!$B$3:$B$65537,MATCH(IFERROR(RIGHT($C851,LEN($C851)-FIND("_",$C851)),""),l_act!$A$3:$A$65537,0)),INDEX(background_technosphere!$E$2:$E$65536,MATCH($C851,background_technosphere!$A$2:$A$65536,0))),"")</f>
        <v/>
      </c>
      <c r="F851" s="55" t="str">
        <f>_xlfn.IFNA(_xlfn.IFNA(INDEX(l_act!$C$3:$C$65537,MATCH(IFERROR(RIGHT($C851,LEN($C851)-FIND("_",$C851)),""),l_act!$A$3:$A$65537,0)),INDEX(background_technosphere!$G$2:$G$65536,MATCH($C851,background_technosphere!$A$2:$A$65536,0))),"")</f>
        <v/>
      </c>
      <c r="G851" s="56" t="str">
        <f>_xlfn.IFNA(_xlfn.IFNA(INDEX(l_goods!$B$3:$B$65537,MATCH($C851,l_goods!$A$3:$A$65537,0)),INDEX(background_technosphere!$F$2:$F$65536,MATCH($C851,background_technosphere!$A$2:$A$65536,0))),"")</f>
        <v/>
      </c>
      <c r="H851" s="57" t="str">
        <f>_xlfn.IFNA(_xlfn.IFNA(INDEX(l_fp!$B$3:$B$65537,MATCH($D851,l_fp!$A$3:$A$65537,0)),INDEX(background_biosphere!$B$2:$B$65536,MATCH($D851,background_biosphere!$A$2:$A$65536,0))),"")</f>
        <v/>
      </c>
      <c r="I851" s="58"/>
      <c r="J851" s="58"/>
      <c r="K851" s="54"/>
      <c r="L851" s="59" t="str">
        <f>IF(_xlfn.IFNA(_xlfn.IFNA(INDEX(l_fp!$D$3:$D$65537,MATCH($D851,l_fp!$A$3:$A$65537,0)),INDEX(background_biosphere!$C$2:$C$65536,MATCH($D851,background_biosphere!$A$2:$A$65536,0))),"")=0,"",_xlfn.IFNA(_xlfn.IFNA(INDEX(l_fp!$D$3:$D$65537,MATCH($D851,l_fp!$A$3:$A$65537,0)),INDEX(background_biosphere!$C$2:$C$65536,MATCH($D851,background_biosphere!$A$2:$A$65536,0))),""))</f>
        <v/>
      </c>
      <c r="M851" s="59" t="str">
        <f>IF(_xlfn.IFNA(_xlfn.IFNA(INDEX(l_fp!$E$3:$E$65537,MATCH($D851,l_fp!$A$3:$A$65537,0)),INDEX(background_biosphere!$D$2:$D$65536,MATCH($D851,background_biosphere!$A$2:$A$65536,0))),"")=0,"",_xlfn.IFNA(_xlfn.IFNA(INDEX(l_fp!$E$3:$E$65537,MATCH($D851,l_fp!$A$3:$A$65537,0)),INDEX(background_biosphere!$D$2:$D$65536,MATCH($D851,background_biosphere!$A$2:$A$65536,0))),""))</f>
        <v/>
      </c>
      <c r="N851" s="60" t="str">
        <f>_xlfn.IFNA(_xlfn.IFNA(_xlfn.IFNA(_xlfn.IFNA(INDEX(l_goods!$D$3:$D$65537,MATCH(C851,l_goods!$A$3:$A$65537,0)),INDEX(background_technosphere!$H$2:$H$65536,MATCH(C851,background_technosphere!$A$2:$A$65536,0))),INDEX(l_fp!$F$3:$F$65537,MATCH($D851,l_fp!$A$3:$A$65537,0))),INDEX(background_biosphere!$E$2:$E$65536,MATCH($D851,background_biosphere!$A$2:$A$65536,0))),"")</f>
        <v/>
      </c>
      <c r="O851" s="61"/>
      <c r="P851" s="61"/>
      <c r="Q851" s="61"/>
    </row>
    <row r="852" spans="1:17" x14ac:dyDescent="0.25">
      <c r="A852" s="159"/>
      <c r="B852" s="156"/>
      <c r="C852" s="53"/>
      <c r="D852" s="54"/>
      <c r="E852" s="55" t="str">
        <f>_xlfn.IFNA(_xlfn.IFNA(INDEX(l_act!$B$3:$B$65537,MATCH(IFERROR(RIGHT($C852,LEN($C852)-FIND("_",$C852)),""),l_act!$A$3:$A$65537,0)),INDEX(background_technosphere!$E$2:$E$65536,MATCH($C852,background_technosphere!$A$2:$A$65536,0))),"")</f>
        <v/>
      </c>
      <c r="F852" s="55" t="str">
        <f>_xlfn.IFNA(_xlfn.IFNA(INDEX(l_act!$C$3:$C$65537,MATCH(IFERROR(RIGHT($C852,LEN($C852)-FIND("_",$C852)),""),l_act!$A$3:$A$65537,0)),INDEX(background_technosphere!$G$2:$G$65536,MATCH($C852,background_technosphere!$A$2:$A$65536,0))),"")</f>
        <v/>
      </c>
      <c r="G852" s="56" t="str">
        <f>_xlfn.IFNA(_xlfn.IFNA(INDEX(l_goods!$B$3:$B$65537,MATCH($C852,l_goods!$A$3:$A$65537,0)),INDEX(background_technosphere!$F$2:$F$65536,MATCH($C852,background_technosphere!$A$2:$A$65536,0))),"")</f>
        <v/>
      </c>
      <c r="H852" s="57" t="str">
        <f>_xlfn.IFNA(_xlfn.IFNA(INDEX(l_fp!$B$3:$B$65537,MATCH($D852,l_fp!$A$3:$A$65537,0)),INDEX(background_biosphere!$B$2:$B$65536,MATCH($D852,background_biosphere!$A$2:$A$65536,0))),"")</f>
        <v/>
      </c>
      <c r="I852" s="58"/>
      <c r="J852" s="58"/>
      <c r="K852" s="54"/>
      <c r="L852" s="59" t="str">
        <f>IF(_xlfn.IFNA(_xlfn.IFNA(INDEX(l_fp!$D$3:$D$65537,MATCH($D852,l_fp!$A$3:$A$65537,0)),INDEX(background_biosphere!$C$2:$C$65536,MATCH($D852,background_biosphere!$A$2:$A$65536,0))),"")=0,"",_xlfn.IFNA(_xlfn.IFNA(INDEX(l_fp!$D$3:$D$65537,MATCH($D852,l_fp!$A$3:$A$65537,0)),INDEX(background_biosphere!$C$2:$C$65536,MATCH($D852,background_biosphere!$A$2:$A$65536,0))),""))</f>
        <v/>
      </c>
      <c r="M852" s="59" t="str">
        <f>IF(_xlfn.IFNA(_xlfn.IFNA(INDEX(l_fp!$E$3:$E$65537,MATCH($D852,l_fp!$A$3:$A$65537,0)),INDEX(background_biosphere!$D$2:$D$65536,MATCH($D852,background_biosphere!$A$2:$A$65536,0))),"")=0,"",_xlfn.IFNA(_xlfn.IFNA(INDEX(l_fp!$E$3:$E$65537,MATCH($D852,l_fp!$A$3:$A$65537,0)),INDEX(background_biosphere!$D$2:$D$65536,MATCH($D852,background_biosphere!$A$2:$A$65536,0))),""))</f>
        <v/>
      </c>
      <c r="N852" s="60" t="str">
        <f>_xlfn.IFNA(_xlfn.IFNA(_xlfn.IFNA(_xlfn.IFNA(INDEX(l_goods!$D$3:$D$65537,MATCH(C852,l_goods!$A$3:$A$65537,0)),INDEX(background_technosphere!$H$2:$H$65536,MATCH(C852,background_technosphere!$A$2:$A$65536,0))),INDEX(l_fp!$F$3:$F$65537,MATCH($D852,l_fp!$A$3:$A$65537,0))),INDEX(background_biosphere!$E$2:$E$65536,MATCH($D852,background_biosphere!$A$2:$A$65536,0))),"")</f>
        <v/>
      </c>
      <c r="O852" s="61"/>
      <c r="P852" s="61"/>
      <c r="Q852" s="61"/>
    </row>
    <row r="853" spans="1:17" x14ac:dyDescent="0.25">
      <c r="A853" s="159"/>
      <c r="B853" s="156"/>
      <c r="C853" s="53"/>
      <c r="D853" s="54"/>
      <c r="E853" s="55" t="str">
        <f>_xlfn.IFNA(_xlfn.IFNA(INDEX(l_act!$B$3:$B$65537,MATCH(IFERROR(RIGHT($C853,LEN($C853)-FIND("_",$C853)),""),l_act!$A$3:$A$65537,0)),INDEX(background_technosphere!$E$2:$E$65536,MATCH($C853,background_technosphere!$A$2:$A$65536,0))),"")</f>
        <v/>
      </c>
      <c r="F853" s="55" t="str">
        <f>_xlfn.IFNA(_xlfn.IFNA(INDEX(l_act!$C$3:$C$65537,MATCH(IFERROR(RIGHT($C853,LEN($C853)-FIND("_",$C853)),""),l_act!$A$3:$A$65537,0)),INDEX(background_technosphere!$G$2:$G$65536,MATCH($C853,background_technosphere!$A$2:$A$65536,0))),"")</f>
        <v/>
      </c>
      <c r="G853" s="56" t="str">
        <f>_xlfn.IFNA(_xlfn.IFNA(INDEX(l_goods!$B$3:$B$65537,MATCH($C853,l_goods!$A$3:$A$65537,0)),INDEX(background_technosphere!$F$2:$F$65536,MATCH($C853,background_technosphere!$A$2:$A$65536,0))),"")</f>
        <v/>
      </c>
      <c r="H853" s="57" t="str">
        <f>_xlfn.IFNA(_xlfn.IFNA(INDEX(l_fp!$B$3:$B$65537,MATCH($D853,l_fp!$A$3:$A$65537,0)),INDEX(background_biosphere!$B$2:$B$65536,MATCH($D853,background_biosphere!$A$2:$A$65536,0))),"")</f>
        <v/>
      </c>
      <c r="I853" s="58"/>
      <c r="J853" s="58"/>
      <c r="K853" s="54"/>
      <c r="L853" s="59" t="str">
        <f>IF(_xlfn.IFNA(_xlfn.IFNA(INDEX(l_fp!$D$3:$D$65537,MATCH($D853,l_fp!$A$3:$A$65537,0)),INDEX(background_biosphere!$C$2:$C$65536,MATCH($D853,background_biosphere!$A$2:$A$65536,0))),"")=0,"",_xlfn.IFNA(_xlfn.IFNA(INDEX(l_fp!$D$3:$D$65537,MATCH($D853,l_fp!$A$3:$A$65537,0)),INDEX(background_biosphere!$C$2:$C$65536,MATCH($D853,background_biosphere!$A$2:$A$65536,0))),""))</f>
        <v/>
      </c>
      <c r="M853" s="59" t="str">
        <f>IF(_xlfn.IFNA(_xlfn.IFNA(INDEX(l_fp!$E$3:$E$65537,MATCH($D853,l_fp!$A$3:$A$65537,0)),INDEX(background_biosphere!$D$2:$D$65536,MATCH($D853,background_biosphere!$A$2:$A$65536,0))),"")=0,"",_xlfn.IFNA(_xlfn.IFNA(INDEX(l_fp!$E$3:$E$65537,MATCH($D853,l_fp!$A$3:$A$65537,0)),INDEX(background_biosphere!$D$2:$D$65536,MATCH($D853,background_biosphere!$A$2:$A$65536,0))),""))</f>
        <v/>
      </c>
      <c r="N853" s="60" t="str">
        <f>_xlfn.IFNA(_xlfn.IFNA(_xlfn.IFNA(_xlfn.IFNA(INDEX(l_goods!$D$3:$D$65537,MATCH(C853,l_goods!$A$3:$A$65537,0)),INDEX(background_technosphere!$H$2:$H$65536,MATCH(C853,background_technosphere!$A$2:$A$65536,0))),INDEX(l_fp!$F$3:$F$65537,MATCH($D853,l_fp!$A$3:$A$65537,0))),INDEX(background_biosphere!$E$2:$E$65536,MATCH($D853,background_biosphere!$A$2:$A$65536,0))),"")</f>
        <v/>
      </c>
      <c r="O853" s="61"/>
      <c r="P853" s="61"/>
      <c r="Q853" s="61"/>
    </row>
    <row r="854" spans="1:17" x14ac:dyDescent="0.25">
      <c r="A854" s="159"/>
      <c r="B854" s="156"/>
      <c r="C854" s="53"/>
      <c r="D854" s="54"/>
      <c r="E854" s="55" t="str">
        <f>_xlfn.IFNA(_xlfn.IFNA(INDEX(l_act!$B$3:$B$65537,MATCH(IFERROR(RIGHT($C854,LEN($C854)-FIND("_",$C854)),""),l_act!$A$3:$A$65537,0)),INDEX(background_technosphere!$E$2:$E$65536,MATCH($C854,background_technosphere!$A$2:$A$65536,0))),"")</f>
        <v/>
      </c>
      <c r="F854" s="55" t="str">
        <f>_xlfn.IFNA(_xlfn.IFNA(INDEX(l_act!$C$3:$C$65537,MATCH(IFERROR(RIGHT($C854,LEN($C854)-FIND("_",$C854)),""),l_act!$A$3:$A$65537,0)),INDEX(background_technosphere!$G$2:$G$65536,MATCH($C854,background_technosphere!$A$2:$A$65536,0))),"")</f>
        <v/>
      </c>
      <c r="G854" s="56" t="str">
        <f>_xlfn.IFNA(_xlfn.IFNA(INDEX(l_goods!$B$3:$B$65537,MATCH($C854,l_goods!$A$3:$A$65537,0)),INDEX(background_technosphere!$F$2:$F$65536,MATCH($C854,background_technosphere!$A$2:$A$65536,0))),"")</f>
        <v/>
      </c>
      <c r="H854" s="57" t="str">
        <f>_xlfn.IFNA(_xlfn.IFNA(INDEX(l_fp!$B$3:$B$65537,MATCH($D854,l_fp!$A$3:$A$65537,0)),INDEX(background_biosphere!$B$2:$B$65536,MATCH($D854,background_biosphere!$A$2:$A$65536,0))),"")</f>
        <v/>
      </c>
      <c r="I854" s="58"/>
      <c r="J854" s="58"/>
      <c r="K854" s="54"/>
      <c r="L854" s="59" t="str">
        <f>IF(_xlfn.IFNA(_xlfn.IFNA(INDEX(l_fp!$D$3:$D$65537,MATCH($D854,l_fp!$A$3:$A$65537,0)),INDEX(background_biosphere!$C$2:$C$65536,MATCH($D854,background_biosphere!$A$2:$A$65536,0))),"")=0,"",_xlfn.IFNA(_xlfn.IFNA(INDEX(l_fp!$D$3:$D$65537,MATCH($D854,l_fp!$A$3:$A$65537,0)),INDEX(background_biosphere!$C$2:$C$65536,MATCH($D854,background_biosphere!$A$2:$A$65536,0))),""))</f>
        <v/>
      </c>
      <c r="M854" s="59" t="str">
        <f>IF(_xlfn.IFNA(_xlfn.IFNA(INDEX(l_fp!$E$3:$E$65537,MATCH($D854,l_fp!$A$3:$A$65537,0)),INDEX(background_biosphere!$D$2:$D$65536,MATCH($D854,background_biosphere!$A$2:$A$65536,0))),"")=0,"",_xlfn.IFNA(_xlfn.IFNA(INDEX(l_fp!$E$3:$E$65537,MATCH($D854,l_fp!$A$3:$A$65537,0)),INDEX(background_biosphere!$D$2:$D$65536,MATCH($D854,background_biosphere!$A$2:$A$65536,0))),""))</f>
        <v/>
      </c>
      <c r="N854" s="60" t="str">
        <f>_xlfn.IFNA(_xlfn.IFNA(_xlfn.IFNA(_xlfn.IFNA(INDEX(l_goods!$D$3:$D$65537,MATCH(C854,l_goods!$A$3:$A$65537,0)),INDEX(background_technosphere!$H$2:$H$65536,MATCH(C854,background_technosphere!$A$2:$A$65536,0))),INDEX(l_fp!$F$3:$F$65537,MATCH($D854,l_fp!$A$3:$A$65537,0))),INDEX(background_biosphere!$E$2:$E$65536,MATCH($D854,background_biosphere!$A$2:$A$65536,0))),"")</f>
        <v/>
      </c>
      <c r="O854" s="61"/>
      <c r="P854" s="61"/>
      <c r="Q854" s="61"/>
    </row>
    <row r="855" spans="1:17" x14ac:dyDescent="0.25">
      <c r="A855" s="159"/>
      <c r="B855" s="156"/>
      <c r="C855" s="53"/>
      <c r="D855" s="54"/>
      <c r="E855" s="55" t="str">
        <f>_xlfn.IFNA(_xlfn.IFNA(INDEX(l_act!$B$3:$B$65537,MATCH(IFERROR(RIGHT($C855,LEN($C855)-FIND("_",$C855)),""),l_act!$A$3:$A$65537,0)),INDEX(background_technosphere!$E$2:$E$65536,MATCH($C855,background_technosphere!$A$2:$A$65536,0))),"")</f>
        <v/>
      </c>
      <c r="F855" s="55" t="str">
        <f>_xlfn.IFNA(_xlfn.IFNA(INDEX(l_act!$C$3:$C$65537,MATCH(IFERROR(RIGHT($C855,LEN($C855)-FIND("_",$C855)),""),l_act!$A$3:$A$65537,0)),INDEX(background_technosphere!$G$2:$G$65536,MATCH($C855,background_technosphere!$A$2:$A$65536,0))),"")</f>
        <v/>
      </c>
      <c r="G855" s="56" t="str">
        <f>_xlfn.IFNA(_xlfn.IFNA(INDEX(l_goods!$B$3:$B$65537,MATCH($C855,l_goods!$A$3:$A$65537,0)),INDEX(background_technosphere!$F$2:$F$65536,MATCH($C855,background_technosphere!$A$2:$A$65536,0))),"")</f>
        <v/>
      </c>
      <c r="H855" s="57" t="str">
        <f>_xlfn.IFNA(_xlfn.IFNA(INDEX(l_fp!$B$3:$B$65537,MATCH($D855,l_fp!$A$3:$A$65537,0)),INDEX(background_biosphere!$B$2:$B$65536,MATCH($D855,background_biosphere!$A$2:$A$65536,0))),"")</f>
        <v/>
      </c>
      <c r="I855" s="58"/>
      <c r="J855" s="58"/>
      <c r="K855" s="54"/>
      <c r="L855" s="59" t="str">
        <f>IF(_xlfn.IFNA(_xlfn.IFNA(INDEX(l_fp!$D$3:$D$65537,MATCH($D855,l_fp!$A$3:$A$65537,0)),INDEX(background_biosphere!$C$2:$C$65536,MATCH($D855,background_biosphere!$A$2:$A$65536,0))),"")=0,"",_xlfn.IFNA(_xlfn.IFNA(INDEX(l_fp!$D$3:$D$65537,MATCH($D855,l_fp!$A$3:$A$65537,0)),INDEX(background_biosphere!$C$2:$C$65536,MATCH($D855,background_biosphere!$A$2:$A$65536,0))),""))</f>
        <v/>
      </c>
      <c r="M855" s="59" t="str">
        <f>IF(_xlfn.IFNA(_xlfn.IFNA(INDEX(l_fp!$E$3:$E$65537,MATCH($D855,l_fp!$A$3:$A$65537,0)),INDEX(background_biosphere!$D$2:$D$65536,MATCH($D855,background_biosphere!$A$2:$A$65536,0))),"")=0,"",_xlfn.IFNA(_xlfn.IFNA(INDEX(l_fp!$E$3:$E$65537,MATCH($D855,l_fp!$A$3:$A$65537,0)),INDEX(background_biosphere!$D$2:$D$65536,MATCH($D855,background_biosphere!$A$2:$A$65536,0))),""))</f>
        <v/>
      </c>
      <c r="N855" s="60" t="str">
        <f>_xlfn.IFNA(_xlfn.IFNA(_xlfn.IFNA(_xlfn.IFNA(INDEX(l_goods!$D$3:$D$65537,MATCH(C855,l_goods!$A$3:$A$65537,0)),INDEX(background_technosphere!$H$2:$H$65536,MATCH(C855,background_technosphere!$A$2:$A$65536,0))),INDEX(l_fp!$F$3:$F$65537,MATCH($D855,l_fp!$A$3:$A$65537,0))),INDEX(background_biosphere!$E$2:$E$65536,MATCH($D855,background_biosphere!$A$2:$A$65536,0))),"")</f>
        <v/>
      </c>
      <c r="O855" s="61"/>
      <c r="P855" s="61"/>
      <c r="Q855" s="61"/>
    </row>
    <row r="856" spans="1:17" x14ac:dyDescent="0.25">
      <c r="A856" s="159"/>
      <c r="B856" s="156"/>
      <c r="C856" s="53"/>
      <c r="D856" s="54"/>
      <c r="E856" s="55" t="str">
        <f>_xlfn.IFNA(_xlfn.IFNA(INDEX(l_act!$B$3:$B$65537,MATCH(IFERROR(RIGHT($C856,LEN($C856)-FIND("_",$C856)),""),l_act!$A$3:$A$65537,0)),INDEX(background_technosphere!$E$2:$E$65536,MATCH($C856,background_technosphere!$A$2:$A$65536,0))),"")</f>
        <v/>
      </c>
      <c r="F856" s="55" t="str">
        <f>_xlfn.IFNA(_xlfn.IFNA(INDEX(l_act!$C$3:$C$65537,MATCH(IFERROR(RIGHT($C856,LEN($C856)-FIND("_",$C856)),""),l_act!$A$3:$A$65537,0)),INDEX(background_technosphere!$G$2:$G$65536,MATCH($C856,background_technosphere!$A$2:$A$65536,0))),"")</f>
        <v/>
      </c>
      <c r="G856" s="56" t="str">
        <f>_xlfn.IFNA(_xlfn.IFNA(INDEX(l_goods!$B$3:$B$65537,MATCH($C856,l_goods!$A$3:$A$65537,0)),INDEX(background_technosphere!$F$2:$F$65536,MATCH($C856,background_technosphere!$A$2:$A$65536,0))),"")</f>
        <v/>
      </c>
      <c r="H856" s="57" t="str">
        <f>_xlfn.IFNA(_xlfn.IFNA(INDEX(l_fp!$B$3:$B$65537,MATCH($D856,l_fp!$A$3:$A$65537,0)),INDEX(background_biosphere!$B$2:$B$65536,MATCH($D856,background_biosphere!$A$2:$A$65536,0))),"")</f>
        <v/>
      </c>
      <c r="I856" s="58"/>
      <c r="J856" s="58"/>
      <c r="K856" s="54"/>
      <c r="L856" s="59" t="str">
        <f>IF(_xlfn.IFNA(_xlfn.IFNA(INDEX(l_fp!$D$3:$D$65537,MATCH($D856,l_fp!$A$3:$A$65537,0)),INDEX(background_biosphere!$C$2:$C$65536,MATCH($D856,background_biosphere!$A$2:$A$65536,0))),"")=0,"",_xlfn.IFNA(_xlfn.IFNA(INDEX(l_fp!$D$3:$D$65537,MATCH($D856,l_fp!$A$3:$A$65537,0)),INDEX(background_biosphere!$C$2:$C$65536,MATCH($D856,background_biosphere!$A$2:$A$65536,0))),""))</f>
        <v/>
      </c>
      <c r="M856" s="59" t="str">
        <f>IF(_xlfn.IFNA(_xlfn.IFNA(INDEX(l_fp!$E$3:$E$65537,MATCH($D856,l_fp!$A$3:$A$65537,0)),INDEX(background_biosphere!$D$2:$D$65536,MATCH($D856,background_biosphere!$A$2:$A$65536,0))),"")=0,"",_xlfn.IFNA(_xlfn.IFNA(INDEX(l_fp!$E$3:$E$65537,MATCH($D856,l_fp!$A$3:$A$65537,0)),INDEX(background_biosphere!$D$2:$D$65536,MATCH($D856,background_biosphere!$A$2:$A$65536,0))),""))</f>
        <v/>
      </c>
      <c r="N856" s="60" t="str">
        <f>_xlfn.IFNA(_xlfn.IFNA(_xlfn.IFNA(_xlfn.IFNA(INDEX(l_goods!$D$3:$D$65537,MATCH(C856,l_goods!$A$3:$A$65537,0)),INDEX(background_technosphere!$H$2:$H$65536,MATCH(C856,background_technosphere!$A$2:$A$65536,0))),INDEX(l_fp!$F$3:$F$65537,MATCH($D856,l_fp!$A$3:$A$65537,0))),INDEX(background_biosphere!$E$2:$E$65536,MATCH($D856,background_biosphere!$A$2:$A$65536,0))),"")</f>
        <v/>
      </c>
      <c r="O856" s="61"/>
      <c r="P856" s="61"/>
      <c r="Q856" s="61"/>
    </row>
    <row r="857" spans="1:17" x14ac:dyDescent="0.25">
      <c r="A857" s="159"/>
      <c r="B857" s="156"/>
      <c r="C857" s="53"/>
      <c r="D857" s="54"/>
      <c r="E857" s="55" t="str">
        <f>_xlfn.IFNA(_xlfn.IFNA(INDEX(l_act!$B$3:$B$65537,MATCH(IFERROR(RIGHT($C857,LEN($C857)-FIND("_",$C857)),""),l_act!$A$3:$A$65537,0)),INDEX(background_technosphere!$E$2:$E$65536,MATCH($C857,background_technosphere!$A$2:$A$65536,0))),"")</f>
        <v/>
      </c>
      <c r="F857" s="55" t="str">
        <f>_xlfn.IFNA(_xlfn.IFNA(INDEX(l_act!$C$3:$C$65537,MATCH(IFERROR(RIGHT($C857,LEN($C857)-FIND("_",$C857)),""),l_act!$A$3:$A$65537,0)),INDEX(background_technosphere!$G$2:$G$65536,MATCH($C857,background_technosphere!$A$2:$A$65536,0))),"")</f>
        <v/>
      </c>
      <c r="G857" s="56" t="str">
        <f>_xlfn.IFNA(_xlfn.IFNA(INDEX(l_goods!$B$3:$B$65537,MATCH($C857,l_goods!$A$3:$A$65537,0)),INDEX(background_technosphere!$F$2:$F$65536,MATCH($C857,background_technosphere!$A$2:$A$65536,0))),"")</f>
        <v/>
      </c>
      <c r="H857" s="57" t="str">
        <f>_xlfn.IFNA(_xlfn.IFNA(INDEX(l_fp!$B$3:$B$65537,MATCH($D857,l_fp!$A$3:$A$65537,0)),INDEX(background_biosphere!$B$2:$B$65536,MATCH($D857,background_biosphere!$A$2:$A$65536,0))),"")</f>
        <v/>
      </c>
      <c r="I857" s="58"/>
      <c r="J857" s="58"/>
      <c r="K857" s="54"/>
      <c r="L857" s="59" t="str">
        <f>IF(_xlfn.IFNA(_xlfn.IFNA(INDEX(l_fp!$D$3:$D$65537,MATCH($D857,l_fp!$A$3:$A$65537,0)),INDEX(background_biosphere!$C$2:$C$65536,MATCH($D857,background_biosphere!$A$2:$A$65536,0))),"")=0,"",_xlfn.IFNA(_xlfn.IFNA(INDEX(l_fp!$D$3:$D$65537,MATCH($D857,l_fp!$A$3:$A$65537,0)),INDEX(background_biosphere!$C$2:$C$65536,MATCH($D857,background_biosphere!$A$2:$A$65536,0))),""))</f>
        <v/>
      </c>
      <c r="M857" s="59" t="str">
        <f>IF(_xlfn.IFNA(_xlfn.IFNA(INDEX(l_fp!$E$3:$E$65537,MATCH($D857,l_fp!$A$3:$A$65537,0)),INDEX(background_biosphere!$D$2:$D$65536,MATCH($D857,background_biosphere!$A$2:$A$65536,0))),"")=0,"",_xlfn.IFNA(_xlfn.IFNA(INDEX(l_fp!$E$3:$E$65537,MATCH($D857,l_fp!$A$3:$A$65537,0)),INDEX(background_biosphere!$D$2:$D$65536,MATCH($D857,background_biosphere!$A$2:$A$65536,0))),""))</f>
        <v/>
      </c>
      <c r="N857" s="60" t="str">
        <f>_xlfn.IFNA(_xlfn.IFNA(_xlfn.IFNA(_xlfn.IFNA(INDEX(l_goods!$D$3:$D$65537,MATCH(C857,l_goods!$A$3:$A$65537,0)),INDEX(background_technosphere!$H$2:$H$65536,MATCH(C857,background_technosphere!$A$2:$A$65536,0))),INDEX(l_fp!$F$3:$F$65537,MATCH($D857,l_fp!$A$3:$A$65537,0))),INDEX(background_biosphere!$E$2:$E$65536,MATCH($D857,background_biosphere!$A$2:$A$65536,0))),"")</f>
        <v/>
      </c>
      <c r="O857" s="61"/>
      <c r="P857" s="61"/>
      <c r="Q857" s="61"/>
    </row>
    <row r="858" spans="1:17" x14ac:dyDescent="0.25">
      <c r="A858" s="159"/>
      <c r="B858" s="156"/>
      <c r="C858" s="53"/>
      <c r="D858" s="54"/>
      <c r="E858" s="55" t="str">
        <f>_xlfn.IFNA(_xlfn.IFNA(INDEX(l_act!$B$3:$B$65537,MATCH(IFERROR(RIGHT($C858,LEN($C858)-FIND("_",$C858)),""),l_act!$A$3:$A$65537,0)),INDEX(background_technosphere!$E$2:$E$65536,MATCH($C858,background_technosphere!$A$2:$A$65536,0))),"")</f>
        <v/>
      </c>
      <c r="F858" s="55" t="str">
        <f>_xlfn.IFNA(_xlfn.IFNA(INDEX(l_act!$C$3:$C$65537,MATCH(IFERROR(RIGHT($C858,LEN($C858)-FIND("_",$C858)),""),l_act!$A$3:$A$65537,0)),INDEX(background_technosphere!$G$2:$G$65536,MATCH($C858,background_technosphere!$A$2:$A$65536,0))),"")</f>
        <v/>
      </c>
      <c r="G858" s="56" t="str">
        <f>_xlfn.IFNA(_xlfn.IFNA(INDEX(l_goods!$B$3:$B$65537,MATCH($C858,l_goods!$A$3:$A$65537,0)),INDEX(background_technosphere!$F$2:$F$65536,MATCH($C858,background_technosphere!$A$2:$A$65536,0))),"")</f>
        <v/>
      </c>
      <c r="H858" s="57" t="str">
        <f>_xlfn.IFNA(_xlfn.IFNA(INDEX(l_fp!$B$3:$B$65537,MATCH($D858,l_fp!$A$3:$A$65537,0)),INDEX(background_biosphere!$B$2:$B$65536,MATCH($D858,background_biosphere!$A$2:$A$65536,0))),"")</f>
        <v/>
      </c>
      <c r="I858" s="58"/>
      <c r="J858" s="58"/>
      <c r="K858" s="54"/>
      <c r="L858" s="59" t="str">
        <f>IF(_xlfn.IFNA(_xlfn.IFNA(INDEX(l_fp!$D$3:$D$65537,MATCH($D858,l_fp!$A$3:$A$65537,0)),INDEX(background_biosphere!$C$2:$C$65536,MATCH($D858,background_biosphere!$A$2:$A$65536,0))),"")=0,"",_xlfn.IFNA(_xlfn.IFNA(INDEX(l_fp!$D$3:$D$65537,MATCH($D858,l_fp!$A$3:$A$65537,0)),INDEX(background_biosphere!$C$2:$C$65536,MATCH($D858,background_biosphere!$A$2:$A$65536,0))),""))</f>
        <v/>
      </c>
      <c r="M858" s="59" t="str">
        <f>IF(_xlfn.IFNA(_xlfn.IFNA(INDEX(l_fp!$E$3:$E$65537,MATCH($D858,l_fp!$A$3:$A$65537,0)),INDEX(background_biosphere!$D$2:$D$65536,MATCH($D858,background_biosphere!$A$2:$A$65536,0))),"")=0,"",_xlfn.IFNA(_xlfn.IFNA(INDEX(l_fp!$E$3:$E$65537,MATCH($D858,l_fp!$A$3:$A$65537,0)),INDEX(background_biosphere!$D$2:$D$65536,MATCH($D858,background_biosphere!$A$2:$A$65536,0))),""))</f>
        <v/>
      </c>
      <c r="N858" s="60" t="str">
        <f>_xlfn.IFNA(_xlfn.IFNA(_xlfn.IFNA(_xlfn.IFNA(INDEX(l_goods!$D$3:$D$65537,MATCH(C858,l_goods!$A$3:$A$65537,0)),INDEX(background_technosphere!$H$2:$H$65536,MATCH(C858,background_technosphere!$A$2:$A$65536,0))),INDEX(l_fp!$F$3:$F$65537,MATCH($D858,l_fp!$A$3:$A$65537,0))),INDEX(background_biosphere!$E$2:$E$65536,MATCH($D858,background_biosphere!$A$2:$A$65536,0))),"")</f>
        <v/>
      </c>
      <c r="O858" s="61"/>
      <c r="P858" s="61"/>
      <c r="Q858" s="61"/>
    </row>
    <row r="859" spans="1:17" x14ac:dyDescent="0.25">
      <c r="A859" s="159"/>
      <c r="B859" s="156"/>
      <c r="C859" s="53"/>
      <c r="D859" s="54"/>
      <c r="E859" s="55" t="str">
        <f>_xlfn.IFNA(_xlfn.IFNA(INDEX(l_act!$B$3:$B$65537,MATCH(IFERROR(RIGHT($C859,LEN($C859)-FIND("_",$C859)),""),l_act!$A$3:$A$65537,0)),INDEX(background_technosphere!$E$2:$E$65536,MATCH($C859,background_technosphere!$A$2:$A$65536,0))),"")</f>
        <v/>
      </c>
      <c r="F859" s="55" t="str">
        <f>_xlfn.IFNA(_xlfn.IFNA(INDEX(l_act!$C$3:$C$65537,MATCH(IFERROR(RIGHT($C859,LEN($C859)-FIND("_",$C859)),""),l_act!$A$3:$A$65537,0)),INDEX(background_technosphere!$G$2:$G$65536,MATCH($C859,background_technosphere!$A$2:$A$65536,0))),"")</f>
        <v/>
      </c>
      <c r="G859" s="56" t="str">
        <f>_xlfn.IFNA(_xlfn.IFNA(INDEX(l_goods!$B$3:$B$65537,MATCH($C859,l_goods!$A$3:$A$65537,0)),INDEX(background_technosphere!$F$2:$F$65536,MATCH($C859,background_technosphere!$A$2:$A$65536,0))),"")</f>
        <v/>
      </c>
      <c r="H859" s="57" t="str">
        <f>_xlfn.IFNA(_xlfn.IFNA(INDEX(l_fp!$B$3:$B$65537,MATCH($D859,l_fp!$A$3:$A$65537,0)),INDEX(background_biosphere!$B$2:$B$65536,MATCH($D859,background_biosphere!$A$2:$A$65536,0))),"")</f>
        <v/>
      </c>
      <c r="I859" s="58"/>
      <c r="J859" s="58"/>
      <c r="K859" s="54"/>
      <c r="L859" s="59" t="str">
        <f>IF(_xlfn.IFNA(_xlfn.IFNA(INDEX(l_fp!$D$3:$D$65537,MATCH($D859,l_fp!$A$3:$A$65537,0)),INDEX(background_biosphere!$C$2:$C$65536,MATCH($D859,background_biosphere!$A$2:$A$65536,0))),"")=0,"",_xlfn.IFNA(_xlfn.IFNA(INDEX(l_fp!$D$3:$D$65537,MATCH($D859,l_fp!$A$3:$A$65537,0)),INDEX(background_biosphere!$C$2:$C$65536,MATCH($D859,background_biosphere!$A$2:$A$65536,0))),""))</f>
        <v/>
      </c>
      <c r="M859" s="59" t="str">
        <f>IF(_xlfn.IFNA(_xlfn.IFNA(INDEX(l_fp!$E$3:$E$65537,MATCH($D859,l_fp!$A$3:$A$65537,0)),INDEX(background_biosphere!$D$2:$D$65536,MATCH($D859,background_biosphere!$A$2:$A$65536,0))),"")=0,"",_xlfn.IFNA(_xlfn.IFNA(INDEX(l_fp!$E$3:$E$65537,MATCH($D859,l_fp!$A$3:$A$65537,0)),INDEX(background_biosphere!$D$2:$D$65536,MATCH($D859,background_biosphere!$A$2:$A$65536,0))),""))</f>
        <v/>
      </c>
      <c r="N859" s="60" t="str">
        <f>_xlfn.IFNA(_xlfn.IFNA(_xlfn.IFNA(_xlfn.IFNA(INDEX(l_goods!$D$3:$D$65537,MATCH(C859,l_goods!$A$3:$A$65537,0)),INDEX(background_technosphere!$H$2:$H$65536,MATCH(C859,background_technosphere!$A$2:$A$65536,0))),INDEX(l_fp!$F$3:$F$65537,MATCH($D859,l_fp!$A$3:$A$65537,0))),INDEX(background_biosphere!$E$2:$E$65536,MATCH($D859,background_biosphere!$A$2:$A$65536,0))),"")</f>
        <v/>
      </c>
      <c r="O859" s="61"/>
      <c r="P859" s="61"/>
      <c r="Q859" s="61"/>
    </row>
    <row r="860" spans="1:17" x14ac:dyDescent="0.25">
      <c r="A860" s="159"/>
      <c r="B860" s="156"/>
      <c r="C860" s="53"/>
      <c r="D860" s="54"/>
      <c r="E860" s="55" t="str">
        <f>_xlfn.IFNA(_xlfn.IFNA(INDEX(l_act!$B$3:$B$65537,MATCH(IFERROR(RIGHT($C860,LEN($C860)-FIND("_",$C860)),""),l_act!$A$3:$A$65537,0)),INDEX(background_technosphere!$E$2:$E$65536,MATCH($C860,background_technosphere!$A$2:$A$65536,0))),"")</f>
        <v/>
      </c>
      <c r="F860" s="55" t="str">
        <f>_xlfn.IFNA(_xlfn.IFNA(INDEX(l_act!$C$3:$C$65537,MATCH(IFERROR(RIGHT($C860,LEN($C860)-FIND("_",$C860)),""),l_act!$A$3:$A$65537,0)),INDEX(background_technosphere!$G$2:$G$65536,MATCH($C860,background_technosphere!$A$2:$A$65536,0))),"")</f>
        <v/>
      </c>
      <c r="G860" s="56" t="str">
        <f>_xlfn.IFNA(_xlfn.IFNA(INDEX(l_goods!$B$3:$B$65537,MATCH($C860,l_goods!$A$3:$A$65537,0)),INDEX(background_technosphere!$F$2:$F$65536,MATCH($C860,background_technosphere!$A$2:$A$65536,0))),"")</f>
        <v/>
      </c>
      <c r="H860" s="57" t="str">
        <f>_xlfn.IFNA(_xlfn.IFNA(INDEX(l_fp!$B$3:$B$65537,MATCH($D860,l_fp!$A$3:$A$65537,0)),INDEX(background_biosphere!$B$2:$B$65536,MATCH($D860,background_biosphere!$A$2:$A$65536,0))),"")</f>
        <v/>
      </c>
      <c r="I860" s="58"/>
      <c r="J860" s="58"/>
      <c r="K860" s="54"/>
      <c r="L860" s="59" t="str">
        <f>IF(_xlfn.IFNA(_xlfn.IFNA(INDEX(l_fp!$D$3:$D$65537,MATCH($D860,l_fp!$A$3:$A$65537,0)),INDEX(background_biosphere!$C$2:$C$65536,MATCH($D860,background_biosphere!$A$2:$A$65536,0))),"")=0,"",_xlfn.IFNA(_xlfn.IFNA(INDEX(l_fp!$D$3:$D$65537,MATCH($D860,l_fp!$A$3:$A$65537,0)),INDEX(background_biosphere!$C$2:$C$65536,MATCH($D860,background_biosphere!$A$2:$A$65536,0))),""))</f>
        <v/>
      </c>
      <c r="M860" s="59" t="str">
        <f>IF(_xlfn.IFNA(_xlfn.IFNA(INDEX(l_fp!$E$3:$E$65537,MATCH($D860,l_fp!$A$3:$A$65537,0)),INDEX(background_biosphere!$D$2:$D$65536,MATCH($D860,background_biosphere!$A$2:$A$65536,0))),"")=0,"",_xlfn.IFNA(_xlfn.IFNA(INDEX(l_fp!$E$3:$E$65537,MATCH($D860,l_fp!$A$3:$A$65537,0)),INDEX(background_biosphere!$D$2:$D$65536,MATCH($D860,background_biosphere!$A$2:$A$65536,0))),""))</f>
        <v/>
      </c>
      <c r="N860" s="60" t="str">
        <f>_xlfn.IFNA(_xlfn.IFNA(_xlfn.IFNA(_xlfn.IFNA(INDEX(l_goods!$D$3:$D$65537,MATCH(C860,l_goods!$A$3:$A$65537,0)),INDEX(background_technosphere!$H$2:$H$65536,MATCH(C860,background_technosphere!$A$2:$A$65536,0))),INDEX(l_fp!$F$3:$F$65537,MATCH($D860,l_fp!$A$3:$A$65537,0))),INDEX(background_biosphere!$E$2:$E$65536,MATCH($D860,background_biosphere!$A$2:$A$65536,0))),"")</f>
        <v/>
      </c>
      <c r="O860" s="61"/>
      <c r="P860" s="61"/>
      <c r="Q860" s="61"/>
    </row>
    <row r="861" spans="1:17" x14ac:dyDescent="0.25">
      <c r="A861" s="159"/>
      <c r="B861" s="156"/>
      <c r="C861" s="53"/>
      <c r="D861" s="54"/>
      <c r="E861" s="55" t="str">
        <f>_xlfn.IFNA(_xlfn.IFNA(INDEX(l_act!$B$3:$B$65537,MATCH(IFERROR(RIGHT($C861,LEN($C861)-FIND("_",$C861)),""),l_act!$A$3:$A$65537,0)),INDEX(background_technosphere!$E$2:$E$65536,MATCH($C861,background_technosphere!$A$2:$A$65536,0))),"")</f>
        <v/>
      </c>
      <c r="F861" s="55" t="str">
        <f>_xlfn.IFNA(_xlfn.IFNA(INDEX(l_act!$C$3:$C$65537,MATCH(IFERROR(RIGHT($C861,LEN($C861)-FIND("_",$C861)),""),l_act!$A$3:$A$65537,0)),INDEX(background_technosphere!$G$2:$G$65536,MATCH($C861,background_technosphere!$A$2:$A$65536,0))),"")</f>
        <v/>
      </c>
      <c r="G861" s="56" t="str">
        <f>_xlfn.IFNA(_xlfn.IFNA(INDEX(l_goods!$B$3:$B$65537,MATCH($C861,l_goods!$A$3:$A$65537,0)),INDEX(background_technosphere!$F$2:$F$65536,MATCH($C861,background_technosphere!$A$2:$A$65536,0))),"")</f>
        <v/>
      </c>
      <c r="H861" s="57" t="str">
        <f>_xlfn.IFNA(_xlfn.IFNA(INDEX(l_fp!$B$3:$B$65537,MATCH($D861,l_fp!$A$3:$A$65537,0)),INDEX(background_biosphere!$B$2:$B$65536,MATCH($D861,background_biosphere!$A$2:$A$65536,0))),"")</f>
        <v/>
      </c>
      <c r="I861" s="58"/>
      <c r="J861" s="58"/>
      <c r="K861" s="54"/>
      <c r="L861" s="59" t="str">
        <f>IF(_xlfn.IFNA(_xlfn.IFNA(INDEX(l_fp!$D$3:$D$65537,MATCH($D861,l_fp!$A$3:$A$65537,0)),INDEX(background_biosphere!$C$2:$C$65536,MATCH($D861,background_biosphere!$A$2:$A$65536,0))),"")=0,"",_xlfn.IFNA(_xlfn.IFNA(INDEX(l_fp!$D$3:$D$65537,MATCH($D861,l_fp!$A$3:$A$65537,0)),INDEX(background_biosphere!$C$2:$C$65536,MATCH($D861,background_biosphere!$A$2:$A$65536,0))),""))</f>
        <v/>
      </c>
      <c r="M861" s="59" t="str">
        <f>IF(_xlfn.IFNA(_xlfn.IFNA(INDEX(l_fp!$E$3:$E$65537,MATCH($D861,l_fp!$A$3:$A$65537,0)),INDEX(background_biosphere!$D$2:$D$65536,MATCH($D861,background_biosphere!$A$2:$A$65536,0))),"")=0,"",_xlfn.IFNA(_xlfn.IFNA(INDEX(l_fp!$E$3:$E$65537,MATCH($D861,l_fp!$A$3:$A$65537,0)),INDEX(background_biosphere!$D$2:$D$65536,MATCH($D861,background_biosphere!$A$2:$A$65536,0))),""))</f>
        <v/>
      </c>
      <c r="N861" s="60" t="str">
        <f>_xlfn.IFNA(_xlfn.IFNA(_xlfn.IFNA(_xlfn.IFNA(INDEX(l_goods!$D$3:$D$65537,MATCH(C861,l_goods!$A$3:$A$65537,0)),INDEX(background_technosphere!$H$2:$H$65536,MATCH(C861,background_technosphere!$A$2:$A$65536,0))),INDEX(l_fp!$F$3:$F$65537,MATCH($D861,l_fp!$A$3:$A$65537,0))),INDEX(background_biosphere!$E$2:$E$65536,MATCH($D861,background_biosphere!$A$2:$A$65536,0))),"")</f>
        <v/>
      </c>
      <c r="O861" s="61"/>
      <c r="P861" s="61"/>
      <c r="Q861" s="61"/>
    </row>
    <row r="862" spans="1:17" x14ac:dyDescent="0.25">
      <c r="A862" s="159"/>
      <c r="B862" s="156"/>
      <c r="C862" s="53"/>
      <c r="D862" s="54"/>
      <c r="E862" s="55" t="str">
        <f>_xlfn.IFNA(_xlfn.IFNA(INDEX(l_act!$B$3:$B$65537,MATCH(IFERROR(RIGHT($C862,LEN($C862)-FIND("_",$C862)),""),l_act!$A$3:$A$65537,0)),INDEX(background_technosphere!$E$2:$E$65536,MATCH($C862,background_technosphere!$A$2:$A$65536,0))),"")</f>
        <v/>
      </c>
      <c r="F862" s="55" t="str">
        <f>_xlfn.IFNA(_xlfn.IFNA(INDEX(l_act!$C$3:$C$65537,MATCH(IFERROR(RIGHT($C862,LEN($C862)-FIND("_",$C862)),""),l_act!$A$3:$A$65537,0)),INDEX(background_technosphere!$G$2:$G$65536,MATCH($C862,background_technosphere!$A$2:$A$65536,0))),"")</f>
        <v/>
      </c>
      <c r="G862" s="56" t="str">
        <f>_xlfn.IFNA(_xlfn.IFNA(INDEX(l_goods!$B$3:$B$65537,MATCH($C862,l_goods!$A$3:$A$65537,0)),INDEX(background_technosphere!$F$2:$F$65536,MATCH($C862,background_technosphere!$A$2:$A$65536,0))),"")</f>
        <v/>
      </c>
      <c r="H862" s="57" t="str">
        <f>_xlfn.IFNA(_xlfn.IFNA(INDEX(l_fp!$B$3:$B$65537,MATCH($D862,l_fp!$A$3:$A$65537,0)),INDEX(background_biosphere!$B$2:$B$65536,MATCH($D862,background_biosphere!$A$2:$A$65536,0))),"")</f>
        <v/>
      </c>
      <c r="I862" s="58"/>
      <c r="J862" s="58"/>
      <c r="K862" s="54"/>
      <c r="L862" s="59" t="str">
        <f>IF(_xlfn.IFNA(_xlfn.IFNA(INDEX(l_fp!$D$3:$D$65537,MATCH($D862,l_fp!$A$3:$A$65537,0)),INDEX(background_biosphere!$C$2:$C$65536,MATCH($D862,background_biosphere!$A$2:$A$65536,0))),"")=0,"",_xlfn.IFNA(_xlfn.IFNA(INDEX(l_fp!$D$3:$D$65537,MATCH($D862,l_fp!$A$3:$A$65537,0)),INDEX(background_biosphere!$C$2:$C$65536,MATCH($D862,background_biosphere!$A$2:$A$65536,0))),""))</f>
        <v/>
      </c>
      <c r="M862" s="59" t="str">
        <f>IF(_xlfn.IFNA(_xlfn.IFNA(INDEX(l_fp!$E$3:$E$65537,MATCH($D862,l_fp!$A$3:$A$65537,0)),INDEX(background_biosphere!$D$2:$D$65536,MATCH($D862,background_biosphere!$A$2:$A$65536,0))),"")=0,"",_xlfn.IFNA(_xlfn.IFNA(INDEX(l_fp!$E$3:$E$65537,MATCH($D862,l_fp!$A$3:$A$65537,0)),INDEX(background_biosphere!$D$2:$D$65536,MATCH($D862,background_biosphere!$A$2:$A$65536,0))),""))</f>
        <v/>
      </c>
      <c r="N862" s="60" t="str">
        <f>_xlfn.IFNA(_xlfn.IFNA(_xlfn.IFNA(_xlfn.IFNA(INDEX(l_goods!$D$3:$D$65537,MATCH(C862,l_goods!$A$3:$A$65537,0)),INDEX(background_technosphere!$H$2:$H$65536,MATCH(C862,background_technosphere!$A$2:$A$65536,0))),INDEX(l_fp!$F$3:$F$65537,MATCH($D862,l_fp!$A$3:$A$65537,0))),INDEX(background_biosphere!$E$2:$E$65536,MATCH($D862,background_biosphere!$A$2:$A$65536,0))),"")</f>
        <v/>
      </c>
      <c r="O862" s="61"/>
      <c r="P862" s="61"/>
      <c r="Q862" s="61"/>
    </row>
    <row r="863" spans="1:17" x14ac:dyDescent="0.25">
      <c r="A863" s="159"/>
      <c r="B863" s="156"/>
      <c r="C863" s="53"/>
      <c r="D863" s="54"/>
      <c r="E863" s="55" t="str">
        <f>_xlfn.IFNA(_xlfn.IFNA(INDEX(l_act!$B$3:$B$65537,MATCH(IFERROR(RIGHT($C863,LEN($C863)-FIND("_",$C863)),""),l_act!$A$3:$A$65537,0)),INDEX(background_technosphere!$E$2:$E$65536,MATCH($C863,background_technosphere!$A$2:$A$65536,0))),"")</f>
        <v/>
      </c>
      <c r="F863" s="55" t="str">
        <f>_xlfn.IFNA(_xlfn.IFNA(INDEX(l_act!$C$3:$C$65537,MATCH(IFERROR(RIGHT($C863,LEN($C863)-FIND("_",$C863)),""),l_act!$A$3:$A$65537,0)),INDEX(background_technosphere!$G$2:$G$65536,MATCH($C863,background_technosphere!$A$2:$A$65536,0))),"")</f>
        <v/>
      </c>
      <c r="G863" s="56" t="str">
        <f>_xlfn.IFNA(_xlfn.IFNA(INDEX(l_goods!$B$3:$B$65537,MATCH($C863,l_goods!$A$3:$A$65537,0)),INDEX(background_technosphere!$F$2:$F$65536,MATCH($C863,background_technosphere!$A$2:$A$65536,0))),"")</f>
        <v/>
      </c>
      <c r="H863" s="57" t="str">
        <f>_xlfn.IFNA(_xlfn.IFNA(INDEX(l_fp!$B$3:$B$65537,MATCH($D863,l_fp!$A$3:$A$65537,0)),INDEX(background_biosphere!$B$2:$B$65536,MATCH($D863,background_biosphere!$A$2:$A$65536,0))),"")</f>
        <v/>
      </c>
      <c r="I863" s="58"/>
      <c r="J863" s="58"/>
      <c r="K863" s="54"/>
      <c r="L863" s="59" t="str">
        <f>IF(_xlfn.IFNA(_xlfn.IFNA(INDEX(l_fp!$D$3:$D$65537,MATCH($D863,l_fp!$A$3:$A$65537,0)),INDEX(background_biosphere!$C$2:$C$65536,MATCH($D863,background_biosphere!$A$2:$A$65536,0))),"")=0,"",_xlfn.IFNA(_xlfn.IFNA(INDEX(l_fp!$D$3:$D$65537,MATCH($D863,l_fp!$A$3:$A$65537,0)),INDEX(background_biosphere!$C$2:$C$65536,MATCH($D863,background_biosphere!$A$2:$A$65536,0))),""))</f>
        <v/>
      </c>
      <c r="M863" s="59" t="str">
        <f>IF(_xlfn.IFNA(_xlfn.IFNA(INDEX(l_fp!$E$3:$E$65537,MATCH($D863,l_fp!$A$3:$A$65537,0)),INDEX(background_biosphere!$D$2:$D$65536,MATCH($D863,background_biosphere!$A$2:$A$65536,0))),"")=0,"",_xlfn.IFNA(_xlfn.IFNA(INDEX(l_fp!$E$3:$E$65537,MATCH($D863,l_fp!$A$3:$A$65537,0)),INDEX(background_biosphere!$D$2:$D$65536,MATCH($D863,background_biosphere!$A$2:$A$65536,0))),""))</f>
        <v/>
      </c>
      <c r="N863" s="60" t="str">
        <f>_xlfn.IFNA(_xlfn.IFNA(_xlfn.IFNA(_xlfn.IFNA(INDEX(l_goods!$D$3:$D$65537,MATCH(C863,l_goods!$A$3:$A$65537,0)),INDEX(background_technosphere!$H$2:$H$65536,MATCH(C863,background_technosphere!$A$2:$A$65536,0))),INDEX(l_fp!$F$3:$F$65537,MATCH($D863,l_fp!$A$3:$A$65537,0))),INDEX(background_biosphere!$E$2:$E$65536,MATCH($D863,background_biosphere!$A$2:$A$65536,0))),"")</f>
        <v/>
      </c>
      <c r="O863" s="61"/>
      <c r="P863" s="61"/>
      <c r="Q863" s="61"/>
    </row>
    <row r="864" spans="1:17" x14ac:dyDescent="0.25">
      <c r="A864" s="159"/>
      <c r="B864" s="156"/>
      <c r="C864" s="53"/>
      <c r="D864" s="54"/>
      <c r="E864" s="55" t="str">
        <f>_xlfn.IFNA(_xlfn.IFNA(INDEX(l_act!$B$3:$B$65537,MATCH(IFERROR(RIGHT($C864,LEN($C864)-FIND("_",$C864)),""),l_act!$A$3:$A$65537,0)),INDEX(background_technosphere!$E$2:$E$65536,MATCH($C864,background_technosphere!$A$2:$A$65536,0))),"")</f>
        <v/>
      </c>
      <c r="F864" s="55" t="str">
        <f>_xlfn.IFNA(_xlfn.IFNA(INDEX(l_act!$C$3:$C$65537,MATCH(IFERROR(RIGHT($C864,LEN($C864)-FIND("_",$C864)),""),l_act!$A$3:$A$65537,0)),INDEX(background_technosphere!$G$2:$G$65536,MATCH($C864,background_technosphere!$A$2:$A$65536,0))),"")</f>
        <v/>
      </c>
      <c r="G864" s="56" t="str">
        <f>_xlfn.IFNA(_xlfn.IFNA(INDEX(l_goods!$B$3:$B$65537,MATCH($C864,l_goods!$A$3:$A$65537,0)),INDEX(background_technosphere!$F$2:$F$65536,MATCH($C864,background_technosphere!$A$2:$A$65536,0))),"")</f>
        <v/>
      </c>
      <c r="H864" s="57" t="str">
        <f>_xlfn.IFNA(_xlfn.IFNA(INDEX(l_fp!$B$3:$B$65537,MATCH($D864,l_fp!$A$3:$A$65537,0)),INDEX(background_biosphere!$B$2:$B$65536,MATCH($D864,background_biosphere!$A$2:$A$65536,0))),"")</f>
        <v/>
      </c>
      <c r="I864" s="58"/>
      <c r="J864" s="58"/>
      <c r="K864" s="54"/>
      <c r="L864" s="59" t="str">
        <f>IF(_xlfn.IFNA(_xlfn.IFNA(INDEX(l_fp!$D$3:$D$65537,MATCH($D864,l_fp!$A$3:$A$65537,0)),INDEX(background_biosphere!$C$2:$C$65536,MATCH($D864,background_biosphere!$A$2:$A$65536,0))),"")=0,"",_xlfn.IFNA(_xlfn.IFNA(INDEX(l_fp!$D$3:$D$65537,MATCH($D864,l_fp!$A$3:$A$65537,0)),INDEX(background_biosphere!$C$2:$C$65536,MATCH($D864,background_biosphere!$A$2:$A$65536,0))),""))</f>
        <v/>
      </c>
      <c r="M864" s="59" t="str">
        <f>IF(_xlfn.IFNA(_xlfn.IFNA(INDEX(l_fp!$E$3:$E$65537,MATCH($D864,l_fp!$A$3:$A$65537,0)),INDEX(background_biosphere!$D$2:$D$65536,MATCH($D864,background_biosphere!$A$2:$A$65536,0))),"")=0,"",_xlfn.IFNA(_xlfn.IFNA(INDEX(l_fp!$E$3:$E$65537,MATCH($D864,l_fp!$A$3:$A$65537,0)),INDEX(background_biosphere!$D$2:$D$65536,MATCH($D864,background_biosphere!$A$2:$A$65536,0))),""))</f>
        <v/>
      </c>
      <c r="N864" s="60" t="str">
        <f>_xlfn.IFNA(_xlfn.IFNA(_xlfn.IFNA(_xlfn.IFNA(INDEX(l_goods!$D$3:$D$65537,MATCH(C864,l_goods!$A$3:$A$65537,0)),INDEX(background_technosphere!$H$2:$H$65536,MATCH(C864,background_technosphere!$A$2:$A$65536,0))),INDEX(l_fp!$F$3:$F$65537,MATCH($D864,l_fp!$A$3:$A$65537,0))),INDEX(background_biosphere!$E$2:$E$65536,MATCH($D864,background_biosphere!$A$2:$A$65536,0))),"")</f>
        <v/>
      </c>
      <c r="O864" s="61"/>
      <c r="P864" s="61"/>
      <c r="Q864" s="61"/>
    </row>
    <row r="865" spans="1:17" x14ac:dyDescent="0.25">
      <c r="A865" s="159"/>
      <c r="B865" s="156"/>
      <c r="C865" s="53"/>
      <c r="D865" s="54"/>
      <c r="E865" s="55" t="str">
        <f>_xlfn.IFNA(_xlfn.IFNA(INDEX(l_act!$B$3:$B$65537,MATCH(IFERROR(RIGHT($C865,LEN($C865)-FIND("_",$C865)),""),l_act!$A$3:$A$65537,0)),INDEX(background_technosphere!$E$2:$E$65536,MATCH($C865,background_technosphere!$A$2:$A$65536,0))),"")</f>
        <v/>
      </c>
      <c r="F865" s="55" t="str">
        <f>_xlfn.IFNA(_xlfn.IFNA(INDEX(l_act!$C$3:$C$65537,MATCH(IFERROR(RIGHT($C865,LEN($C865)-FIND("_",$C865)),""),l_act!$A$3:$A$65537,0)),INDEX(background_technosphere!$G$2:$G$65536,MATCH($C865,background_technosphere!$A$2:$A$65536,0))),"")</f>
        <v/>
      </c>
      <c r="G865" s="56" t="str">
        <f>_xlfn.IFNA(_xlfn.IFNA(INDEX(l_goods!$B$3:$B$65537,MATCH($C865,l_goods!$A$3:$A$65537,0)),INDEX(background_technosphere!$F$2:$F$65536,MATCH($C865,background_technosphere!$A$2:$A$65536,0))),"")</f>
        <v/>
      </c>
      <c r="H865" s="57" t="str">
        <f>_xlfn.IFNA(_xlfn.IFNA(INDEX(l_fp!$B$3:$B$65537,MATCH($D865,l_fp!$A$3:$A$65537,0)),INDEX(background_biosphere!$B$2:$B$65536,MATCH($D865,background_biosphere!$A$2:$A$65536,0))),"")</f>
        <v/>
      </c>
      <c r="I865" s="58"/>
      <c r="J865" s="58"/>
      <c r="K865" s="54"/>
      <c r="L865" s="59" t="str">
        <f>IF(_xlfn.IFNA(_xlfn.IFNA(INDEX(l_fp!$D$3:$D$65537,MATCH($D865,l_fp!$A$3:$A$65537,0)),INDEX(background_biosphere!$C$2:$C$65536,MATCH($D865,background_biosphere!$A$2:$A$65536,0))),"")=0,"",_xlfn.IFNA(_xlfn.IFNA(INDEX(l_fp!$D$3:$D$65537,MATCH($D865,l_fp!$A$3:$A$65537,0)),INDEX(background_biosphere!$C$2:$C$65536,MATCH($D865,background_biosphere!$A$2:$A$65536,0))),""))</f>
        <v/>
      </c>
      <c r="M865" s="59" t="str">
        <f>IF(_xlfn.IFNA(_xlfn.IFNA(INDEX(l_fp!$E$3:$E$65537,MATCH($D865,l_fp!$A$3:$A$65537,0)),INDEX(background_biosphere!$D$2:$D$65536,MATCH($D865,background_biosphere!$A$2:$A$65536,0))),"")=0,"",_xlfn.IFNA(_xlfn.IFNA(INDEX(l_fp!$E$3:$E$65537,MATCH($D865,l_fp!$A$3:$A$65537,0)),INDEX(background_biosphere!$D$2:$D$65536,MATCH($D865,background_biosphere!$A$2:$A$65536,0))),""))</f>
        <v/>
      </c>
      <c r="N865" s="60" t="str">
        <f>_xlfn.IFNA(_xlfn.IFNA(_xlfn.IFNA(_xlfn.IFNA(INDEX(l_goods!$D$3:$D$65537,MATCH(C865,l_goods!$A$3:$A$65537,0)),INDEX(background_technosphere!$H$2:$H$65536,MATCH(C865,background_technosphere!$A$2:$A$65536,0))),INDEX(l_fp!$F$3:$F$65537,MATCH($D865,l_fp!$A$3:$A$65537,0))),INDEX(background_biosphere!$E$2:$E$65536,MATCH($D865,background_biosphere!$A$2:$A$65536,0))),"")</f>
        <v/>
      </c>
      <c r="O865" s="61"/>
      <c r="P865" s="61"/>
      <c r="Q865" s="61"/>
    </row>
    <row r="866" spans="1:17" x14ac:dyDescent="0.25">
      <c r="A866" s="159"/>
      <c r="B866" s="156"/>
      <c r="C866" s="53"/>
      <c r="D866" s="54"/>
      <c r="E866" s="55" t="str">
        <f>_xlfn.IFNA(_xlfn.IFNA(INDEX(l_act!$B$3:$B$65537,MATCH(IFERROR(RIGHT($C866,LEN($C866)-FIND("_",$C866)),""),l_act!$A$3:$A$65537,0)),INDEX(background_technosphere!$E$2:$E$65536,MATCH($C866,background_technosphere!$A$2:$A$65536,0))),"")</f>
        <v/>
      </c>
      <c r="F866" s="55" t="str">
        <f>_xlfn.IFNA(_xlfn.IFNA(INDEX(l_act!$C$3:$C$65537,MATCH(IFERROR(RIGHT($C866,LEN($C866)-FIND("_",$C866)),""),l_act!$A$3:$A$65537,0)),INDEX(background_technosphere!$G$2:$G$65536,MATCH($C866,background_technosphere!$A$2:$A$65536,0))),"")</f>
        <v/>
      </c>
      <c r="G866" s="56" t="str">
        <f>_xlfn.IFNA(_xlfn.IFNA(INDEX(l_goods!$B$3:$B$65537,MATCH($C866,l_goods!$A$3:$A$65537,0)),INDEX(background_technosphere!$F$2:$F$65536,MATCH($C866,background_technosphere!$A$2:$A$65536,0))),"")</f>
        <v/>
      </c>
      <c r="H866" s="57" t="str">
        <f>_xlfn.IFNA(_xlfn.IFNA(INDEX(l_fp!$B$3:$B$65537,MATCH($D866,l_fp!$A$3:$A$65537,0)),INDEX(background_biosphere!$B$2:$B$65536,MATCH($D866,background_biosphere!$A$2:$A$65536,0))),"")</f>
        <v/>
      </c>
      <c r="I866" s="58"/>
      <c r="J866" s="58"/>
      <c r="K866" s="54"/>
      <c r="L866" s="59" t="str">
        <f>IF(_xlfn.IFNA(_xlfn.IFNA(INDEX(l_fp!$D$3:$D$65537,MATCH($D866,l_fp!$A$3:$A$65537,0)),INDEX(background_biosphere!$C$2:$C$65536,MATCH($D866,background_biosphere!$A$2:$A$65536,0))),"")=0,"",_xlfn.IFNA(_xlfn.IFNA(INDEX(l_fp!$D$3:$D$65537,MATCH($D866,l_fp!$A$3:$A$65537,0)),INDEX(background_biosphere!$C$2:$C$65536,MATCH($D866,background_biosphere!$A$2:$A$65536,0))),""))</f>
        <v/>
      </c>
      <c r="M866" s="59" t="str">
        <f>IF(_xlfn.IFNA(_xlfn.IFNA(INDEX(l_fp!$E$3:$E$65537,MATCH($D866,l_fp!$A$3:$A$65537,0)),INDEX(background_biosphere!$D$2:$D$65536,MATCH($D866,background_biosphere!$A$2:$A$65536,0))),"")=0,"",_xlfn.IFNA(_xlfn.IFNA(INDEX(l_fp!$E$3:$E$65537,MATCH($D866,l_fp!$A$3:$A$65537,0)),INDEX(background_biosphere!$D$2:$D$65536,MATCH($D866,background_biosphere!$A$2:$A$65536,0))),""))</f>
        <v/>
      </c>
      <c r="N866" s="60" t="str">
        <f>_xlfn.IFNA(_xlfn.IFNA(_xlfn.IFNA(_xlfn.IFNA(INDEX(l_goods!$D$3:$D$65537,MATCH(C866,l_goods!$A$3:$A$65537,0)),INDEX(background_technosphere!$H$2:$H$65536,MATCH(C866,background_technosphere!$A$2:$A$65536,0))),INDEX(l_fp!$F$3:$F$65537,MATCH($D866,l_fp!$A$3:$A$65537,0))),INDEX(background_biosphere!$E$2:$E$65536,MATCH($D866,background_biosphere!$A$2:$A$65536,0))),"")</f>
        <v/>
      </c>
      <c r="O866" s="61"/>
      <c r="P866" s="61"/>
      <c r="Q866" s="61"/>
    </row>
    <row r="867" spans="1:17" x14ac:dyDescent="0.25">
      <c r="A867" s="159"/>
      <c r="B867" s="156"/>
      <c r="C867" s="53"/>
      <c r="D867" s="54"/>
      <c r="E867" s="55" t="str">
        <f>_xlfn.IFNA(_xlfn.IFNA(INDEX(l_act!$B$3:$B$65537,MATCH(IFERROR(RIGHT($C867,LEN($C867)-FIND("_",$C867)),""),l_act!$A$3:$A$65537,0)),INDEX(background_technosphere!$E$2:$E$65536,MATCH($C867,background_technosphere!$A$2:$A$65536,0))),"")</f>
        <v/>
      </c>
      <c r="F867" s="55" t="str">
        <f>_xlfn.IFNA(_xlfn.IFNA(INDEX(l_act!$C$3:$C$65537,MATCH(IFERROR(RIGHT($C867,LEN($C867)-FIND("_",$C867)),""),l_act!$A$3:$A$65537,0)),INDEX(background_technosphere!$G$2:$G$65536,MATCH($C867,background_technosphere!$A$2:$A$65536,0))),"")</f>
        <v/>
      </c>
      <c r="G867" s="56" t="str">
        <f>_xlfn.IFNA(_xlfn.IFNA(INDEX(l_goods!$B$3:$B$65537,MATCH($C867,l_goods!$A$3:$A$65537,0)),INDEX(background_technosphere!$F$2:$F$65536,MATCH($C867,background_technosphere!$A$2:$A$65536,0))),"")</f>
        <v/>
      </c>
      <c r="H867" s="57" t="str">
        <f>_xlfn.IFNA(_xlfn.IFNA(INDEX(l_fp!$B$3:$B$65537,MATCH($D867,l_fp!$A$3:$A$65537,0)),INDEX(background_biosphere!$B$2:$B$65536,MATCH($D867,background_biosphere!$A$2:$A$65536,0))),"")</f>
        <v/>
      </c>
      <c r="I867" s="58"/>
      <c r="J867" s="58"/>
      <c r="K867" s="54"/>
      <c r="L867" s="59" t="str">
        <f>IF(_xlfn.IFNA(_xlfn.IFNA(INDEX(l_fp!$D$3:$D$65537,MATCH($D867,l_fp!$A$3:$A$65537,0)),INDEX(background_biosphere!$C$2:$C$65536,MATCH($D867,background_biosphere!$A$2:$A$65536,0))),"")=0,"",_xlfn.IFNA(_xlfn.IFNA(INDEX(l_fp!$D$3:$D$65537,MATCH($D867,l_fp!$A$3:$A$65537,0)),INDEX(background_biosphere!$C$2:$C$65536,MATCH($D867,background_biosphere!$A$2:$A$65536,0))),""))</f>
        <v/>
      </c>
      <c r="M867" s="59" t="str">
        <f>IF(_xlfn.IFNA(_xlfn.IFNA(INDEX(l_fp!$E$3:$E$65537,MATCH($D867,l_fp!$A$3:$A$65537,0)),INDEX(background_biosphere!$D$2:$D$65536,MATCH($D867,background_biosphere!$A$2:$A$65536,0))),"")=0,"",_xlfn.IFNA(_xlfn.IFNA(INDEX(l_fp!$E$3:$E$65537,MATCH($D867,l_fp!$A$3:$A$65537,0)),INDEX(background_biosphere!$D$2:$D$65536,MATCH($D867,background_biosphere!$A$2:$A$65536,0))),""))</f>
        <v/>
      </c>
      <c r="N867" s="60" t="str">
        <f>_xlfn.IFNA(_xlfn.IFNA(_xlfn.IFNA(_xlfn.IFNA(INDEX(l_goods!$D$3:$D$65537,MATCH(C867,l_goods!$A$3:$A$65537,0)),INDEX(background_technosphere!$H$2:$H$65536,MATCH(C867,background_technosphere!$A$2:$A$65536,0))),INDEX(l_fp!$F$3:$F$65537,MATCH($D867,l_fp!$A$3:$A$65537,0))),INDEX(background_biosphere!$E$2:$E$65536,MATCH($D867,background_biosphere!$A$2:$A$65536,0))),"")</f>
        <v/>
      </c>
      <c r="O867" s="61"/>
      <c r="P867" s="61"/>
      <c r="Q867" s="61"/>
    </row>
    <row r="868" spans="1:17" x14ac:dyDescent="0.25">
      <c r="A868" s="159"/>
      <c r="B868" s="156"/>
      <c r="C868" s="53"/>
      <c r="D868" s="54"/>
      <c r="E868" s="55" t="str">
        <f>_xlfn.IFNA(_xlfn.IFNA(INDEX(l_act!$B$3:$B$65537,MATCH(IFERROR(RIGHT($C868,LEN($C868)-FIND("_",$C868)),""),l_act!$A$3:$A$65537,0)),INDEX(background_technosphere!$E$2:$E$65536,MATCH($C868,background_technosphere!$A$2:$A$65536,0))),"")</f>
        <v/>
      </c>
      <c r="F868" s="55" t="str">
        <f>_xlfn.IFNA(_xlfn.IFNA(INDEX(l_act!$C$3:$C$65537,MATCH(IFERROR(RIGHT($C868,LEN($C868)-FIND("_",$C868)),""),l_act!$A$3:$A$65537,0)),INDEX(background_technosphere!$G$2:$G$65536,MATCH($C868,background_technosphere!$A$2:$A$65536,0))),"")</f>
        <v/>
      </c>
      <c r="G868" s="56" t="str">
        <f>_xlfn.IFNA(_xlfn.IFNA(INDEX(l_goods!$B$3:$B$65537,MATCH($C868,l_goods!$A$3:$A$65537,0)),INDEX(background_technosphere!$F$2:$F$65536,MATCH($C868,background_technosphere!$A$2:$A$65536,0))),"")</f>
        <v/>
      </c>
      <c r="H868" s="57" t="str">
        <f>_xlfn.IFNA(_xlfn.IFNA(INDEX(l_fp!$B$3:$B$65537,MATCH($D868,l_fp!$A$3:$A$65537,0)),INDEX(background_biosphere!$B$2:$B$65536,MATCH($D868,background_biosphere!$A$2:$A$65536,0))),"")</f>
        <v/>
      </c>
      <c r="I868" s="58"/>
      <c r="J868" s="58"/>
      <c r="K868" s="54"/>
      <c r="L868" s="59" t="str">
        <f>IF(_xlfn.IFNA(_xlfn.IFNA(INDEX(l_fp!$D$3:$D$65537,MATCH($D868,l_fp!$A$3:$A$65537,0)),INDEX(background_biosphere!$C$2:$C$65536,MATCH($D868,background_biosphere!$A$2:$A$65536,0))),"")=0,"",_xlfn.IFNA(_xlfn.IFNA(INDEX(l_fp!$D$3:$D$65537,MATCH($D868,l_fp!$A$3:$A$65537,0)),INDEX(background_biosphere!$C$2:$C$65536,MATCH($D868,background_biosphere!$A$2:$A$65536,0))),""))</f>
        <v/>
      </c>
      <c r="M868" s="59" t="str">
        <f>IF(_xlfn.IFNA(_xlfn.IFNA(INDEX(l_fp!$E$3:$E$65537,MATCH($D868,l_fp!$A$3:$A$65537,0)),INDEX(background_biosphere!$D$2:$D$65536,MATCH($D868,background_biosphere!$A$2:$A$65536,0))),"")=0,"",_xlfn.IFNA(_xlfn.IFNA(INDEX(l_fp!$E$3:$E$65537,MATCH($D868,l_fp!$A$3:$A$65537,0)),INDEX(background_biosphere!$D$2:$D$65536,MATCH($D868,background_biosphere!$A$2:$A$65536,0))),""))</f>
        <v/>
      </c>
      <c r="N868" s="60" t="str">
        <f>_xlfn.IFNA(_xlfn.IFNA(_xlfn.IFNA(_xlfn.IFNA(INDEX(l_goods!$D$3:$D$65537,MATCH(C868,l_goods!$A$3:$A$65537,0)),INDEX(background_technosphere!$H$2:$H$65536,MATCH(C868,background_technosphere!$A$2:$A$65536,0))),INDEX(l_fp!$F$3:$F$65537,MATCH($D868,l_fp!$A$3:$A$65537,0))),INDEX(background_biosphere!$E$2:$E$65536,MATCH($D868,background_biosphere!$A$2:$A$65536,0))),"")</f>
        <v/>
      </c>
      <c r="O868" s="61"/>
      <c r="P868" s="61"/>
      <c r="Q868" s="61"/>
    </row>
    <row r="869" spans="1:17" x14ac:dyDescent="0.25">
      <c r="A869" s="159"/>
      <c r="B869" s="156"/>
      <c r="C869" s="53"/>
      <c r="D869" s="54"/>
      <c r="E869" s="55" t="str">
        <f>_xlfn.IFNA(_xlfn.IFNA(INDEX(l_act!$B$3:$B$65537,MATCH(IFERROR(RIGHT($C869,LEN($C869)-FIND("_",$C869)),""),l_act!$A$3:$A$65537,0)),INDEX(background_technosphere!$E$2:$E$65536,MATCH($C869,background_technosphere!$A$2:$A$65536,0))),"")</f>
        <v/>
      </c>
      <c r="F869" s="55" t="str">
        <f>_xlfn.IFNA(_xlfn.IFNA(INDEX(l_act!$C$3:$C$65537,MATCH(IFERROR(RIGHT($C869,LEN($C869)-FIND("_",$C869)),""),l_act!$A$3:$A$65537,0)),INDEX(background_technosphere!$G$2:$G$65536,MATCH($C869,background_technosphere!$A$2:$A$65536,0))),"")</f>
        <v/>
      </c>
      <c r="G869" s="56" t="str">
        <f>_xlfn.IFNA(_xlfn.IFNA(INDEX(l_goods!$B$3:$B$65537,MATCH($C869,l_goods!$A$3:$A$65537,0)),INDEX(background_technosphere!$F$2:$F$65536,MATCH($C869,background_technosphere!$A$2:$A$65536,0))),"")</f>
        <v/>
      </c>
      <c r="H869" s="57" t="str">
        <f>_xlfn.IFNA(_xlfn.IFNA(INDEX(l_fp!$B$3:$B$65537,MATCH($D869,l_fp!$A$3:$A$65537,0)),INDEX(background_biosphere!$B$2:$B$65536,MATCH($D869,background_biosphere!$A$2:$A$65536,0))),"")</f>
        <v/>
      </c>
      <c r="I869" s="58"/>
      <c r="J869" s="58"/>
      <c r="K869" s="54"/>
      <c r="L869" s="59" t="str">
        <f>IF(_xlfn.IFNA(_xlfn.IFNA(INDEX(l_fp!$D$3:$D$65537,MATCH($D869,l_fp!$A$3:$A$65537,0)),INDEX(background_biosphere!$C$2:$C$65536,MATCH($D869,background_biosphere!$A$2:$A$65536,0))),"")=0,"",_xlfn.IFNA(_xlfn.IFNA(INDEX(l_fp!$D$3:$D$65537,MATCH($D869,l_fp!$A$3:$A$65537,0)),INDEX(background_biosphere!$C$2:$C$65536,MATCH($D869,background_biosphere!$A$2:$A$65536,0))),""))</f>
        <v/>
      </c>
      <c r="M869" s="59" t="str">
        <f>IF(_xlfn.IFNA(_xlfn.IFNA(INDEX(l_fp!$E$3:$E$65537,MATCH($D869,l_fp!$A$3:$A$65537,0)),INDEX(background_biosphere!$D$2:$D$65536,MATCH($D869,background_biosphere!$A$2:$A$65536,0))),"")=0,"",_xlfn.IFNA(_xlfn.IFNA(INDEX(l_fp!$E$3:$E$65537,MATCH($D869,l_fp!$A$3:$A$65537,0)),INDEX(background_biosphere!$D$2:$D$65536,MATCH($D869,background_biosphere!$A$2:$A$65536,0))),""))</f>
        <v/>
      </c>
      <c r="N869" s="60" t="str">
        <f>_xlfn.IFNA(_xlfn.IFNA(_xlfn.IFNA(_xlfn.IFNA(INDEX(l_goods!$D$3:$D$65537,MATCH(C869,l_goods!$A$3:$A$65537,0)),INDEX(background_technosphere!$H$2:$H$65536,MATCH(C869,background_technosphere!$A$2:$A$65536,0))),INDEX(l_fp!$F$3:$F$65537,MATCH($D869,l_fp!$A$3:$A$65537,0))),INDEX(background_biosphere!$E$2:$E$65536,MATCH($D869,background_biosphere!$A$2:$A$65536,0))),"")</f>
        <v/>
      </c>
      <c r="O869" s="61"/>
      <c r="P869" s="61"/>
      <c r="Q869" s="61"/>
    </row>
    <row r="870" spans="1:17" x14ac:dyDescent="0.25">
      <c r="A870" s="159"/>
      <c r="B870" s="156"/>
      <c r="C870" s="53"/>
      <c r="D870" s="54"/>
      <c r="E870" s="55" t="str">
        <f>_xlfn.IFNA(_xlfn.IFNA(INDEX(l_act!$B$3:$B$65537,MATCH(IFERROR(RIGHT($C870,LEN($C870)-FIND("_",$C870)),""),l_act!$A$3:$A$65537,0)),INDEX(background_technosphere!$E$2:$E$65536,MATCH($C870,background_technosphere!$A$2:$A$65536,0))),"")</f>
        <v/>
      </c>
      <c r="F870" s="55" t="str">
        <f>_xlfn.IFNA(_xlfn.IFNA(INDEX(l_act!$C$3:$C$65537,MATCH(IFERROR(RIGHT($C870,LEN($C870)-FIND("_",$C870)),""),l_act!$A$3:$A$65537,0)),INDEX(background_technosphere!$G$2:$G$65536,MATCH($C870,background_technosphere!$A$2:$A$65536,0))),"")</f>
        <v/>
      </c>
      <c r="G870" s="56" t="str">
        <f>_xlfn.IFNA(_xlfn.IFNA(INDEX(l_goods!$B$3:$B$65537,MATCH($C870,l_goods!$A$3:$A$65537,0)),INDEX(background_technosphere!$F$2:$F$65536,MATCH($C870,background_technosphere!$A$2:$A$65536,0))),"")</f>
        <v/>
      </c>
      <c r="H870" s="57" t="str">
        <f>_xlfn.IFNA(_xlfn.IFNA(INDEX(l_fp!$B$3:$B$65537,MATCH($D870,l_fp!$A$3:$A$65537,0)),INDEX(background_biosphere!$B$2:$B$65536,MATCH($D870,background_biosphere!$A$2:$A$65536,0))),"")</f>
        <v/>
      </c>
      <c r="I870" s="58"/>
      <c r="J870" s="58"/>
      <c r="K870" s="54"/>
      <c r="L870" s="59" t="str">
        <f>IF(_xlfn.IFNA(_xlfn.IFNA(INDEX(l_fp!$D$3:$D$65537,MATCH($D870,l_fp!$A$3:$A$65537,0)),INDEX(background_biosphere!$C$2:$C$65536,MATCH($D870,background_biosphere!$A$2:$A$65536,0))),"")=0,"",_xlfn.IFNA(_xlfn.IFNA(INDEX(l_fp!$D$3:$D$65537,MATCH($D870,l_fp!$A$3:$A$65537,0)),INDEX(background_biosphere!$C$2:$C$65536,MATCH($D870,background_biosphere!$A$2:$A$65536,0))),""))</f>
        <v/>
      </c>
      <c r="M870" s="59" t="str">
        <f>IF(_xlfn.IFNA(_xlfn.IFNA(INDEX(l_fp!$E$3:$E$65537,MATCH($D870,l_fp!$A$3:$A$65537,0)),INDEX(background_biosphere!$D$2:$D$65536,MATCH($D870,background_biosphere!$A$2:$A$65536,0))),"")=0,"",_xlfn.IFNA(_xlfn.IFNA(INDEX(l_fp!$E$3:$E$65537,MATCH($D870,l_fp!$A$3:$A$65537,0)),INDEX(background_biosphere!$D$2:$D$65536,MATCH($D870,background_biosphere!$A$2:$A$65536,0))),""))</f>
        <v/>
      </c>
      <c r="N870" s="60" t="str">
        <f>_xlfn.IFNA(_xlfn.IFNA(_xlfn.IFNA(_xlfn.IFNA(INDEX(l_goods!$D$3:$D$65537,MATCH(C870,l_goods!$A$3:$A$65537,0)),INDEX(background_technosphere!$H$2:$H$65536,MATCH(C870,background_technosphere!$A$2:$A$65536,0))),INDEX(l_fp!$F$3:$F$65537,MATCH($D870,l_fp!$A$3:$A$65537,0))),INDEX(background_biosphere!$E$2:$E$65536,MATCH($D870,background_biosphere!$A$2:$A$65536,0))),"")</f>
        <v/>
      </c>
      <c r="O870" s="61"/>
      <c r="P870" s="61"/>
      <c r="Q870" s="61"/>
    </row>
    <row r="871" spans="1:17" x14ac:dyDescent="0.25">
      <c r="A871" s="159"/>
      <c r="B871" s="156"/>
      <c r="C871" s="53"/>
      <c r="D871" s="54"/>
      <c r="E871" s="55" t="str">
        <f>_xlfn.IFNA(_xlfn.IFNA(INDEX(l_act!$B$3:$B$65537,MATCH(IFERROR(RIGHT($C871,LEN($C871)-FIND("_",$C871)),""),l_act!$A$3:$A$65537,0)),INDEX(background_technosphere!$E$2:$E$65536,MATCH($C871,background_technosphere!$A$2:$A$65536,0))),"")</f>
        <v/>
      </c>
      <c r="F871" s="55" t="str">
        <f>_xlfn.IFNA(_xlfn.IFNA(INDEX(l_act!$C$3:$C$65537,MATCH(IFERROR(RIGHT($C871,LEN($C871)-FIND("_",$C871)),""),l_act!$A$3:$A$65537,0)),INDEX(background_technosphere!$G$2:$G$65536,MATCH($C871,background_technosphere!$A$2:$A$65536,0))),"")</f>
        <v/>
      </c>
      <c r="G871" s="56" t="str">
        <f>_xlfn.IFNA(_xlfn.IFNA(INDEX(l_goods!$B$3:$B$65537,MATCH($C871,l_goods!$A$3:$A$65537,0)),INDEX(background_technosphere!$F$2:$F$65536,MATCH($C871,background_technosphere!$A$2:$A$65536,0))),"")</f>
        <v/>
      </c>
      <c r="H871" s="57" t="str">
        <f>_xlfn.IFNA(_xlfn.IFNA(INDEX(l_fp!$B$3:$B$65537,MATCH($D871,l_fp!$A$3:$A$65537,0)),INDEX(background_biosphere!$B$2:$B$65536,MATCH($D871,background_biosphere!$A$2:$A$65536,0))),"")</f>
        <v/>
      </c>
      <c r="I871" s="58"/>
      <c r="J871" s="58"/>
      <c r="K871" s="54"/>
      <c r="L871" s="59" t="str">
        <f>IF(_xlfn.IFNA(_xlfn.IFNA(INDEX(l_fp!$D$3:$D$65537,MATCH($D871,l_fp!$A$3:$A$65537,0)),INDEX(background_biosphere!$C$2:$C$65536,MATCH($D871,background_biosphere!$A$2:$A$65536,0))),"")=0,"",_xlfn.IFNA(_xlfn.IFNA(INDEX(l_fp!$D$3:$D$65537,MATCH($D871,l_fp!$A$3:$A$65537,0)),INDEX(background_biosphere!$C$2:$C$65536,MATCH($D871,background_biosphere!$A$2:$A$65536,0))),""))</f>
        <v/>
      </c>
      <c r="M871" s="59" t="str">
        <f>IF(_xlfn.IFNA(_xlfn.IFNA(INDEX(l_fp!$E$3:$E$65537,MATCH($D871,l_fp!$A$3:$A$65537,0)),INDEX(background_biosphere!$D$2:$D$65536,MATCH($D871,background_biosphere!$A$2:$A$65536,0))),"")=0,"",_xlfn.IFNA(_xlfn.IFNA(INDEX(l_fp!$E$3:$E$65537,MATCH($D871,l_fp!$A$3:$A$65537,0)),INDEX(background_biosphere!$D$2:$D$65536,MATCH($D871,background_biosphere!$A$2:$A$65536,0))),""))</f>
        <v/>
      </c>
      <c r="N871" s="60" t="str">
        <f>_xlfn.IFNA(_xlfn.IFNA(_xlfn.IFNA(_xlfn.IFNA(INDEX(l_goods!$D$3:$D$65537,MATCH(C871,l_goods!$A$3:$A$65537,0)),INDEX(background_technosphere!$H$2:$H$65536,MATCH(C871,background_technosphere!$A$2:$A$65536,0))),INDEX(l_fp!$F$3:$F$65537,MATCH($D871,l_fp!$A$3:$A$65537,0))),INDEX(background_biosphere!$E$2:$E$65536,MATCH($D871,background_biosphere!$A$2:$A$65536,0))),"")</f>
        <v/>
      </c>
      <c r="O871" s="61"/>
      <c r="P871" s="61"/>
      <c r="Q871" s="61"/>
    </row>
    <row r="872" spans="1:17" x14ac:dyDescent="0.25">
      <c r="A872" s="159"/>
      <c r="B872" s="156"/>
      <c r="C872" s="53"/>
      <c r="D872" s="54"/>
      <c r="E872" s="55" t="str">
        <f>_xlfn.IFNA(_xlfn.IFNA(INDEX(l_act!$B$3:$B$65537,MATCH(IFERROR(RIGHT($C872,LEN($C872)-FIND("_",$C872)),""),l_act!$A$3:$A$65537,0)),INDEX(background_technosphere!$E$2:$E$65536,MATCH($C872,background_technosphere!$A$2:$A$65536,0))),"")</f>
        <v/>
      </c>
      <c r="F872" s="55" t="str">
        <f>_xlfn.IFNA(_xlfn.IFNA(INDEX(l_act!$C$3:$C$65537,MATCH(IFERROR(RIGHT($C872,LEN($C872)-FIND("_",$C872)),""),l_act!$A$3:$A$65537,0)),INDEX(background_technosphere!$G$2:$G$65536,MATCH($C872,background_technosphere!$A$2:$A$65536,0))),"")</f>
        <v/>
      </c>
      <c r="G872" s="56" t="str">
        <f>_xlfn.IFNA(_xlfn.IFNA(INDEX(l_goods!$B$3:$B$65537,MATCH($C872,l_goods!$A$3:$A$65537,0)),INDEX(background_technosphere!$F$2:$F$65536,MATCH($C872,background_technosphere!$A$2:$A$65536,0))),"")</f>
        <v/>
      </c>
      <c r="H872" s="57" t="str">
        <f>_xlfn.IFNA(_xlfn.IFNA(INDEX(l_fp!$B$3:$B$65537,MATCH($D872,l_fp!$A$3:$A$65537,0)),INDEX(background_biosphere!$B$2:$B$65536,MATCH($D872,background_biosphere!$A$2:$A$65536,0))),"")</f>
        <v/>
      </c>
      <c r="I872" s="58"/>
      <c r="J872" s="58"/>
      <c r="K872" s="54"/>
      <c r="L872" s="59" t="str">
        <f>IF(_xlfn.IFNA(_xlfn.IFNA(INDEX(l_fp!$D$3:$D$65537,MATCH($D872,l_fp!$A$3:$A$65537,0)),INDEX(background_biosphere!$C$2:$C$65536,MATCH($D872,background_biosphere!$A$2:$A$65536,0))),"")=0,"",_xlfn.IFNA(_xlfn.IFNA(INDEX(l_fp!$D$3:$D$65537,MATCH($D872,l_fp!$A$3:$A$65537,0)),INDEX(background_biosphere!$C$2:$C$65536,MATCH($D872,background_biosphere!$A$2:$A$65536,0))),""))</f>
        <v/>
      </c>
      <c r="M872" s="59" t="str">
        <f>IF(_xlfn.IFNA(_xlfn.IFNA(INDEX(l_fp!$E$3:$E$65537,MATCH($D872,l_fp!$A$3:$A$65537,0)),INDEX(background_biosphere!$D$2:$D$65536,MATCH($D872,background_biosphere!$A$2:$A$65536,0))),"")=0,"",_xlfn.IFNA(_xlfn.IFNA(INDEX(l_fp!$E$3:$E$65537,MATCH($D872,l_fp!$A$3:$A$65537,0)),INDEX(background_biosphere!$D$2:$D$65536,MATCH($D872,background_biosphere!$A$2:$A$65536,0))),""))</f>
        <v/>
      </c>
      <c r="N872" s="60" t="str">
        <f>_xlfn.IFNA(_xlfn.IFNA(_xlfn.IFNA(_xlfn.IFNA(INDEX(l_goods!$D$3:$D$65537,MATCH(C872,l_goods!$A$3:$A$65537,0)),INDEX(background_technosphere!$H$2:$H$65536,MATCH(C872,background_technosphere!$A$2:$A$65536,0))),INDEX(l_fp!$F$3:$F$65537,MATCH($D872,l_fp!$A$3:$A$65537,0))),INDEX(background_biosphere!$E$2:$E$65536,MATCH($D872,background_biosphere!$A$2:$A$65536,0))),"")</f>
        <v/>
      </c>
      <c r="O872" s="61"/>
      <c r="P872" s="61"/>
      <c r="Q872" s="61"/>
    </row>
    <row r="873" spans="1:17" x14ac:dyDescent="0.25">
      <c r="A873" s="159"/>
      <c r="B873" s="156"/>
      <c r="C873" s="53"/>
      <c r="D873" s="54"/>
      <c r="E873" s="55" t="str">
        <f>_xlfn.IFNA(_xlfn.IFNA(INDEX(l_act!$B$3:$B$65537,MATCH(IFERROR(RIGHT($C873,LEN($C873)-FIND("_",$C873)),""),l_act!$A$3:$A$65537,0)),INDEX(background_technosphere!$E$2:$E$65536,MATCH($C873,background_technosphere!$A$2:$A$65536,0))),"")</f>
        <v/>
      </c>
      <c r="F873" s="55" t="str">
        <f>_xlfn.IFNA(_xlfn.IFNA(INDEX(l_act!$C$3:$C$65537,MATCH(IFERROR(RIGHT($C873,LEN($C873)-FIND("_",$C873)),""),l_act!$A$3:$A$65537,0)),INDEX(background_technosphere!$G$2:$G$65536,MATCH($C873,background_technosphere!$A$2:$A$65536,0))),"")</f>
        <v/>
      </c>
      <c r="G873" s="56" t="str">
        <f>_xlfn.IFNA(_xlfn.IFNA(INDEX(l_goods!$B$3:$B$65537,MATCH($C873,l_goods!$A$3:$A$65537,0)),INDEX(background_technosphere!$F$2:$F$65536,MATCH($C873,background_technosphere!$A$2:$A$65536,0))),"")</f>
        <v/>
      </c>
      <c r="H873" s="57" t="str">
        <f>_xlfn.IFNA(_xlfn.IFNA(INDEX(l_fp!$B$3:$B$65537,MATCH($D873,l_fp!$A$3:$A$65537,0)),INDEX(background_biosphere!$B$2:$B$65536,MATCH($D873,background_biosphere!$A$2:$A$65536,0))),"")</f>
        <v/>
      </c>
      <c r="I873" s="58"/>
      <c r="J873" s="58"/>
      <c r="K873" s="54"/>
      <c r="L873" s="59" t="str">
        <f>IF(_xlfn.IFNA(_xlfn.IFNA(INDEX(l_fp!$D$3:$D$65537,MATCH($D873,l_fp!$A$3:$A$65537,0)),INDEX(background_biosphere!$C$2:$C$65536,MATCH($D873,background_biosphere!$A$2:$A$65536,0))),"")=0,"",_xlfn.IFNA(_xlfn.IFNA(INDEX(l_fp!$D$3:$D$65537,MATCH($D873,l_fp!$A$3:$A$65537,0)),INDEX(background_biosphere!$C$2:$C$65536,MATCH($D873,background_biosphere!$A$2:$A$65536,0))),""))</f>
        <v/>
      </c>
      <c r="M873" s="59" t="str">
        <f>IF(_xlfn.IFNA(_xlfn.IFNA(INDEX(l_fp!$E$3:$E$65537,MATCH($D873,l_fp!$A$3:$A$65537,0)),INDEX(background_biosphere!$D$2:$D$65536,MATCH($D873,background_biosphere!$A$2:$A$65536,0))),"")=0,"",_xlfn.IFNA(_xlfn.IFNA(INDEX(l_fp!$E$3:$E$65537,MATCH($D873,l_fp!$A$3:$A$65537,0)),INDEX(background_biosphere!$D$2:$D$65536,MATCH($D873,background_biosphere!$A$2:$A$65536,0))),""))</f>
        <v/>
      </c>
      <c r="N873" s="60" t="str">
        <f>_xlfn.IFNA(_xlfn.IFNA(_xlfn.IFNA(_xlfn.IFNA(INDEX(l_goods!$D$3:$D$65537,MATCH(C873,l_goods!$A$3:$A$65537,0)),INDEX(background_technosphere!$H$2:$H$65536,MATCH(C873,background_technosphere!$A$2:$A$65536,0))),INDEX(l_fp!$F$3:$F$65537,MATCH($D873,l_fp!$A$3:$A$65537,0))),INDEX(background_biosphere!$E$2:$E$65536,MATCH($D873,background_biosphere!$A$2:$A$65536,0))),"")</f>
        <v/>
      </c>
      <c r="O873" s="61"/>
      <c r="P873" s="61"/>
      <c r="Q873" s="61"/>
    </row>
    <row r="874" spans="1:17" x14ac:dyDescent="0.25">
      <c r="A874" s="159"/>
      <c r="B874" s="156"/>
      <c r="C874" s="53"/>
      <c r="D874" s="54"/>
      <c r="E874" s="55" t="str">
        <f>_xlfn.IFNA(_xlfn.IFNA(INDEX(l_act!$B$3:$B$65537,MATCH(IFERROR(RIGHT($C874,LEN($C874)-FIND("_",$C874)),""),l_act!$A$3:$A$65537,0)),INDEX(background_technosphere!$E$2:$E$65536,MATCH($C874,background_technosphere!$A$2:$A$65536,0))),"")</f>
        <v/>
      </c>
      <c r="F874" s="55" t="str">
        <f>_xlfn.IFNA(_xlfn.IFNA(INDEX(l_act!$C$3:$C$65537,MATCH(IFERROR(RIGHT($C874,LEN($C874)-FIND("_",$C874)),""),l_act!$A$3:$A$65537,0)),INDEX(background_technosphere!$G$2:$G$65536,MATCH($C874,background_technosphere!$A$2:$A$65536,0))),"")</f>
        <v/>
      </c>
      <c r="G874" s="56" t="str">
        <f>_xlfn.IFNA(_xlfn.IFNA(INDEX(l_goods!$B$3:$B$65537,MATCH($C874,l_goods!$A$3:$A$65537,0)),INDEX(background_technosphere!$F$2:$F$65536,MATCH($C874,background_technosphere!$A$2:$A$65536,0))),"")</f>
        <v/>
      </c>
      <c r="H874" s="57" t="str">
        <f>_xlfn.IFNA(_xlfn.IFNA(INDEX(l_fp!$B$3:$B$65537,MATCH($D874,l_fp!$A$3:$A$65537,0)),INDEX(background_biosphere!$B$2:$B$65536,MATCH($D874,background_biosphere!$A$2:$A$65536,0))),"")</f>
        <v/>
      </c>
      <c r="I874" s="58"/>
      <c r="J874" s="58"/>
      <c r="K874" s="54"/>
      <c r="L874" s="59" t="str">
        <f>IF(_xlfn.IFNA(_xlfn.IFNA(INDEX(l_fp!$D$3:$D$65537,MATCH($D874,l_fp!$A$3:$A$65537,0)),INDEX(background_biosphere!$C$2:$C$65536,MATCH($D874,background_biosphere!$A$2:$A$65536,0))),"")=0,"",_xlfn.IFNA(_xlfn.IFNA(INDEX(l_fp!$D$3:$D$65537,MATCH($D874,l_fp!$A$3:$A$65537,0)),INDEX(background_biosphere!$C$2:$C$65536,MATCH($D874,background_biosphere!$A$2:$A$65536,0))),""))</f>
        <v/>
      </c>
      <c r="M874" s="59" t="str">
        <f>IF(_xlfn.IFNA(_xlfn.IFNA(INDEX(l_fp!$E$3:$E$65537,MATCH($D874,l_fp!$A$3:$A$65537,0)),INDEX(background_biosphere!$D$2:$D$65536,MATCH($D874,background_biosphere!$A$2:$A$65536,0))),"")=0,"",_xlfn.IFNA(_xlfn.IFNA(INDEX(l_fp!$E$3:$E$65537,MATCH($D874,l_fp!$A$3:$A$65537,0)),INDEX(background_biosphere!$D$2:$D$65536,MATCH($D874,background_biosphere!$A$2:$A$65536,0))),""))</f>
        <v/>
      </c>
      <c r="N874" s="60" t="str">
        <f>_xlfn.IFNA(_xlfn.IFNA(_xlfn.IFNA(_xlfn.IFNA(INDEX(l_goods!$D$3:$D$65537,MATCH(C874,l_goods!$A$3:$A$65537,0)),INDEX(background_technosphere!$H$2:$H$65536,MATCH(C874,background_technosphere!$A$2:$A$65536,0))),INDEX(l_fp!$F$3:$F$65537,MATCH($D874,l_fp!$A$3:$A$65537,0))),INDEX(background_biosphere!$E$2:$E$65536,MATCH($D874,background_biosphere!$A$2:$A$65536,0))),"")</f>
        <v/>
      </c>
      <c r="O874" s="61"/>
      <c r="P874" s="61"/>
      <c r="Q874" s="61"/>
    </row>
    <row r="875" spans="1:17" x14ac:dyDescent="0.25">
      <c r="A875" s="159"/>
      <c r="B875" s="156"/>
      <c r="C875" s="53"/>
      <c r="D875" s="54"/>
      <c r="E875" s="55" t="str">
        <f>_xlfn.IFNA(_xlfn.IFNA(INDEX(l_act!$B$3:$B$65537,MATCH(IFERROR(RIGHT($C875,LEN($C875)-FIND("_",$C875)),""),l_act!$A$3:$A$65537,0)),INDEX(background_technosphere!$E$2:$E$65536,MATCH($C875,background_technosphere!$A$2:$A$65536,0))),"")</f>
        <v/>
      </c>
      <c r="F875" s="55" t="str">
        <f>_xlfn.IFNA(_xlfn.IFNA(INDEX(l_act!$C$3:$C$65537,MATCH(IFERROR(RIGHT($C875,LEN($C875)-FIND("_",$C875)),""),l_act!$A$3:$A$65537,0)),INDEX(background_technosphere!$G$2:$G$65536,MATCH($C875,background_technosphere!$A$2:$A$65536,0))),"")</f>
        <v/>
      </c>
      <c r="G875" s="56" t="str">
        <f>_xlfn.IFNA(_xlfn.IFNA(INDEX(l_goods!$B$3:$B$65537,MATCH($C875,l_goods!$A$3:$A$65537,0)),INDEX(background_technosphere!$F$2:$F$65536,MATCH($C875,background_technosphere!$A$2:$A$65536,0))),"")</f>
        <v/>
      </c>
      <c r="H875" s="57" t="str">
        <f>_xlfn.IFNA(_xlfn.IFNA(INDEX(l_fp!$B$3:$B$65537,MATCH($D875,l_fp!$A$3:$A$65537,0)),INDEX(background_biosphere!$B$2:$B$65536,MATCH($D875,background_biosphere!$A$2:$A$65536,0))),"")</f>
        <v/>
      </c>
      <c r="I875" s="58"/>
      <c r="J875" s="58"/>
      <c r="K875" s="54"/>
      <c r="L875" s="59" t="str">
        <f>IF(_xlfn.IFNA(_xlfn.IFNA(INDEX(l_fp!$D$3:$D$65537,MATCH($D875,l_fp!$A$3:$A$65537,0)),INDEX(background_biosphere!$C$2:$C$65536,MATCH($D875,background_biosphere!$A$2:$A$65536,0))),"")=0,"",_xlfn.IFNA(_xlfn.IFNA(INDEX(l_fp!$D$3:$D$65537,MATCH($D875,l_fp!$A$3:$A$65537,0)),INDEX(background_biosphere!$C$2:$C$65536,MATCH($D875,background_biosphere!$A$2:$A$65536,0))),""))</f>
        <v/>
      </c>
      <c r="M875" s="59" t="str">
        <f>IF(_xlfn.IFNA(_xlfn.IFNA(INDEX(l_fp!$E$3:$E$65537,MATCH($D875,l_fp!$A$3:$A$65537,0)),INDEX(background_biosphere!$D$2:$D$65536,MATCH($D875,background_biosphere!$A$2:$A$65536,0))),"")=0,"",_xlfn.IFNA(_xlfn.IFNA(INDEX(l_fp!$E$3:$E$65537,MATCH($D875,l_fp!$A$3:$A$65537,0)),INDEX(background_biosphere!$D$2:$D$65536,MATCH($D875,background_biosphere!$A$2:$A$65536,0))),""))</f>
        <v/>
      </c>
      <c r="N875" s="60" t="str">
        <f>_xlfn.IFNA(_xlfn.IFNA(_xlfn.IFNA(_xlfn.IFNA(INDEX(l_goods!$D$3:$D$65537,MATCH(C875,l_goods!$A$3:$A$65537,0)),INDEX(background_technosphere!$H$2:$H$65536,MATCH(C875,background_technosphere!$A$2:$A$65536,0))),INDEX(l_fp!$F$3:$F$65537,MATCH($D875,l_fp!$A$3:$A$65537,0))),INDEX(background_biosphere!$E$2:$E$65536,MATCH($D875,background_biosphere!$A$2:$A$65536,0))),"")</f>
        <v/>
      </c>
      <c r="O875" s="61"/>
      <c r="P875" s="61"/>
      <c r="Q875" s="61"/>
    </row>
    <row r="876" spans="1:17" x14ac:dyDescent="0.25">
      <c r="A876" s="159"/>
      <c r="B876" s="156"/>
      <c r="C876" s="53"/>
      <c r="D876" s="54"/>
      <c r="E876" s="55" t="str">
        <f>_xlfn.IFNA(_xlfn.IFNA(INDEX(l_act!$B$3:$B$65537,MATCH(IFERROR(RIGHT($C876,LEN($C876)-FIND("_",$C876)),""),l_act!$A$3:$A$65537,0)),INDEX(background_technosphere!$E$2:$E$65536,MATCH($C876,background_technosphere!$A$2:$A$65536,0))),"")</f>
        <v/>
      </c>
      <c r="F876" s="55" t="str">
        <f>_xlfn.IFNA(_xlfn.IFNA(INDEX(l_act!$C$3:$C$65537,MATCH(IFERROR(RIGHT($C876,LEN($C876)-FIND("_",$C876)),""),l_act!$A$3:$A$65537,0)),INDEX(background_technosphere!$G$2:$G$65536,MATCH($C876,background_technosphere!$A$2:$A$65536,0))),"")</f>
        <v/>
      </c>
      <c r="G876" s="56" t="str">
        <f>_xlfn.IFNA(_xlfn.IFNA(INDEX(l_goods!$B$3:$B$65537,MATCH($C876,l_goods!$A$3:$A$65537,0)),INDEX(background_technosphere!$F$2:$F$65536,MATCH($C876,background_technosphere!$A$2:$A$65536,0))),"")</f>
        <v/>
      </c>
      <c r="H876" s="57" t="str">
        <f>_xlfn.IFNA(_xlfn.IFNA(INDEX(l_fp!$B$3:$B$65537,MATCH($D876,l_fp!$A$3:$A$65537,0)),INDEX(background_biosphere!$B$2:$B$65536,MATCH($D876,background_biosphere!$A$2:$A$65536,0))),"")</f>
        <v/>
      </c>
      <c r="I876" s="58"/>
      <c r="J876" s="58"/>
      <c r="K876" s="54"/>
      <c r="L876" s="59" t="str">
        <f>IF(_xlfn.IFNA(_xlfn.IFNA(INDEX(l_fp!$D$3:$D$65537,MATCH($D876,l_fp!$A$3:$A$65537,0)),INDEX(background_biosphere!$C$2:$C$65536,MATCH($D876,background_biosphere!$A$2:$A$65536,0))),"")=0,"",_xlfn.IFNA(_xlfn.IFNA(INDEX(l_fp!$D$3:$D$65537,MATCH($D876,l_fp!$A$3:$A$65537,0)),INDEX(background_biosphere!$C$2:$C$65536,MATCH($D876,background_biosphere!$A$2:$A$65536,0))),""))</f>
        <v/>
      </c>
      <c r="M876" s="59" t="str">
        <f>IF(_xlfn.IFNA(_xlfn.IFNA(INDEX(l_fp!$E$3:$E$65537,MATCH($D876,l_fp!$A$3:$A$65537,0)),INDEX(background_biosphere!$D$2:$D$65536,MATCH($D876,background_biosphere!$A$2:$A$65536,0))),"")=0,"",_xlfn.IFNA(_xlfn.IFNA(INDEX(l_fp!$E$3:$E$65537,MATCH($D876,l_fp!$A$3:$A$65537,0)),INDEX(background_biosphere!$D$2:$D$65536,MATCH($D876,background_biosphere!$A$2:$A$65536,0))),""))</f>
        <v/>
      </c>
      <c r="N876" s="60" t="str">
        <f>_xlfn.IFNA(_xlfn.IFNA(_xlfn.IFNA(_xlfn.IFNA(INDEX(l_goods!$D$3:$D$65537,MATCH(C876,l_goods!$A$3:$A$65537,0)),INDEX(background_technosphere!$H$2:$H$65536,MATCH(C876,background_technosphere!$A$2:$A$65536,0))),INDEX(l_fp!$F$3:$F$65537,MATCH($D876,l_fp!$A$3:$A$65537,0))),INDEX(background_biosphere!$E$2:$E$65536,MATCH($D876,background_biosphere!$A$2:$A$65536,0))),"")</f>
        <v/>
      </c>
      <c r="O876" s="61"/>
      <c r="P876" s="61"/>
      <c r="Q876" s="61"/>
    </row>
    <row r="877" spans="1:17" x14ac:dyDescent="0.25">
      <c r="A877" s="159"/>
      <c r="B877" s="156"/>
      <c r="C877" s="53"/>
      <c r="D877" s="54"/>
      <c r="E877" s="55" t="str">
        <f>_xlfn.IFNA(_xlfn.IFNA(INDEX(l_act!$B$3:$B$65537,MATCH(IFERROR(RIGHT($C877,LEN($C877)-FIND("_",$C877)),""),l_act!$A$3:$A$65537,0)),INDEX(background_technosphere!$E$2:$E$65536,MATCH($C877,background_technosphere!$A$2:$A$65536,0))),"")</f>
        <v/>
      </c>
      <c r="F877" s="55" t="str">
        <f>_xlfn.IFNA(_xlfn.IFNA(INDEX(l_act!$C$3:$C$65537,MATCH(IFERROR(RIGHT($C877,LEN($C877)-FIND("_",$C877)),""),l_act!$A$3:$A$65537,0)),INDEX(background_technosphere!$G$2:$G$65536,MATCH($C877,background_technosphere!$A$2:$A$65536,0))),"")</f>
        <v/>
      </c>
      <c r="G877" s="56" t="str">
        <f>_xlfn.IFNA(_xlfn.IFNA(INDEX(l_goods!$B$3:$B$65537,MATCH($C877,l_goods!$A$3:$A$65537,0)),INDEX(background_technosphere!$F$2:$F$65536,MATCH($C877,background_technosphere!$A$2:$A$65536,0))),"")</f>
        <v/>
      </c>
      <c r="H877" s="57" t="str">
        <f>_xlfn.IFNA(_xlfn.IFNA(INDEX(l_fp!$B$3:$B$65537,MATCH($D877,l_fp!$A$3:$A$65537,0)),INDEX(background_biosphere!$B$2:$B$65536,MATCH($D877,background_biosphere!$A$2:$A$65536,0))),"")</f>
        <v/>
      </c>
      <c r="I877" s="58"/>
      <c r="J877" s="58"/>
      <c r="K877" s="54"/>
      <c r="L877" s="59" t="str">
        <f>IF(_xlfn.IFNA(_xlfn.IFNA(INDEX(l_fp!$D$3:$D$65537,MATCH($D877,l_fp!$A$3:$A$65537,0)),INDEX(background_biosphere!$C$2:$C$65536,MATCH($D877,background_biosphere!$A$2:$A$65536,0))),"")=0,"",_xlfn.IFNA(_xlfn.IFNA(INDEX(l_fp!$D$3:$D$65537,MATCH($D877,l_fp!$A$3:$A$65537,0)),INDEX(background_biosphere!$C$2:$C$65536,MATCH($D877,background_biosphere!$A$2:$A$65536,0))),""))</f>
        <v/>
      </c>
      <c r="M877" s="59" t="str">
        <f>IF(_xlfn.IFNA(_xlfn.IFNA(INDEX(l_fp!$E$3:$E$65537,MATCH($D877,l_fp!$A$3:$A$65537,0)),INDEX(background_biosphere!$D$2:$D$65536,MATCH($D877,background_biosphere!$A$2:$A$65536,0))),"")=0,"",_xlfn.IFNA(_xlfn.IFNA(INDEX(l_fp!$E$3:$E$65537,MATCH($D877,l_fp!$A$3:$A$65537,0)),INDEX(background_biosphere!$D$2:$D$65536,MATCH($D877,background_biosphere!$A$2:$A$65536,0))),""))</f>
        <v/>
      </c>
      <c r="N877" s="60" t="str">
        <f>_xlfn.IFNA(_xlfn.IFNA(_xlfn.IFNA(_xlfn.IFNA(INDEX(l_goods!$D$3:$D$65537,MATCH(C877,l_goods!$A$3:$A$65537,0)),INDEX(background_technosphere!$H$2:$H$65536,MATCH(C877,background_technosphere!$A$2:$A$65536,0))),INDEX(l_fp!$F$3:$F$65537,MATCH($D877,l_fp!$A$3:$A$65537,0))),INDEX(background_biosphere!$E$2:$E$65536,MATCH($D877,background_biosphere!$A$2:$A$65536,0))),"")</f>
        <v/>
      </c>
      <c r="O877" s="61"/>
      <c r="P877" s="61"/>
      <c r="Q877" s="61"/>
    </row>
    <row r="878" spans="1:17" x14ac:dyDescent="0.25">
      <c r="A878" s="159"/>
      <c r="B878" s="156"/>
      <c r="C878" s="53"/>
      <c r="D878" s="54"/>
      <c r="E878" s="55" t="str">
        <f>_xlfn.IFNA(_xlfn.IFNA(INDEX(l_act!$B$3:$B$65537,MATCH(IFERROR(RIGHT($C878,LEN($C878)-FIND("_",$C878)),""),l_act!$A$3:$A$65537,0)),INDEX(background_technosphere!$E$2:$E$65536,MATCH($C878,background_technosphere!$A$2:$A$65536,0))),"")</f>
        <v/>
      </c>
      <c r="F878" s="55" t="str">
        <f>_xlfn.IFNA(_xlfn.IFNA(INDEX(l_act!$C$3:$C$65537,MATCH(IFERROR(RIGHT($C878,LEN($C878)-FIND("_",$C878)),""),l_act!$A$3:$A$65537,0)),INDEX(background_technosphere!$G$2:$G$65536,MATCH($C878,background_technosphere!$A$2:$A$65536,0))),"")</f>
        <v/>
      </c>
      <c r="G878" s="56" t="str">
        <f>_xlfn.IFNA(_xlfn.IFNA(INDEX(l_goods!$B$3:$B$65537,MATCH($C878,l_goods!$A$3:$A$65537,0)),INDEX(background_technosphere!$F$2:$F$65536,MATCH($C878,background_technosphere!$A$2:$A$65536,0))),"")</f>
        <v/>
      </c>
      <c r="H878" s="57" t="str">
        <f>_xlfn.IFNA(_xlfn.IFNA(INDEX(l_fp!$B$3:$B$65537,MATCH($D878,l_fp!$A$3:$A$65537,0)),INDEX(background_biosphere!$B$2:$B$65536,MATCH($D878,background_biosphere!$A$2:$A$65536,0))),"")</f>
        <v/>
      </c>
      <c r="I878" s="58"/>
      <c r="J878" s="58"/>
      <c r="K878" s="54"/>
      <c r="L878" s="59" t="str">
        <f>IF(_xlfn.IFNA(_xlfn.IFNA(INDEX(l_fp!$D$3:$D$65537,MATCH($D878,l_fp!$A$3:$A$65537,0)),INDEX(background_biosphere!$C$2:$C$65536,MATCH($D878,background_biosphere!$A$2:$A$65536,0))),"")=0,"",_xlfn.IFNA(_xlfn.IFNA(INDEX(l_fp!$D$3:$D$65537,MATCH($D878,l_fp!$A$3:$A$65537,0)),INDEX(background_biosphere!$C$2:$C$65536,MATCH($D878,background_biosphere!$A$2:$A$65536,0))),""))</f>
        <v/>
      </c>
      <c r="M878" s="59" t="str">
        <f>IF(_xlfn.IFNA(_xlfn.IFNA(INDEX(l_fp!$E$3:$E$65537,MATCH($D878,l_fp!$A$3:$A$65537,0)),INDEX(background_biosphere!$D$2:$D$65536,MATCH($D878,background_biosphere!$A$2:$A$65536,0))),"")=0,"",_xlfn.IFNA(_xlfn.IFNA(INDEX(l_fp!$E$3:$E$65537,MATCH($D878,l_fp!$A$3:$A$65537,0)),INDEX(background_biosphere!$D$2:$D$65536,MATCH($D878,background_biosphere!$A$2:$A$65536,0))),""))</f>
        <v/>
      </c>
      <c r="N878" s="60" t="str">
        <f>_xlfn.IFNA(_xlfn.IFNA(_xlfn.IFNA(_xlfn.IFNA(INDEX(l_goods!$D$3:$D$65537,MATCH(C878,l_goods!$A$3:$A$65537,0)),INDEX(background_technosphere!$H$2:$H$65536,MATCH(C878,background_technosphere!$A$2:$A$65536,0))),INDEX(l_fp!$F$3:$F$65537,MATCH($D878,l_fp!$A$3:$A$65537,0))),INDEX(background_biosphere!$E$2:$E$65536,MATCH($D878,background_biosphere!$A$2:$A$65536,0))),"")</f>
        <v/>
      </c>
      <c r="O878" s="61"/>
      <c r="P878" s="61"/>
      <c r="Q878" s="61"/>
    </row>
    <row r="879" spans="1:17" x14ac:dyDescent="0.25">
      <c r="A879" s="159"/>
      <c r="B879" s="156"/>
      <c r="C879" s="53"/>
      <c r="D879" s="54"/>
      <c r="E879" s="55" t="str">
        <f>_xlfn.IFNA(_xlfn.IFNA(INDEX(l_act!$B$3:$B$65537,MATCH(IFERROR(RIGHT($C879,LEN($C879)-FIND("_",$C879)),""),l_act!$A$3:$A$65537,0)),INDEX(background_technosphere!$E$2:$E$65536,MATCH($C879,background_technosphere!$A$2:$A$65536,0))),"")</f>
        <v/>
      </c>
      <c r="F879" s="55" t="str">
        <f>_xlfn.IFNA(_xlfn.IFNA(INDEX(l_act!$C$3:$C$65537,MATCH(IFERROR(RIGHT($C879,LEN($C879)-FIND("_",$C879)),""),l_act!$A$3:$A$65537,0)),INDEX(background_technosphere!$G$2:$G$65536,MATCH($C879,background_technosphere!$A$2:$A$65536,0))),"")</f>
        <v/>
      </c>
      <c r="G879" s="56" t="str">
        <f>_xlfn.IFNA(_xlfn.IFNA(INDEX(l_goods!$B$3:$B$65537,MATCH($C879,l_goods!$A$3:$A$65537,0)),INDEX(background_technosphere!$F$2:$F$65536,MATCH($C879,background_technosphere!$A$2:$A$65536,0))),"")</f>
        <v/>
      </c>
      <c r="H879" s="57" t="str">
        <f>_xlfn.IFNA(_xlfn.IFNA(INDEX(l_fp!$B$3:$B$65537,MATCH($D879,l_fp!$A$3:$A$65537,0)),INDEX(background_biosphere!$B$2:$B$65536,MATCH($D879,background_biosphere!$A$2:$A$65536,0))),"")</f>
        <v/>
      </c>
      <c r="I879" s="58"/>
      <c r="J879" s="58"/>
      <c r="K879" s="54"/>
      <c r="L879" s="59" t="str">
        <f>IF(_xlfn.IFNA(_xlfn.IFNA(INDEX(l_fp!$D$3:$D$65537,MATCH($D879,l_fp!$A$3:$A$65537,0)),INDEX(background_biosphere!$C$2:$C$65536,MATCH($D879,background_biosphere!$A$2:$A$65536,0))),"")=0,"",_xlfn.IFNA(_xlfn.IFNA(INDEX(l_fp!$D$3:$D$65537,MATCH($D879,l_fp!$A$3:$A$65537,0)),INDEX(background_biosphere!$C$2:$C$65536,MATCH($D879,background_biosphere!$A$2:$A$65536,0))),""))</f>
        <v/>
      </c>
      <c r="M879" s="59" t="str">
        <f>IF(_xlfn.IFNA(_xlfn.IFNA(INDEX(l_fp!$E$3:$E$65537,MATCH($D879,l_fp!$A$3:$A$65537,0)),INDEX(background_biosphere!$D$2:$D$65536,MATCH($D879,background_biosphere!$A$2:$A$65536,0))),"")=0,"",_xlfn.IFNA(_xlfn.IFNA(INDEX(l_fp!$E$3:$E$65537,MATCH($D879,l_fp!$A$3:$A$65537,0)),INDEX(background_biosphere!$D$2:$D$65536,MATCH($D879,background_biosphere!$A$2:$A$65536,0))),""))</f>
        <v/>
      </c>
      <c r="N879" s="60" t="str">
        <f>_xlfn.IFNA(_xlfn.IFNA(_xlfn.IFNA(_xlfn.IFNA(INDEX(l_goods!$D$3:$D$65537,MATCH(C879,l_goods!$A$3:$A$65537,0)),INDEX(background_technosphere!$H$2:$H$65536,MATCH(C879,background_technosphere!$A$2:$A$65536,0))),INDEX(l_fp!$F$3:$F$65537,MATCH($D879,l_fp!$A$3:$A$65537,0))),INDEX(background_biosphere!$E$2:$E$65536,MATCH($D879,background_biosphere!$A$2:$A$65536,0))),"")</f>
        <v/>
      </c>
      <c r="O879" s="61"/>
      <c r="P879" s="61"/>
      <c r="Q879" s="61"/>
    </row>
    <row r="880" spans="1:17" x14ac:dyDescent="0.25">
      <c r="A880" s="159"/>
      <c r="B880" s="156"/>
      <c r="C880" s="53"/>
      <c r="D880" s="54"/>
      <c r="E880" s="55" t="str">
        <f>_xlfn.IFNA(_xlfn.IFNA(INDEX(l_act!$B$3:$B$65537,MATCH(IFERROR(RIGHT($C880,LEN($C880)-FIND("_",$C880)),""),l_act!$A$3:$A$65537,0)),INDEX(background_technosphere!$E$2:$E$65536,MATCH($C880,background_technosphere!$A$2:$A$65536,0))),"")</f>
        <v/>
      </c>
      <c r="F880" s="55" t="str">
        <f>_xlfn.IFNA(_xlfn.IFNA(INDEX(l_act!$C$3:$C$65537,MATCH(IFERROR(RIGHT($C880,LEN($C880)-FIND("_",$C880)),""),l_act!$A$3:$A$65537,0)),INDEX(background_technosphere!$G$2:$G$65536,MATCH($C880,background_technosphere!$A$2:$A$65536,0))),"")</f>
        <v/>
      </c>
      <c r="G880" s="56" t="str">
        <f>_xlfn.IFNA(_xlfn.IFNA(INDEX(l_goods!$B$3:$B$65537,MATCH($C880,l_goods!$A$3:$A$65537,0)),INDEX(background_technosphere!$F$2:$F$65536,MATCH($C880,background_technosphere!$A$2:$A$65536,0))),"")</f>
        <v/>
      </c>
      <c r="H880" s="57" t="str">
        <f>_xlfn.IFNA(_xlfn.IFNA(INDEX(l_fp!$B$3:$B$65537,MATCH($D880,l_fp!$A$3:$A$65537,0)),INDEX(background_biosphere!$B$2:$B$65536,MATCH($D880,background_biosphere!$A$2:$A$65536,0))),"")</f>
        <v/>
      </c>
      <c r="I880" s="58"/>
      <c r="J880" s="58"/>
      <c r="K880" s="54"/>
      <c r="L880" s="59" t="str">
        <f>IF(_xlfn.IFNA(_xlfn.IFNA(INDEX(l_fp!$D$3:$D$65537,MATCH($D880,l_fp!$A$3:$A$65537,0)),INDEX(background_biosphere!$C$2:$C$65536,MATCH($D880,background_biosphere!$A$2:$A$65536,0))),"")=0,"",_xlfn.IFNA(_xlfn.IFNA(INDEX(l_fp!$D$3:$D$65537,MATCH($D880,l_fp!$A$3:$A$65537,0)),INDEX(background_biosphere!$C$2:$C$65536,MATCH($D880,background_biosphere!$A$2:$A$65536,0))),""))</f>
        <v/>
      </c>
      <c r="M880" s="59" t="str">
        <f>IF(_xlfn.IFNA(_xlfn.IFNA(INDEX(l_fp!$E$3:$E$65537,MATCH($D880,l_fp!$A$3:$A$65537,0)),INDEX(background_biosphere!$D$2:$D$65536,MATCH($D880,background_biosphere!$A$2:$A$65536,0))),"")=0,"",_xlfn.IFNA(_xlfn.IFNA(INDEX(l_fp!$E$3:$E$65537,MATCH($D880,l_fp!$A$3:$A$65537,0)),INDEX(background_biosphere!$D$2:$D$65536,MATCH($D880,background_biosphere!$A$2:$A$65536,0))),""))</f>
        <v/>
      </c>
      <c r="N880" s="60" t="str">
        <f>_xlfn.IFNA(_xlfn.IFNA(_xlfn.IFNA(_xlfn.IFNA(INDEX(l_goods!$D$3:$D$65537,MATCH(C880,l_goods!$A$3:$A$65537,0)),INDEX(background_technosphere!$H$2:$H$65536,MATCH(C880,background_technosphere!$A$2:$A$65536,0))),INDEX(l_fp!$F$3:$F$65537,MATCH($D880,l_fp!$A$3:$A$65537,0))),INDEX(background_biosphere!$E$2:$E$65536,MATCH($D880,background_biosphere!$A$2:$A$65536,0))),"")</f>
        <v/>
      </c>
      <c r="O880" s="61"/>
      <c r="P880" s="61"/>
      <c r="Q880" s="61"/>
    </row>
    <row r="881" spans="1:17" x14ac:dyDescent="0.25">
      <c r="A881" s="159"/>
      <c r="B881" s="156"/>
      <c r="C881" s="53"/>
      <c r="D881" s="54"/>
      <c r="E881" s="55" t="str">
        <f>_xlfn.IFNA(_xlfn.IFNA(INDEX(l_act!$B$3:$B$65537,MATCH(IFERROR(RIGHT($C881,LEN($C881)-FIND("_",$C881)),""),l_act!$A$3:$A$65537,0)),INDEX(background_technosphere!$E$2:$E$65536,MATCH($C881,background_technosphere!$A$2:$A$65536,0))),"")</f>
        <v/>
      </c>
      <c r="F881" s="55" t="str">
        <f>_xlfn.IFNA(_xlfn.IFNA(INDEX(l_act!$C$3:$C$65537,MATCH(IFERROR(RIGHT($C881,LEN($C881)-FIND("_",$C881)),""),l_act!$A$3:$A$65537,0)),INDEX(background_technosphere!$G$2:$G$65536,MATCH($C881,background_technosphere!$A$2:$A$65536,0))),"")</f>
        <v/>
      </c>
      <c r="G881" s="56" t="str">
        <f>_xlfn.IFNA(_xlfn.IFNA(INDEX(l_goods!$B$3:$B$65537,MATCH($C881,l_goods!$A$3:$A$65537,0)),INDEX(background_technosphere!$F$2:$F$65536,MATCH($C881,background_technosphere!$A$2:$A$65536,0))),"")</f>
        <v/>
      </c>
      <c r="H881" s="57" t="str">
        <f>_xlfn.IFNA(_xlfn.IFNA(INDEX(l_fp!$B$3:$B$65537,MATCH($D881,l_fp!$A$3:$A$65537,0)),INDEX(background_biosphere!$B$2:$B$65536,MATCH($D881,background_biosphere!$A$2:$A$65536,0))),"")</f>
        <v/>
      </c>
      <c r="I881" s="58"/>
      <c r="J881" s="58"/>
      <c r="K881" s="54"/>
      <c r="L881" s="59" t="str">
        <f>IF(_xlfn.IFNA(_xlfn.IFNA(INDEX(l_fp!$D$3:$D$65537,MATCH($D881,l_fp!$A$3:$A$65537,0)),INDEX(background_biosphere!$C$2:$C$65536,MATCH($D881,background_biosphere!$A$2:$A$65536,0))),"")=0,"",_xlfn.IFNA(_xlfn.IFNA(INDEX(l_fp!$D$3:$D$65537,MATCH($D881,l_fp!$A$3:$A$65537,0)),INDEX(background_biosphere!$C$2:$C$65536,MATCH($D881,background_biosphere!$A$2:$A$65536,0))),""))</f>
        <v/>
      </c>
      <c r="M881" s="59" t="str">
        <f>IF(_xlfn.IFNA(_xlfn.IFNA(INDEX(l_fp!$E$3:$E$65537,MATCH($D881,l_fp!$A$3:$A$65537,0)),INDEX(background_biosphere!$D$2:$D$65536,MATCH($D881,background_biosphere!$A$2:$A$65536,0))),"")=0,"",_xlfn.IFNA(_xlfn.IFNA(INDEX(l_fp!$E$3:$E$65537,MATCH($D881,l_fp!$A$3:$A$65537,0)),INDEX(background_biosphere!$D$2:$D$65536,MATCH($D881,background_biosphere!$A$2:$A$65536,0))),""))</f>
        <v/>
      </c>
      <c r="N881" s="60" t="str">
        <f>_xlfn.IFNA(_xlfn.IFNA(_xlfn.IFNA(_xlfn.IFNA(INDEX(l_goods!$D$3:$D$65537,MATCH(C881,l_goods!$A$3:$A$65537,0)),INDEX(background_technosphere!$H$2:$H$65536,MATCH(C881,background_technosphere!$A$2:$A$65536,0))),INDEX(l_fp!$F$3:$F$65537,MATCH($D881,l_fp!$A$3:$A$65537,0))),INDEX(background_biosphere!$E$2:$E$65536,MATCH($D881,background_biosphere!$A$2:$A$65536,0))),"")</f>
        <v/>
      </c>
      <c r="O881" s="61"/>
      <c r="P881" s="61"/>
      <c r="Q881" s="61"/>
    </row>
    <row r="882" spans="1:17" x14ac:dyDescent="0.25">
      <c r="A882" s="159"/>
      <c r="B882" s="156"/>
      <c r="C882" s="53"/>
      <c r="D882" s="54"/>
      <c r="E882" s="55" t="str">
        <f>_xlfn.IFNA(_xlfn.IFNA(INDEX(l_act!$B$3:$B$65537,MATCH(IFERROR(RIGHT($C882,LEN($C882)-FIND("_",$C882)),""),l_act!$A$3:$A$65537,0)),INDEX(background_technosphere!$E$2:$E$65536,MATCH($C882,background_technosphere!$A$2:$A$65536,0))),"")</f>
        <v/>
      </c>
      <c r="F882" s="55" t="str">
        <f>_xlfn.IFNA(_xlfn.IFNA(INDEX(l_act!$C$3:$C$65537,MATCH(IFERROR(RIGHT($C882,LEN($C882)-FIND("_",$C882)),""),l_act!$A$3:$A$65537,0)),INDEX(background_technosphere!$G$2:$G$65536,MATCH($C882,background_technosphere!$A$2:$A$65536,0))),"")</f>
        <v/>
      </c>
      <c r="G882" s="56" t="str">
        <f>_xlfn.IFNA(_xlfn.IFNA(INDEX(l_goods!$B$3:$B$65537,MATCH($C882,l_goods!$A$3:$A$65537,0)),INDEX(background_technosphere!$F$2:$F$65536,MATCH($C882,background_technosphere!$A$2:$A$65536,0))),"")</f>
        <v/>
      </c>
      <c r="H882" s="57" t="str">
        <f>_xlfn.IFNA(_xlfn.IFNA(INDEX(l_fp!$B$3:$B$65537,MATCH($D882,l_fp!$A$3:$A$65537,0)),INDEX(background_biosphere!$B$2:$B$65536,MATCH($D882,background_biosphere!$A$2:$A$65536,0))),"")</f>
        <v/>
      </c>
      <c r="I882" s="58"/>
      <c r="J882" s="58"/>
      <c r="K882" s="54"/>
      <c r="L882" s="59" t="str">
        <f>IF(_xlfn.IFNA(_xlfn.IFNA(INDEX(l_fp!$D$3:$D$65537,MATCH($D882,l_fp!$A$3:$A$65537,0)),INDEX(background_biosphere!$C$2:$C$65536,MATCH($D882,background_biosphere!$A$2:$A$65536,0))),"")=0,"",_xlfn.IFNA(_xlfn.IFNA(INDEX(l_fp!$D$3:$D$65537,MATCH($D882,l_fp!$A$3:$A$65537,0)),INDEX(background_biosphere!$C$2:$C$65536,MATCH($D882,background_biosphere!$A$2:$A$65536,0))),""))</f>
        <v/>
      </c>
      <c r="M882" s="59" t="str">
        <f>IF(_xlfn.IFNA(_xlfn.IFNA(INDEX(l_fp!$E$3:$E$65537,MATCH($D882,l_fp!$A$3:$A$65537,0)),INDEX(background_biosphere!$D$2:$D$65536,MATCH($D882,background_biosphere!$A$2:$A$65536,0))),"")=0,"",_xlfn.IFNA(_xlfn.IFNA(INDEX(l_fp!$E$3:$E$65537,MATCH($D882,l_fp!$A$3:$A$65537,0)),INDEX(background_biosphere!$D$2:$D$65536,MATCH($D882,background_biosphere!$A$2:$A$65536,0))),""))</f>
        <v/>
      </c>
      <c r="N882" s="60" t="str">
        <f>_xlfn.IFNA(_xlfn.IFNA(_xlfn.IFNA(_xlfn.IFNA(INDEX(l_goods!$D$3:$D$65537,MATCH(C882,l_goods!$A$3:$A$65537,0)),INDEX(background_technosphere!$H$2:$H$65536,MATCH(C882,background_technosphere!$A$2:$A$65536,0))),INDEX(l_fp!$F$3:$F$65537,MATCH($D882,l_fp!$A$3:$A$65537,0))),INDEX(background_biosphere!$E$2:$E$65536,MATCH($D882,background_biosphere!$A$2:$A$65536,0))),"")</f>
        <v/>
      </c>
      <c r="O882" s="61"/>
      <c r="P882" s="61"/>
      <c r="Q882" s="61"/>
    </row>
    <row r="883" spans="1:17" x14ac:dyDescent="0.25">
      <c r="A883" s="159"/>
      <c r="B883" s="156"/>
      <c r="C883" s="53"/>
      <c r="D883" s="54"/>
      <c r="E883" s="55" t="str">
        <f>_xlfn.IFNA(_xlfn.IFNA(INDEX(l_act!$B$3:$B$65537,MATCH(IFERROR(RIGHT($C883,LEN($C883)-FIND("_",$C883)),""),l_act!$A$3:$A$65537,0)),INDEX(background_technosphere!$E$2:$E$65536,MATCH($C883,background_technosphere!$A$2:$A$65536,0))),"")</f>
        <v/>
      </c>
      <c r="F883" s="55" t="str">
        <f>_xlfn.IFNA(_xlfn.IFNA(INDEX(l_act!$C$3:$C$65537,MATCH(IFERROR(RIGHT($C883,LEN($C883)-FIND("_",$C883)),""),l_act!$A$3:$A$65537,0)),INDEX(background_technosphere!$G$2:$G$65536,MATCH($C883,background_technosphere!$A$2:$A$65536,0))),"")</f>
        <v/>
      </c>
      <c r="G883" s="56" t="str">
        <f>_xlfn.IFNA(_xlfn.IFNA(INDEX(l_goods!$B$3:$B$65537,MATCH($C883,l_goods!$A$3:$A$65537,0)),INDEX(background_technosphere!$F$2:$F$65536,MATCH($C883,background_technosphere!$A$2:$A$65536,0))),"")</f>
        <v/>
      </c>
      <c r="H883" s="57" t="str">
        <f>_xlfn.IFNA(_xlfn.IFNA(INDEX(l_fp!$B$3:$B$65537,MATCH($D883,l_fp!$A$3:$A$65537,0)),INDEX(background_biosphere!$B$2:$B$65536,MATCH($D883,background_biosphere!$A$2:$A$65536,0))),"")</f>
        <v/>
      </c>
      <c r="I883" s="58"/>
      <c r="J883" s="58"/>
      <c r="K883" s="54"/>
      <c r="L883" s="59" t="str">
        <f>IF(_xlfn.IFNA(_xlfn.IFNA(INDEX(l_fp!$D$3:$D$65537,MATCH($D883,l_fp!$A$3:$A$65537,0)),INDEX(background_biosphere!$C$2:$C$65536,MATCH($D883,background_biosphere!$A$2:$A$65536,0))),"")=0,"",_xlfn.IFNA(_xlfn.IFNA(INDEX(l_fp!$D$3:$D$65537,MATCH($D883,l_fp!$A$3:$A$65537,0)),INDEX(background_biosphere!$C$2:$C$65536,MATCH($D883,background_biosphere!$A$2:$A$65536,0))),""))</f>
        <v/>
      </c>
      <c r="M883" s="59" t="str">
        <f>IF(_xlfn.IFNA(_xlfn.IFNA(INDEX(l_fp!$E$3:$E$65537,MATCH($D883,l_fp!$A$3:$A$65537,0)),INDEX(background_biosphere!$D$2:$D$65536,MATCH($D883,background_biosphere!$A$2:$A$65536,0))),"")=0,"",_xlfn.IFNA(_xlfn.IFNA(INDEX(l_fp!$E$3:$E$65537,MATCH($D883,l_fp!$A$3:$A$65537,0)),INDEX(background_biosphere!$D$2:$D$65536,MATCH($D883,background_biosphere!$A$2:$A$65536,0))),""))</f>
        <v/>
      </c>
      <c r="N883" s="60" t="str">
        <f>_xlfn.IFNA(_xlfn.IFNA(_xlfn.IFNA(_xlfn.IFNA(INDEX(l_goods!$D$3:$D$65537,MATCH(C883,l_goods!$A$3:$A$65537,0)),INDEX(background_technosphere!$H$2:$H$65536,MATCH(C883,background_technosphere!$A$2:$A$65536,0))),INDEX(l_fp!$F$3:$F$65537,MATCH($D883,l_fp!$A$3:$A$65537,0))),INDEX(background_biosphere!$E$2:$E$65536,MATCH($D883,background_biosphere!$A$2:$A$65536,0))),"")</f>
        <v/>
      </c>
      <c r="O883" s="61"/>
      <c r="P883" s="61"/>
      <c r="Q883" s="61"/>
    </row>
    <row r="884" spans="1:17" x14ac:dyDescent="0.25">
      <c r="A884" s="159"/>
      <c r="B884" s="156"/>
      <c r="C884" s="53"/>
      <c r="D884" s="54"/>
      <c r="E884" s="55" t="str">
        <f>_xlfn.IFNA(_xlfn.IFNA(INDEX(l_act!$B$3:$B$65537,MATCH(IFERROR(RIGHT($C884,LEN($C884)-FIND("_",$C884)),""),l_act!$A$3:$A$65537,0)),INDEX(background_technosphere!$E$2:$E$65536,MATCH($C884,background_technosphere!$A$2:$A$65536,0))),"")</f>
        <v/>
      </c>
      <c r="F884" s="55" t="str">
        <f>_xlfn.IFNA(_xlfn.IFNA(INDEX(l_act!$C$3:$C$65537,MATCH(IFERROR(RIGHT($C884,LEN($C884)-FIND("_",$C884)),""),l_act!$A$3:$A$65537,0)),INDEX(background_technosphere!$G$2:$G$65536,MATCH($C884,background_technosphere!$A$2:$A$65536,0))),"")</f>
        <v/>
      </c>
      <c r="G884" s="56" t="str">
        <f>_xlfn.IFNA(_xlfn.IFNA(INDEX(l_goods!$B$3:$B$65537,MATCH($C884,l_goods!$A$3:$A$65537,0)),INDEX(background_technosphere!$F$2:$F$65536,MATCH($C884,background_technosphere!$A$2:$A$65536,0))),"")</f>
        <v/>
      </c>
      <c r="H884" s="57" t="str">
        <f>_xlfn.IFNA(_xlfn.IFNA(INDEX(l_fp!$B$3:$B$65537,MATCH($D884,l_fp!$A$3:$A$65537,0)),INDEX(background_biosphere!$B$2:$B$65536,MATCH($D884,background_biosphere!$A$2:$A$65536,0))),"")</f>
        <v/>
      </c>
      <c r="I884" s="58"/>
      <c r="J884" s="58"/>
      <c r="K884" s="54"/>
      <c r="L884" s="59" t="str">
        <f>IF(_xlfn.IFNA(_xlfn.IFNA(INDEX(l_fp!$D$3:$D$65537,MATCH($D884,l_fp!$A$3:$A$65537,0)),INDEX(background_biosphere!$C$2:$C$65536,MATCH($D884,background_biosphere!$A$2:$A$65536,0))),"")=0,"",_xlfn.IFNA(_xlfn.IFNA(INDEX(l_fp!$D$3:$D$65537,MATCH($D884,l_fp!$A$3:$A$65537,0)),INDEX(background_biosphere!$C$2:$C$65536,MATCH($D884,background_biosphere!$A$2:$A$65536,0))),""))</f>
        <v/>
      </c>
      <c r="M884" s="59" t="str">
        <f>IF(_xlfn.IFNA(_xlfn.IFNA(INDEX(l_fp!$E$3:$E$65537,MATCH($D884,l_fp!$A$3:$A$65537,0)),INDEX(background_biosphere!$D$2:$D$65536,MATCH($D884,background_biosphere!$A$2:$A$65536,0))),"")=0,"",_xlfn.IFNA(_xlfn.IFNA(INDEX(l_fp!$E$3:$E$65537,MATCH($D884,l_fp!$A$3:$A$65537,0)),INDEX(background_biosphere!$D$2:$D$65536,MATCH($D884,background_biosphere!$A$2:$A$65536,0))),""))</f>
        <v/>
      </c>
      <c r="N884" s="60" t="str">
        <f>_xlfn.IFNA(_xlfn.IFNA(_xlfn.IFNA(_xlfn.IFNA(INDEX(l_goods!$D$3:$D$65537,MATCH(C884,l_goods!$A$3:$A$65537,0)),INDEX(background_technosphere!$H$2:$H$65536,MATCH(C884,background_technosphere!$A$2:$A$65536,0))),INDEX(l_fp!$F$3:$F$65537,MATCH($D884,l_fp!$A$3:$A$65537,0))),INDEX(background_biosphere!$E$2:$E$65536,MATCH($D884,background_biosphere!$A$2:$A$65536,0))),"")</f>
        <v/>
      </c>
      <c r="O884" s="61"/>
      <c r="P884" s="61"/>
      <c r="Q884" s="61"/>
    </row>
    <row r="885" spans="1:17" x14ac:dyDescent="0.25">
      <c r="A885" s="159"/>
      <c r="B885" s="156"/>
      <c r="C885" s="53"/>
      <c r="D885" s="54"/>
      <c r="E885" s="55" t="str">
        <f>_xlfn.IFNA(_xlfn.IFNA(INDEX(l_act!$B$3:$B$65537,MATCH(IFERROR(RIGHT($C885,LEN($C885)-FIND("_",$C885)),""),l_act!$A$3:$A$65537,0)),INDEX(background_technosphere!$E$2:$E$65536,MATCH($C885,background_technosphere!$A$2:$A$65536,0))),"")</f>
        <v/>
      </c>
      <c r="F885" s="55" t="str">
        <f>_xlfn.IFNA(_xlfn.IFNA(INDEX(l_act!$C$3:$C$65537,MATCH(IFERROR(RIGHT($C885,LEN($C885)-FIND("_",$C885)),""),l_act!$A$3:$A$65537,0)),INDEX(background_technosphere!$G$2:$G$65536,MATCH($C885,background_technosphere!$A$2:$A$65536,0))),"")</f>
        <v/>
      </c>
      <c r="G885" s="56" t="str">
        <f>_xlfn.IFNA(_xlfn.IFNA(INDEX(l_goods!$B$3:$B$65537,MATCH($C885,l_goods!$A$3:$A$65537,0)),INDEX(background_technosphere!$F$2:$F$65536,MATCH($C885,background_technosphere!$A$2:$A$65536,0))),"")</f>
        <v/>
      </c>
      <c r="H885" s="57" t="str">
        <f>_xlfn.IFNA(_xlfn.IFNA(INDEX(l_fp!$B$3:$B$65537,MATCH($D885,l_fp!$A$3:$A$65537,0)),INDEX(background_biosphere!$B$2:$B$65536,MATCH($D885,background_biosphere!$A$2:$A$65536,0))),"")</f>
        <v/>
      </c>
      <c r="I885" s="58"/>
      <c r="J885" s="58"/>
      <c r="K885" s="54"/>
      <c r="L885" s="59" t="str">
        <f>IF(_xlfn.IFNA(_xlfn.IFNA(INDEX(l_fp!$D$3:$D$65537,MATCH($D885,l_fp!$A$3:$A$65537,0)),INDEX(background_biosphere!$C$2:$C$65536,MATCH($D885,background_biosphere!$A$2:$A$65536,0))),"")=0,"",_xlfn.IFNA(_xlfn.IFNA(INDEX(l_fp!$D$3:$D$65537,MATCH($D885,l_fp!$A$3:$A$65537,0)),INDEX(background_biosphere!$C$2:$C$65536,MATCH($D885,background_biosphere!$A$2:$A$65536,0))),""))</f>
        <v/>
      </c>
      <c r="M885" s="59" t="str">
        <f>IF(_xlfn.IFNA(_xlfn.IFNA(INDEX(l_fp!$E$3:$E$65537,MATCH($D885,l_fp!$A$3:$A$65537,0)),INDEX(background_biosphere!$D$2:$D$65536,MATCH($D885,background_biosphere!$A$2:$A$65536,0))),"")=0,"",_xlfn.IFNA(_xlfn.IFNA(INDEX(l_fp!$E$3:$E$65537,MATCH($D885,l_fp!$A$3:$A$65537,0)),INDEX(background_biosphere!$D$2:$D$65536,MATCH($D885,background_biosphere!$A$2:$A$65536,0))),""))</f>
        <v/>
      </c>
      <c r="N885" s="60" t="str">
        <f>_xlfn.IFNA(_xlfn.IFNA(_xlfn.IFNA(_xlfn.IFNA(INDEX(l_goods!$D$3:$D$65537,MATCH(C885,l_goods!$A$3:$A$65537,0)),INDEX(background_technosphere!$H$2:$H$65536,MATCH(C885,background_technosphere!$A$2:$A$65536,0))),INDEX(l_fp!$F$3:$F$65537,MATCH($D885,l_fp!$A$3:$A$65537,0))),INDEX(background_biosphere!$E$2:$E$65536,MATCH($D885,background_biosphere!$A$2:$A$65536,0))),"")</f>
        <v/>
      </c>
      <c r="O885" s="61"/>
      <c r="P885" s="61"/>
      <c r="Q885" s="61"/>
    </row>
    <row r="886" spans="1:17" x14ac:dyDescent="0.25">
      <c r="A886" s="159"/>
      <c r="B886" s="156"/>
      <c r="C886" s="53"/>
      <c r="D886" s="54"/>
      <c r="E886" s="55" t="str">
        <f>_xlfn.IFNA(_xlfn.IFNA(INDEX(l_act!$B$3:$B$65537,MATCH(IFERROR(RIGHT($C886,LEN($C886)-FIND("_",$C886)),""),l_act!$A$3:$A$65537,0)),INDEX(background_technosphere!$E$2:$E$65536,MATCH($C886,background_technosphere!$A$2:$A$65536,0))),"")</f>
        <v/>
      </c>
      <c r="F886" s="55" t="str">
        <f>_xlfn.IFNA(_xlfn.IFNA(INDEX(l_act!$C$3:$C$65537,MATCH(IFERROR(RIGHT($C886,LEN($C886)-FIND("_",$C886)),""),l_act!$A$3:$A$65537,0)),INDEX(background_technosphere!$G$2:$G$65536,MATCH($C886,background_technosphere!$A$2:$A$65536,0))),"")</f>
        <v/>
      </c>
      <c r="G886" s="56" t="str">
        <f>_xlfn.IFNA(_xlfn.IFNA(INDEX(l_goods!$B$3:$B$65537,MATCH($C886,l_goods!$A$3:$A$65537,0)),INDEX(background_technosphere!$F$2:$F$65536,MATCH($C886,background_technosphere!$A$2:$A$65536,0))),"")</f>
        <v/>
      </c>
      <c r="H886" s="57" t="str">
        <f>_xlfn.IFNA(_xlfn.IFNA(INDEX(l_fp!$B$3:$B$65537,MATCH($D886,l_fp!$A$3:$A$65537,0)),INDEX(background_biosphere!$B$2:$B$65536,MATCH($D886,background_biosphere!$A$2:$A$65536,0))),"")</f>
        <v/>
      </c>
      <c r="I886" s="58"/>
      <c r="J886" s="58"/>
      <c r="K886" s="54"/>
      <c r="L886" s="59" t="str">
        <f>IF(_xlfn.IFNA(_xlfn.IFNA(INDEX(l_fp!$D$3:$D$65537,MATCH($D886,l_fp!$A$3:$A$65537,0)),INDEX(background_biosphere!$C$2:$C$65536,MATCH($D886,background_biosphere!$A$2:$A$65536,0))),"")=0,"",_xlfn.IFNA(_xlfn.IFNA(INDEX(l_fp!$D$3:$D$65537,MATCH($D886,l_fp!$A$3:$A$65537,0)),INDEX(background_biosphere!$C$2:$C$65536,MATCH($D886,background_biosphere!$A$2:$A$65536,0))),""))</f>
        <v/>
      </c>
      <c r="M886" s="59" t="str">
        <f>IF(_xlfn.IFNA(_xlfn.IFNA(INDEX(l_fp!$E$3:$E$65537,MATCH($D886,l_fp!$A$3:$A$65537,0)),INDEX(background_biosphere!$D$2:$D$65536,MATCH($D886,background_biosphere!$A$2:$A$65536,0))),"")=0,"",_xlfn.IFNA(_xlfn.IFNA(INDEX(l_fp!$E$3:$E$65537,MATCH($D886,l_fp!$A$3:$A$65537,0)),INDEX(background_biosphere!$D$2:$D$65536,MATCH($D886,background_biosphere!$A$2:$A$65536,0))),""))</f>
        <v/>
      </c>
      <c r="N886" s="60" t="str">
        <f>_xlfn.IFNA(_xlfn.IFNA(_xlfn.IFNA(_xlfn.IFNA(INDEX(l_goods!$D$3:$D$65537,MATCH(C886,l_goods!$A$3:$A$65537,0)),INDEX(background_technosphere!$H$2:$H$65536,MATCH(C886,background_technosphere!$A$2:$A$65536,0))),INDEX(l_fp!$F$3:$F$65537,MATCH($D886,l_fp!$A$3:$A$65537,0))),INDEX(background_biosphere!$E$2:$E$65536,MATCH($D886,background_biosphere!$A$2:$A$65536,0))),"")</f>
        <v/>
      </c>
      <c r="O886" s="61"/>
      <c r="P886" s="61"/>
      <c r="Q886" s="61"/>
    </row>
    <row r="887" spans="1:17" x14ac:dyDescent="0.25">
      <c r="A887" s="159"/>
      <c r="B887" s="156"/>
      <c r="C887" s="53"/>
      <c r="D887" s="54"/>
      <c r="E887" s="55" t="str">
        <f>_xlfn.IFNA(_xlfn.IFNA(INDEX(l_act!$B$3:$B$65537,MATCH(IFERROR(RIGHT($C887,LEN($C887)-FIND("_",$C887)),""),l_act!$A$3:$A$65537,0)),INDEX(background_technosphere!$E$2:$E$65536,MATCH($C887,background_technosphere!$A$2:$A$65536,0))),"")</f>
        <v/>
      </c>
      <c r="F887" s="55" t="str">
        <f>_xlfn.IFNA(_xlfn.IFNA(INDEX(l_act!$C$3:$C$65537,MATCH(IFERROR(RIGHT($C887,LEN($C887)-FIND("_",$C887)),""),l_act!$A$3:$A$65537,0)),INDEX(background_technosphere!$G$2:$G$65536,MATCH($C887,background_technosphere!$A$2:$A$65536,0))),"")</f>
        <v/>
      </c>
      <c r="G887" s="56" t="str">
        <f>_xlfn.IFNA(_xlfn.IFNA(INDEX(l_goods!$B$3:$B$65537,MATCH($C887,l_goods!$A$3:$A$65537,0)),INDEX(background_technosphere!$F$2:$F$65536,MATCH($C887,background_technosphere!$A$2:$A$65536,0))),"")</f>
        <v/>
      </c>
      <c r="H887" s="57" t="str">
        <f>_xlfn.IFNA(_xlfn.IFNA(INDEX(l_fp!$B$3:$B$65537,MATCH($D887,l_fp!$A$3:$A$65537,0)),INDEX(background_biosphere!$B$2:$B$65536,MATCH($D887,background_biosphere!$A$2:$A$65536,0))),"")</f>
        <v/>
      </c>
      <c r="I887" s="58"/>
      <c r="J887" s="58"/>
      <c r="K887" s="54"/>
      <c r="L887" s="59" t="str">
        <f>IF(_xlfn.IFNA(_xlfn.IFNA(INDEX(l_fp!$D$3:$D$65537,MATCH($D887,l_fp!$A$3:$A$65537,0)),INDEX(background_biosphere!$C$2:$C$65536,MATCH($D887,background_biosphere!$A$2:$A$65536,0))),"")=0,"",_xlfn.IFNA(_xlfn.IFNA(INDEX(l_fp!$D$3:$D$65537,MATCH($D887,l_fp!$A$3:$A$65537,0)),INDEX(background_biosphere!$C$2:$C$65536,MATCH($D887,background_biosphere!$A$2:$A$65536,0))),""))</f>
        <v/>
      </c>
      <c r="M887" s="59" t="str">
        <f>IF(_xlfn.IFNA(_xlfn.IFNA(INDEX(l_fp!$E$3:$E$65537,MATCH($D887,l_fp!$A$3:$A$65537,0)),INDEX(background_biosphere!$D$2:$D$65536,MATCH($D887,background_biosphere!$A$2:$A$65536,0))),"")=0,"",_xlfn.IFNA(_xlfn.IFNA(INDEX(l_fp!$E$3:$E$65537,MATCH($D887,l_fp!$A$3:$A$65537,0)),INDEX(background_biosphere!$D$2:$D$65536,MATCH($D887,background_biosphere!$A$2:$A$65536,0))),""))</f>
        <v/>
      </c>
      <c r="N887" s="60" t="str">
        <f>_xlfn.IFNA(_xlfn.IFNA(_xlfn.IFNA(_xlfn.IFNA(INDEX(l_goods!$D$3:$D$65537,MATCH(C887,l_goods!$A$3:$A$65537,0)),INDEX(background_technosphere!$H$2:$H$65536,MATCH(C887,background_technosphere!$A$2:$A$65536,0))),INDEX(l_fp!$F$3:$F$65537,MATCH($D887,l_fp!$A$3:$A$65537,0))),INDEX(background_biosphere!$E$2:$E$65536,MATCH($D887,background_biosphere!$A$2:$A$65536,0))),"")</f>
        <v/>
      </c>
      <c r="O887" s="61"/>
      <c r="P887" s="61"/>
      <c r="Q887" s="61"/>
    </row>
    <row r="888" spans="1:17" x14ac:dyDescent="0.25">
      <c r="A888" s="159"/>
      <c r="B888" s="156"/>
      <c r="C888" s="53"/>
      <c r="D888" s="54"/>
      <c r="E888" s="55" t="str">
        <f>_xlfn.IFNA(_xlfn.IFNA(INDEX(l_act!$B$3:$B$65537,MATCH(IFERROR(RIGHT($C888,LEN($C888)-FIND("_",$C888)),""),l_act!$A$3:$A$65537,0)),INDEX(background_technosphere!$E$2:$E$65536,MATCH($C888,background_technosphere!$A$2:$A$65536,0))),"")</f>
        <v/>
      </c>
      <c r="F888" s="55" t="str">
        <f>_xlfn.IFNA(_xlfn.IFNA(INDEX(l_act!$C$3:$C$65537,MATCH(IFERROR(RIGHT($C888,LEN($C888)-FIND("_",$C888)),""),l_act!$A$3:$A$65537,0)),INDEX(background_technosphere!$G$2:$G$65536,MATCH($C888,background_technosphere!$A$2:$A$65536,0))),"")</f>
        <v/>
      </c>
      <c r="G888" s="56" t="str">
        <f>_xlfn.IFNA(_xlfn.IFNA(INDEX(l_goods!$B$3:$B$65537,MATCH($C888,l_goods!$A$3:$A$65537,0)),INDEX(background_technosphere!$F$2:$F$65536,MATCH($C888,background_technosphere!$A$2:$A$65536,0))),"")</f>
        <v/>
      </c>
      <c r="H888" s="57" t="str">
        <f>_xlfn.IFNA(_xlfn.IFNA(INDEX(l_fp!$B$3:$B$65537,MATCH($D888,l_fp!$A$3:$A$65537,0)),INDEX(background_biosphere!$B$2:$B$65536,MATCH($D888,background_biosphere!$A$2:$A$65536,0))),"")</f>
        <v/>
      </c>
      <c r="I888" s="58"/>
      <c r="J888" s="58"/>
      <c r="K888" s="54"/>
      <c r="L888" s="59" t="str">
        <f>IF(_xlfn.IFNA(_xlfn.IFNA(INDEX(l_fp!$D$3:$D$65537,MATCH($D888,l_fp!$A$3:$A$65537,0)),INDEX(background_biosphere!$C$2:$C$65536,MATCH($D888,background_biosphere!$A$2:$A$65536,0))),"")=0,"",_xlfn.IFNA(_xlfn.IFNA(INDEX(l_fp!$D$3:$D$65537,MATCH($D888,l_fp!$A$3:$A$65537,0)),INDEX(background_biosphere!$C$2:$C$65536,MATCH($D888,background_biosphere!$A$2:$A$65536,0))),""))</f>
        <v/>
      </c>
      <c r="M888" s="59" t="str">
        <f>IF(_xlfn.IFNA(_xlfn.IFNA(INDEX(l_fp!$E$3:$E$65537,MATCH($D888,l_fp!$A$3:$A$65537,0)),INDEX(background_biosphere!$D$2:$D$65536,MATCH($D888,background_biosphere!$A$2:$A$65536,0))),"")=0,"",_xlfn.IFNA(_xlfn.IFNA(INDEX(l_fp!$E$3:$E$65537,MATCH($D888,l_fp!$A$3:$A$65537,0)),INDEX(background_biosphere!$D$2:$D$65536,MATCH($D888,background_biosphere!$A$2:$A$65536,0))),""))</f>
        <v/>
      </c>
      <c r="N888" s="60" t="str">
        <f>_xlfn.IFNA(_xlfn.IFNA(_xlfn.IFNA(_xlfn.IFNA(INDEX(l_goods!$D$3:$D$65537,MATCH(C888,l_goods!$A$3:$A$65537,0)),INDEX(background_technosphere!$H$2:$H$65536,MATCH(C888,background_technosphere!$A$2:$A$65536,0))),INDEX(l_fp!$F$3:$F$65537,MATCH($D888,l_fp!$A$3:$A$65537,0))),INDEX(background_biosphere!$E$2:$E$65536,MATCH($D888,background_biosphere!$A$2:$A$65536,0))),"")</f>
        <v/>
      </c>
      <c r="O888" s="61"/>
      <c r="P888" s="61"/>
      <c r="Q888" s="61"/>
    </row>
    <row r="889" spans="1:17" x14ac:dyDescent="0.25">
      <c r="A889" s="159"/>
      <c r="B889" s="156"/>
      <c r="C889" s="53"/>
      <c r="D889" s="54"/>
      <c r="E889" s="55" t="str">
        <f>_xlfn.IFNA(_xlfn.IFNA(INDEX(l_act!$B$3:$B$65537,MATCH(IFERROR(RIGHT($C889,LEN($C889)-FIND("_",$C889)),""),l_act!$A$3:$A$65537,0)),INDEX(background_technosphere!$E$2:$E$65536,MATCH($C889,background_technosphere!$A$2:$A$65536,0))),"")</f>
        <v/>
      </c>
      <c r="F889" s="55" t="str">
        <f>_xlfn.IFNA(_xlfn.IFNA(INDEX(l_act!$C$3:$C$65537,MATCH(IFERROR(RIGHT($C889,LEN($C889)-FIND("_",$C889)),""),l_act!$A$3:$A$65537,0)),INDEX(background_technosphere!$G$2:$G$65536,MATCH($C889,background_technosphere!$A$2:$A$65536,0))),"")</f>
        <v/>
      </c>
      <c r="G889" s="56" t="str">
        <f>_xlfn.IFNA(_xlfn.IFNA(INDEX(l_goods!$B$3:$B$65537,MATCH($C889,l_goods!$A$3:$A$65537,0)),INDEX(background_technosphere!$F$2:$F$65536,MATCH($C889,background_technosphere!$A$2:$A$65536,0))),"")</f>
        <v/>
      </c>
      <c r="H889" s="57" t="str">
        <f>_xlfn.IFNA(_xlfn.IFNA(INDEX(l_fp!$B$3:$B$65537,MATCH($D889,l_fp!$A$3:$A$65537,0)),INDEX(background_biosphere!$B$2:$B$65536,MATCH($D889,background_biosphere!$A$2:$A$65536,0))),"")</f>
        <v/>
      </c>
      <c r="I889" s="58"/>
      <c r="J889" s="58"/>
      <c r="K889" s="54"/>
      <c r="L889" s="59" t="str">
        <f>IF(_xlfn.IFNA(_xlfn.IFNA(INDEX(l_fp!$D$3:$D$65537,MATCH($D889,l_fp!$A$3:$A$65537,0)),INDEX(background_biosphere!$C$2:$C$65536,MATCH($D889,background_biosphere!$A$2:$A$65536,0))),"")=0,"",_xlfn.IFNA(_xlfn.IFNA(INDEX(l_fp!$D$3:$D$65537,MATCH($D889,l_fp!$A$3:$A$65537,0)),INDEX(background_biosphere!$C$2:$C$65536,MATCH($D889,background_biosphere!$A$2:$A$65536,0))),""))</f>
        <v/>
      </c>
      <c r="M889" s="59" t="str">
        <f>IF(_xlfn.IFNA(_xlfn.IFNA(INDEX(l_fp!$E$3:$E$65537,MATCH($D889,l_fp!$A$3:$A$65537,0)),INDEX(background_biosphere!$D$2:$D$65536,MATCH($D889,background_biosphere!$A$2:$A$65536,0))),"")=0,"",_xlfn.IFNA(_xlfn.IFNA(INDEX(l_fp!$E$3:$E$65537,MATCH($D889,l_fp!$A$3:$A$65537,0)),INDEX(background_biosphere!$D$2:$D$65536,MATCH($D889,background_biosphere!$A$2:$A$65536,0))),""))</f>
        <v/>
      </c>
      <c r="N889" s="60" t="str">
        <f>_xlfn.IFNA(_xlfn.IFNA(_xlfn.IFNA(_xlfn.IFNA(INDEX(l_goods!$D$3:$D$65537,MATCH(C889,l_goods!$A$3:$A$65537,0)),INDEX(background_technosphere!$H$2:$H$65536,MATCH(C889,background_technosphere!$A$2:$A$65536,0))),INDEX(l_fp!$F$3:$F$65537,MATCH($D889,l_fp!$A$3:$A$65537,0))),INDEX(background_biosphere!$E$2:$E$65536,MATCH($D889,background_biosphere!$A$2:$A$65536,0))),"")</f>
        <v/>
      </c>
      <c r="O889" s="61"/>
      <c r="P889" s="61"/>
      <c r="Q889" s="61"/>
    </row>
    <row r="890" spans="1:17" x14ac:dyDescent="0.25">
      <c r="A890" s="159"/>
      <c r="B890" s="156"/>
      <c r="C890" s="53"/>
      <c r="D890" s="54"/>
      <c r="E890" s="55" t="str">
        <f>_xlfn.IFNA(_xlfn.IFNA(INDEX(l_act!$B$3:$B$65537,MATCH(IFERROR(RIGHT($C890,LEN($C890)-FIND("_",$C890)),""),l_act!$A$3:$A$65537,0)),INDEX(background_technosphere!$E$2:$E$65536,MATCH($C890,background_technosphere!$A$2:$A$65536,0))),"")</f>
        <v/>
      </c>
      <c r="F890" s="55" t="str">
        <f>_xlfn.IFNA(_xlfn.IFNA(INDEX(l_act!$C$3:$C$65537,MATCH(IFERROR(RIGHT($C890,LEN($C890)-FIND("_",$C890)),""),l_act!$A$3:$A$65537,0)),INDEX(background_technosphere!$G$2:$G$65536,MATCH($C890,background_technosphere!$A$2:$A$65536,0))),"")</f>
        <v/>
      </c>
      <c r="G890" s="56" t="str">
        <f>_xlfn.IFNA(_xlfn.IFNA(INDEX(l_goods!$B$3:$B$65537,MATCH($C890,l_goods!$A$3:$A$65537,0)),INDEX(background_technosphere!$F$2:$F$65536,MATCH($C890,background_technosphere!$A$2:$A$65536,0))),"")</f>
        <v/>
      </c>
      <c r="H890" s="57" t="str">
        <f>_xlfn.IFNA(_xlfn.IFNA(INDEX(l_fp!$B$3:$B$65537,MATCH($D890,l_fp!$A$3:$A$65537,0)),INDEX(background_biosphere!$B$2:$B$65536,MATCH($D890,background_biosphere!$A$2:$A$65536,0))),"")</f>
        <v/>
      </c>
      <c r="I890" s="58"/>
      <c r="J890" s="58"/>
      <c r="K890" s="54"/>
      <c r="L890" s="59" t="str">
        <f>IF(_xlfn.IFNA(_xlfn.IFNA(INDEX(l_fp!$D$3:$D$65537,MATCH($D890,l_fp!$A$3:$A$65537,0)),INDEX(background_biosphere!$C$2:$C$65536,MATCH($D890,background_biosphere!$A$2:$A$65536,0))),"")=0,"",_xlfn.IFNA(_xlfn.IFNA(INDEX(l_fp!$D$3:$D$65537,MATCH($D890,l_fp!$A$3:$A$65537,0)),INDEX(background_biosphere!$C$2:$C$65536,MATCH($D890,background_biosphere!$A$2:$A$65536,0))),""))</f>
        <v/>
      </c>
      <c r="M890" s="59" t="str">
        <f>IF(_xlfn.IFNA(_xlfn.IFNA(INDEX(l_fp!$E$3:$E$65537,MATCH($D890,l_fp!$A$3:$A$65537,0)),INDEX(background_biosphere!$D$2:$D$65536,MATCH($D890,background_biosphere!$A$2:$A$65536,0))),"")=0,"",_xlfn.IFNA(_xlfn.IFNA(INDEX(l_fp!$E$3:$E$65537,MATCH($D890,l_fp!$A$3:$A$65537,0)),INDEX(background_biosphere!$D$2:$D$65536,MATCH($D890,background_biosphere!$A$2:$A$65536,0))),""))</f>
        <v/>
      </c>
      <c r="N890" s="60" t="str">
        <f>_xlfn.IFNA(_xlfn.IFNA(_xlfn.IFNA(_xlfn.IFNA(INDEX(l_goods!$D$3:$D$65537,MATCH(C890,l_goods!$A$3:$A$65537,0)),INDEX(background_technosphere!$H$2:$H$65536,MATCH(C890,background_technosphere!$A$2:$A$65536,0))),INDEX(l_fp!$F$3:$F$65537,MATCH($D890,l_fp!$A$3:$A$65537,0))),INDEX(background_biosphere!$E$2:$E$65536,MATCH($D890,background_biosphere!$A$2:$A$65536,0))),"")</f>
        <v/>
      </c>
      <c r="O890" s="61"/>
      <c r="P890" s="61"/>
      <c r="Q890" s="61"/>
    </row>
    <row r="891" spans="1:17" x14ac:dyDescent="0.25">
      <c r="A891" s="159"/>
      <c r="B891" s="156"/>
      <c r="C891" s="53"/>
      <c r="D891" s="54"/>
      <c r="E891" s="55" t="str">
        <f>_xlfn.IFNA(_xlfn.IFNA(INDEX(l_act!$B$3:$B$65537,MATCH(IFERROR(RIGHT($C891,LEN($C891)-FIND("_",$C891)),""),l_act!$A$3:$A$65537,0)),INDEX(background_technosphere!$E$2:$E$65536,MATCH($C891,background_technosphere!$A$2:$A$65536,0))),"")</f>
        <v/>
      </c>
      <c r="F891" s="55" t="str">
        <f>_xlfn.IFNA(_xlfn.IFNA(INDEX(l_act!$C$3:$C$65537,MATCH(IFERROR(RIGHT($C891,LEN($C891)-FIND("_",$C891)),""),l_act!$A$3:$A$65537,0)),INDEX(background_technosphere!$G$2:$G$65536,MATCH($C891,background_technosphere!$A$2:$A$65536,0))),"")</f>
        <v/>
      </c>
      <c r="G891" s="56" t="str">
        <f>_xlfn.IFNA(_xlfn.IFNA(INDEX(l_goods!$B$3:$B$65537,MATCH($C891,l_goods!$A$3:$A$65537,0)),INDEX(background_technosphere!$F$2:$F$65536,MATCH($C891,background_technosphere!$A$2:$A$65536,0))),"")</f>
        <v/>
      </c>
      <c r="H891" s="57" t="str">
        <f>_xlfn.IFNA(_xlfn.IFNA(INDEX(l_fp!$B$3:$B$65537,MATCH($D891,l_fp!$A$3:$A$65537,0)),INDEX(background_biosphere!$B$2:$B$65536,MATCH($D891,background_biosphere!$A$2:$A$65536,0))),"")</f>
        <v/>
      </c>
      <c r="I891" s="58"/>
      <c r="J891" s="58"/>
      <c r="K891" s="54"/>
      <c r="L891" s="59" t="str">
        <f>IF(_xlfn.IFNA(_xlfn.IFNA(INDEX(l_fp!$D$3:$D$65537,MATCH($D891,l_fp!$A$3:$A$65537,0)),INDEX(background_biosphere!$C$2:$C$65536,MATCH($D891,background_biosphere!$A$2:$A$65536,0))),"")=0,"",_xlfn.IFNA(_xlfn.IFNA(INDEX(l_fp!$D$3:$D$65537,MATCH($D891,l_fp!$A$3:$A$65537,0)),INDEX(background_biosphere!$C$2:$C$65536,MATCH($D891,background_biosphere!$A$2:$A$65536,0))),""))</f>
        <v/>
      </c>
      <c r="M891" s="59" t="str">
        <f>IF(_xlfn.IFNA(_xlfn.IFNA(INDEX(l_fp!$E$3:$E$65537,MATCH($D891,l_fp!$A$3:$A$65537,0)),INDEX(background_biosphere!$D$2:$D$65536,MATCH($D891,background_biosphere!$A$2:$A$65536,0))),"")=0,"",_xlfn.IFNA(_xlfn.IFNA(INDEX(l_fp!$E$3:$E$65537,MATCH($D891,l_fp!$A$3:$A$65537,0)),INDEX(background_biosphere!$D$2:$D$65536,MATCH($D891,background_biosphere!$A$2:$A$65536,0))),""))</f>
        <v/>
      </c>
      <c r="N891" s="60" t="str">
        <f>_xlfn.IFNA(_xlfn.IFNA(_xlfn.IFNA(_xlfn.IFNA(INDEX(l_goods!$D$3:$D$65537,MATCH(C891,l_goods!$A$3:$A$65537,0)),INDEX(background_technosphere!$H$2:$H$65536,MATCH(C891,background_technosphere!$A$2:$A$65536,0))),INDEX(l_fp!$F$3:$F$65537,MATCH($D891,l_fp!$A$3:$A$65537,0))),INDEX(background_biosphere!$E$2:$E$65536,MATCH($D891,background_biosphere!$A$2:$A$65536,0))),"")</f>
        <v/>
      </c>
      <c r="O891" s="61"/>
      <c r="P891" s="61"/>
      <c r="Q891" s="61"/>
    </row>
    <row r="892" spans="1:17" x14ac:dyDescent="0.25">
      <c r="A892" s="159"/>
      <c r="B892" s="156"/>
      <c r="C892" s="53"/>
      <c r="D892" s="54"/>
      <c r="E892" s="55" t="str">
        <f>_xlfn.IFNA(_xlfn.IFNA(INDEX(l_act!$B$3:$B$65537,MATCH(IFERROR(RIGHT($C892,LEN($C892)-FIND("_",$C892)),""),l_act!$A$3:$A$65537,0)),INDEX(background_technosphere!$E$2:$E$65536,MATCH($C892,background_technosphere!$A$2:$A$65536,0))),"")</f>
        <v/>
      </c>
      <c r="F892" s="55" t="str">
        <f>_xlfn.IFNA(_xlfn.IFNA(INDEX(l_act!$C$3:$C$65537,MATCH(IFERROR(RIGHT($C892,LEN($C892)-FIND("_",$C892)),""),l_act!$A$3:$A$65537,0)),INDEX(background_technosphere!$G$2:$G$65536,MATCH($C892,background_technosphere!$A$2:$A$65536,0))),"")</f>
        <v/>
      </c>
      <c r="G892" s="56" t="str">
        <f>_xlfn.IFNA(_xlfn.IFNA(INDEX(l_goods!$B$3:$B$65537,MATCH($C892,l_goods!$A$3:$A$65537,0)),INDEX(background_technosphere!$F$2:$F$65536,MATCH($C892,background_technosphere!$A$2:$A$65536,0))),"")</f>
        <v/>
      </c>
      <c r="H892" s="57" t="str">
        <f>_xlfn.IFNA(_xlfn.IFNA(INDEX(l_fp!$B$3:$B$65537,MATCH($D892,l_fp!$A$3:$A$65537,0)),INDEX(background_biosphere!$B$2:$B$65536,MATCH($D892,background_biosphere!$A$2:$A$65536,0))),"")</f>
        <v/>
      </c>
      <c r="I892" s="58"/>
      <c r="J892" s="58"/>
      <c r="K892" s="54"/>
      <c r="L892" s="59" t="str">
        <f>IF(_xlfn.IFNA(_xlfn.IFNA(INDEX(l_fp!$D$3:$D$65537,MATCH($D892,l_fp!$A$3:$A$65537,0)),INDEX(background_biosphere!$C$2:$C$65536,MATCH($D892,background_biosphere!$A$2:$A$65536,0))),"")=0,"",_xlfn.IFNA(_xlfn.IFNA(INDEX(l_fp!$D$3:$D$65537,MATCH($D892,l_fp!$A$3:$A$65537,0)),INDEX(background_biosphere!$C$2:$C$65536,MATCH($D892,background_biosphere!$A$2:$A$65536,0))),""))</f>
        <v/>
      </c>
      <c r="M892" s="59" t="str">
        <f>IF(_xlfn.IFNA(_xlfn.IFNA(INDEX(l_fp!$E$3:$E$65537,MATCH($D892,l_fp!$A$3:$A$65537,0)),INDEX(background_biosphere!$D$2:$D$65536,MATCH($D892,background_biosphere!$A$2:$A$65536,0))),"")=0,"",_xlfn.IFNA(_xlfn.IFNA(INDEX(l_fp!$E$3:$E$65537,MATCH($D892,l_fp!$A$3:$A$65537,0)),INDEX(background_biosphere!$D$2:$D$65536,MATCH($D892,background_biosphere!$A$2:$A$65536,0))),""))</f>
        <v/>
      </c>
      <c r="N892" s="60" t="str">
        <f>_xlfn.IFNA(_xlfn.IFNA(_xlfn.IFNA(_xlfn.IFNA(INDEX(l_goods!$D$3:$D$65537,MATCH(C892,l_goods!$A$3:$A$65537,0)),INDEX(background_technosphere!$H$2:$H$65536,MATCH(C892,background_technosphere!$A$2:$A$65536,0))),INDEX(l_fp!$F$3:$F$65537,MATCH($D892,l_fp!$A$3:$A$65537,0))),INDEX(background_biosphere!$E$2:$E$65536,MATCH($D892,background_biosphere!$A$2:$A$65536,0))),"")</f>
        <v/>
      </c>
      <c r="O892" s="61"/>
      <c r="P892" s="61"/>
      <c r="Q892" s="61"/>
    </row>
    <row r="893" spans="1:17" x14ac:dyDescent="0.25">
      <c r="A893" s="159"/>
      <c r="B893" s="156"/>
      <c r="C893" s="53"/>
      <c r="D893" s="54"/>
      <c r="E893" s="55" t="str">
        <f>_xlfn.IFNA(_xlfn.IFNA(INDEX(l_act!$B$3:$B$65537,MATCH(IFERROR(RIGHT($C893,LEN($C893)-FIND("_",$C893)),""),l_act!$A$3:$A$65537,0)),INDEX(background_technosphere!$E$2:$E$65536,MATCH($C893,background_technosphere!$A$2:$A$65536,0))),"")</f>
        <v/>
      </c>
      <c r="F893" s="55" t="str">
        <f>_xlfn.IFNA(_xlfn.IFNA(INDEX(l_act!$C$3:$C$65537,MATCH(IFERROR(RIGHT($C893,LEN($C893)-FIND("_",$C893)),""),l_act!$A$3:$A$65537,0)),INDEX(background_technosphere!$G$2:$G$65536,MATCH($C893,background_technosphere!$A$2:$A$65536,0))),"")</f>
        <v/>
      </c>
      <c r="G893" s="56" t="str">
        <f>_xlfn.IFNA(_xlfn.IFNA(INDEX(l_goods!$B$3:$B$65537,MATCH($C893,l_goods!$A$3:$A$65537,0)),INDEX(background_technosphere!$F$2:$F$65536,MATCH($C893,background_technosphere!$A$2:$A$65536,0))),"")</f>
        <v/>
      </c>
      <c r="H893" s="57" t="str">
        <f>_xlfn.IFNA(_xlfn.IFNA(INDEX(l_fp!$B$3:$B$65537,MATCH($D893,l_fp!$A$3:$A$65537,0)),INDEX(background_biosphere!$B$2:$B$65536,MATCH($D893,background_biosphere!$A$2:$A$65536,0))),"")</f>
        <v/>
      </c>
      <c r="I893" s="58"/>
      <c r="J893" s="58"/>
      <c r="K893" s="54"/>
      <c r="L893" s="59" t="str">
        <f>IF(_xlfn.IFNA(_xlfn.IFNA(INDEX(l_fp!$D$3:$D$65537,MATCH($D893,l_fp!$A$3:$A$65537,0)),INDEX(background_biosphere!$C$2:$C$65536,MATCH($D893,background_biosphere!$A$2:$A$65536,0))),"")=0,"",_xlfn.IFNA(_xlfn.IFNA(INDEX(l_fp!$D$3:$D$65537,MATCH($D893,l_fp!$A$3:$A$65537,0)),INDEX(background_biosphere!$C$2:$C$65536,MATCH($D893,background_biosphere!$A$2:$A$65536,0))),""))</f>
        <v/>
      </c>
      <c r="M893" s="59" t="str">
        <f>IF(_xlfn.IFNA(_xlfn.IFNA(INDEX(l_fp!$E$3:$E$65537,MATCH($D893,l_fp!$A$3:$A$65537,0)),INDEX(background_biosphere!$D$2:$D$65536,MATCH($D893,background_biosphere!$A$2:$A$65536,0))),"")=0,"",_xlfn.IFNA(_xlfn.IFNA(INDEX(l_fp!$E$3:$E$65537,MATCH($D893,l_fp!$A$3:$A$65537,0)),INDEX(background_biosphere!$D$2:$D$65536,MATCH($D893,background_biosphere!$A$2:$A$65536,0))),""))</f>
        <v/>
      </c>
      <c r="N893" s="60" t="str">
        <f>_xlfn.IFNA(_xlfn.IFNA(_xlfn.IFNA(_xlfn.IFNA(INDEX(l_goods!$D$3:$D$65537,MATCH(C893,l_goods!$A$3:$A$65537,0)),INDEX(background_technosphere!$H$2:$H$65536,MATCH(C893,background_technosphere!$A$2:$A$65536,0))),INDEX(l_fp!$F$3:$F$65537,MATCH($D893,l_fp!$A$3:$A$65537,0))),INDEX(background_biosphere!$E$2:$E$65536,MATCH($D893,background_biosphere!$A$2:$A$65536,0))),"")</f>
        <v/>
      </c>
      <c r="O893" s="61"/>
      <c r="P893" s="61"/>
      <c r="Q893" s="61"/>
    </row>
    <row r="894" spans="1:17" x14ac:dyDescent="0.25">
      <c r="A894" s="159"/>
      <c r="B894" s="156"/>
      <c r="C894" s="53"/>
      <c r="D894" s="54"/>
      <c r="E894" s="55" t="str">
        <f>_xlfn.IFNA(_xlfn.IFNA(INDEX(l_act!$B$3:$B$65537,MATCH(IFERROR(RIGHT($C894,LEN($C894)-FIND("_",$C894)),""),l_act!$A$3:$A$65537,0)),INDEX(background_technosphere!$E$2:$E$65536,MATCH($C894,background_technosphere!$A$2:$A$65536,0))),"")</f>
        <v/>
      </c>
      <c r="F894" s="55" t="str">
        <f>_xlfn.IFNA(_xlfn.IFNA(INDEX(l_act!$C$3:$C$65537,MATCH(IFERROR(RIGHT($C894,LEN($C894)-FIND("_",$C894)),""),l_act!$A$3:$A$65537,0)),INDEX(background_technosphere!$G$2:$G$65536,MATCH($C894,background_technosphere!$A$2:$A$65536,0))),"")</f>
        <v/>
      </c>
      <c r="G894" s="56" t="str">
        <f>_xlfn.IFNA(_xlfn.IFNA(INDEX(l_goods!$B$3:$B$65537,MATCH($C894,l_goods!$A$3:$A$65537,0)),INDEX(background_technosphere!$F$2:$F$65536,MATCH($C894,background_technosphere!$A$2:$A$65536,0))),"")</f>
        <v/>
      </c>
      <c r="H894" s="57" t="str">
        <f>_xlfn.IFNA(_xlfn.IFNA(INDEX(l_fp!$B$3:$B$65537,MATCH($D894,l_fp!$A$3:$A$65537,0)),INDEX(background_biosphere!$B$2:$B$65536,MATCH($D894,background_biosphere!$A$2:$A$65536,0))),"")</f>
        <v/>
      </c>
      <c r="I894" s="58"/>
      <c r="J894" s="58"/>
      <c r="K894" s="54"/>
      <c r="L894" s="59" t="str">
        <f>IF(_xlfn.IFNA(_xlfn.IFNA(INDEX(l_fp!$D$3:$D$65537,MATCH($D894,l_fp!$A$3:$A$65537,0)),INDEX(background_biosphere!$C$2:$C$65536,MATCH($D894,background_biosphere!$A$2:$A$65536,0))),"")=0,"",_xlfn.IFNA(_xlfn.IFNA(INDEX(l_fp!$D$3:$D$65537,MATCH($D894,l_fp!$A$3:$A$65537,0)),INDEX(background_biosphere!$C$2:$C$65536,MATCH($D894,background_biosphere!$A$2:$A$65536,0))),""))</f>
        <v/>
      </c>
      <c r="M894" s="59" t="str">
        <f>IF(_xlfn.IFNA(_xlfn.IFNA(INDEX(l_fp!$E$3:$E$65537,MATCH($D894,l_fp!$A$3:$A$65537,0)),INDEX(background_biosphere!$D$2:$D$65536,MATCH($D894,background_biosphere!$A$2:$A$65536,0))),"")=0,"",_xlfn.IFNA(_xlfn.IFNA(INDEX(l_fp!$E$3:$E$65537,MATCH($D894,l_fp!$A$3:$A$65537,0)),INDEX(background_biosphere!$D$2:$D$65536,MATCH($D894,background_biosphere!$A$2:$A$65536,0))),""))</f>
        <v/>
      </c>
      <c r="N894" s="60" t="str">
        <f>_xlfn.IFNA(_xlfn.IFNA(_xlfn.IFNA(_xlfn.IFNA(INDEX(l_goods!$D$3:$D$65537,MATCH(C894,l_goods!$A$3:$A$65537,0)),INDEX(background_technosphere!$H$2:$H$65536,MATCH(C894,background_technosphere!$A$2:$A$65536,0))),INDEX(l_fp!$F$3:$F$65537,MATCH($D894,l_fp!$A$3:$A$65537,0))),INDEX(background_biosphere!$E$2:$E$65536,MATCH($D894,background_biosphere!$A$2:$A$65536,0))),"")</f>
        <v/>
      </c>
      <c r="O894" s="61"/>
      <c r="P894" s="61"/>
      <c r="Q894" s="61"/>
    </row>
    <row r="895" spans="1:17" x14ac:dyDescent="0.25">
      <c r="A895" s="159"/>
      <c r="B895" s="156"/>
      <c r="C895" s="53"/>
      <c r="D895" s="54"/>
      <c r="E895" s="55" t="str">
        <f>_xlfn.IFNA(_xlfn.IFNA(INDEX(l_act!$B$3:$B$65537,MATCH(IFERROR(RIGHT($C895,LEN($C895)-FIND("_",$C895)),""),l_act!$A$3:$A$65537,0)),INDEX(background_technosphere!$E$2:$E$65536,MATCH($C895,background_technosphere!$A$2:$A$65536,0))),"")</f>
        <v/>
      </c>
      <c r="F895" s="55" t="str">
        <f>_xlfn.IFNA(_xlfn.IFNA(INDEX(l_act!$C$3:$C$65537,MATCH(IFERROR(RIGHT($C895,LEN($C895)-FIND("_",$C895)),""),l_act!$A$3:$A$65537,0)),INDEX(background_technosphere!$G$2:$G$65536,MATCH($C895,background_technosphere!$A$2:$A$65536,0))),"")</f>
        <v/>
      </c>
      <c r="G895" s="56" t="str">
        <f>_xlfn.IFNA(_xlfn.IFNA(INDEX(l_goods!$B$3:$B$65537,MATCH($C895,l_goods!$A$3:$A$65537,0)),INDEX(background_technosphere!$F$2:$F$65536,MATCH($C895,background_technosphere!$A$2:$A$65536,0))),"")</f>
        <v/>
      </c>
      <c r="H895" s="57" t="str">
        <f>_xlfn.IFNA(_xlfn.IFNA(INDEX(l_fp!$B$3:$B$65537,MATCH($D895,l_fp!$A$3:$A$65537,0)),INDEX(background_biosphere!$B$2:$B$65536,MATCH($D895,background_biosphere!$A$2:$A$65536,0))),"")</f>
        <v/>
      </c>
      <c r="I895" s="58"/>
      <c r="J895" s="58"/>
      <c r="K895" s="54"/>
      <c r="L895" s="59" t="str">
        <f>IF(_xlfn.IFNA(_xlfn.IFNA(INDEX(l_fp!$D$3:$D$65537,MATCH($D895,l_fp!$A$3:$A$65537,0)),INDEX(background_biosphere!$C$2:$C$65536,MATCH($D895,background_biosphere!$A$2:$A$65536,0))),"")=0,"",_xlfn.IFNA(_xlfn.IFNA(INDEX(l_fp!$D$3:$D$65537,MATCH($D895,l_fp!$A$3:$A$65537,0)),INDEX(background_biosphere!$C$2:$C$65536,MATCH($D895,background_biosphere!$A$2:$A$65536,0))),""))</f>
        <v/>
      </c>
      <c r="M895" s="59" t="str">
        <f>IF(_xlfn.IFNA(_xlfn.IFNA(INDEX(l_fp!$E$3:$E$65537,MATCH($D895,l_fp!$A$3:$A$65537,0)),INDEX(background_biosphere!$D$2:$D$65536,MATCH($D895,background_biosphere!$A$2:$A$65536,0))),"")=0,"",_xlfn.IFNA(_xlfn.IFNA(INDEX(l_fp!$E$3:$E$65537,MATCH($D895,l_fp!$A$3:$A$65537,0)),INDEX(background_biosphere!$D$2:$D$65536,MATCH($D895,background_biosphere!$A$2:$A$65536,0))),""))</f>
        <v/>
      </c>
      <c r="N895" s="60" t="str">
        <f>_xlfn.IFNA(_xlfn.IFNA(_xlfn.IFNA(_xlfn.IFNA(INDEX(l_goods!$D$3:$D$65537,MATCH(C895,l_goods!$A$3:$A$65537,0)),INDEX(background_technosphere!$H$2:$H$65536,MATCH(C895,background_technosphere!$A$2:$A$65536,0))),INDEX(l_fp!$F$3:$F$65537,MATCH($D895,l_fp!$A$3:$A$65537,0))),INDEX(background_biosphere!$E$2:$E$65536,MATCH($D895,background_biosphere!$A$2:$A$65536,0))),"")</f>
        <v/>
      </c>
      <c r="O895" s="61"/>
      <c r="P895" s="61"/>
      <c r="Q895" s="61"/>
    </row>
    <row r="896" spans="1:17" x14ac:dyDescent="0.25">
      <c r="A896" s="159"/>
      <c r="B896" s="156"/>
      <c r="C896" s="53"/>
      <c r="D896" s="54"/>
      <c r="E896" s="55" t="str">
        <f>_xlfn.IFNA(_xlfn.IFNA(INDEX(l_act!$B$3:$B$65537,MATCH(IFERROR(RIGHT($C896,LEN($C896)-FIND("_",$C896)),""),l_act!$A$3:$A$65537,0)),INDEX(background_technosphere!$E$2:$E$65536,MATCH($C896,background_technosphere!$A$2:$A$65536,0))),"")</f>
        <v/>
      </c>
      <c r="F896" s="55" t="str">
        <f>_xlfn.IFNA(_xlfn.IFNA(INDEX(l_act!$C$3:$C$65537,MATCH(IFERROR(RIGHT($C896,LEN($C896)-FIND("_",$C896)),""),l_act!$A$3:$A$65537,0)),INDEX(background_technosphere!$G$2:$G$65536,MATCH($C896,background_technosphere!$A$2:$A$65536,0))),"")</f>
        <v/>
      </c>
      <c r="G896" s="56" t="str">
        <f>_xlfn.IFNA(_xlfn.IFNA(INDEX(l_goods!$B$3:$B$65537,MATCH($C896,l_goods!$A$3:$A$65537,0)),INDEX(background_technosphere!$F$2:$F$65536,MATCH($C896,background_technosphere!$A$2:$A$65536,0))),"")</f>
        <v/>
      </c>
      <c r="H896" s="57" t="str">
        <f>_xlfn.IFNA(_xlfn.IFNA(INDEX(l_fp!$B$3:$B$65537,MATCH($D896,l_fp!$A$3:$A$65537,0)),INDEX(background_biosphere!$B$2:$B$65536,MATCH($D896,background_biosphere!$A$2:$A$65536,0))),"")</f>
        <v/>
      </c>
      <c r="I896" s="58"/>
      <c r="J896" s="58"/>
      <c r="K896" s="54"/>
      <c r="L896" s="59" t="str">
        <f>IF(_xlfn.IFNA(_xlfn.IFNA(INDEX(l_fp!$D$3:$D$65537,MATCH($D896,l_fp!$A$3:$A$65537,0)),INDEX(background_biosphere!$C$2:$C$65536,MATCH($D896,background_biosphere!$A$2:$A$65536,0))),"")=0,"",_xlfn.IFNA(_xlfn.IFNA(INDEX(l_fp!$D$3:$D$65537,MATCH($D896,l_fp!$A$3:$A$65537,0)),INDEX(background_biosphere!$C$2:$C$65536,MATCH($D896,background_biosphere!$A$2:$A$65536,0))),""))</f>
        <v/>
      </c>
      <c r="M896" s="59" t="str">
        <f>IF(_xlfn.IFNA(_xlfn.IFNA(INDEX(l_fp!$E$3:$E$65537,MATCH($D896,l_fp!$A$3:$A$65537,0)),INDEX(background_biosphere!$D$2:$D$65536,MATCH($D896,background_biosphere!$A$2:$A$65536,0))),"")=0,"",_xlfn.IFNA(_xlfn.IFNA(INDEX(l_fp!$E$3:$E$65537,MATCH($D896,l_fp!$A$3:$A$65537,0)),INDEX(background_biosphere!$D$2:$D$65536,MATCH($D896,background_biosphere!$A$2:$A$65536,0))),""))</f>
        <v/>
      </c>
      <c r="N896" s="60" t="str">
        <f>_xlfn.IFNA(_xlfn.IFNA(_xlfn.IFNA(_xlfn.IFNA(INDEX(l_goods!$D$3:$D$65537,MATCH(C896,l_goods!$A$3:$A$65537,0)),INDEX(background_technosphere!$H$2:$H$65536,MATCH(C896,background_technosphere!$A$2:$A$65536,0))),INDEX(l_fp!$F$3:$F$65537,MATCH($D896,l_fp!$A$3:$A$65537,0))),INDEX(background_biosphere!$E$2:$E$65536,MATCH($D896,background_biosphere!$A$2:$A$65536,0))),"")</f>
        <v/>
      </c>
      <c r="O896" s="61"/>
      <c r="P896" s="61"/>
      <c r="Q896" s="61"/>
    </row>
    <row r="897" spans="1:17" x14ac:dyDescent="0.25">
      <c r="A897" s="159"/>
      <c r="B897" s="156"/>
      <c r="C897" s="53"/>
      <c r="D897" s="54"/>
      <c r="E897" s="55" t="str">
        <f>_xlfn.IFNA(_xlfn.IFNA(INDEX(l_act!$B$3:$B$65537,MATCH(IFERROR(RIGHT($C897,LEN($C897)-FIND("_",$C897)),""),l_act!$A$3:$A$65537,0)),INDEX(background_technosphere!$E$2:$E$65536,MATCH($C897,background_technosphere!$A$2:$A$65536,0))),"")</f>
        <v/>
      </c>
      <c r="F897" s="55" t="str">
        <f>_xlfn.IFNA(_xlfn.IFNA(INDEX(l_act!$C$3:$C$65537,MATCH(IFERROR(RIGHT($C897,LEN($C897)-FIND("_",$C897)),""),l_act!$A$3:$A$65537,0)),INDEX(background_technosphere!$G$2:$G$65536,MATCH($C897,background_technosphere!$A$2:$A$65536,0))),"")</f>
        <v/>
      </c>
      <c r="G897" s="56" t="str">
        <f>_xlfn.IFNA(_xlfn.IFNA(INDEX(l_goods!$B$3:$B$65537,MATCH($C897,l_goods!$A$3:$A$65537,0)),INDEX(background_technosphere!$F$2:$F$65536,MATCH($C897,background_technosphere!$A$2:$A$65536,0))),"")</f>
        <v/>
      </c>
      <c r="H897" s="57" t="str">
        <f>_xlfn.IFNA(_xlfn.IFNA(INDEX(l_fp!$B$3:$B$65537,MATCH($D897,l_fp!$A$3:$A$65537,0)),INDEX(background_biosphere!$B$2:$B$65536,MATCH($D897,background_biosphere!$A$2:$A$65536,0))),"")</f>
        <v/>
      </c>
      <c r="I897" s="58"/>
      <c r="J897" s="58"/>
      <c r="K897" s="54"/>
      <c r="L897" s="59" t="str">
        <f>IF(_xlfn.IFNA(_xlfn.IFNA(INDEX(l_fp!$D$3:$D$65537,MATCH($D897,l_fp!$A$3:$A$65537,0)),INDEX(background_biosphere!$C$2:$C$65536,MATCH($D897,background_biosphere!$A$2:$A$65536,0))),"")=0,"",_xlfn.IFNA(_xlfn.IFNA(INDEX(l_fp!$D$3:$D$65537,MATCH($D897,l_fp!$A$3:$A$65537,0)),INDEX(background_biosphere!$C$2:$C$65536,MATCH($D897,background_biosphere!$A$2:$A$65536,0))),""))</f>
        <v/>
      </c>
      <c r="M897" s="59" t="str">
        <f>IF(_xlfn.IFNA(_xlfn.IFNA(INDEX(l_fp!$E$3:$E$65537,MATCH($D897,l_fp!$A$3:$A$65537,0)),INDEX(background_biosphere!$D$2:$D$65536,MATCH($D897,background_biosphere!$A$2:$A$65536,0))),"")=0,"",_xlfn.IFNA(_xlfn.IFNA(INDEX(l_fp!$E$3:$E$65537,MATCH($D897,l_fp!$A$3:$A$65537,0)),INDEX(background_biosphere!$D$2:$D$65536,MATCH($D897,background_biosphere!$A$2:$A$65536,0))),""))</f>
        <v/>
      </c>
      <c r="N897" s="60" t="str">
        <f>_xlfn.IFNA(_xlfn.IFNA(_xlfn.IFNA(_xlfn.IFNA(INDEX(l_goods!$D$3:$D$65537,MATCH(C897,l_goods!$A$3:$A$65537,0)),INDEX(background_technosphere!$H$2:$H$65536,MATCH(C897,background_technosphere!$A$2:$A$65536,0))),INDEX(l_fp!$F$3:$F$65537,MATCH($D897,l_fp!$A$3:$A$65537,0))),INDEX(background_biosphere!$E$2:$E$65536,MATCH($D897,background_biosphere!$A$2:$A$65536,0))),"")</f>
        <v/>
      </c>
      <c r="O897" s="61"/>
      <c r="P897" s="61"/>
      <c r="Q897" s="61"/>
    </row>
    <row r="898" spans="1:17" x14ac:dyDescent="0.25">
      <c r="A898" s="159"/>
      <c r="B898" s="156"/>
      <c r="C898" s="53"/>
      <c r="D898" s="54"/>
      <c r="E898" s="55" t="str">
        <f>_xlfn.IFNA(_xlfn.IFNA(INDEX(l_act!$B$3:$B$65537,MATCH(IFERROR(RIGHT($C898,LEN($C898)-FIND("_",$C898)),""),l_act!$A$3:$A$65537,0)),INDEX(background_technosphere!$E$2:$E$65536,MATCH($C898,background_technosphere!$A$2:$A$65536,0))),"")</f>
        <v/>
      </c>
      <c r="F898" s="55" t="str">
        <f>_xlfn.IFNA(_xlfn.IFNA(INDEX(l_act!$C$3:$C$65537,MATCH(IFERROR(RIGHT($C898,LEN($C898)-FIND("_",$C898)),""),l_act!$A$3:$A$65537,0)),INDEX(background_technosphere!$G$2:$G$65536,MATCH($C898,background_technosphere!$A$2:$A$65536,0))),"")</f>
        <v/>
      </c>
      <c r="G898" s="56" t="str">
        <f>_xlfn.IFNA(_xlfn.IFNA(INDEX(l_goods!$B$3:$B$65537,MATCH($C898,l_goods!$A$3:$A$65537,0)),INDEX(background_technosphere!$F$2:$F$65536,MATCH($C898,background_technosphere!$A$2:$A$65536,0))),"")</f>
        <v/>
      </c>
      <c r="H898" s="57" t="str">
        <f>_xlfn.IFNA(_xlfn.IFNA(INDEX(l_fp!$B$3:$B$65537,MATCH($D898,l_fp!$A$3:$A$65537,0)),INDEX(background_biosphere!$B$2:$B$65536,MATCH($D898,background_biosphere!$A$2:$A$65536,0))),"")</f>
        <v/>
      </c>
      <c r="I898" s="58"/>
      <c r="J898" s="58"/>
      <c r="K898" s="54"/>
      <c r="L898" s="59" t="str">
        <f>IF(_xlfn.IFNA(_xlfn.IFNA(INDEX(l_fp!$D$3:$D$65537,MATCH($D898,l_fp!$A$3:$A$65537,0)),INDEX(background_biosphere!$C$2:$C$65536,MATCH($D898,background_biosphere!$A$2:$A$65536,0))),"")=0,"",_xlfn.IFNA(_xlfn.IFNA(INDEX(l_fp!$D$3:$D$65537,MATCH($D898,l_fp!$A$3:$A$65537,0)),INDEX(background_biosphere!$C$2:$C$65536,MATCH($D898,background_biosphere!$A$2:$A$65536,0))),""))</f>
        <v/>
      </c>
      <c r="M898" s="59" t="str">
        <f>IF(_xlfn.IFNA(_xlfn.IFNA(INDEX(l_fp!$E$3:$E$65537,MATCH($D898,l_fp!$A$3:$A$65537,0)),INDEX(background_biosphere!$D$2:$D$65536,MATCH($D898,background_biosphere!$A$2:$A$65536,0))),"")=0,"",_xlfn.IFNA(_xlfn.IFNA(INDEX(l_fp!$E$3:$E$65537,MATCH($D898,l_fp!$A$3:$A$65537,0)),INDEX(background_biosphere!$D$2:$D$65536,MATCH($D898,background_biosphere!$A$2:$A$65536,0))),""))</f>
        <v/>
      </c>
      <c r="N898" s="60" t="str">
        <f>_xlfn.IFNA(_xlfn.IFNA(_xlfn.IFNA(_xlfn.IFNA(INDEX(l_goods!$D$3:$D$65537,MATCH(C898,l_goods!$A$3:$A$65537,0)),INDEX(background_technosphere!$H$2:$H$65536,MATCH(C898,background_technosphere!$A$2:$A$65536,0))),INDEX(l_fp!$F$3:$F$65537,MATCH($D898,l_fp!$A$3:$A$65537,0))),INDEX(background_biosphere!$E$2:$E$65536,MATCH($D898,background_biosphere!$A$2:$A$65536,0))),"")</f>
        <v/>
      </c>
      <c r="O898" s="61"/>
      <c r="P898" s="61"/>
      <c r="Q898" s="61"/>
    </row>
    <row r="899" spans="1:17" x14ac:dyDescent="0.25">
      <c r="A899" s="159"/>
      <c r="B899" s="156"/>
      <c r="C899" s="53"/>
      <c r="D899" s="54"/>
      <c r="E899" s="55" t="str">
        <f>_xlfn.IFNA(_xlfn.IFNA(INDEX(l_act!$B$3:$B$65537,MATCH(IFERROR(RIGHT($C899,LEN($C899)-FIND("_",$C899)),""),l_act!$A$3:$A$65537,0)),INDEX(background_technosphere!$E$2:$E$65536,MATCH($C899,background_technosphere!$A$2:$A$65536,0))),"")</f>
        <v/>
      </c>
      <c r="F899" s="55" t="str">
        <f>_xlfn.IFNA(_xlfn.IFNA(INDEX(l_act!$C$3:$C$65537,MATCH(IFERROR(RIGHT($C899,LEN($C899)-FIND("_",$C899)),""),l_act!$A$3:$A$65537,0)),INDEX(background_technosphere!$G$2:$G$65536,MATCH($C899,background_technosphere!$A$2:$A$65536,0))),"")</f>
        <v/>
      </c>
      <c r="G899" s="56" t="str">
        <f>_xlfn.IFNA(_xlfn.IFNA(INDEX(l_goods!$B$3:$B$65537,MATCH($C899,l_goods!$A$3:$A$65537,0)),INDEX(background_technosphere!$F$2:$F$65536,MATCH($C899,background_technosphere!$A$2:$A$65536,0))),"")</f>
        <v/>
      </c>
      <c r="H899" s="57" t="str">
        <f>_xlfn.IFNA(_xlfn.IFNA(INDEX(l_fp!$B$3:$B$65537,MATCH($D899,l_fp!$A$3:$A$65537,0)),INDEX(background_biosphere!$B$2:$B$65536,MATCH($D899,background_biosphere!$A$2:$A$65536,0))),"")</f>
        <v/>
      </c>
      <c r="I899" s="58"/>
      <c r="J899" s="58"/>
      <c r="K899" s="54"/>
      <c r="L899" s="59" t="str">
        <f>IF(_xlfn.IFNA(_xlfn.IFNA(INDEX(l_fp!$D$3:$D$65537,MATCH($D899,l_fp!$A$3:$A$65537,0)),INDEX(background_biosphere!$C$2:$C$65536,MATCH($D899,background_biosphere!$A$2:$A$65536,0))),"")=0,"",_xlfn.IFNA(_xlfn.IFNA(INDEX(l_fp!$D$3:$D$65537,MATCH($D899,l_fp!$A$3:$A$65537,0)),INDEX(background_biosphere!$C$2:$C$65536,MATCH($D899,background_biosphere!$A$2:$A$65536,0))),""))</f>
        <v/>
      </c>
      <c r="M899" s="59" t="str">
        <f>IF(_xlfn.IFNA(_xlfn.IFNA(INDEX(l_fp!$E$3:$E$65537,MATCH($D899,l_fp!$A$3:$A$65537,0)),INDEX(background_biosphere!$D$2:$D$65536,MATCH($D899,background_biosphere!$A$2:$A$65536,0))),"")=0,"",_xlfn.IFNA(_xlfn.IFNA(INDEX(l_fp!$E$3:$E$65537,MATCH($D899,l_fp!$A$3:$A$65537,0)),INDEX(background_biosphere!$D$2:$D$65536,MATCH($D899,background_biosphere!$A$2:$A$65536,0))),""))</f>
        <v/>
      </c>
      <c r="N899" s="60" t="str">
        <f>_xlfn.IFNA(_xlfn.IFNA(_xlfn.IFNA(_xlfn.IFNA(INDEX(l_goods!$D$3:$D$65537,MATCH(C899,l_goods!$A$3:$A$65537,0)),INDEX(background_technosphere!$H$2:$H$65536,MATCH(C899,background_technosphere!$A$2:$A$65536,0))),INDEX(l_fp!$F$3:$F$65537,MATCH($D899,l_fp!$A$3:$A$65537,0))),INDEX(background_biosphere!$E$2:$E$65536,MATCH($D899,background_biosphere!$A$2:$A$65536,0))),"")</f>
        <v/>
      </c>
      <c r="O899" s="61"/>
      <c r="P899" s="61"/>
      <c r="Q899" s="61"/>
    </row>
    <row r="900" spans="1:17" x14ac:dyDescent="0.25">
      <c r="A900" s="159"/>
      <c r="B900" s="156"/>
      <c r="C900" s="53"/>
      <c r="D900" s="54"/>
      <c r="E900" s="55" t="str">
        <f>_xlfn.IFNA(_xlfn.IFNA(INDEX(l_act!$B$3:$B$65537,MATCH(IFERROR(RIGHT($C900,LEN($C900)-FIND("_",$C900)),""),l_act!$A$3:$A$65537,0)),INDEX(background_technosphere!$E$2:$E$65536,MATCH($C900,background_technosphere!$A$2:$A$65536,0))),"")</f>
        <v/>
      </c>
      <c r="F900" s="55" t="str">
        <f>_xlfn.IFNA(_xlfn.IFNA(INDEX(l_act!$C$3:$C$65537,MATCH(IFERROR(RIGHT($C900,LEN($C900)-FIND("_",$C900)),""),l_act!$A$3:$A$65537,0)),INDEX(background_technosphere!$G$2:$G$65536,MATCH($C900,background_technosphere!$A$2:$A$65536,0))),"")</f>
        <v/>
      </c>
      <c r="G900" s="56" t="str">
        <f>_xlfn.IFNA(_xlfn.IFNA(INDEX(l_goods!$B$3:$B$65537,MATCH($C900,l_goods!$A$3:$A$65537,0)),INDEX(background_technosphere!$F$2:$F$65536,MATCH($C900,background_technosphere!$A$2:$A$65536,0))),"")</f>
        <v/>
      </c>
      <c r="H900" s="57" t="str">
        <f>_xlfn.IFNA(_xlfn.IFNA(INDEX(l_fp!$B$3:$B$65537,MATCH($D900,l_fp!$A$3:$A$65537,0)),INDEX(background_biosphere!$B$2:$B$65536,MATCH($D900,background_biosphere!$A$2:$A$65536,0))),"")</f>
        <v/>
      </c>
      <c r="I900" s="58"/>
      <c r="J900" s="58"/>
      <c r="K900" s="54"/>
      <c r="L900" s="59" t="str">
        <f>IF(_xlfn.IFNA(_xlfn.IFNA(INDEX(l_fp!$D$3:$D$65537,MATCH($D900,l_fp!$A$3:$A$65537,0)),INDEX(background_biosphere!$C$2:$C$65536,MATCH($D900,background_biosphere!$A$2:$A$65536,0))),"")=0,"",_xlfn.IFNA(_xlfn.IFNA(INDEX(l_fp!$D$3:$D$65537,MATCH($D900,l_fp!$A$3:$A$65537,0)),INDEX(background_biosphere!$C$2:$C$65536,MATCH($D900,background_biosphere!$A$2:$A$65536,0))),""))</f>
        <v/>
      </c>
      <c r="M900" s="59" t="str">
        <f>IF(_xlfn.IFNA(_xlfn.IFNA(INDEX(l_fp!$E$3:$E$65537,MATCH($D900,l_fp!$A$3:$A$65537,0)),INDEX(background_biosphere!$D$2:$D$65536,MATCH($D900,background_biosphere!$A$2:$A$65536,0))),"")=0,"",_xlfn.IFNA(_xlfn.IFNA(INDEX(l_fp!$E$3:$E$65537,MATCH($D900,l_fp!$A$3:$A$65537,0)),INDEX(background_biosphere!$D$2:$D$65536,MATCH($D900,background_biosphere!$A$2:$A$65536,0))),""))</f>
        <v/>
      </c>
      <c r="N900" s="60" t="str">
        <f>_xlfn.IFNA(_xlfn.IFNA(_xlfn.IFNA(_xlfn.IFNA(INDEX(l_goods!$D$3:$D$65537,MATCH(C900,l_goods!$A$3:$A$65537,0)),INDEX(background_technosphere!$H$2:$H$65536,MATCH(C900,background_technosphere!$A$2:$A$65536,0))),INDEX(l_fp!$F$3:$F$65537,MATCH($D900,l_fp!$A$3:$A$65537,0))),INDEX(background_biosphere!$E$2:$E$65536,MATCH($D900,background_biosphere!$A$2:$A$65536,0))),"")</f>
        <v/>
      </c>
      <c r="O900" s="61"/>
      <c r="P900" s="61"/>
      <c r="Q900" s="61"/>
    </row>
    <row r="901" spans="1:17" x14ac:dyDescent="0.25">
      <c r="A901" s="159"/>
      <c r="B901" s="156"/>
      <c r="C901" s="53"/>
      <c r="D901" s="54"/>
      <c r="E901" s="55" t="str">
        <f>_xlfn.IFNA(_xlfn.IFNA(INDEX(l_act!$B$3:$B$65537,MATCH(IFERROR(RIGHT($C901,LEN($C901)-FIND("_",$C901)),""),l_act!$A$3:$A$65537,0)),INDEX(background_technosphere!$E$2:$E$65536,MATCH($C901,background_technosphere!$A$2:$A$65536,0))),"")</f>
        <v/>
      </c>
      <c r="F901" s="55" t="str">
        <f>_xlfn.IFNA(_xlfn.IFNA(INDEX(l_act!$C$3:$C$65537,MATCH(IFERROR(RIGHT($C901,LEN($C901)-FIND("_",$C901)),""),l_act!$A$3:$A$65537,0)),INDEX(background_technosphere!$G$2:$G$65536,MATCH($C901,background_technosphere!$A$2:$A$65536,0))),"")</f>
        <v/>
      </c>
      <c r="G901" s="56" t="str">
        <f>_xlfn.IFNA(_xlfn.IFNA(INDEX(l_goods!$B$3:$B$65537,MATCH($C901,l_goods!$A$3:$A$65537,0)),INDEX(background_technosphere!$F$2:$F$65536,MATCH($C901,background_technosphere!$A$2:$A$65536,0))),"")</f>
        <v/>
      </c>
      <c r="H901" s="57" t="str">
        <f>_xlfn.IFNA(_xlfn.IFNA(INDEX(l_fp!$B$3:$B$65537,MATCH($D901,l_fp!$A$3:$A$65537,0)),INDEX(background_biosphere!$B$2:$B$65536,MATCH($D901,background_biosphere!$A$2:$A$65536,0))),"")</f>
        <v/>
      </c>
      <c r="I901" s="58"/>
      <c r="J901" s="58"/>
      <c r="K901" s="54"/>
      <c r="L901" s="59" t="str">
        <f>IF(_xlfn.IFNA(_xlfn.IFNA(INDEX(l_fp!$D$3:$D$65537,MATCH($D901,l_fp!$A$3:$A$65537,0)),INDEX(background_biosphere!$C$2:$C$65536,MATCH($D901,background_biosphere!$A$2:$A$65536,0))),"")=0,"",_xlfn.IFNA(_xlfn.IFNA(INDEX(l_fp!$D$3:$D$65537,MATCH($D901,l_fp!$A$3:$A$65537,0)),INDEX(background_biosphere!$C$2:$C$65536,MATCH($D901,background_biosphere!$A$2:$A$65536,0))),""))</f>
        <v/>
      </c>
      <c r="M901" s="59" t="str">
        <f>IF(_xlfn.IFNA(_xlfn.IFNA(INDEX(l_fp!$E$3:$E$65537,MATCH($D901,l_fp!$A$3:$A$65537,0)),INDEX(background_biosphere!$D$2:$D$65536,MATCH($D901,background_biosphere!$A$2:$A$65536,0))),"")=0,"",_xlfn.IFNA(_xlfn.IFNA(INDEX(l_fp!$E$3:$E$65537,MATCH($D901,l_fp!$A$3:$A$65537,0)),INDEX(background_biosphere!$D$2:$D$65536,MATCH($D901,background_biosphere!$A$2:$A$65536,0))),""))</f>
        <v/>
      </c>
      <c r="N901" s="60" t="str">
        <f>_xlfn.IFNA(_xlfn.IFNA(_xlfn.IFNA(_xlfn.IFNA(INDEX(l_goods!$D$3:$D$65537,MATCH(C901,l_goods!$A$3:$A$65537,0)),INDEX(background_technosphere!$H$2:$H$65536,MATCH(C901,background_technosphere!$A$2:$A$65536,0))),INDEX(l_fp!$F$3:$F$65537,MATCH($D901,l_fp!$A$3:$A$65537,0))),INDEX(background_biosphere!$E$2:$E$65536,MATCH($D901,background_biosphere!$A$2:$A$65536,0))),"")</f>
        <v/>
      </c>
      <c r="O901" s="61"/>
      <c r="P901" s="61"/>
      <c r="Q901" s="61"/>
    </row>
    <row r="902" spans="1:17" x14ac:dyDescent="0.25">
      <c r="A902" s="159"/>
      <c r="B902" s="156"/>
      <c r="C902" s="53"/>
      <c r="D902" s="54"/>
      <c r="E902" s="55" t="str">
        <f>_xlfn.IFNA(_xlfn.IFNA(INDEX(l_act!$B$3:$B$65537,MATCH(IFERROR(RIGHT($C902,LEN($C902)-FIND("_",$C902)),""),l_act!$A$3:$A$65537,0)),INDEX(background_technosphere!$E$2:$E$65536,MATCH($C902,background_technosphere!$A$2:$A$65536,0))),"")</f>
        <v/>
      </c>
      <c r="F902" s="55" t="str">
        <f>_xlfn.IFNA(_xlfn.IFNA(INDEX(l_act!$C$3:$C$65537,MATCH(IFERROR(RIGHT($C902,LEN($C902)-FIND("_",$C902)),""),l_act!$A$3:$A$65537,0)),INDEX(background_technosphere!$G$2:$G$65536,MATCH($C902,background_technosphere!$A$2:$A$65536,0))),"")</f>
        <v/>
      </c>
      <c r="G902" s="56" t="str">
        <f>_xlfn.IFNA(_xlfn.IFNA(INDEX(l_goods!$B$3:$B$65537,MATCH($C902,l_goods!$A$3:$A$65537,0)),INDEX(background_technosphere!$F$2:$F$65536,MATCH($C902,background_technosphere!$A$2:$A$65536,0))),"")</f>
        <v/>
      </c>
      <c r="H902" s="57" t="str">
        <f>_xlfn.IFNA(_xlfn.IFNA(INDEX(l_fp!$B$3:$B$65537,MATCH($D902,l_fp!$A$3:$A$65537,0)),INDEX(background_biosphere!$B$2:$B$65536,MATCH($D902,background_biosphere!$A$2:$A$65536,0))),"")</f>
        <v/>
      </c>
      <c r="I902" s="58"/>
      <c r="J902" s="58"/>
      <c r="K902" s="54"/>
      <c r="L902" s="59" t="str">
        <f>IF(_xlfn.IFNA(_xlfn.IFNA(INDEX(l_fp!$D$3:$D$65537,MATCH($D902,l_fp!$A$3:$A$65537,0)),INDEX(background_biosphere!$C$2:$C$65536,MATCH($D902,background_biosphere!$A$2:$A$65536,0))),"")=0,"",_xlfn.IFNA(_xlfn.IFNA(INDEX(l_fp!$D$3:$D$65537,MATCH($D902,l_fp!$A$3:$A$65537,0)),INDEX(background_biosphere!$C$2:$C$65536,MATCH($D902,background_biosphere!$A$2:$A$65536,0))),""))</f>
        <v/>
      </c>
      <c r="M902" s="59" t="str">
        <f>IF(_xlfn.IFNA(_xlfn.IFNA(INDEX(l_fp!$E$3:$E$65537,MATCH($D902,l_fp!$A$3:$A$65537,0)),INDEX(background_biosphere!$D$2:$D$65536,MATCH($D902,background_biosphere!$A$2:$A$65536,0))),"")=0,"",_xlfn.IFNA(_xlfn.IFNA(INDEX(l_fp!$E$3:$E$65537,MATCH($D902,l_fp!$A$3:$A$65537,0)),INDEX(background_biosphere!$D$2:$D$65536,MATCH($D902,background_biosphere!$A$2:$A$65536,0))),""))</f>
        <v/>
      </c>
      <c r="N902" s="60" t="str">
        <f>_xlfn.IFNA(_xlfn.IFNA(_xlfn.IFNA(_xlfn.IFNA(INDEX(l_goods!$D$3:$D$65537,MATCH(C902,l_goods!$A$3:$A$65537,0)),INDEX(background_technosphere!$H$2:$H$65536,MATCH(C902,background_technosphere!$A$2:$A$65536,0))),INDEX(l_fp!$F$3:$F$65537,MATCH($D902,l_fp!$A$3:$A$65537,0))),INDEX(background_biosphere!$E$2:$E$65536,MATCH($D902,background_biosphere!$A$2:$A$65536,0))),"")</f>
        <v/>
      </c>
      <c r="O902" s="61"/>
      <c r="P902" s="61"/>
      <c r="Q902" s="61"/>
    </row>
    <row r="903" spans="1:17" x14ac:dyDescent="0.25">
      <c r="A903" s="159"/>
      <c r="B903" s="156"/>
      <c r="C903" s="53"/>
      <c r="D903" s="54"/>
      <c r="E903" s="55" t="str">
        <f>_xlfn.IFNA(_xlfn.IFNA(INDEX(l_act!$B$3:$B$65537,MATCH(IFERROR(RIGHT($C903,LEN($C903)-FIND("_",$C903)),""),l_act!$A$3:$A$65537,0)),INDEX(background_technosphere!$E$2:$E$65536,MATCH($C903,background_technosphere!$A$2:$A$65536,0))),"")</f>
        <v/>
      </c>
      <c r="F903" s="55" t="str">
        <f>_xlfn.IFNA(_xlfn.IFNA(INDEX(l_act!$C$3:$C$65537,MATCH(IFERROR(RIGHT($C903,LEN($C903)-FIND("_",$C903)),""),l_act!$A$3:$A$65537,0)),INDEX(background_technosphere!$G$2:$G$65536,MATCH($C903,background_technosphere!$A$2:$A$65536,0))),"")</f>
        <v/>
      </c>
      <c r="G903" s="56" t="str">
        <f>_xlfn.IFNA(_xlfn.IFNA(INDEX(l_goods!$B$3:$B$65537,MATCH($C903,l_goods!$A$3:$A$65537,0)),INDEX(background_technosphere!$F$2:$F$65536,MATCH($C903,background_technosphere!$A$2:$A$65536,0))),"")</f>
        <v/>
      </c>
      <c r="H903" s="57" t="str">
        <f>_xlfn.IFNA(_xlfn.IFNA(INDEX(l_fp!$B$3:$B$65537,MATCH($D903,l_fp!$A$3:$A$65537,0)),INDEX(background_biosphere!$B$2:$B$65536,MATCH($D903,background_biosphere!$A$2:$A$65536,0))),"")</f>
        <v/>
      </c>
      <c r="I903" s="58"/>
      <c r="J903" s="58"/>
      <c r="K903" s="54"/>
      <c r="L903" s="59" t="str">
        <f>IF(_xlfn.IFNA(_xlfn.IFNA(INDEX(l_fp!$D$3:$D$65537,MATCH($D903,l_fp!$A$3:$A$65537,0)),INDEX(background_biosphere!$C$2:$C$65536,MATCH($D903,background_biosphere!$A$2:$A$65536,0))),"")=0,"",_xlfn.IFNA(_xlfn.IFNA(INDEX(l_fp!$D$3:$D$65537,MATCH($D903,l_fp!$A$3:$A$65537,0)),INDEX(background_biosphere!$C$2:$C$65536,MATCH($D903,background_biosphere!$A$2:$A$65536,0))),""))</f>
        <v/>
      </c>
      <c r="M903" s="59" t="str">
        <f>IF(_xlfn.IFNA(_xlfn.IFNA(INDEX(l_fp!$E$3:$E$65537,MATCH($D903,l_fp!$A$3:$A$65537,0)),INDEX(background_biosphere!$D$2:$D$65536,MATCH($D903,background_biosphere!$A$2:$A$65536,0))),"")=0,"",_xlfn.IFNA(_xlfn.IFNA(INDEX(l_fp!$E$3:$E$65537,MATCH($D903,l_fp!$A$3:$A$65537,0)),INDEX(background_biosphere!$D$2:$D$65536,MATCH($D903,background_biosphere!$A$2:$A$65536,0))),""))</f>
        <v/>
      </c>
      <c r="N903" s="60" t="str">
        <f>_xlfn.IFNA(_xlfn.IFNA(_xlfn.IFNA(_xlfn.IFNA(INDEX(l_goods!$D$3:$D$65537,MATCH(C903,l_goods!$A$3:$A$65537,0)),INDEX(background_technosphere!$H$2:$H$65536,MATCH(C903,background_technosphere!$A$2:$A$65536,0))),INDEX(l_fp!$F$3:$F$65537,MATCH($D903,l_fp!$A$3:$A$65537,0))),INDEX(background_biosphere!$E$2:$E$65536,MATCH($D903,background_biosphere!$A$2:$A$65536,0))),"")</f>
        <v/>
      </c>
      <c r="O903" s="61"/>
      <c r="P903" s="61"/>
      <c r="Q903" s="61"/>
    </row>
    <row r="904" spans="1:17" x14ac:dyDescent="0.25">
      <c r="A904" s="159"/>
      <c r="B904" s="156"/>
      <c r="C904" s="53"/>
      <c r="D904" s="54"/>
      <c r="E904" s="55" t="str">
        <f>_xlfn.IFNA(_xlfn.IFNA(INDEX(l_act!$B$3:$B$65537,MATCH(IFERROR(RIGHT($C904,LEN($C904)-FIND("_",$C904)),""),l_act!$A$3:$A$65537,0)),INDEX(background_technosphere!$E$2:$E$65536,MATCH($C904,background_technosphere!$A$2:$A$65536,0))),"")</f>
        <v/>
      </c>
      <c r="F904" s="55" t="str">
        <f>_xlfn.IFNA(_xlfn.IFNA(INDEX(l_act!$C$3:$C$65537,MATCH(IFERROR(RIGHT($C904,LEN($C904)-FIND("_",$C904)),""),l_act!$A$3:$A$65537,0)),INDEX(background_technosphere!$G$2:$G$65536,MATCH($C904,background_technosphere!$A$2:$A$65536,0))),"")</f>
        <v/>
      </c>
      <c r="G904" s="56" t="str">
        <f>_xlfn.IFNA(_xlfn.IFNA(INDEX(l_goods!$B$3:$B$65537,MATCH($C904,l_goods!$A$3:$A$65537,0)),INDEX(background_technosphere!$F$2:$F$65536,MATCH($C904,background_technosphere!$A$2:$A$65536,0))),"")</f>
        <v/>
      </c>
      <c r="H904" s="57" t="str">
        <f>_xlfn.IFNA(_xlfn.IFNA(INDEX(l_fp!$B$3:$B$65537,MATCH($D904,l_fp!$A$3:$A$65537,0)),INDEX(background_biosphere!$B$2:$B$65536,MATCH($D904,background_biosphere!$A$2:$A$65536,0))),"")</f>
        <v/>
      </c>
      <c r="I904" s="58"/>
      <c r="J904" s="58"/>
      <c r="K904" s="54"/>
      <c r="L904" s="59" t="str">
        <f>IF(_xlfn.IFNA(_xlfn.IFNA(INDEX(l_fp!$D$3:$D$65537,MATCH($D904,l_fp!$A$3:$A$65537,0)),INDEX(background_biosphere!$C$2:$C$65536,MATCH($D904,background_biosphere!$A$2:$A$65536,0))),"")=0,"",_xlfn.IFNA(_xlfn.IFNA(INDEX(l_fp!$D$3:$D$65537,MATCH($D904,l_fp!$A$3:$A$65537,0)),INDEX(background_biosphere!$C$2:$C$65536,MATCH($D904,background_biosphere!$A$2:$A$65536,0))),""))</f>
        <v/>
      </c>
      <c r="M904" s="59" t="str">
        <f>IF(_xlfn.IFNA(_xlfn.IFNA(INDEX(l_fp!$E$3:$E$65537,MATCH($D904,l_fp!$A$3:$A$65537,0)),INDEX(background_biosphere!$D$2:$D$65536,MATCH($D904,background_biosphere!$A$2:$A$65536,0))),"")=0,"",_xlfn.IFNA(_xlfn.IFNA(INDEX(l_fp!$E$3:$E$65537,MATCH($D904,l_fp!$A$3:$A$65537,0)),INDEX(background_biosphere!$D$2:$D$65536,MATCH($D904,background_biosphere!$A$2:$A$65536,0))),""))</f>
        <v/>
      </c>
      <c r="N904" s="60" t="str">
        <f>_xlfn.IFNA(_xlfn.IFNA(_xlfn.IFNA(_xlfn.IFNA(INDEX(l_goods!$D$3:$D$65537,MATCH(C904,l_goods!$A$3:$A$65537,0)),INDEX(background_technosphere!$H$2:$H$65536,MATCH(C904,background_technosphere!$A$2:$A$65536,0))),INDEX(l_fp!$F$3:$F$65537,MATCH($D904,l_fp!$A$3:$A$65537,0))),INDEX(background_biosphere!$E$2:$E$65536,MATCH($D904,background_biosphere!$A$2:$A$65536,0))),"")</f>
        <v/>
      </c>
      <c r="O904" s="61"/>
      <c r="P904" s="61"/>
      <c r="Q904" s="61"/>
    </row>
    <row r="905" spans="1:17" x14ac:dyDescent="0.25">
      <c r="A905" s="159"/>
      <c r="B905" s="156"/>
      <c r="C905" s="53"/>
      <c r="D905" s="54"/>
      <c r="E905" s="55" t="str">
        <f>_xlfn.IFNA(_xlfn.IFNA(INDEX(l_act!$B$3:$B$65537,MATCH(IFERROR(RIGHT($C905,LEN($C905)-FIND("_",$C905)),""),l_act!$A$3:$A$65537,0)),INDEX(background_technosphere!$E$2:$E$65536,MATCH($C905,background_technosphere!$A$2:$A$65536,0))),"")</f>
        <v/>
      </c>
      <c r="F905" s="55" t="str">
        <f>_xlfn.IFNA(_xlfn.IFNA(INDEX(l_act!$C$3:$C$65537,MATCH(IFERROR(RIGHT($C905,LEN($C905)-FIND("_",$C905)),""),l_act!$A$3:$A$65537,0)),INDEX(background_technosphere!$G$2:$G$65536,MATCH($C905,background_technosphere!$A$2:$A$65536,0))),"")</f>
        <v/>
      </c>
      <c r="G905" s="56" t="str">
        <f>_xlfn.IFNA(_xlfn.IFNA(INDEX(l_goods!$B$3:$B$65537,MATCH($C905,l_goods!$A$3:$A$65537,0)),INDEX(background_technosphere!$F$2:$F$65536,MATCH($C905,background_technosphere!$A$2:$A$65536,0))),"")</f>
        <v/>
      </c>
      <c r="H905" s="57" t="str">
        <f>_xlfn.IFNA(_xlfn.IFNA(INDEX(l_fp!$B$3:$B$65537,MATCH($D905,l_fp!$A$3:$A$65537,0)),INDEX(background_biosphere!$B$2:$B$65536,MATCH($D905,background_biosphere!$A$2:$A$65536,0))),"")</f>
        <v/>
      </c>
      <c r="I905" s="58"/>
      <c r="J905" s="58"/>
      <c r="K905" s="54"/>
      <c r="L905" s="59" t="str">
        <f>IF(_xlfn.IFNA(_xlfn.IFNA(INDEX(l_fp!$D$3:$D$65537,MATCH($D905,l_fp!$A$3:$A$65537,0)),INDEX(background_biosphere!$C$2:$C$65536,MATCH($D905,background_biosphere!$A$2:$A$65536,0))),"")=0,"",_xlfn.IFNA(_xlfn.IFNA(INDEX(l_fp!$D$3:$D$65537,MATCH($D905,l_fp!$A$3:$A$65537,0)),INDEX(background_biosphere!$C$2:$C$65536,MATCH($D905,background_biosphere!$A$2:$A$65536,0))),""))</f>
        <v/>
      </c>
      <c r="M905" s="59" t="str">
        <f>IF(_xlfn.IFNA(_xlfn.IFNA(INDEX(l_fp!$E$3:$E$65537,MATCH($D905,l_fp!$A$3:$A$65537,0)),INDEX(background_biosphere!$D$2:$D$65536,MATCH($D905,background_biosphere!$A$2:$A$65536,0))),"")=0,"",_xlfn.IFNA(_xlfn.IFNA(INDEX(l_fp!$E$3:$E$65537,MATCH($D905,l_fp!$A$3:$A$65537,0)),INDEX(background_biosphere!$D$2:$D$65536,MATCH($D905,background_biosphere!$A$2:$A$65536,0))),""))</f>
        <v/>
      </c>
      <c r="N905" s="60" t="str">
        <f>_xlfn.IFNA(_xlfn.IFNA(_xlfn.IFNA(_xlfn.IFNA(INDEX(l_goods!$D$3:$D$65537,MATCH(C905,l_goods!$A$3:$A$65537,0)),INDEX(background_technosphere!$H$2:$H$65536,MATCH(C905,background_technosphere!$A$2:$A$65536,0))),INDEX(l_fp!$F$3:$F$65537,MATCH($D905,l_fp!$A$3:$A$65537,0))),INDEX(background_biosphere!$E$2:$E$65536,MATCH($D905,background_biosphere!$A$2:$A$65536,0))),"")</f>
        <v/>
      </c>
      <c r="O905" s="61"/>
      <c r="P905" s="61"/>
      <c r="Q905" s="61"/>
    </row>
    <row r="906" spans="1:17" x14ac:dyDescent="0.25">
      <c r="A906" s="159"/>
      <c r="B906" s="156"/>
      <c r="C906" s="53"/>
      <c r="D906" s="54"/>
      <c r="E906" s="55" t="str">
        <f>_xlfn.IFNA(_xlfn.IFNA(INDEX(l_act!$B$3:$B$65537,MATCH(IFERROR(RIGHT($C906,LEN($C906)-FIND("_",$C906)),""),l_act!$A$3:$A$65537,0)),INDEX(background_technosphere!$E$2:$E$65536,MATCH($C906,background_technosphere!$A$2:$A$65536,0))),"")</f>
        <v/>
      </c>
      <c r="F906" s="55" t="str">
        <f>_xlfn.IFNA(_xlfn.IFNA(INDEX(l_act!$C$3:$C$65537,MATCH(IFERROR(RIGHT($C906,LEN($C906)-FIND("_",$C906)),""),l_act!$A$3:$A$65537,0)),INDEX(background_technosphere!$G$2:$G$65536,MATCH($C906,background_technosphere!$A$2:$A$65536,0))),"")</f>
        <v/>
      </c>
      <c r="G906" s="56" t="str">
        <f>_xlfn.IFNA(_xlfn.IFNA(INDEX(l_goods!$B$3:$B$65537,MATCH($C906,l_goods!$A$3:$A$65537,0)),INDEX(background_technosphere!$F$2:$F$65536,MATCH($C906,background_technosphere!$A$2:$A$65536,0))),"")</f>
        <v/>
      </c>
      <c r="H906" s="57" t="str">
        <f>_xlfn.IFNA(_xlfn.IFNA(INDEX(l_fp!$B$3:$B$65537,MATCH($D906,l_fp!$A$3:$A$65537,0)),INDEX(background_biosphere!$B$2:$B$65536,MATCH($D906,background_biosphere!$A$2:$A$65536,0))),"")</f>
        <v/>
      </c>
      <c r="I906" s="58"/>
      <c r="J906" s="58"/>
      <c r="K906" s="54"/>
      <c r="L906" s="59" t="str">
        <f>IF(_xlfn.IFNA(_xlfn.IFNA(INDEX(l_fp!$D$3:$D$65537,MATCH($D906,l_fp!$A$3:$A$65537,0)),INDEX(background_biosphere!$C$2:$C$65536,MATCH($D906,background_biosphere!$A$2:$A$65536,0))),"")=0,"",_xlfn.IFNA(_xlfn.IFNA(INDEX(l_fp!$D$3:$D$65537,MATCH($D906,l_fp!$A$3:$A$65537,0)),INDEX(background_biosphere!$C$2:$C$65536,MATCH($D906,background_biosphere!$A$2:$A$65536,0))),""))</f>
        <v/>
      </c>
      <c r="M906" s="59" t="str">
        <f>IF(_xlfn.IFNA(_xlfn.IFNA(INDEX(l_fp!$E$3:$E$65537,MATCH($D906,l_fp!$A$3:$A$65537,0)),INDEX(background_biosphere!$D$2:$D$65536,MATCH($D906,background_biosphere!$A$2:$A$65536,0))),"")=0,"",_xlfn.IFNA(_xlfn.IFNA(INDEX(l_fp!$E$3:$E$65537,MATCH($D906,l_fp!$A$3:$A$65537,0)),INDEX(background_biosphere!$D$2:$D$65536,MATCH($D906,background_biosphere!$A$2:$A$65536,0))),""))</f>
        <v/>
      </c>
      <c r="N906" s="60" t="str">
        <f>_xlfn.IFNA(_xlfn.IFNA(_xlfn.IFNA(_xlfn.IFNA(INDEX(l_goods!$D$3:$D$65537,MATCH(C906,l_goods!$A$3:$A$65537,0)),INDEX(background_technosphere!$H$2:$H$65536,MATCH(C906,background_technosphere!$A$2:$A$65536,0))),INDEX(l_fp!$F$3:$F$65537,MATCH($D906,l_fp!$A$3:$A$65537,0))),INDEX(background_biosphere!$E$2:$E$65536,MATCH($D906,background_biosphere!$A$2:$A$65536,0))),"")</f>
        <v/>
      </c>
      <c r="O906" s="61"/>
      <c r="P906" s="61"/>
      <c r="Q906" s="61"/>
    </row>
    <row r="907" spans="1:17" x14ac:dyDescent="0.25">
      <c r="A907" s="159"/>
      <c r="B907" s="156"/>
      <c r="C907" s="53"/>
      <c r="D907" s="54"/>
      <c r="E907" s="55" t="str">
        <f>_xlfn.IFNA(_xlfn.IFNA(INDEX(l_act!$B$3:$B$65537,MATCH(IFERROR(RIGHT($C907,LEN($C907)-FIND("_",$C907)),""),l_act!$A$3:$A$65537,0)),INDEX(background_technosphere!$E$2:$E$65536,MATCH($C907,background_technosphere!$A$2:$A$65536,0))),"")</f>
        <v/>
      </c>
      <c r="F907" s="55" t="str">
        <f>_xlfn.IFNA(_xlfn.IFNA(INDEX(l_act!$C$3:$C$65537,MATCH(IFERROR(RIGHT($C907,LEN($C907)-FIND("_",$C907)),""),l_act!$A$3:$A$65537,0)),INDEX(background_technosphere!$G$2:$G$65536,MATCH($C907,background_technosphere!$A$2:$A$65536,0))),"")</f>
        <v/>
      </c>
      <c r="G907" s="56" t="str">
        <f>_xlfn.IFNA(_xlfn.IFNA(INDEX(l_goods!$B$3:$B$65537,MATCH($C907,l_goods!$A$3:$A$65537,0)),INDEX(background_technosphere!$F$2:$F$65536,MATCH($C907,background_technosphere!$A$2:$A$65536,0))),"")</f>
        <v/>
      </c>
      <c r="H907" s="57" t="str">
        <f>_xlfn.IFNA(_xlfn.IFNA(INDEX(l_fp!$B$3:$B$65537,MATCH($D907,l_fp!$A$3:$A$65537,0)),INDEX(background_biosphere!$B$2:$B$65536,MATCH($D907,background_biosphere!$A$2:$A$65536,0))),"")</f>
        <v/>
      </c>
      <c r="I907" s="58"/>
      <c r="J907" s="58"/>
      <c r="K907" s="54"/>
      <c r="L907" s="59" t="str">
        <f>IF(_xlfn.IFNA(_xlfn.IFNA(INDEX(l_fp!$D$3:$D$65537,MATCH($D907,l_fp!$A$3:$A$65537,0)),INDEX(background_biosphere!$C$2:$C$65536,MATCH($D907,background_biosphere!$A$2:$A$65536,0))),"")=0,"",_xlfn.IFNA(_xlfn.IFNA(INDEX(l_fp!$D$3:$D$65537,MATCH($D907,l_fp!$A$3:$A$65537,0)),INDEX(background_biosphere!$C$2:$C$65536,MATCH($D907,background_biosphere!$A$2:$A$65536,0))),""))</f>
        <v/>
      </c>
      <c r="M907" s="59" t="str">
        <f>IF(_xlfn.IFNA(_xlfn.IFNA(INDEX(l_fp!$E$3:$E$65537,MATCH($D907,l_fp!$A$3:$A$65537,0)),INDEX(background_biosphere!$D$2:$D$65536,MATCH($D907,background_biosphere!$A$2:$A$65536,0))),"")=0,"",_xlfn.IFNA(_xlfn.IFNA(INDEX(l_fp!$E$3:$E$65537,MATCH($D907,l_fp!$A$3:$A$65537,0)),INDEX(background_biosphere!$D$2:$D$65536,MATCH($D907,background_biosphere!$A$2:$A$65536,0))),""))</f>
        <v/>
      </c>
      <c r="N907" s="60" t="str">
        <f>_xlfn.IFNA(_xlfn.IFNA(_xlfn.IFNA(_xlfn.IFNA(INDEX(l_goods!$D$3:$D$65537,MATCH(C907,l_goods!$A$3:$A$65537,0)),INDEX(background_technosphere!$H$2:$H$65536,MATCH(C907,background_technosphere!$A$2:$A$65536,0))),INDEX(l_fp!$F$3:$F$65537,MATCH($D907,l_fp!$A$3:$A$65537,0))),INDEX(background_biosphere!$E$2:$E$65536,MATCH($D907,background_biosphere!$A$2:$A$65536,0))),"")</f>
        <v/>
      </c>
      <c r="O907" s="61"/>
      <c r="P907" s="61"/>
      <c r="Q907" s="61"/>
    </row>
    <row r="908" spans="1:17" x14ac:dyDescent="0.25">
      <c r="A908" s="159"/>
      <c r="B908" s="156"/>
      <c r="C908" s="53"/>
      <c r="D908" s="54"/>
      <c r="E908" s="55" t="str">
        <f>_xlfn.IFNA(_xlfn.IFNA(INDEX(l_act!$B$3:$B$65537,MATCH(IFERROR(RIGHT($C908,LEN($C908)-FIND("_",$C908)),""),l_act!$A$3:$A$65537,0)),INDEX(background_technosphere!$E$2:$E$65536,MATCH($C908,background_technosphere!$A$2:$A$65536,0))),"")</f>
        <v/>
      </c>
      <c r="F908" s="55" t="str">
        <f>_xlfn.IFNA(_xlfn.IFNA(INDEX(l_act!$C$3:$C$65537,MATCH(IFERROR(RIGHT($C908,LEN($C908)-FIND("_",$C908)),""),l_act!$A$3:$A$65537,0)),INDEX(background_technosphere!$G$2:$G$65536,MATCH($C908,background_technosphere!$A$2:$A$65536,0))),"")</f>
        <v/>
      </c>
      <c r="G908" s="56" t="str">
        <f>_xlfn.IFNA(_xlfn.IFNA(INDEX(l_goods!$B$3:$B$65537,MATCH($C908,l_goods!$A$3:$A$65537,0)),INDEX(background_technosphere!$F$2:$F$65536,MATCH($C908,background_technosphere!$A$2:$A$65536,0))),"")</f>
        <v/>
      </c>
      <c r="H908" s="57" t="str">
        <f>_xlfn.IFNA(_xlfn.IFNA(INDEX(l_fp!$B$3:$B$65537,MATCH($D908,l_fp!$A$3:$A$65537,0)),INDEX(background_biosphere!$B$2:$B$65536,MATCH($D908,background_biosphere!$A$2:$A$65536,0))),"")</f>
        <v/>
      </c>
      <c r="I908" s="58"/>
      <c r="J908" s="58"/>
      <c r="K908" s="54"/>
      <c r="L908" s="59" t="str">
        <f>IF(_xlfn.IFNA(_xlfn.IFNA(INDEX(l_fp!$D$3:$D$65537,MATCH($D908,l_fp!$A$3:$A$65537,0)),INDEX(background_biosphere!$C$2:$C$65536,MATCH($D908,background_biosphere!$A$2:$A$65536,0))),"")=0,"",_xlfn.IFNA(_xlfn.IFNA(INDEX(l_fp!$D$3:$D$65537,MATCH($D908,l_fp!$A$3:$A$65537,0)),INDEX(background_biosphere!$C$2:$C$65536,MATCH($D908,background_biosphere!$A$2:$A$65536,0))),""))</f>
        <v/>
      </c>
      <c r="M908" s="59" t="str">
        <f>IF(_xlfn.IFNA(_xlfn.IFNA(INDEX(l_fp!$E$3:$E$65537,MATCH($D908,l_fp!$A$3:$A$65537,0)),INDEX(background_biosphere!$D$2:$D$65536,MATCH($D908,background_biosphere!$A$2:$A$65536,0))),"")=0,"",_xlfn.IFNA(_xlfn.IFNA(INDEX(l_fp!$E$3:$E$65537,MATCH($D908,l_fp!$A$3:$A$65537,0)),INDEX(background_biosphere!$D$2:$D$65536,MATCH($D908,background_biosphere!$A$2:$A$65536,0))),""))</f>
        <v/>
      </c>
      <c r="N908" s="60" t="str">
        <f>_xlfn.IFNA(_xlfn.IFNA(_xlfn.IFNA(_xlfn.IFNA(INDEX(l_goods!$D$3:$D$65537,MATCH(C908,l_goods!$A$3:$A$65537,0)),INDEX(background_technosphere!$H$2:$H$65536,MATCH(C908,background_technosphere!$A$2:$A$65536,0))),INDEX(l_fp!$F$3:$F$65537,MATCH($D908,l_fp!$A$3:$A$65537,0))),INDEX(background_biosphere!$E$2:$E$65536,MATCH($D908,background_biosphere!$A$2:$A$65536,0))),"")</f>
        <v/>
      </c>
      <c r="O908" s="61"/>
      <c r="P908" s="61"/>
      <c r="Q908" s="61"/>
    </row>
    <row r="909" spans="1:17" x14ac:dyDescent="0.25">
      <c r="A909" s="159"/>
      <c r="B909" s="156"/>
      <c r="C909" s="53"/>
      <c r="D909" s="54"/>
      <c r="E909" s="55" t="str">
        <f>_xlfn.IFNA(_xlfn.IFNA(INDEX(l_act!$B$3:$B$65537,MATCH(IFERROR(RIGHT($C909,LEN($C909)-FIND("_",$C909)),""),l_act!$A$3:$A$65537,0)),INDEX(background_technosphere!$E$2:$E$65536,MATCH($C909,background_technosphere!$A$2:$A$65536,0))),"")</f>
        <v/>
      </c>
      <c r="F909" s="55" t="str">
        <f>_xlfn.IFNA(_xlfn.IFNA(INDEX(l_act!$C$3:$C$65537,MATCH(IFERROR(RIGHT($C909,LEN($C909)-FIND("_",$C909)),""),l_act!$A$3:$A$65537,0)),INDEX(background_technosphere!$G$2:$G$65536,MATCH($C909,background_technosphere!$A$2:$A$65536,0))),"")</f>
        <v/>
      </c>
      <c r="G909" s="56" t="str">
        <f>_xlfn.IFNA(_xlfn.IFNA(INDEX(l_goods!$B$3:$B$65537,MATCH($C909,l_goods!$A$3:$A$65537,0)),INDEX(background_technosphere!$F$2:$F$65536,MATCH($C909,background_technosphere!$A$2:$A$65536,0))),"")</f>
        <v/>
      </c>
      <c r="H909" s="57" t="str">
        <f>_xlfn.IFNA(_xlfn.IFNA(INDEX(l_fp!$B$3:$B$65537,MATCH($D909,l_fp!$A$3:$A$65537,0)),INDEX(background_biosphere!$B$2:$B$65536,MATCH($D909,background_biosphere!$A$2:$A$65536,0))),"")</f>
        <v/>
      </c>
      <c r="I909" s="58"/>
      <c r="J909" s="58"/>
      <c r="K909" s="54"/>
      <c r="L909" s="59" t="str">
        <f>IF(_xlfn.IFNA(_xlfn.IFNA(INDEX(l_fp!$D$3:$D$65537,MATCH($D909,l_fp!$A$3:$A$65537,0)),INDEX(background_biosphere!$C$2:$C$65536,MATCH($D909,background_biosphere!$A$2:$A$65536,0))),"")=0,"",_xlfn.IFNA(_xlfn.IFNA(INDEX(l_fp!$D$3:$D$65537,MATCH($D909,l_fp!$A$3:$A$65537,0)),INDEX(background_biosphere!$C$2:$C$65536,MATCH($D909,background_biosphere!$A$2:$A$65536,0))),""))</f>
        <v/>
      </c>
      <c r="M909" s="59" t="str">
        <f>IF(_xlfn.IFNA(_xlfn.IFNA(INDEX(l_fp!$E$3:$E$65537,MATCH($D909,l_fp!$A$3:$A$65537,0)),INDEX(background_biosphere!$D$2:$D$65536,MATCH($D909,background_biosphere!$A$2:$A$65536,0))),"")=0,"",_xlfn.IFNA(_xlfn.IFNA(INDEX(l_fp!$E$3:$E$65537,MATCH($D909,l_fp!$A$3:$A$65537,0)),INDEX(background_biosphere!$D$2:$D$65536,MATCH($D909,background_biosphere!$A$2:$A$65536,0))),""))</f>
        <v/>
      </c>
      <c r="N909" s="60" t="str">
        <f>_xlfn.IFNA(_xlfn.IFNA(_xlfn.IFNA(_xlfn.IFNA(INDEX(l_goods!$D$3:$D$65537,MATCH(C909,l_goods!$A$3:$A$65537,0)),INDEX(background_technosphere!$H$2:$H$65536,MATCH(C909,background_technosphere!$A$2:$A$65536,0))),INDEX(l_fp!$F$3:$F$65537,MATCH($D909,l_fp!$A$3:$A$65537,0))),INDEX(background_biosphere!$E$2:$E$65536,MATCH($D909,background_biosphere!$A$2:$A$65536,0))),"")</f>
        <v/>
      </c>
      <c r="O909" s="61"/>
      <c r="P909" s="61"/>
      <c r="Q909" s="61"/>
    </row>
    <row r="910" spans="1:17" x14ac:dyDescent="0.25">
      <c r="A910" s="159"/>
      <c r="B910" s="156"/>
      <c r="C910" s="53"/>
      <c r="D910" s="54"/>
      <c r="E910" s="55" t="str">
        <f>_xlfn.IFNA(_xlfn.IFNA(INDEX(l_act!$B$3:$B$65537,MATCH(IFERROR(RIGHT($C910,LEN($C910)-FIND("_",$C910)),""),l_act!$A$3:$A$65537,0)),INDEX(background_technosphere!$E$2:$E$65536,MATCH($C910,background_technosphere!$A$2:$A$65536,0))),"")</f>
        <v/>
      </c>
      <c r="F910" s="55" t="str">
        <f>_xlfn.IFNA(_xlfn.IFNA(INDEX(l_act!$C$3:$C$65537,MATCH(IFERROR(RIGHT($C910,LEN($C910)-FIND("_",$C910)),""),l_act!$A$3:$A$65537,0)),INDEX(background_technosphere!$G$2:$G$65536,MATCH($C910,background_technosphere!$A$2:$A$65536,0))),"")</f>
        <v/>
      </c>
      <c r="G910" s="56" t="str">
        <f>_xlfn.IFNA(_xlfn.IFNA(INDEX(l_goods!$B$3:$B$65537,MATCH($C910,l_goods!$A$3:$A$65537,0)),INDEX(background_technosphere!$F$2:$F$65536,MATCH($C910,background_technosphere!$A$2:$A$65536,0))),"")</f>
        <v/>
      </c>
      <c r="H910" s="57" t="str">
        <f>_xlfn.IFNA(_xlfn.IFNA(INDEX(l_fp!$B$3:$B$65537,MATCH($D910,l_fp!$A$3:$A$65537,0)),INDEX(background_biosphere!$B$2:$B$65536,MATCH($D910,background_biosphere!$A$2:$A$65536,0))),"")</f>
        <v/>
      </c>
      <c r="I910" s="58"/>
      <c r="J910" s="58"/>
      <c r="K910" s="54"/>
      <c r="L910" s="59" t="str">
        <f>IF(_xlfn.IFNA(_xlfn.IFNA(INDEX(l_fp!$D$3:$D$65537,MATCH($D910,l_fp!$A$3:$A$65537,0)),INDEX(background_biosphere!$C$2:$C$65536,MATCH($D910,background_biosphere!$A$2:$A$65536,0))),"")=0,"",_xlfn.IFNA(_xlfn.IFNA(INDEX(l_fp!$D$3:$D$65537,MATCH($D910,l_fp!$A$3:$A$65537,0)),INDEX(background_biosphere!$C$2:$C$65536,MATCH($D910,background_biosphere!$A$2:$A$65536,0))),""))</f>
        <v/>
      </c>
      <c r="M910" s="59" t="str">
        <f>IF(_xlfn.IFNA(_xlfn.IFNA(INDEX(l_fp!$E$3:$E$65537,MATCH($D910,l_fp!$A$3:$A$65537,0)),INDEX(background_biosphere!$D$2:$D$65536,MATCH($D910,background_biosphere!$A$2:$A$65536,0))),"")=0,"",_xlfn.IFNA(_xlfn.IFNA(INDEX(l_fp!$E$3:$E$65537,MATCH($D910,l_fp!$A$3:$A$65537,0)),INDEX(background_biosphere!$D$2:$D$65536,MATCH($D910,background_biosphere!$A$2:$A$65536,0))),""))</f>
        <v/>
      </c>
      <c r="N910" s="60" t="str">
        <f>_xlfn.IFNA(_xlfn.IFNA(_xlfn.IFNA(_xlfn.IFNA(INDEX(l_goods!$D$3:$D$65537,MATCH(C910,l_goods!$A$3:$A$65537,0)),INDEX(background_technosphere!$H$2:$H$65536,MATCH(C910,background_technosphere!$A$2:$A$65536,0))),INDEX(l_fp!$F$3:$F$65537,MATCH($D910,l_fp!$A$3:$A$65537,0))),INDEX(background_biosphere!$E$2:$E$65536,MATCH($D910,background_biosphere!$A$2:$A$65536,0))),"")</f>
        <v/>
      </c>
      <c r="O910" s="61"/>
      <c r="P910" s="61"/>
      <c r="Q910" s="61"/>
    </row>
    <row r="911" spans="1:17" x14ac:dyDescent="0.25">
      <c r="A911" s="159"/>
      <c r="B911" s="156"/>
      <c r="C911" s="53"/>
      <c r="D911" s="54"/>
      <c r="E911" s="55" t="str">
        <f>_xlfn.IFNA(_xlfn.IFNA(INDEX(l_act!$B$3:$B$65537,MATCH(IFERROR(RIGHT($C911,LEN($C911)-FIND("_",$C911)),""),l_act!$A$3:$A$65537,0)),INDEX(background_technosphere!$E$2:$E$65536,MATCH($C911,background_technosphere!$A$2:$A$65536,0))),"")</f>
        <v/>
      </c>
      <c r="F911" s="55" t="str">
        <f>_xlfn.IFNA(_xlfn.IFNA(INDEX(l_act!$C$3:$C$65537,MATCH(IFERROR(RIGHT($C911,LEN($C911)-FIND("_",$C911)),""),l_act!$A$3:$A$65537,0)),INDEX(background_technosphere!$G$2:$G$65536,MATCH($C911,background_technosphere!$A$2:$A$65536,0))),"")</f>
        <v/>
      </c>
      <c r="G911" s="56" t="str">
        <f>_xlfn.IFNA(_xlfn.IFNA(INDEX(l_goods!$B$3:$B$65537,MATCH($C911,l_goods!$A$3:$A$65537,0)),INDEX(background_technosphere!$F$2:$F$65536,MATCH($C911,background_technosphere!$A$2:$A$65536,0))),"")</f>
        <v/>
      </c>
      <c r="H911" s="57" t="str">
        <f>_xlfn.IFNA(_xlfn.IFNA(INDEX(l_fp!$B$3:$B$65537,MATCH($D911,l_fp!$A$3:$A$65537,0)),INDEX(background_biosphere!$B$2:$B$65536,MATCH($D911,background_biosphere!$A$2:$A$65536,0))),"")</f>
        <v/>
      </c>
      <c r="I911" s="58"/>
      <c r="J911" s="58"/>
      <c r="K911" s="54"/>
      <c r="L911" s="59" t="str">
        <f>IF(_xlfn.IFNA(_xlfn.IFNA(INDEX(l_fp!$D$3:$D$65537,MATCH($D911,l_fp!$A$3:$A$65537,0)),INDEX(background_biosphere!$C$2:$C$65536,MATCH($D911,background_biosphere!$A$2:$A$65536,0))),"")=0,"",_xlfn.IFNA(_xlfn.IFNA(INDEX(l_fp!$D$3:$D$65537,MATCH($D911,l_fp!$A$3:$A$65537,0)),INDEX(background_biosphere!$C$2:$C$65536,MATCH($D911,background_biosphere!$A$2:$A$65536,0))),""))</f>
        <v/>
      </c>
      <c r="M911" s="59" t="str">
        <f>IF(_xlfn.IFNA(_xlfn.IFNA(INDEX(l_fp!$E$3:$E$65537,MATCH($D911,l_fp!$A$3:$A$65537,0)),INDEX(background_biosphere!$D$2:$D$65536,MATCH($D911,background_biosphere!$A$2:$A$65536,0))),"")=0,"",_xlfn.IFNA(_xlfn.IFNA(INDEX(l_fp!$E$3:$E$65537,MATCH($D911,l_fp!$A$3:$A$65537,0)),INDEX(background_biosphere!$D$2:$D$65536,MATCH($D911,background_biosphere!$A$2:$A$65536,0))),""))</f>
        <v/>
      </c>
      <c r="N911" s="60" t="str">
        <f>_xlfn.IFNA(_xlfn.IFNA(_xlfn.IFNA(_xlfn.IFNA(INDEX(l_goods!$D$3:$D$65537,MATCH(C911,l_goods!$A$3:$A$65537,0)),INDEX(background_technosphere!$H$2:$H$65536,MATCH(C911,background_technosphere!$A$2:$A$65536,0))),INDEX(l_fp!$F$3:$F$65537,MATCH($D911,l_fp!$A$3:$A$65537,0))),INDEX(background_biosphere!$E$2:$E$65536,MATCH($D911,background_biosphere!$A$2:$A$65536,0))),"")</f>
        <v/>
      </c>
      <c r="O911" s="61"/>
      <c r="P911" s="61"/>
      <c r="Q911" s="61"/>
    </row>
    <row r="912" spans="1:17" x14ac:dyDescent="0.25">
      <c r="A912" s="159"/>
      <c r="B912" s="156"/>
      <c r="C912" s="53"/>
      <c r="D912" s="54"/>
      <c r="E912" s="55" t="str">
        <f>_xlfn.IFNA(_xlfn.IFNA(INDEX(l_act!$B$3:$B$65537,MATCH(IFERROR(RIGHT($C912,LEN($C912)-FIND("_",$C912)),""),l_act!$A$3:$A$65537,0)),INDEX(background_technosphere!$E$2:$E$65536,MATCH($C912,background_technosphere!$A$2:$A$65536,0))),"")</f>
        <v/>
      </c>
      <c r="F912" s="55" t="str">
        <f>_xlfn.IFNA(_xlfn.IFNA(INDEX(l_act!$C$3:$C$65537,MATCH(IFERROR(RIGHT($C912,LEN($C912)-FIND("_",$C912)),""),l_act!$A$3:$A$65537,0)),INDEX(background_technosphere!$G$2:$G$65536,MATCH($C912,background_technosphere!$A$2:$A$65536,0))),"")</f>
        <v/>
      </c>
      <c r="G912" s="56" t="str">
        <f>_xlfn.IFNA(_xlfn.IFNA(INDEX(l_goods!$B$3:$B$65537,MATCH($C912,l_goods!$A$3:$A$65537,0)),INDEX(background_technosphere!$F$2:$F$65536,MATCH($C912,background_technosphere!$A$2:$A$65536,0))),"")</f>
        <v/>
      </c>
      <c r="H912" s="57" t="str">
        <f>_xlfn.IFNA(_xlfn.IFNA(INDEX(l_fp!$B$3:$B$65537,MATCH($D912,l_fp!$A$3:$A$65537,0)),INDEX(background_biosphere!$B$2:$B$65536,MATCH($D912,background_biosphere!$A$2:$A$65536,0))),"")</f>
        <v/>
      </c>
      <c r="I912" s="58"/>
      <c r="J912" s="58"/>
      <c r="K912" s="54"/>
      <c r="L912" s="59" t="str">
        <f>IF(_xlfn.IFNA(_xlfn.IFNA(INDEX(l_fp!$D$3:$D$65537,MATCH($D912,l_fp!$A$3:$A$65537,0)),INDEX(background_biosphere!$C$2:$C$65536,MATCH($D912,background_biosphere!$A$2:$A$65536,0))),"")=0,"",_xlfn.IFNA(_xlfn.IFNA(INDEX(l_fp!$D$3:$D$65537,MATCH($D912,l_fp!$A$3:$A$65537,0)),INDEX(background_biosphere!$C$2:$C$65536,MATCH($D912,background_biosphere!$A$2:$A$65536,0))),""))</f>
        <v/>
      </c>
      <c r="M912" s="59" t="str">
        <f>IF(_xlfn.IFNA(_xlfn.IFNA(INDEX(l_fp!$E$3:$E$65537,MATCH($D912,l_fp!$A$3:$A$65537,0)),INDEX(background_biosphere!$D$2:$D$65536,MATCH($D912,background_biosphere!$A$2:$A$65536,0))),"")=0,"",_xlfn.IFNA(_xlfn.IFNA(INDEX(l_fp!$E$3:$E$65537,MATCH($D912,l_fp!$A$3:$A$65537,0)),INDEX(background_biosphere!$D$2:$D$65536,MATCH($D912,background_biosphere!$A$2:$A$65536,0))),""))</f>
        <v/>
      </c>
      <c r="N912" s="60" t="str">
        <f>_xlfn.IFNA(_xlfn.IFNA(_xlfn.IFNA(_xlfn.IFNA(INDEX(l_goods!$D$3:$D$65537,MATCH(C912,l_goods!$A$3:$A$65537,0)),INDEX(background_technosphere!$H$2:$H$65536,MATCH(C912,background_technosphere!$A$2:$A$65536,0))),INDEX(l_fp!$F$3:$F$65537,MATCH($D912,l_fp!$A$3:$A$65537,0))),INDEX(background_biosphere!$E$2:$E$65536,MATCH($D912,background_biosphere!$A$2:$A$65536,0))),"")</f>
        <v/>
      </c>
      <c r="O912" s="61"/>
      <c r="P912" s="61"/>
      <c r="Q912" s="61"/>
    </row>
    <row r="913" spans="1:17" x14ac:dyDescent="0.25">
      <c r="A913" s="159"/>
      <c r="B913" s="156"/>
      <c r="C913" s="53"/>
      <c r="D913" s="54"/>
      <c r="E913" s="55" t="str">
        <f>_xlfn.IFNA(_xlfn.IFNA(INDEX(l_act!$B$3:$B$65537,MATCH(IFERROR(RIGHT($C913,LEN($C913)-FIND("_",$C913)),""),l_act!$A$3:$A$65537,0)),INDEX(background_technosphere!$E$2:$E$65536,MATCH($C913,background_technosphere!$A$2:$A$65536,0))),"")</f>
        <v/>
      </c>
      <c r="F913" s="55" t="str">
        <f>_xlfn.IFNA(_xlfn.IFNA(INDEX(l_act!$C$3:$C$65537,MATCH(IFERROR(RIGHT($C913,LEN($C913)-FIND("_",$C913)),""),l_act!$A$3:$A$65537,0)),INDEX(background_technosphere!$G$2:$G$65536,MATCH($C913,background_technosphere!$A$2:$A$65536,0))),"")</f>
        <v/>
      </c>
      <c r="G913" s="56" t="str">
        <f>_xlfn.IFNA(_xlfn.IFNA(INDEX(l_goods!$B$3:$B$65537,MATCH($C913,l_goods!$A$3:$A$65537,0)),INDEX(background_technosphere!$F$2:$F$65536,MATCH($C913,background_technosphere!$A$2:$A$65536,0))),"")</f>
        <v/>
      </c>
      <c r="H913" s="57" t="str">
        <f>_xlfn.IFNA(_xlfn.IFNA(INDEX(l_fp!$B$3:$B$65537,MATCH($D913,l_fp!$A$3:$A$65537,0)),INDEX(background_biosphere!$B$2:$B$65536,MATCH($D913,background_biosphere!$A$2:$A$65536,0))),"")</f>
        <v/>
      </c>
      <c r="I913" s="58"/>
      <c r="J913" s="58"/>
      <c r="K913" s="54"/>
      <c r="L913" s="59" t="str">
        <f>IF(_xlfn.IFNA(_xlfn.IFNA(INDEX(l_fp!$D$3:$D$65537,MATCH($D913,l_fp!$A$3:$A$65537,0)),INDEX(background_biosphere!$C$2:$C$65536,MATCH($D913,background_biosphere!$A$2:$A$65536,0))),"")=0,"",_xlfn.IFNA(_xlfn.IFNA(INDEX(l_fp!$D$3:$D$65537,MATCH($D913,l_fp!$A$3:$A$65537,0)),INDEX(background_biosphere!$C$2:$C$65536,MATCH($D913,background_biosphere!$A$2:$A$65536,0))),""))</f>
        <v/>
      </c>
      <c r="M913" s="59" t="str">
        <f>IF(_xlfn.IFNA(_xlfn.IFNA(INDEX(l_fp!$E$3:$E$65537,MATCH($D913,l_fp!$A$3:$A$65537,0)),INDEX(background_biosphere!$D$2:$D$65536,MATCH($D913,background_biosphere!$A$2:$A$65536,0))),"")=0,"",_xlfn.IFNA(_xlfn.IFNA(INDEX(l_fp!$E$3:$E$65537,MATCH($D913,l_fp!$A$3:$A$65537,0)),INDEX(background_biosphere!$D$2:$D$65536,MATCH($D913,background_biosphere!$A$2:$A$65536,0))),""))</f>
        <v/>
      </c>
      <c r="N913" s="60" t="str">
        <f>_xlfn.IFNA(_xlfn.IFNA(_xlfn.IFNA(_xlfn.IFNA(INDEX(l_goods!$D$3:$D$65537,MATCH(C913,l_goods!$A$3:$A$65537,0)),INDEX(background_technosphere!$H$2:$H$65536,MATCH(C913,background_technosphere!$A$2:$A$65536,0))),INDEX(l_fp!$F$3:$F$65537,MATCH($D913,l_fp!$A$3:$A$65537,0))),INDEX(background_biosphere!$E$2:$E$65536,MATCH($D913,background_biosphere!$A$2:$A$65536,0))),"")</f>
        <v/>
      </c>
      <c r="O913" s="61"/>
      <c r="P913" s="61"/>
      <c r="Q913" s="61"/>
    </row>
    <row r="914" spans="1:17" x14ac:dyDescent="0.25">
      <c r="A914" s="159"/>
      <c r="B914" s="156"/>
      <c r="C914" s="53"/>
      <c r="D914" s="54"/>
      <c r="E914" s="55" t="str">
        <f>_xlfn.IFNA(_xlfn.IFNA(INDEX(l_act!$B$3:$B$65537,MATCH(IFERROR(RIGHT($C914,LEN($C914)-FIND("_",$C914)),""),l_act!$A$3:$A$65537,0)),INDEX(background_technosphere!$E$2:$E$65536,MATCH($C914,background_technosphere!$A$2:$A$65536,0))),"")</f>
        <v/>
      </c>
      <c r="F914" s="55" t="str">
        <f>_xlfn.IFNA(_xlfn.IFNA(INDEX(l_act!$C$3:$C$65537,MATCH(IFERROR(RIGHT($C914,LEN($C914)-FIND("_",$C914)),""),l_act!$A$3:$A$65537,0)),INDEX(background_technosphere!$G$2:$G$65536,MATCH($C914,background_technosphere!$A$2:$A$65536,0))),"")</f>
        <v/>
      </c>
      <c r="G914" s="56" t="str">
        <f>_xlfn.IFNA(_xlfn.IFNA(INDEX(l_goods!$B$3:$B$65537,MATCH($C914,l_goods!$A$3:$A$65537,0)),INDEX(background_technosphere!$F$2:$F$65536,MATCH($C914,background_technosphere!$A$2:$A$65536,0))),"")</f>
        <v/>
      </c>
      <c r="H914" s="57" t="str">
        <f>_xlfn.IFNA(_xlfn.IFNA(INDEX(l_fp!$B$3:$B$65537,MATCH($D914,l_fp!$A$3:$A$65537,0)),INDEX(background_biosphere!$B$2:$B$65536,MATCH($D914,background_biosphere!$A$2:$A$65536,0))),"")</f>
        <v/>
      </c>
      <c r="I914" s="58"/>
      <c r="J914" s="58"/>
      <c r="K914" s="54"/>
      <c r="L914" s="59" t="str">
        <f>IF(_xlfn.IFNA(_xlfn.IFNA(INDEX(l_fp!$D$3:$D$65537,MATCH($D914,l_fp!$A$3:$A$65537,0)),INDEX(background_biosphere!$C$2:$C$65536,MATCH($D914,background_biosphere!$A$2:$A$65536,0))),"")=0,"",_xlfn.IFNA(_xlfn.IFNA(INDEX(l_fp!$D$3:$D$65537,MATCH($D914,l_fp!$A$3:$A$65537,0)),INDEX(background_biosphere!$C$2:$C$65536,MATCH($D914,background_biosphere!$A$2:$A$65536,0))),""))</f>
        <v/>
      </c>
      <c r="M914" s="59" t="str">
        <f>IF(_xlfn.IFNA(_xlfn.IFNA(INDEX(l_fp!$E$3:$E$65537,MATCH($D914,l_fp!$A$3:$A$65537,0)),INDEX(background_biosphere!$D$2:$D$65536,MATCH($D914,background_biosphere!$A$2:$A$65536,0))),"")=0,"",_xlfn.IFNA(_xlfn.IFNA(INDEX(l_fp!$E$3:$E$65537,MATCH($D914,l_fp!$A$3:$A$65537,0)),INDEX(background_biosphere!$D$2:$D$65536,MATCH($D914,background_biosphere!$A$2:$A$65536,0))),""))</f>
        <v/>
      </c>
      <c r="N914" s="60" t="str">
        <f>_xlfn.IFNA(_xlfn.IFNA(_xlfn.IFNA(_xlfn.IFNA(INDEX(l_goods!$D$3:$D$65537,MATCH(C914,l_goods!$A$3:$A$65537,0)),INDEX(background_technosphere!$H$2:$H$65536,MATCH(C914,background_technosphere!$A$2:$A$65536,0))),INDEX(l_fp!$F$3:$F$65537,MATCH($D914,l_fp!$A$3:$A$65537,0))),INDEX(background_biosphere!$E$2:$E$65536,MATCH($D914,background_biosphere!$A$2:$A$65536,0))),"")</f>
        <v/>
      </c>
      <c r="O914" s="61"/>
      <c r="P914" s="61"/>
      <c r="Q914" s="61"/>
    </row>
    <row r="915" spans="1:17" x14ac:dyDescent="0.25">
      <c r="A915" s="159"/>
      <c r="B915" s="156"/>
      <c r="C915" s="53"/>
      <c r="D915" s="54"/>
      <c r="E915" s="55" t="str">
        <f>_xlfn.IFNA(_xlfn.IFNA(INDEX(l_act!$B$3:$B$65537,MATCH(IFERROR(RIGHT($C915,LEN($C915)-FIND("_",$C915)),""),l_act!$A$3:$A$65537,0)),INDEX(background_technosphere!$E$2:$E$65536,MATCH($C915,background_technosphere!$A$2:$A$65536,0))),"")</f>
        <v/>
      </c>
      <c r="F915" s="55" t="str">
        <f>_xlfn.IFNA(_xlfn.IFNA(INDEX(l_act!$C$3:$C$65537,MATCH(IFERROR(RIGHT($C915,LEN($C915)-FIND("_",$C915)),""),l_act!$A$3:$A$65537,0)),INDEX(background_technosphere!$G$2:$G$65536,MATCH($C915,background_technosphere!$A$2:$A$65536,0))),"")</f>
        <v/>
      </c>
      <c r="G915" s="56" t="str">
        <f>_xlfn.IFNA(_xlfn.IFNA(INDEX(l_goods!$B$3:$B$65537,MATCH($C915,l_goods!$A$3:$A$65537,0)),INDEX(background_technosphere!$F$2:$F$65536,MATCH($C915,background_technosphere!$A$2:$A$65536,0))),"")</f>
        <v/>
      </c>
      <c r="H915" s="57" t="str">
        <f>_xlfn.IFNA(_xlfn.IFNA(INDEX(l_fp!$B$3:$B$65537,MATCH($D915,l_fp!$A$3:$A$65537,0)),INDEX(background_biosphere!$B$2:$B$65536,MATCH($D915,background_biosphere!$A$2:$A$65536,0))),"")</f>
        <v/>
      </c>
      <c r="I915" s="58"/>
      <c r="J915" s="58"/>
      <c r="K915" s="54"/>
      <c r="L915" s="59" t="str">
        <f>IF(_xlfn.IFNA(_xlfn.IFNA(INDEX(l_fp!$D$3:$D$65537,MATCH($D915,l_fp!$A$3:$A$65537,0)),INDEX(background_biosphere!$C$2:$C$65536,MATCH($D915,background_biosphere!$A$2:$A$65536,0))),"")=0,"",_xlfn.IFNA(_xlfn.IFNA(INDEX(l_fp!$D$3:$D$65537,MATCH($D915,l_fp!$A$3:$A$65537,0)),INDEX(background_biosphere!$C$2:$C$65536,MATCH($D915,background_biosphere!$A$2:$A$65536,0))),""))</f>
        <v/>
      </c>
      <c r="M915" s="59" t="str">
        <f>IF(_xlfn.IFNA(_xlfn.IFNA(INDEX(l_fp!$E$3:$E$65537,MATCH($D915,l_fp!$A$3:$A$65537,0)),INDEX(background_biosphere!$D$2:$D$65536,MATCH($D915,background_biosphere!$A$2:$A$65536,0))),"")=0,"",_xlfn.IFNA(_xlfn.IFNA(INDEX(l_fp!$E$3:$E$65537,MATCH($D915,l_fp!$A$3:$A$65537,0)),INDEX(background_biosphere!$D$2:$D$65536,MATCH($D915,background_biosphere!$A$2:$A$65536,0))),""))</f>
        <v/>
      </c>
      <c r="N915" s="60" t="str">
        <f>_xlfn.IFNA(_xlfn.IFNA(_xlfn.IFNA(_xlfn.IFNA(INDEX(l_goods!$D$3:$D$65537,MATCH(C915,l_goods!$A$3:$A$65537,0)),INDEX(background_technosphere!$H$2:$H$65536,MATCH(C915,background_technosphere!$A$2:$A$65536,0))),INDEX(l_fp!$F$3:$F$65537,MATCH($D915,l_fp!$A$3:$A$65537,0))),INDEX(background_biosphere!$E$2:$E$65536,MATCH($D915,background_biosphere!$A$2:$A$65536,0))),"")</f>
        <v/>
      </c>
      <c r="O915" s="61"/>
      <c r="P915" s="61"/>
      <c r="Q915" s="61"/>
    </row>
    <row r="916" spans="1:17" x14ac:dyDescent="0.25">
      <c r="A916" s="159"/>
      <c r="B916" s="156"/>
      <c r="C916" s="53"/>
      <c r="D916" s="54"/>
      <c r="E916" s="55" t="str">
        <f>_xlfn.IFNA(_xlfn.IFNA(INDEX(l_act!$B$3:$B$65537,MATCH(IFERROR(RIGHT($C916,LEN($C916)-FIND("_",$C916)),""),l_act!$A$3:$A$65537,0)),INDEX(background_technosphere!$E$2:$E$65536,MATCH($C916,background_technosphere!$A$2:$A$65536,0))),"")</f>
        <v/>
      </c>
      <c r="F916" s="55" t="str">
        <f>_xlfn.IFNA(_xlfn.IFNA(INDEX(l_act!$C$3:$C$65537,MATCH(IFERROR(RIGHT($C916,LEN($C916)-FIND("_",$C916)),""),l_act!$A$3:$A$65537,0)),INDEX(background_technosphere!$G$2:$G$65536,MATCH($C916,background_technosphere!$A$2:$A$65536,0))),"")</f>
        <v/>
      </c>
      <c r="G916" s="56" t="str">
        <f>_xlfn.IFNA(_xlfn.IFNA(INDEX(l_goods!$B$3:$B$65537,MATCH($C916,l_goods!$A$3:$A$65537,0)),INDEX(background_technosphere!$F$2:$F$65536,MATCH($C916,background_technosphere!$A$2:$A$65536,0))),"")</f>
        <v/>
      </c>
      <c r="H916" s="57" t="str">
        <f>_xlfn.IFNA(_xlfn.IFNA(INDEX(l_fp!$B$3:$B$65537,MATCH($D916,l_fp!$A$3:$A$65537,0)),INDEX(background_biosphere!$B$2:$B$65536,MATCH($D916,background_biosphere!$A$2:$A$65536,0))),"")</f>
        <v/>
      </c>
      <c r="I916" s="58"/>
      <c r="J916" s="58"/>
      <c r="K916" s="54"/>
      <c r="L916" s="59" t="str">
        <f>IF(_xlfn.IFNA(_xlfn.IFNA(INDEX(l_fp!$D$3:$D$65537,MATCH($D916,l_fp!$A$3:$A$65537,0)),INDEX(background_biosphere!$C$2:$C$65536,MATCH($D916,background_biosphere!$A$2:$A$65536,0))),"")=0,"",_xlfn.IFNA(_xlfn.IFNA(INDEX(l_fp!$D$3:$D$65537,MATCH($D916,l_fp!$A$3:$A$65537,0)),INDEX(background_biosphere!$C$2:$C$65536,MATCH($D916,background_biosphere!$A$2:$A$65536,0))),""))</f>
        <v/>
      </c>
      <c r="M916" s="59" t="str">
        <f>IF(_xlfn.IFNA(_xlfn.IFNA(INDEX(l_fp!$E$3:$E$65537,MATCH($D916,l_fp!$A$3:$A$65537,0)),INDEX(background_biosphere!$D$2:$D$65536,MATCH($D916,background_biosphere!$A$2:$A$65536,0))),"")=0,"",_xlfn.IFNA(_xlfn.IFNA(INDEX(l_fp!$E$3:$E$65537,MATCH($D916,l_fp!$A$3:$A$65537,0)),INDEX(background_biosphere!$D$2:$D$65536,MATCH($D916,background_biosphere!$A$2:$A$65536,0))),""))</f>
        <v/>
      </c>
      <c r="N916" s="60" t="str">
        <f>_xlfn.IFNA(_xlfn.IFNA(_xlfn.IFNA(_xlfn.IFNA(INDEX(l_goods!$D$3:$D$65537,MATCH(C916,l_goods!$A$3:$A$65537,0)),INDEX(background_technosphere!$H$2:$H$65536,MATCH(C916,background_technosphere!$A$2:$A$65536,0))),INDEX(l_fp!$F$3:$F$65537,MATCH($D916,l_fp!$A$3:$A$65537,0))),INDEX(background_biosphere!$E$2:$E$65536,MATCH($D916,background_biosphere!$A$2:$A$65536,0))),"")</f>
        <v/>
      </c>
      <c r="O916" s="61"/>
      <c r="P916" s="61"/>
      <c r="Q916" s="61"/>
    </row>
    <row r="917" spans="1:17" x14ac:dyDescent="0.25">
      <c r="A917" s="159"/>
      <c r="B917" s="156"/>
      <c r="C917" s="53"/>
      <c r="D917" s="54"/>
      <c r="E917" s="55" t="str">
        <f>_xlfn.IFNA(_xlfn.IFNA(INDEX(l_act!$B$3:$B$65537,MATCH(IFERROR(RIGHT($C917,LEN($C917)-FIND("_",$C917)),""),l_act!$A$3:$A$65537,0)),INDEX(background_technosphere!$E$2:$E$65536,MATCH($C917,background_technosphere!$A$2:$A$65536,0))),"")</f>
        <v/>
      </c>
      <c r="F917" s="55" t="str">
        <f>_xlfn.IFNA(_xlfn.IFNA(INDEX(l_act!$C$3:$C$65537,MATCH(IFERROR(RIGHT($C917,LEN($C917)-FIND("_",$C917)),""),l_act!$A$3:$A$65537,0)),INDEX(background_technosphere!$G$2:$G$65536,MATCH($C917,background_technosphere!$A$2:$A$65536,0))),"")</f>
        <v/>
      </c>
      <c r="G917" s="56" t="str">
        <f>_xlfn.IFNA(_xlfn.IFNA(INDEX(l_goods!$B$3:$B$65537,MATCH($C917,l_goods!$A$3:$A$65537,0)),INDEX(background_technosphere!$F$2:$F$65536,MATCH($C917,background_technosphere!$A$2:$A$65536,0))),"")</f>
        <v/>
      </c>
      <c r="H917" s="57" t="str">
        <f>_xlfn.IFNA(_xlfn.IFNA(INDEX(l_fp!$B$3:$B$65537,MATCH($D917,l_fp!$A$3:$A$65537,0)),INDEX(background_biosphere!$B$2:$B$65536,MATCH($D917,background_biosphere!$A$2:$A$65536,0))),"")</f>
        <v/>
      </c>
      <c r="I917" s="58"/>
      <c r="J917" s="58"/>
      <c r="K917" s="54"/>
      <c r="L917" s="59" t="str">
        <f>IF(_xlfn.IFNA(_xlfn.IFNA(INDEX(l_fp!$D$3:$D$65537,MATCH($D917,l_fp!$A$3:$A$65537,0)),INDEX(background_biosphere!$C$2:$C$65536,MATCH($D917,background_biosphere!$A$2:$A$65536,0))),"")=0,"",_xlfn.IFNA(_xlfn.IFNA(INDEX(l_fp!$D$3:$D$65537,MATCH($D917,l_fp!$A$3:$A$65537,0)),INDEX(background_biosphere!$C$2:$C$65536,MATCH($D917,background_biosphere!$A$2:$A$65536,0))),""))</f>
        <v/>
      </c>
      <c r="M917" s="59" t="str">
        <f>IF(_xlfn.IFNA(_xlfn.IFNA(INDEX(l_fp!$E$3:$E$65537,MATCH($D917,l_fp!$A$3:$A$65537,0)),INDEX(background_biosphere!$D$2:$D$65536,MATCH($D917,background_biosphere!$A$2:$A$65536,0))),"")=0,"",_xlfn.IFNA(_xlfn.IFNA(INDEX(l_fp!$E$3:$E$65537,MATCH($D917,l_fp!$A$3:$A$65537,0)),INDEX(background_biosphere!$D$2:$D$65536,MATCH($D917,background_biosphere!$A$2:$A$65536,0))),""))</f>
        <v/>
      </c>
      <c r="N917" s="60" t="str">
        <f>_xlfn.IFNA(_xlfn.IFNA(_xlfn.IFNA(_xlfn.IFNA(INDEX(l_goods!$D$3:$D$65537,MATCH(C917,l_goods!$A$3:$A$65537,0)),INDEX(background_technosphere!$H$2:$H$65536,MATCH(C917,background_technosphere!$A$2:$A$65536,0))),INDEX(l_fp!$F$3:$F$65537,MATCH($D917,l_fp!$A$3:$A$65537,0))),INDEX(background_biosphere!$E$2:$E$65536,MATCH($D917,background_biosphere!$A$2:$A$65536,0))),"")</f>
        <v/>
      </c>
      <c r="O917" s="61"/>
      <c r="P917" s="61"/>
      <c r="Q917" s="61"/>
    </row>
    <row r="918" spans="1:17" x14ac:dyDescent="0.25">
      <c r="A918" s="159"/>
      <c r="B918" s="156"/>
      <c r="C918" s="53"/>
      <c r="D918" s="54"/>
      <c r="E918" s="55" t="str">
        <f>_xlfn.IFNA(_xlfn.IFNA(INDEX(l_act!$B$3:$B$65537,MATCH(IFERROR(RIGHT($C918,LEN($C918)-FIND("_",$C918)),""),l_act!$A$3:$A$65537,0)),INDEX(background_technosphere!$E$2:$E$65536,MATCH($C918,background_technosphere!$A$2:$A$65536,0))),"")</f>
        <v/>
      </c>
      <c r="F918" s="55" t="str">
        <f>_xlfn.IFNA(_xlfn.IFNA(INDEX(l_act!$C$3:$C$65537,MATCH(IFERROR(RIGHT($C918,LEN($C918)-FIND("_",$C918)),""),l_act!$A$3:$A$65537,0)),INDEX(background_technosphere!$G$2:$G$65536,MATCH($C918,background_technosphere!$A$2:$A$65536,0))),"")</f>
        <v/>
      </c>
      <c r="G918" s="56" t="str">
        <f>_xlfn.IFNA(_xlfn.IFNA(INDEX(l_goods!$B$3:$B$65537,MATCH($C918,l_goods!$A$3:$A$65537,0)),INDEX(background_technosphere!$F$2:$F$65536,MATCH($C918,background_technosphere!$A$2:$A$65536,0))),"")</f>
        <v/>
      </c>
      <c r="H918" s="57" t="str">
        <f>_xlfn.IFNA(_xlfn.IFNA(INDEX(l_fp!$B$3:$B$65537,MATCH($D918,l_fp!$A$3:$A$65537,0)),INDEX(background_biosphere!$B$2:$B$65536,MATCH($D918,background_biosphere!$A$2:$A$65536,0))),"")</f>
        <v/>
      </c>
      <c r="I918" s="58"/>
      <c r="J918" s="58"/>
      <c r="K918" s="54"/>
      <c r="L918" s="59" t="str">
        <f>IF(_xlfn.IFNA(_xlfn.IFNA(INDEX(l_fp!$D$3:$D$65537,MATCH($D918,l_fp!$A$3:$A$65537,0)),INDEX(background_biosphere!$C$2:$C$65536,MATCH($D918,background_biosphere!$A$2:$A$65536,0))),"")=0,"",_xlfn.IFNA(_xlfn.IFNA(INDEX(l_fp!$D$3:$D$65537,MATCH($D918,l_fp!$A$3:$A$65537,0)),INDEX(background_biosphere!$C$2:$C$65536,MATCH($D918,background_biosphere!$A$2:$A$65536,0))),""))</f>
        <v/>
      </c>
      <c r="M918" s="59" t="str">
        <f>IF(_xlfn.IFNA(_xlfn.IFNA(INDEX(l_fp!$E$3:$E$65537,MATCH($D918,l_fp!$A$3:$A$65537,0)),INDEX(background_biosphere!$D$2:$D$65536,MATCH($D918,background_biosphere!$A$2:$A$65536,0))),"")=0,"",_xlfn.IFNA(_xlfn.IFNA(INDEX(l_fp!$E$3:$E$65537,MATCH($D918,l_fp!$A$3:$A$65537,0)),INDEX(background_biosphere!$D$2:$D$65536,MATCH($D918,background_biosphere!$A$2:$A$65536,0))),""))</f>
        <v/>
      </c>
      <c r="N918" s="60" t="str">
        <f>_xlfn.IFNA(_xlfn.IFNA(_xlfn.IFNA(_xlfn.IFNA(INDEX(l_goods!$D$3:$D$65537,MATCH(C918,l_goods!$A$3:$A$65537,0)),INDEX(background_technosphere!$H$2:$H$65536,MATCH(C918,background_technosphere!$A$2:$A$65536,0))),INDEX(l_fp!$F$3:$F$65537,MATCH($D918,l_fp!$A$3:$A$65537,0))),INDEX(background_biosphere!$E$2:$E$65536,MATCH($D918,background_biosphere!$A$2:$A$65536,0))),"")</f>
        <v/>
      </c>
      <c r="O918" s="61"/>
      <c r="P918" s="61"/>
      <c r="Q918" s="61"/>
    </row>
    <row r="919" spans="1:17" x14ac:dyDescent="0.25">
      <c r="A919" s="159"/>
      <c r="B919" s="156"/>
      <c r="C919" s="53"/>
      <c r="D919" s="54"/>
      <c r="E919" s="55" t="str">
        <f>_xlfn.IFNA(_xlfn.IFNA(INDEX(l_act!$B$3:$B$65537,MATCH(IFERROR(RIGHT($C919,LEN($C919)-FIND("_",$C919)),""),l_act!$A$3:$A$65537,0)),INDEX(background_technosphere!$E$2:$E$65536,MATCH($C919,background_technosphere!$A$2:$A$65536,0))),"")</f>
        <v/>
      </c>
      <c r="F919" s="55" t="str">
        <f>_xlfn.IFNA(_xlfn.IFNA(INDEX(l_act!$C$3:$C$65537,MATCH(IFERROR(RIGHT($C919,LEN($C919)-FIND("_",$C919)),""),l_act!$A$3:$A$65537,0)),INDEX(background_technosphere!$G$2:$G$65536,MATCH($C919,background_technosphere!$A$2:$A$65536,0))),"")</f>
        <v/>
      </c>
      <c r="G919" s="56" t="str">
        <f>_xlfn.IFNA(_xlfn.IFNA(INDEX(l_goods!$B$3:$B$65537,MATCH($C919,l_goods!$A$3:$A$65537,0)),INDEX(background_technosphere!$F$2:$F$65536,MATCH($C919,background_technosphere!$A$2:$A$65536,0))),"")</f>
        <v/>
      </c>
      <c r="H919" s="57" t="str">
        <f>_xlfn.IFNA(_xlfn.IFNA(INDEX(l_fp!$B$3:$B$65537,MATCH($D919,l_fp!$A$3:$A$65537,0)),INDEX(background_biosphere!$B$2:$B$65536,MATCH($D919,background_biosphere!$A$2:$A$65536,0))),"")</f>
        <v/>
      </c>
      <c r="I919" s="58"/>
      <c r="J919" s="58"/>
      <c r="K919" s="54"/>
      <c r="L919" s="59" t="str">
        <f>IF(_xlfn.IFNA(_xlfn.IFNA(INDEX(l_fp!$D$3:$D$65537,MATCH($D919,l_fp!$A$3:$A$65537,0)),INDEX(background_biosphere!$C$2:$C$65536,MATCH($D919,background_biosphere!$A$2:$A$65536,0))),"")=0,"",_xlfn.IFNA(_xlfn.IFNA(INDEX(l_fp!$D$3:$D$65537,MATCH($D919,l_fp!$A$3:$A$65537,0)),INDEX(background_biosphere!$C$2:$C$65536,MATCH($D919,background_biosphere!$A$2:$A$65536,0))),""))</f>
        <v/>
      </c>
      <c r="M919" s="59" t="str">
        <f>IF(_xlfn.IFNA(_xlfn.IFNA(INDEX(l_fp!$E$3:$E$65537,MATCH($D919,l_fp!$A$3:$A$65537,0)),INDEX(background_biosphere!$D$2:$D$65536,MATCH($D919,background_biosphere!$A$2:$A$65536,0))),"")=0,"",_xlfn.IFNA(_xlfn.IFNA(INDEX(l_fp!$E$3:$E$65537,MATCH($D919,l_fp!$A$3:$A$65537,0)),INDEX(background_biosphere!$D$2:$D$65536,MATCH($D919,background_biosphere!$A$2:$A$65536,0))),""))</f>
        <v/>
      </c>
      <c r="N919" s="60" t="str">
        <f>_xlfn.IFNA(_xlfn.IFNA(_xlfn.IFNA(_xlfn.IFNA(INDEX(l_goods!$D$3:$D$65537,MATCH(C919,l_goods!$A$3:$A$65537,0)),INDEX(background_technosphere!$H$2:$H$65536,MATCH(C919,background_technosphere!$A$2:$A$65536,0))),INDEX(l_fp!$F$3:$F$65537,MATCH($D919,l_fp!$A$3:$A$65537,0))),INDEX(background_biosphere!$E$2:$E$65536,MATCH($D919,background_biosphere!$A$2:$A$65536,0))),"")</f>
        <v/>
      </c>
      <c r="O919" s="61"/>
      <c r="P919" s="61"/>
      <c r="Q919" s="61"/>
    </row>
    <row r="920" spans="1:17" x14ac:dyDescent="0.25">
      <c r="A920" s="159"/>
      <c r="B920" s="156"/>
      <c r="C920" s="53"/>
      <c r="D920" s="54"/>
      <c r="E920" s="55" t="str">
        <f>_xlfn.IFNA(_xlfn.IFNA(INDEX(l_act!$B$3:$B$65537,MATCH(IFERROR(RIGHT($C920,LEN($C920)-FIND("_",$C920)),""),l_act!$A$3:$A$65537,0)),INDEX(background_technosphere!$E$2:$E$65536,MATCH($C920,background_technosphere!$A$2:$A$65536,0))),"")</f>
        <v/>
      </c>
      <c r="F920" s="55" t="str">
        <f>_xlfn.IFNA(_xlfn.IFNA(INDEX(l_act!$C$3:$C$65537,MATCH(IFERROR(RIGHT($C920,LEN($C920)-FIND("_",$C920)),""),l_act!$A$3:$A$65537,0)),INDEX(background_technosphere!$G$2:$G$65536,MATCH($C920,background_technosphere!$A$2:$A$65536,0))),"")</f>
        <v/>
      </c>
      <c r="G920" s="56" t="str">
        <f>_xlfn.IFNA(_xlfn.IFNA(INDEX(l_goods!$B$3:$B$65537,MATCH($C920,l_goods!$A$3:$A$65537,0)),INDEX(background_technosphere!$F$2:$F$65536,MATCH($C920,background_technosphere!$A$2:$A$65536,0))),"")</f>
        <v/>
      </c>
      <c r="H920" s="57" t="str">
        <f>_xlfn.IFNA(_xlfn.IFNA(INDEX(l_fp!$B$3:$B$65537,MATCH($D920,l_fp!$A$3:$A$65537,0)),INDEX(background_biosphere!$B$2:$B$65536,MATCH($D920,background_biosphere!$A$2:$A$65536,0))),"")</f>
        <v/>
      </c>
      <c r="I920" s="58"/>
      <c r="J920" s="58"/>
      <c r="K920" s="54"/>
      <c r="L920" s="59" t="str">
        <f>IF(_xlfn.IFNA(_xlfn.IFNA(INDEX(l_fp!$D$3:$D$65537,MATCH($D920,l_fp!$A$3:$A$65537,0)),INDEX(background_biosphere!$C$2:$C$65536,MATCH($D920,background_biosphere!$A$2:$A$65536,0))),"")=0,"",_xlfn.IFNA(_xlfn.IFNA(INDEX(l_fp!$D$3:$D$65537,MATCH($D920,l_fp!$A$3:$A$65537,0)),INDEX(background_biosphere!$C$2:$C$65536,MATCH($D920,background_biosphere!$A$2:$A$65536,0))),""))</f>
        <v/>
      </c>
      <c r="M920" s="59" t="str">
        <f>IF(_xlfn.IFNA(_xlfn.IFNA(INDEX(l_fp!$E$3:$E$65537,MATCH($D920,l_fp!$A$3:$A$65537,0)),INDEX(background_biosphere!$D$2:$D$65536,MATCH($D920,background_biosphere!$A$2:$A$65536,0))),"")=0,"",_xlfn.IFNA(_xlfn.IFNA(INDEX(l_fp!$E$3:$E$65537,MATCH($D920,l_fp!$A$3:$A$65537,0)),INDEX(background_biosphere!$D$2:$D$65536,MATCH($D920,background_biosphere!$A$2:$A$65536,0))),""))</f>
        <v/>
      </c>
      <c r="N920" s="60" t="str">
        <f>_xlfn.IFNA(_xlfn.IFNA(_xlfn.IFNA(_xlfn.IFNA(INDEX(l_goods!$D$3:$D$65537,MATCH(C920,l_goods!$A$3:$A$65537,0)),INDEX(background_technosphere!$H$2:$H$65536,MATCH(C920,background_technosphere!$A$2:$A$65536,0))),INDEX(l_fp!$F$3:$F$65537,MATCH($D920,l_fp!$A$3:$A$65537,0))),INDEX(background_biosphere!$E$2:$E$65536,MATCH($D920,background_biosphere!$A$2:$A$65536,0))),"")</f>
        <v/>
      </c>
      <c r="O920" s="61"/>
      <c r="P920" s="61"/>
      <c r="Q920" s="61"/>
    </row>
    <row r="921" spans="1:17" x14ac:dyDescent="0.25">
      <c r="A921" s="159"/>
      <c r="B921" s="156"/>
      <c r="C921" s="53"/>
      <c r="D921" s="54"/>
      <c r="E921" s="55" t="str">
        <f>_xlfn.IFNA(_xlfn.IFNA(INDEX(l_act!$B$3:$B$65537,MATCH(IFERROR(RIGHT($C921,LEN($C921)-FIND("_",$C921)),""),l_act!$A$3:$A$65537,0)),INDEX(background_technosphere!$E$2:$E$65536,MATCH($C921,background_technosphere!$A$2:$A$65536,0))),"")</f>
        <v/>
      </c>
      <c r="F921" s="55" t="str">
        <f>_xlfn.IFNA(_xlfn.IFNA(INDEX(l_act!$C$3:$C$65537,MATCH(IFERROR(RIGHT($C921,LEN($C921)-FIND("_",$C921)),""),l_act!$A$3:$A$65537,0)),INDEX(background_technosphere!$G$2:$G$65536,MATCH($C921,background_technosphere!$A$2:$A$65536,0))),"")</f>
        <v/>
      </c>
      <c r="G921" s="56" t="str">
        <f>_xlfn.IFNA(_xlfn.IFNA(INDEX(l_goods!$B$3:$B$65537,MATCH($C921,l_goods!$A$3:$A$65537,0)),INDEX(background_technosphere!$F$2:$F$65536,MATCH($C921,background_technosphere!$A$2:$A$65536,0))),"")</f>
        <v/>
      </c>
      <c r="H921" s="57" t="str">
        <f>_xlfn.IFNA(_xlfn.IFNA(INDEX(l_fp!$B$3:$B$65537,MATCH($D921,l_fp!$A$3:$A$65537,0)),INDEX(background_biosphere!$B$2:$B$65536,MATCH($D921,background_biosphere!$A$2:$A$65536,0))),"")</f>
        <v/>
      </c>
      <c r="I921" s="58"/>
      <c r="J921" s="58"/>
      <c r="K921" s="54"/>
      <c r="L921" s="59" t="str">
        <f>IF(_xlfn.IFNA(_xlfn.IFNA(INDEX(l_fp!$D$3:$D$65537,MATCH($D921,l_fp!$A$3:$A$65537,0)),INDEX(background_biosphere!$C$2:$C$65536,MATCH($D921,background_biosphere!$A$2:$A$65536,0))),"")=0,"",_xlfn.IFNA(_xlfn.IFNA(INDEX(l_fp!$D$3:$D$65537,MATCH($D921,l_fp!$A$3:$A$65537,0)),INDEX(background_biosphere!$C$2:$C$65536,MATCH($D921,background_biosphere!$A$2:$A$65536,0))),""))</f>
        <v/>
      </c>
      <c r="M921" s="59" t="str">
        <f>IF(_xlfn.IFNA(_xlfn.IFNA(INDEX(l_fp!$E$3:$E$65537,MATCH($D921,l_fp!$A$3:$A$65537,0)),INDEX(background_biosphere!$D$2:$D$65536,MATCH($D921,background_biosphere!$A$2:$A$65536,0))),"")=0,"",_xlfn.IFNA(_xlfn.IFNA(INDEX(l_fp!$E$3:$E$65537,MATCH($D921,l_fp!$A$3:$A$65537,0)),INDEX(background_biosphere!$D$2:$D$65536,MATCH($D921,background_biosphere!$A$2:$A$65536,0))),""))</f>
        <v/>
      </c>
      <c r="N921" s="60" t="str">
        <f>_xlfn.IFNA(_xlfn.IFNA(_xlfn.IFNA(_xlfn.IFNA(INDEX(l_goods!$D$3:$D$65537,MATCH(C921,l_goods!$A$3:$A$65537,0)),INDEX(background_technosphere!$H$2:$H$65536,MATCH(C921,background_technosphere!$A$2:$A$65536,0))),INDEX(l_fp!$F$3:$F$65537,MATCH($D921,l_fp!$A$3:$A$65537,0))),INDEX(background_biosphere!$E$2:$E$65536,MATCH($D921,background_biosphere!$A$2:$A$65536,0))),"")</f>
        <v/>
      </c>
      <c r="O921" s="61"/>
      <c r="P921" s="61"/>
      <c r="Q921" s="61"/>
    </row>
    <row r="922" spans="1:17" x14ac:dyDescent="0.25">
      <c r="A922" s="159"/>
      <c r="B922" s="156"/>
      <c r="C922" s="53"/>
      <c r="D922" s="54"/>
      <c r="E922" s="55" t="str">
        <f>_xlfn.IFNA(_xlfn.IFNA(INDEX(l_act!$B$3:$B$65537,MATCH(IFERROR(RIGHT($C922,LEN($C922)-FIND("_",$C922)),""),l_act!$A$3:$A$65537,0)),INDEX(background_technosphere!$E$2:$E$65536,MATCH($C922,background_technosphere!$A$2:$A$65536,0))),"")</f>
        <v/>
      </c>
      <c r="F922" s="55" t="str">
        <f>_xlfn.IFNA(_xlfn.IFNA(INDEX(l_act!$C$3:$C$65537,MATCH(IFERROR(RIGHT($C922,LEN($C922)-FIND("_",$C922)),""),l_act!$A$3:$A$65537,0)),INDEX(background_technosphere!$G$2:$G$65536,MATCH($C922,background_technosphere!$A$2:$A$65536,0))),"")</f>
        <v/>
      </c>
      <c r="G922" s="56" t="str">
        <f>_xlfn.IFNA(_xlfn.IFNA(INDEX(l_goods!$B$3:$B$65537,MATCH($C922,l_goods!$A$3:$A$65537,0)),INDEX(background_technosphere!$F$2:$F$65536,MATCH($C922,background_technosphere!$A$2:$A$65536,0))),"")</f>
        <v/>
      </c>
      <c r="H922" s="57" t="str">
        <f>_xlfn.IFNA(_xlfn.IFNA(INDEX(l_fp!$B$3:$B$65537,MATCH($D922,l_fp!$A$3:$A$65537,0)),INDEX(background_biosphere!$B$2:$B$65536,MATCH($D922,background_biosphere!$A$2:$A$65536,0))),"")</f>
        <v/>
      </c>
      <c r="I922" s="58"/>
      <c r="J922" s="58"/>
      <c r="K922" s="54"/>
      <c r="L922" s="59" t="str">
        <f>IF(_xlfn.IFNA(_xlfn.IFNA(INDEX(l_fp!$D$3:$D$65537,MATCH($D922,l_fp!$A$3:$A$65537,0)),INDEX(background_biosphere!$C$2:$C$65536,MATCH($D922,background_biosphere!$A$2:$A$65536,0))),"")=0,"",_xlfn.IFNA(_xlfn.IFNA(INDEX(l_fp!$D$3:$D$65537,MATCH($D922,l_fp!$A$3:$A$65537,0)),INDEX(background_biosphere!$C$2:$C$65536,MATCH($D922,background_biosphere!$A$2:$A$65536,0))),""))</f>
        <v/>
      </c>
      <c r="M922" s="59" t="str">
        <f>IF(_xlfn.IFNA(_xlfn.IFNA(INDEX(l_fp!$E$3:$E$65537,MATCH($D922,l_fp!$A$3:$A$65537,0)),INDEX(background_biosphere!$D$2:$D$65536,MATCH($D922,background_biosphere!$A$2:$A$65536,0))),"")=0,"",_xlfn.IFNA(_xlfn.IFNA(INDEX(l_fp!$E$3:$E$65537,MATCH($D922,l_fp!$A$3:$A$65537,0)),INDEX(background_biosphere!$D$2:$D$65536,MATCH($D922,background_biosphere!$A$2:$A$65536,0))),""))</f>
        <v/>
      </c>
      <c r="N922" s="60" t="str">
        <f>_xlfn.IFNA(_xlfn.IFNA(_xlfn.IFNA(_xlfn.IFNA(INDEX(l_goods!$D$3:$D$65537,MATCH(C922,l_goods!$A$3:$A$65537,0)),INDEX(background_technosphere!$H$2:$H$65536,MATCH(C922,background_technosphere!$A$2:$A$65536,0))),INDEX(l_fp!$F$3:$F$65537,MATCH($D922,l_fp!$A$3:$A$65537,0))),INDEX(background_biosphere!$E$2:$E$65536,MATCH($D922,background_biosphere!$A$2:$A$65536,0))),"")</f>
        <v/>
      </c>
      <c r="O922" s="61"/>
      <c r="P922" s="61"/>
      <c r="Q922" s="61"/>
    </row>
    <row r="923" spans="1:17" x14ac:dyDescent="0.25">
      <c r="A923" s="159"/>
      <c r="B923" s="156"/>
      <c r="C923" s="53"/>
      <c r="D923" s="54"/>
      <c r="E923" s="55" t="str">
        <f>_xlfn.IFNA(_xlfn.IFNA(INDEX(l_act!$B$3:$B$65537,MATCH(IFERROR(RIGHT($C923,LEN($C923)-FIND("_",$C923)),""),l_act!$A$3:$A$65537,0)),INDEX(background_technosphere!$E$2:$E$65536,MATCH($C923,background_technosphere!$A$2:$A$65536,0))),"")</f>
        <v/>
      </c>
      <c r="F923" s="55" t="str">
        <f>_xlfn.IFNA(_xlfn.IFNA(INDEX(l_act!$C$3:$C$65537,MATCH(IFERROR(RIGHT($C923,LEN($C923)-FIND("_",$C923)),""),l_act!$A$3:$A$65537,0)),INDEX(background_technosphere!$G$2:$G$65536,MATCH($C923,background_technosphere!$A$2:$A$65536,0))),"")</f>
        <v/>
      </c>
      <c r="G923" s="56" t="str">
        <f>_xlfn.IFNA(_xlfn.IFNA(INDEX(l_goods!$B$3:$B$65537,MATCH($C923,l_goods!$A$3:$A$65537,0)),INDEX(background_technosphere!$F$2:$F$65536,MATCH($C923,background_technosphere!$A$2:$A$65536,0))),"")</f>
        <v/>
      </c>
      <c r="H923" s="57" t="str">
        <f>_xlfn.IFNA(_xlfn.IFNA(INDEX(l_fp!$B$3:$B$65537,MATCH($D923,l_fp!$A$3:$A$65537,0)),INDEX(background_biosphere!$B$2:$B$65536,MATCH($D923,background_biosphere!$A$2:$A$65536,0))),"")</f>
        <v/>
      </c>
      <c r="I923" s="58"/>
      <c r="J923" s="58"/>
      <c r="K923" s="54"/>
      <c r="L923" s="59" t="str">
        <f>IF(_xlfn.IFNA(_xlfn.IFNA(INDEX(l_fp!$D$3:$D$65537,MATCH($D923,l_fp!$A$3:$A$65537,0)),INDEX(background_biosphere!$C$2:$C$65536,MATCH($D923,background_biosphere!$A$2:$A$65536,0))),"")=0,"",_xlfn.IFNA(_xlfn.IFNA(INDEX(l_fp!$D$3:$D$65537,MATCH($D923,l_fp!$A$3:$A$65537,0)),INDEX(background_biosphere!$C$2:$C$65536,MATCH($D923,background_biosphere!$A$2:$A$65536,0))),""))</f>
        <v/>
      </c>
      <c r="M923" s="59" t="str">
        <f>IF(_xlfn.IFNA(_xlfn.IFNA(INDEX(l_fp!$E$3:$E$65537,MATCH($D923,l_fp!$A$3:$A$65537,0)),INDEX(background_biosphere!$D$2:$D$65536,MATCH($D923,background_biosphere!$A$2:$A$65536,0))),"")=0,"",_xlfn.IFNA(_xlfn.IFNA(INDEX(l_fp!$E$3:$E$65537,MATCH($D923,l_fp!$A$3:$A$65537,0)),INDEX(background_biosphere!$D$2:$D$65536,MATCH($D923,background_biosphere!$A$2:$A$65536,0))),""))</f>
        <v/>
      </c>
      <c r="N923" s="60" t="str">
        <f>_xlfn.IFNA(_xlfn.IFNA(_xlfn.IFNA(_xlfn.IFNA(INDEX(l_goods!$D$3:$D$65537,MATCH(C923,l_goods!$A$3:$A$65537,0)),INDEX(background_technosphere!$H$2:$H$65536,MATCH(C923,background_technosphere!$A$2:$A$65536,0))),INDEX(l_fp!$F$3:$F$65537,MATCH($D923,l_fp!$A$3:$A$65537,0))),INDEX(background_biosphere!$E$2:$E$65536,MATCH($D923,background_biosphere!$A$2:$A$65536,0))),"")</f>
        <v/>
      </c>
      <c r="O923" s="61"/>
      <c r="P923" s="61"/>
      <c r="Q923" s="61"/>
    </row>
    <row r="924" spans="1:17" x14ac:dyDescent="0.25">
      <c r="A924" s="159"/>
      <c r="B924" s="156"/>
      <c r="C924" s="53"/>
      <c r="D924" s="54"/>
      <c r="E924" s="55" t="str">
        <f>_xlfn.IFNA(_xlfn.IFNA(INDEX(l_act!$B$3:$B$65537,MATCH(IFERROR(RIGHT($C924,LEN($C924)-FIND("_",$C924)),""),l_act!$A$3:$A$65537,0)),INDEX(background_technosphere!$E$2:$E$65536,MATCH($C924,background_technosphere!$A$2:$A$65536,0))),"")</f>
        <v/>
      </c>
      <c r="F924" s="55" t="str">
        <f>_xlfn.IFNA(_xlfn.IFNA(INDEX(l_act!$C$3:$C$65537,MATCH(IFERROR(RIGHT($C924,LEN($C924)-FIND("_",$C924)),""),l_act!$A$3:$A$65537,0)),INDEX(background_technosphere!$G$2:$G$65536,MATCH($C924,background_technosphere!$A$2:$A$65536,0))),"")</f>
        <v/>
      </c>
      <c r="G924" s="56" t="str">
        <f>_xlfn.IFNA(_xlfn.IFNA(INDEX(l_goods!$B$3:$B$65537,MATCH($C924,l_goods!$A$3:$A$65537,0)),INDEX(background_technosphere!$F$2:$F$65536,MATCH($C924,background_technosphere!$A$2:$A$65536,0))),"")</f>
        <v/>
      </c>
      <c r="H924" s="57" t="str">
        <f>_xlfn.IFNA(_xlfn.IFNA(INDEX(l_fp!$B$3:$B$65537,MATCH($D924,l_fp!$A$3:$A$65537,0)),INDEX(background_biosphere!$B$2:$B$65536,MATCH($D924,background_biosphere!$A$2:$A$65536,0))),"")</f>
        <v/>
      </c>
      <c r="I924" s="58"/>
      <c r="J924" s="58"/>
      <c r="K924" s="54"/>
      <c r="L924" s="59" t="str">
        <f>IF(_xlfn.IFNA(_xlfn.IFNA(INDEX(l_fp!$D$3:$D$65537,MATCH($D924,l_fp!$A$3:$A$65537,0)),INDEX(background_biosphere!$C$2:$C$65536,MATCH($D924,background_biosphere!$A$2:$A$65536,0))),"")=0,"",_xlfn.IFNA(_xlfn.IFNA(INDEX(l_fp!$D$3:$D$65537,MATCH($D924,l_fp!$A$3:$A$65537,0)),INDEX(background_biosphere!$C$2:$C$65536,MATCH($D924,background_biosphere!$A$2:$A$65536,0))),""))</f>
        <v/>
      </c>
      <c r="M924" s="59" t="str">
        <f>IF(_xlfn.IFNA(_xlfn.IFNA(INDEX(l_fp!$E$3:$E$65537,MATCH($D924,l_fp!$A$3:$A$65537,0)),INDEX(background_biosphere!$D$2:$D$65536,MATCH($D924,background_biosphere!$A$2:$A$65536,0))),"")=0,"",_xlfn.IFNA(_xlfn.IFNA(INDEX(l_fp!$E$3:$E$65537,MATCH($D924,l_fp!$A$3:$A$65537,0)),INDEX(background_biosphere!$D$2:$D$65536,MATCH($D924,background_biosphere!$A$2:$A$65536,0))),""))</f>
        <v/>
      </c>
      <c r="N924" s="60" t="str">
        <f>_xlfn.IFNA(_xlfn.IFNA(_xlfn.IFNA(_xlfn.IFNA(INDEX(l_goods!$D$3:$D$65537,MATCH(C924,l_goods!$A$3:$A$65537,0)),INDEX(background_technosphere!$H$2:$H$65536,MATCH(C924,background_technosphere!$A$2:$A$65536,0))),INDEX(l_fp!$F$3:$F$65537,MATCH($D924,l_fp!$A$3:$A$65537,0))),INDEX(background_biosphere!$E$2:$E$65536,MATCH($D924,background_biosphere!$A$2:$A$65536,0))),"")</f>
        <v/>
      </c>
      <c r="O924" s="61"/>
      <c r="P924" s="61"/>
      <c r="Q924" s="61"/>
    </row>
    <row r="925" spans="1:17" x14ac:dyDescent="0.25">
      <c r="A925" s="159"/>
      <c r="B925" s="156"/>
      <c r="C925" s="53"/>
      <c r="D925" s="54"/>
      <c r="E925" s="55" t="str">
        <f>_xlfn.IFNA(_xlfn.IFNA(INDEX(l_act!$B$3:$B$65537,MATCH(IFERROR(RIGHT($C925,LEN($C925)-FIND("_",$C925)),""),l_act!$A$3:$A$65537,0)),INDEX(background_technosphere!$E$2:$E$65536,MATCH($C925,background_technosphere!$A$2:$A$65536,0))),"")</f>
        <v/>
      </c>
      <c r="F925" s="55" t="str">
        <f>_xlfn.IFNA(_xlfn.IFNA(INDEX(l_act!$C$3:$C$65537,MATCH(IFERROR(RIGHT($C925,LEN($C925)-FIND("_",$C925)),""),l_act!$A$3:$A$65537,0)),INDEX(background_technosphere!$G$2:$G$65536,MATCH($C925,background_technosphere!$A$2:$A$65536,0))),"")</f>
        <v/>
      </c>
      <c r="G925" s="56" t="str">
        <f>_xlfn.IFNA(_xlfn.IFNA(INDEX(l_goods!$B$3:$B$65537,MATCH($C925,l_goods!$A$3:$A$65537,0)),INDEX(background_technosphere!$F$2:$F$65536,MATCH($C925,background_technosphere!$A$2:$A$65536,0))),"")</f>
        <v/>
      </c>
      <c r="H925" s="57" t="str">
        <f>_xlfn.IFNA(_xlfn.IFNA(INDEX(l_fp!$B$3:$B$65537,MATCH($D925,l_fp!$A$3:$A$65537,0)),INDEX(background_biosphere!$B$2:$B$65536,MATCH($D925,background_biosphere!$A$2:$A$65536,0))),"")</f>
        <v/>
      </c>
      <c r="I925" s="58"/>
      <c r="J925" s="58"/>
      <c r="K925" s="54"/>
      <c r="L925" s="59" t="str">
        <f>IF(_xlfn.IFNA(_xlfn.IFNA(INDEX(l_fp!$D$3:$D$65537,MATCH($D925,l_fp!$A$3:$A$65537,0)),INDEX(background_biosphere!$C$2:$C$65536,MATCH($D925,background_biosphere!$A$2:$A$65536,0))),"")=0,"",_xlfn.IFNA(_xlfn.IFNA(INDEX(l_fp!$D$3:$D$65537,MATCH($D925,l_fp!$A$3:$A$65537,0)),INDEX(background_biosphere!$C$2:$C$65536,MATCH($D925,background_biosphere!$A$2:$A$65536,0))),""))</f>
        <v/>
      </c>
      <c r="M925" s="59" t="str">
        <f>IF(_xlfn.IFNA(_xlfn.IFNA(INDEX(l_fp!$E$3:$E$65537,MATCH($D925,l_fp!$A$3:$A$65537,0)),INDEX(background_biosphere!$D$2:$D$65536,MATCH($D925,background_biosphere!$A$2:$A$65536,0))),"")=0,"",_xlfn.IFNA(_xlfn.IFNA(INDEX(l_fp!$E$3:$E$65537,MATCH($D925,l_fp!$A$3:$A$65537,0)),INDEX(background_biosphere!$D$2:$D$65536,MATCH($D925,background_biosphere!$A$2:$A$65536,0))),""))</f>
        <v/>
      </c>
      <c r="N925" s="60" t="str">
        <f>_xlfn.IFNA(_xlfn.IFNA(_xlfn.IFNA(_xlfn.IFNA(INDEX(l_goods!$D$3:$D$65537,MATCH(C925,l_goods!$A$3:$A$65537,0)),INDEX(background_technosphere!$H$2:$H$65536,MATCH(C925,background_technosphere!$A$2:$A$65536,0))),INDEX(l_fp!$F$3:$F$65537,MATCH($D925,l_fp!$A$3:$A$65537,0))),INDEX(background_biosphere!$E$2:$E$65536,MATCH($D925,background_biosphere!$A$2:$A$65536,0))),"")</f>
        <v/>
      </c>
      <c r="O925" s="61"/>
      <c r="P925" s="61"/>
      <c r="Q925" s="61"/>
    </row>
    <row r="926" spans="1:17" x14ac:dyDescent="0.25">
      <c r="A926" s="159"/>
      <c r="B926" s="156"/>
      <c r="C926" s="53"/>
      <c r="D926" s="54"/>
      <c r="E926" s="55" t="str">
        <f>_xlfn.IFNA(_xlfn.IFNA(INDEX(l_act!$B$3:$B$65537,MATCH(IFERROR(RIGHT($C926,LEN($C926)-FIND("_",$C926)),""),l_act!$A$3:$A$65537,0)),INDEX(background_technosphere!$E$2:$E$65536,MATCH($C926,background_technosphere!$A$2:$A$65536,0))),"")</f>
        <v/>
      </c>
      <c r="F926" s="55" t="str">
        <f>_xlfn.IFNA(_xlfn.IFNA(INDEX(l_act!$C$3:$C$65537,MATCH(IFERROR(RIGHT($C926,LEN($C926)-FIND("_",$C926)),""),l_act!$A$3:$A$65537,0)),INDEX(background_technosphere!$G$2:$G$65536,MATCH($C926,background_technosphere!$A$2:$A$65536,0))),"")</f>
        <v/>
      </c>
      <c r="G926" s="56" t="str">
        <f>_xlfn.IFNA(_xlfn.IFNA(INDEX(l_goods!$B$3:$B$65537,MATCH($C926,l_goods!$A$3:$A$65537,0)),INDEX(background_technosphere!$F$2:$F$65536,MATCH($C926,background_technosphere!$A$2:$A$65536,0))),"")</f>
        <v/>
      </c>
      <c r="H926" s="57" t="str">
        <f>_xlfn.IFNA(_xlfn.IFNA(INDEX(l_fp!$B$3:$B$65537,MATCH($D926,l_fp!$A$3:$A$65537,0)),INDEX(background_biosphere!$B$2:$B$65536,MATCH($D926,background_biosphere!$A$2:$A$65536,0))),"")</f>
        <v/>
      </c>
      <c r="I926" s="58"/>
      <c r="J926" s="58"/>
      <c r="K926" s="54"/>
      <c r="L926" s="59" t="str">
        <f>IF(_xlfn.IFNA(_xlfn.IFNA(INDEX(l_fp!$D$3:$D$65537,MATCH($D926,l_fp!$A$3:$A$65537,0)),INDEX(background_biosphere!$C$2:$C$65536,MATCH($D926,background_biosphere!$A$2:$A$65536,0))),"")=0,"",_xlfn.IFNA(_xlfn.IFNA(INDEX(l_fp!$D$3:$D$65537,MATCH($D926,l_fp!$A$3:$A$65537,0)),INDEX(background_biosphere!$C$2:$C$65536,MATCH($D926,background_biosphere!$A$2:$A$65536,0))),""))</f>
        <v/>
      </c>
      <c r="M926" s="59" t="str">
        <f>IF(_xlfn.IFNA(_xlfn.IFNA(INDEX(l_fp!$E$3:$E$65537,MATCH($D926,l_fp!$A$3:$A$65537,0)),INDEX(background_biosphere!$D$2:$D$65536,MATCH($D926,background_biosphere!$A$2:$A$65536,0))),"")=0,"",_xlfn.IFNA(_xlfn.IFNA(INDEX(l_fp!$E$3:$E$65537,MATCH($D926,l_fp!$A$3:$A$65537,0)),INDEX(background_biosphere!$D$2:$D$65536,MATCH($D926,background_biosphere!$A$2:$A$65536,0))),""))</f>
        <v/>
      </c>
      <c r="N926" s="60" t="str">
        <f>_xlfn.IFNA(_xlfn.IFNA(_xlfn.IFNA(_xlfn.IFNA(INDEX(l_goods!$D$3:$D$65537,MATCH(C926,l_goods!$A$3:$A$65537,0)),INDEX(background_technosphere!$H$2:$H$65536,MATCH(C926,background_technosphere!$A$2:$A$65536,0))),INDEX(l_fp!$F$3:$F$65537,MATCH($D926,l_fp!$A$3:$A$65537,0))),INDEX(background_biosphere!$E$2:$E$65536,MATCH($D926,background_biosphere!$A$2:$A$65536,0))),"")</f>
        <v/>
      </c>
      <c r="O926" s="61"/>
      <c r="P926" s="61"/>
      <c r="Q926" s="61"/>
    </row>
    <row r="927" spans="1:17" x14ac:dyDescent="0.25">
      <c r="A927" s="159"/>
      <c r="B927" s="156"/>
      <c r="C927" s="53"/>
      <c r="D927" s="54"/>
      <c r="E927" s="55" t="str">
        <f>_xlfn.IFNA(_xlfn.IFNA(INDEX(l_act!$B$3:$B$65537,MATCH(IFERROR(RIGHT($C927,LEN($C927)-FIND("_",$C927)),""),l_act!$A$3:$A$65537,0)),INDEX(background_technosphere!$E$2:$E$65536,MATCH($C927,background_technosphere!$A$2:$A$65536,0))),"")</f>
        <v/>
      </c>
      <c r="F927" s="55" t="str">
        <f>_xlfn.IFNA(_xlfn.IFNA(INDEX(l_act!$C$3:$C$65537,MATCH(IFERROR(RIGHT($C927,LEN($C927)-FIND("_",$C927)),""),l_act!$A$3:$A$65537,0)),INDEX(background_technosphere!$G$2:$G$65536,MATCH($C927,background_technosphere!$A$2:$A$65536,0))),"")</f>
        <v/>
      </c>
      <c r="G927" s="56" t="str">
        <f>_xlfn.IFNA(_xlfn.IFNA(INDEX(l_goods!$B$3:$B$65537,MATCH($C927,l_goods!$A$3:$A$65537,0)),INDEX(background_technosphere!$F$2:$F$65536,MATCH($C927,background_technosphere!$A$2:$A$65536,0))),"")</f>
        <v/>
      </c>
      <c r="H927" s="57" t="str">
        <f>_xlfn.IFNA(_xlfn.IFNA(INDEX(l_fp!$B$3:$B$65537,MATCH($D927,l_fp!$A$3:$A$65537,0)),INDEX(background_biosphere!$B$2:$B$65536,MATCH($D927,background_biosphere!$A$2:$A$65536,0))),"")</f>
        <v/>
      </c>
      <c r="I927" s="58"/>
      <c r="J927" s="58"/>
      <c r="K927" s="54"/>
      <c r="L927" s="59" t="str">
        <f>IF(_xlfn.IFNA(_xlfn.IFNA(INDEX(l_fp!$D$3:$D$65537,MATCH($D927,l_fp!$A$3:$A$65537,0)),INDEX(background_biosphere!$C$2:$C$65536,MATCH($D927,background_biosphere!$A$2:$A$65536,0))),"")=0,"",_xlfn.IFNA(_xlfn.IFNA(INDEX(l_fp!$D$3:$D$65537,MATCH($D927,l_fp!$A$3:$A$65537,0)),INDEX(background_biosphere!$C$2:$C$65536,MATCH($D927,background_biosphere!$A$2:$A$65536,0))),""))</f>
        <v/>
      </c>
      <c r="M927" s="59" t="str">
        <f>IF(_xlfn.IFNA(_xlfn.IFNA(INDEX(l_fp!$E$3:$E$65537,MATCH($D927,l_fp!$A$3:$A$65537,0)),INDEX(background_biosphere!$D$2:$D$65536,MATCH($D927,background_biosphere!$A$2:$A$65536,0))),"")=0,"",_xlfn.IFNA(_xlfn.IFNA(INDEX(l_fp!$E$3:$E$65537,MATCH($D927,l_fp!$A$3:$A$65537,0)),INDEX(background_biosphere!$D$2:$D$65536,MATCH($D927,background_biosphere!$A$2:$A$65536,0))),""))</f>
        <v/>
      </c>
      <c r="N927" s="60" t="str">
        <f>_xlfn.IFNA(_xlfn.IFNA(_xlfn.IFNA(_xlfn.IFNA(INDEX(l_goods!$D$3:$D$65537,MATCH(C927,l_goods!$A$3:$A$65537,0)),INDEX(background_technosphere!$H$2:$H$65536,MATCH(C927,background_technosphere!$A$2:$A$65536,0))),INDEX(l_fp!$F$3:$F$65537,MATCH($D927,l_fp!$A$3:$A$65537,0))),INDEX(background_biosphere!$E$2:$E$65536,MATCH($D927,background_biosphere!$A$2:$A$65536,0))),"")</f>
        <v/>
      </c>
      <c r="O927" s="61"/>
      <c r="P927" s="61"/>
      <c r="Q927" s="61"/>
    </row>
    <row r="928" spans="1:17" x14ac:dyDescent="0.25">
      <c r="A928" s="159"/>
      <c r="B928" s="156"/>
      <c r="C928" s="53"/>
      <c r="D928" s="54"/>
      <c r="E928" s="55" t="str">
        <f>_xlfn.IFNA(_xlfn.IFNA(INDEX(l_act!$B$3:$B$65537,MATCH(IFERROR(RIGHT($C928,LEN($C928)-FIND("_",$C928)),""),l_act!$A$3:$A$65537,0)),INDEX(background_technosphere!$E$2:$E$65536,MATCH($C928,background_technosphere!$A$2:$A$65536,0))),"")</f>
        <v/>
      </c>
      <c r="F928" s="55" t="str">
        <f>_xlfn.IFNA(_xlfn.IFNA(INDEX(l_act!$C$3:$C$65537,MATCH(IFERROR(RIGHT($C928,LEN($C928)-FIND("_",$C928)),""),l_act!$A$3:$A$65537,0)),INDEX(background_technosphere!$G$2:$G$65536,MATCH($C928,background_technosphere!$A$2:$A$65536,0))),"")</f>
        <v/>
      </c>
      <c r="G928" s="56" t="str">
        <f>_xlfn.IFNA(_xlfn.IFNA(INDEX(l_goods!$B$3:$B$65537,MATCH($C928,l_goods!$A$3:$A$65537,0)),INDEX(background_technosphere!$F$2:$F$65536,MATCH($C928,background_technosphere!$A$2:$A$65536,0))),"")</f>
        <v/>
      </c>
      <c r="H928" s="57" t="str">
        <f>_xlfn.IFNA(_xlfn.IFNA(INDEX(l_fp!$B$3:$B$65537,MATCH($D928,l_fp!$A$3:$A$65537,0)),INDEX(background_biosphere!$B$2:$B$65536,MATCH($D928,background_biosphere!$A$2:$A$65536,0))),"")</f>
        <v/>
      </c>
      <c r="I928" s="58"/>
      <c r="J928" s="58"/>
      <c r="K928" s="54"/>
      <c r="L928" s="59" t="str">
        <f>IF(_xlfn.IFNA(_xlfn.IFNA(INDEX(l_fp!$D$3:$D$65537,MATCH($D928,l_fp!$A$3:$A$65537,0)),INDEX(background_biosphere!$C$2:$C$65536,MATCH($D928,background_biosphere!$A$2:$A$65536,0))),"")=0,"",_xlfn.IFNA(_xlfn.IFNA(INDEX(l_fp!$D$3:$D$65537,MATCH($D928,l_fp!$A$3:$A$65537,0)),INDEX(background_biosphere!$C$2:$C$65536,MATCH($D928,background_biosphere!$A$2:$A$65536,0))),""))</f>
        <v/>
      </c>
      <c r="M928" s="59" t="str">
        <f>IF(_xlfn.IFNA(_xlfn.IFNA(INDEX(l_fp!$E$3:$E$65537,MATCH($D928,l_fp!$A$3:$A$65537,0)),INDEX(background_biosphere!$D$2:$D$65536,MATCH($D928,background_biosphere!$A$2:$A$65536,0))),"")=0,"",_xlfn.IFNA(_xlfn.IFNA(INDEX(l_fp!$E$3:$E$65537,MATCH($D928,l_fp!$A$3:$A$65537,0)),INDEX(background_biosphere!$D$2:$D$65536,MATCH($D928,background_biosphere!$A$2:$A$65536,0))),""))</f>
        <v/>
      </c>
      <c r="N928" s="60" t="str">
        <f>_xlfn.IFNA(_xlfn.IFNA(_xlfn.IFNA(_xlfn.IFNA(INDEX(l_goods!$D$3:$D$65537,MATCH(C928,l_goods!$A$3:$A$65537,0)),INDEX(background_technosphere!$H$2:$H$65536,MATCH(C928,background_technosphere!$A$2:$A$65536,0))),INDEX(l_fp!$F$3:$F$65537,MATCH($D928,l_fp!$A$3:$A$65537,0))),INDEX(background_biosphere!$E$2:$E$65536,MATCH($D928,background_biosphere!$A$2:$A$65536,0))),"")</f>
        <v/>
      </c>
      <c r="O928" s="61"/>
      <c r="P928" s="61"/>
      <c r="Q928" s="61"/>
    </row>
    <row r="929" spans="1:17" x14ac:dyDescent="0.25">
      <c r="A929" s="159"/>
      <c r="B929" s="156"/>
      <c r="C929" s="53"/>
      <c r="D929" s="54"/>
      <c r="E929" s="55" t="str">
        <f>_xlfn.IFNA(_xlfn.IFNA(INDEX(l_act!$B$3:$B$65537,MATCH(IFERROR(RIGHT($C929,LEN($C929)-FIND("_",$C929)),""),l_act!$A$3:$A$65537,0)),INDEX(background_technosphere!$E$2:$E$65536,MATCH($C929,background_technosphere!$A$2:$A$65536,0))),"")</f>
        <v/>
      </c>
      <c r="F929" s="55" t="str">
        <f>_xlfn.IFNA(_xlfn.IFNA(INDEX(l_act!$C$3:$C$65537,MATCH(IFERROR(RIGHT($C929,LEN($C929)-FIND("_",$C929)),""),l_act!$A$3:$A$65537,0)),INDEX(background_technosphere!$G$2:$G$65536,MATCH($C929,background_technosphere!$A$2:$A$65536,0))),"")</f>
        <v/>
      </c>
      <c r="G929" s="56" t="str">
        <f>_xlfn.IFNA(_xlfn.IFNA(INDEX(l_goods!$B$3:$B$65537,MATCH($C929,l_goods!$A$3:$A$65537,0)),INDEX(background_technosphere!$F$2:$F$65536,MATCH($C929,background_technosphere!$A$2:$A$65536,0))),"")</f>
        <v/>
      </c>
      <c r="H929" s="57" t="str">
        <f>_xlfn.IFNA(_xlfn.IFNA(INDEX(l_fp!$B$3:$B$65537,MATCH($D929,l_fp!$A$3:$A$65537,0)),INDEX(background_biosphere!$B$2:$B$65536,MATCH($D929,background_biosphere!$A$2:$A$65536,0))),"")</f>
        <v/>
      </c>
      <c r="I929" s="58"/>
      <c r="J929" s="58"/>
      <c r="K929" s="54"/>
      <c r="L929" s="59" t="str">
        <f>IF(_xlfn.IFNA(_xlfn.IFNA(INDEX(l_fp!$D$3:$D$65537,MATCH($D929,l_fp!$A$3:$A$65537,0)),INDEX(background_biosphere!$C$2:$C$65536,MATCH($D929,background_biosphere!$A$2:$A$65536,0))),"")=0,"",_xlfn.IFNA(_xlfn.IFNA(INDEX(l_fp!$D$3:$D$65537,MATCH($D929,l_fp!$A$3:$A$65537,0)),INDEX(background_biosphere!$C$2:$C$65536,MATCH($D929,background_biosphere!$A$2:$A$65536,0))),""))</f>
        <v/>
      </c>
      <c r="M929" s="59" t="str">
        <f>IF(_xlfn.IFNA(_xlfn.IFNA(INDEX(l_fp!$E$3:$E$65537,MATCH($D929,l_fp!$A$3:$A$65537,0)),INDEX(background_biosphere!$D$2:$D$65536,MATCH($D929,background_biosphere!$A$2:$A$65536,0))),"")=0,"",_xlfn.IFNA(_xlfn.IFNA(INDEX(l_fp!$E$3:$E$65537,MATCH($D929,l_fp!$A$3:$A$65537,0)),INDEX(background_biosphere!$D$2:$D$65536,MATCH($D929,background_biosphere!$A$2:$A$65536,0))),""))</f>
        <v/>
      </c>
      <c r="N929" s="60" t="str">
        <f>_xlfn.IFNA(_xlfn.IFNA(_xlfn.IFNA(_xlfn.IFNA(INDEX(l_goods!$D$3:$D$65537,MATCH(C929,l_goods!$A$3:$A$65537,0)),INDEX(background_technosphere!$H$2:$H$65536,MATCH(C929,background_technosphere!$A$2:$A$65536,0))),INDEX(l_fp!$F$3:$F$65537,MATCH($D929,l_fp!$A$3:$A$65537,0))),INDEX(background_biosphere!$E$2:$E$65536,MATCH($D929,background_biosphere!$A$2:$A$65536,0))),"")</f>
        <v/>
      </c>
      <c r="O929" s="61"/>
      <c r="P929" s="61"/>
      <c r="Q929" s="61"/>
    </row>
    <row r="930" spans="1:17" x14ac:dyDescent="0.25">
      <c r="A930" s="159"/>
      <c r="B930" s="156"/>
      <c r="C930" s="53"/>
      <c r="D930" s="54"/>
      <c r="E930" s="55" t="str">
        <f>_xlfn.IFNA(_xlfn.IFNA(INDEX(l_act!$B$3:$B$65537,MATCH(IFERROR(RIGHT($C930,LEN($C930)-FIND("_",$C930)),""),l_act!$A$3:$A$65537,0)),INDEX(background_technosphere!$E$2:$E$65536,MATCH($C930,background_technosphere!$A$2:$A$65536,0))),"")</f>
        <v/>
      </c>
      <c r="F930" s="55" t="str">
        <f>_xlfn.IFNA(_xlfn.IFNA(INDEX(l_act!$C$3:$C$65537,MATCH(IFERROR(RIGHT($C930,LEN($C930)-FIND("_",$C930)),""),l_act!$A$3:$A$65537,0)),INDEX(background_technosphere!$G$2:$G$65536,MATCH($C930,background_technosphere!$A$2:$A$65536,0))),"")</f>
        <v/>
      </c>
      <c r="G930" s="56" t="str">
        <f>_xlfn.IFNA(_xlfn.IFNA(INDEX(l_goods!$B$3:$B$65537,MATCH($C930,l_goods!$A$3:$A$65537,0)),INDEX(background_technosphere!$F$2:$F$65536,MATCH($C930,background_technosphere!$A$2:$A$65536,0))),"")</f>
        <v/>
      </c>
      <c r="H930" s="57" t="str">
        <f>_xlfn.IFNA(_xlfn.IFNA(INDEX(l_fp!$B$3:$B$65537,MATCH($D930,l_fp!$A$3:$A$65537,0)),INDEX(background_biosphere!$B$2:$B$65536,MATCH($D930,background_biosphere!$A$2:$A$65536,0))),"")</f>
        <v/>
      </c>
      <c r="I930" s="58"/>
      <c r="J930" s="58"/>
      <c r="K930" s="54"/>
      <c r="L930" s="59" t="str">
        <f>IF(_xlfn.IFNA(_xlfn.IFNA(INDEX(l_fp!$D$3:$D$65537,MATCH($D930,l_fp!$A$3:$A$65537,0)),INDEX(background_biosphere!$C$2:$C$65536,MATCH($D930,background_biosphere!$A$2:$A$65536,0))),"")=0,"",_xlfn.IFNA(_xlfn.IFNA(INDEX(l_fp!$D$3:$D$65537,MATCH($D930,l_fp!$A$3:$A$65537,0)),INDEX(background_biosphere!$C$2:$C$65536,MATCH($D930,background_biosphere!$A$2:$A$65536,0))),""))</f>
        <v/>
      </c>
      <c r="M930" s="59" t="str">
        <f>IF(_xlfn.IFNA(_xlfn.IFNA(INDEX(l_fp!$E$3:$E$65537,MATCH($D930,l_fp!$A$3:$A$65537,0)),INDEX(background_biosphere!$D$2:$D$65536,MATCH($D930,background_biosphere!$A$2:$A$65536,0))),"")=0,"",_xlfn.IFNA(_xlfn.IFNA(INDEX(l_fp!$E$3:$E$65537,MATCH($D930,l_fp!$A$3:$A$65537,0)),INDEX(background_biosphere!$D$2:$D$65536,MATCH($D930,background_biosphere!$A$2:$A$65536,0))),""))</f>
        <v/>
      </c>
      <c r="N930" s="60" t="str">
        <f>_xlfn.IFNA(_xlfn.IFNA(_xlfn.IFNA(_xlfn.IFNA(INDEX(l_goods!$D$3:$D$65537,MATCH(C930,l_goods!$A$3:$A$65537,0)),INDEX(background_technosphere!$H$2:$H$65536,MATCH(C930,background_technosphere!$A$2:$A$65536,0))),INDEX(l_fp!$F$3:$F$65537,MATCH($D930,l_fp!$A$3:$A$65537,0))),INDEX(background_biosphere!$E$2:$E$65536,MATCH($D930,background_biosphere!$A$2:$A$65536,0))),"")</f>
        <v/>
      </c>
      <c r="O930" s="61"/>
      <c r="P930" s="61"/>
      <c r="Q930" s="61"/>
    </row>
    <row r="931" spans="1:17" x14ac:dyDescent="0.25">
      <c r="A931" s="159"/>
      <c r="B931" s="156"/>
      <c r="C931" s="53"/>
      <c r="D931" s="54"/>
      <c r="E931" s="55" t="str">
        <f>_xlfn.IFNA(_xlfn.IFNA(INDEX(l_act!$B$3:$B$65537,MATCH(IFERROR(RIGHT($C931,LEN($C931)-FIND("_",$C931)),""),l_act!$A$3:$A$65537,0)),INDEX(background_technosphere!$E$2:$E$65536,MATCH($C931,background_technosphere!$A$2:$A$65536,0))),"")</f>
        <v/>
      </c>
      <c r="F931" s="55" t="str">
        <f>_xlfn.IFNA(_xlfn.IFNA(INDEX(l_act!$C$3:$C$65537,MATCH(IFERROR(RIGHT($C931,LEN($C931)-FIND("_",$C931)),""),l_act!$A$3:$A$65537,0)),INDEX(background_technosphere!$G$2:$G$65536,MATCH($C931,background_technosphere!$A$2:$A$65536,0))),"")</f>
        <v/>
      </c>
      <c r="G931" s="56" t="str">
        <f>_xlfn.IFNA(_xlfn.IFNA(INDEX(l_goods!$B$3:$B$65537,MATCH($C931,l_goods!$A$3:$A$65537,0)),INDEX(background_technosphere!$F$2:$F$65536,MATCH($C931,background_technosphere!$A$2:$A$65536,0))),"")</f>
        <v/>
      </c>
      <c r="H931" s="57" t="str">
        <f>_xlfn.IFNA(_xlfn.IFNA(INDEX(l_fp!$B$3:$B$65537,MATCH($D931,l_fp!$A$3:$A$65537,0)),INDEX(background_biosphere!$B$2:$B$65536,MATCH($D931,background_biosphere!$A$2:$A$65536,0))),"")</f>
        <v/>
      </c>
      <c r="I931" s="58"/>
      <c r="J931" s="58"/>
      <c r="K931" s="54"/>
      <c r="L931" s="59" t="str">
        <f>IF(_xlfn.IFNA(_xlfn.IFNA(INDEX(l_fp!$D$3:$D$65537,MATCH($D931,l_fp!$A$3:$A$65537,0)),INDEX(background_biosphere!$C$2:$C$65536,MATCH($D931,background_biosphere!$A$2:$A$65536,0))),"")=0,"",_xlfn.IFNA(_xlfn.IFNA(INDEX(l_fp!$D$3:$D$65537,MATCH($D931,l_fp!$A$3:$A$65537,0)),INDEX(background_biosphere!$C$2:$C$65536,MATCH($D931,background_biosphere!$A$2:$A$65536,0))),""))</f>
        <v/>
      </c>
      <c r="M931" s="59" t="str">
        <f>IF(_xlfn.IFNA(_xlfn.IFNA(INDEX(l_fp!$E$3:$E$65537,MATCH($D931,l_fp!$A$3:$A$65537,0)),INDEX(background_biosphere!$D$2:$D$65536,MATCH($D931,background_biosphere!$A$2:$A$65536,0))),"")=0,"",_xlfn.IFNA(_xlfn.IFNA(INDEX(l_fp!$E$3:$E$65537,MATCH($D931,l_fp!$A$3:$A$65537,0)),INDEX(background_biosphere!$D$2:$D$65536,MATCH($D931,background_biosphere!$A$2:$A$65536,0))),""))</f>
        <v/>
      </c>
      <c r="N931" s="60" t="str">
        <f>_xlfn.IFNA(_xlfn.IFNA(_xlfn.IFNA(_xlfn.IFNA(INDEX(l_goods!$D$3:$D$65537,MATCH(C931,l_goods!$A$3:$A$65537,0)),INDEX(background_technosphere!$H$2:$H$65536,MATCH(C931,background_technosphere!$A$2:$A$65536,0))),INDEX(l_fp!$F$3:$F$65537,MATCH($D931,l_fp!$A$3:$A$65537,0))),INDEX(background_biosphere!$E$2:$E$65536,MATCH($D931,background_biosphere!$A$2:$A$65536,0))),"")</f>
        <v/>
      </c>
      <c r="O931" s="61"/>
      <c r="P931" s="61"/>
      <c r="Q931" s="61"/>
    </row>
    <row r="932" spans="1:17" x14ac:dyDescent="0.25">
      <c r="A932" s="159"/>
      <c r="B932" s="156"/>
      <c r="C932" s="53"/>
      <c r="D932" s="54"/>
      <c r="E932" s="55" t="str">
        <f>_xlfn.IFNA(_xlfn.IFNA(INDEX(l_act!$B$3:$B$65537,MATCH(IFERROR(RIGHT($C932,LEN($C932)-FIND("_",$C932)),""),l_act!$A$3:$A$65537,0)),INDEX(background_technosphere!$E$2:$E$65536,MATCH($C932,background_technosphere!$A$2:$A$65536,0))),"")</f>
        <v/>
      </c>
      <c r="F932" s="55" t="str">
        <f>_xlfn.IFNA(_xlfn.IFNA(INDEX(l_act!$C$3:$C$65537,MATCH(IFERROR(RIGHT($C932,LEN($C932)-FIND("_",$C932)),""),l_act!$A$3:$A$65537,0)),INDEX(background_technosphere!$G$2:$G$65536,MATCH($C932,background_technosphere!$A$2:$A$65536,0))),"")</f>
        <v/>
      </c>
      <c r="G932" s="56" t="str">
        <f>_xlfn.IFNA(_xlfn.IFNA(INDEX(l_goods!$B$3:$B$65537,MATCH($C932,l_goods!$A$3:$A$65537,0)),INDEX(background_technosphere!$F$2:$F$65536,MATCH($C932,background_technosphere!$A$2:$A$65536,0))),"")</f>
        <v/>
      </c>
      <c r="H932" s="57" t="str">
        <f>_xlfn.IFNA(_xlfn.IFNA(INDEX(l_fp!$B$3:$B$65537,MATCH($D932,l_fp!$A$3:$A$65537,0)),INDEX(background_biosphere!$B$2:$B$65536,MATCH($D932,background_biosphere!$A$2:$A$65536,0))),"")</f>
        <v/>
      </c>
      <c r="I932" s="58"/>
      <c r="J932" s="58"/>
      <c r="K932" s="54"/>
      <c r="L932" s="59" t="str">
        <f>IF(_xlfn.IFNA(_xlfn.IFNA(INDEX(l_fp!$D$3:$D$65537,MATCH($D932,l_fp!$A$3:$A$65537,0)),INDEX(background_biosphere!$C$2:$C$65536,MATCH($D932,background_biosphere!$A$2:$A$65536,0))),"")=0,"",_xlfn.IFNA(_xlfn.IFNA(INDEX(l_fp!$D$3:$D$65537,MATCH($D932,l_fp!$A$3:$A$65537,0)),INDEX(background_biosphere!$C$2:$C$65536,MATCH($D932,background_biosphere!$A$2:$A$65536,0))),""))</f>
        <v/>
      </c>
      <c r="M932" s="59" t="str">
        <f>IF(_xlfn.IFNA(_xlfn.IFNA(INDEX(l_fp!$E$3:$E$65537,MATCH($D932,l_fp!$A$3:$A$65537,0)),INDEX(background_biosphere!$D$2:$D$65536,MATCH($D932,background_biosphere!$A$2:$A$65536,0))),"")=0,"",_xlfn.IFNA(_xlfn.IFNA(INDEX(l_fp!$E$3:$E$65537,MATCH($D932,l_fp!$A$3:$A$65537,0)),INDEX(background_biosphere!$D$2:$D$65536,MATCH($D932,background_biosphere!$A$2:$A$65536,0))),""))</f>
        <v/>
      </c>
      <c r="N932" s="60" t="str">
        <f>_xlfn.IFNA(_xlfn.IFNA(_xlfn.IFNA(_xlfn.IFNA(INDEX(l_goods!$D$3:$D$65537,MATCH(C932,l_goods!$A$3:$A$65537,0)),INDEX(background_technosphere!$H$2:$H$65536,MATCH(C932,background_technosphere!$A$2:$A$65536,0))),INDEX(l_fp!$F$3:$F$65537,MATCH($D932,l_fp!$A$3:$A$65537,0))),INDEX(background_biosphere!$E$2:$E$65536,MATCH($D932,background_biosphere!$A$2:$A$65536,0))),"")</f>
        <v/>
      </c>
      <c r="O932" s="61"/>
      <c r="P932" s="61"/>
      <c r="Q932" s="61"/>
    </row>
    <row r="933" spans="1:17" x14ac:dyDescent="0.25">
      <c r="A933" s="159"/>
      <c r="B933" s="156"/>
      <c r="C933" s="53"/>
      <c r="D933" s="54"/>
      <c r="E933" s="55" t="str">
        <f>_xlfn.IFNA(_xlfn.IFNA(INDEX(l_act!$B$3:$B$65537,MATCH(IFERROR(RIGHT($C933,LEN($C933)-FIND("_",$C933)),""),l_act!$A$3:$A$65537,0)),INDEX(background_technosphere!$E$2:$E$65536,MATCH($C933,background_technosphere!$A$2:$A$65536,0))),"")</f>
        <v/>
      </c>
      <c r="F933" s="55" t="str">
        <f>_xlfn.IFNA(_xlfn.IFNA(INDEX(l_act!$C$3:$C$65537,MATCH(IFERROR(RIGHT($C933,LEN($C933)-FIND("_",$C933)),""),l_act!$A$3:$A$65537,0)),INDEX(background_technosphere!$G$2:$G$65536,MATCH($C933,background_technosphere!$A$2:$A$65536,0))),"")</f>
        <v/>
      </c>
      <c r="G933" s="56" t="str">
        <f>_xlfn.IFNA(_xlfn.IFNA(INDEX(l_goods!$B$3:$B$65537,MATCH($C933,l_goods!$A$3:$A$65537,0)),INDEX(background_technosphere!$F$2:$F$65536,MATCH($C933,background_technosphere!$A$2:$A$65536,0))),"")</f>
        <v/>
      </c>
      <c r="H933" s="57" t="str">
        <f>_xlfn.IFNA(_xlfn.IFNA(INDEX(l_fp!$B$3:$B$65537,MATCH($D933,l_fp!$A$3:$A$65537,0)),INDEX(background_biosphere!$B$2:$B$65536,MATCH($D933,background_biosphere!$A$2:$A$65536,0))),"")</f>
        <v/>
      </c>
      <c r="I933" s="58"/>
      <c r="J933" s="58"/>
      <c r="K933" s="54"/>
      <c r="L933" s="59" t="str">
        <f>IF(_xlfn.IFNA(_xlfn.IFNA(INDEX(l_fp!$D$3:$D$65537,MATCH($D933,l_fp!$A$3:$A$65537,0)),INDEX(background_biosphere!$C$2:$C$65536,MATCH($D933,background_biosphere!$A$2:$A$65536,0))),"")=0,"",_xlfn.IFNA(_xlfn.IFNA(INDEX(l_fp!$D$3:$D$65537,MATCH($D933,l_fp!$A$3:$A$65537,0)),INDEX(background_biosphere!$C$2:$C$65536,MATCH($D933,background_biosphere!$A$2:$A$65536,0))),""))</f>
        <v/>
      </c>
      <c r="M933" s="59" t="str">
        <f>IF(_xlfn.IFNA(_xlfn.IFNA(INDEX(l_fp!$E$3:$E$65537,MATCH($D933,l_fp!$A$3:$A$65537,0)),INDEX(background_biosphere!$D$2:$D$65536,MATCH($D933,background_biosphere!$A$2:$A$65536,0))),"")=0,"",_xlfn.IFNA(_xlfn.IFNA(INDEX(l_fp!$E$3:$E$65537,MATCH($D933,l_fp!$A$3:$A$65537,0)),INDEX(background_biosphere!$D$2:$D$65536,MATCH($D933,background_biosphere!$A$2:$A$65536,0))),""))</f>
        <v/>
      </c>
      <c r="N933" s="60" t="str">
        <f>_xlfn.IFNA(_xlfn.IFNA(_xlfn.IFNA(_xlfn.IFNA(INDEX(l_goods!$D$3:$D$65537,MATCH(C933,l_goods!$A$3:$A$65537,0)),INDEX(background_technosphere!$H$2:$H$65536,MATCH(C933,background_technosphere!$A$2:$A$65536,0))),INDEX(l_fp!$F$3:$F$65537,MATCH($D933,l_fp!$A$3:$A$65537,0))),INDEX(background_biosphere!$E$2:$E$65536,MATCH($D933,background_biosphere!$A$2:$A$65536,0))),"")</f>
        <v/>
      </c>
      <c r="O933" s="61"/>
      <c r="P933" s="61"/>
      <c r="Q933" s="61"/>
    </row>
    <row r="934" spans="1:17" x14ac:dyDescent="0.25">
      <c r="A934" s="159"/>
      <c r="B934" s="156"/>
      <c r="C934" s="53"/>
      <c r="D934" s="54"/>
      <c r="E934" s="55" t="str">
        <f>_xlfn.IFNA(_xlfn.IFNA(INDEX(l_act!$B$3:$B$65537,MATCH(IFERROR(RIGHT($C934,LEN($C934)-FIND("_",$C934)),""),l_act!$A$3:$A$65537,0)),INDEX(background_technosphere!$E$2:$E$65536,MATCH($C934,background_technosphere!$A$2:$A$65536,0))),"")</f>
        <v/>
      </c>
      <c r="F934" s="55" t="str">
        <f>_xlfn.IFNA(_xlfn.IFNA(INDEX(l_act!$C$3:$C$65537,MATCH(IFERROR(RIGHT($C934,LEN($C934)-FIND("_",$C934)),""),l_act!$A$3:$A$65537,0)),INDEX(background_technosphere!$G$2:$G$65536,MATCH($C934,background_technosphere!$A$2:$A$65536,0))),"")</f>
        <v/>
      </c>
      <c r="G934" s="56" t="str">
        <f>_xlfn.IFNA(_xlfn.IFNA(INDEX(l_goods!$B$3:$B$65537,MATCH($C934,l_goods!$A$3:$A$65537,0)),INDEX(background_technosphere!$F$2:$F$65536,MATCH($C934,background_technosphere!$A$2:$A$65536,0))),"")</f>
        <v/>
      </c>
      <c r="H934" s="57" t="str">
        <f>_xlfn.IFNA(_xlfn.IFNA(INDEX(l_fp!$B$3:$B$65537,MATCH($D934,l_fp!$A$3:$A$65537,0)),INDEX(background_biosphere!$B$2:$B$65536,MATCH($D934,background_biosphere!$A$2:$A$65536,0))),"")</f>
        <v/>
      </c>
      <c r="I934" s="58"/>
      <c r="J934" s="58"/>
      <c r="K934" s="54"/>
      <c r="L934" s="59" t="str">
        <f>IF(_xlfn.IFNA(_xlfn.IFNA(INDEX(l_fp!$D$3:$D$65537,MATCH($D934,l_fp!$A$3:$A$65537,0)),INDEX(background_biosphere!$C$2:$C$65536,MATCH($D934,background_biosphere!$A$2:$A$65536,0))),"")=0,"",_xlfn.IFNA(_xlfn.IFNA(INDEX(l_fp!$D$3:$D$65537,MATCH($D934,l_fp!$A$3:$A$65537,0)),INDEX(background_biosphere!$C$2:$C$65536,MATCH($D934,background_biosphere!$A$2:$A$65536,0))),""))</f>
        <v/>
      </c>
      <c r="M934" s="59" t="str">
        <f>IF(_xlfn.IFNA(_xlfn.IFNA(INDEX(l_fp!$E$3:$E$65537,MATCH($D934,l_fp!$A$3:$A$65537,0)),INDEX(background_biosphere!$D$2:$D$65536,MATCH($D934,background_biosphere!$A$2:$A$65536,0))),"")=0,"",_xlfn.IFNA(_xlfn.IFNA(INDEX(l_fp!$E$3:$E$65537,MATCH($D934,l_fp!$A$3:$A$65537,0)),INDEX(background_biosphere!$D$2:$D$65536,MATCH($D934,background_biosphere!$A$2:$A$65536,0))),""))</f>
        <v/>
      </c>
      <c r="N934" s="60" t="str">
        <f>_xlfn.IFNA(_xlfn.IFNA(_xlfn.IFNA(_xlfn.IFNA(INDEX(l_goods!$D$3:$D$65537,MATCH(C934,l_goods!$A$3:$A$65537,0)),INDEX(background_technosphere!$H$2:$H$65536,MATCH(C934,background_technosphere!$A$2:$A$65536,0))),INDEX(l_fp!$F$3:$F$65537,MATCH($D934,l_fp!$A$3:$A$65537,0))),INDEX(background_biosphere!$E$2:$E$65536,MATCH($D934,background_biosphere!$A$2:$A$65536,0))),"")</f>
        <v/>
      </c>
      <c r="O934" s="61"/>
      <c r="P934" s="61"/>
      <c r="Q934" s="61"/>
    </row>
    <row r="935" spans="1:17" x14ac:dyDescent="0.25">
      <c r="A935" s="159"/>
      <c r="B935" s="156"/>
      <c r="C935" s="53"/>
      <c r="D935" s="54"/>
      <c r="E935" s="55" t="str">
        <f>_xlfn.IFNA(_xlfn.IFNA(INDEX(l_act!$B$3:$B$65537,MATCH(IFERROR(RIGHT($C935,LEN($C935)-FIND("_",$C935)),""),l_act!$A$3:$A$65537,0)),INDEX(background_technosphere!$E$2:$E$65536,MATCH($C935,background_technosphere!$A$2:$A$65536,0))),"")</f>
        <v/>
      </c>
      <c r="F935" s="55" t="str">
        <f>_xlfn.IFNA(_xlfn.IFNA(INDEX(l_act!$C$3:$C$65537,MATCH(IFERROR(RIGHT($C935,LEN($C935)-FIND("_",$C935)),""),l_act!$A$3:$A$65537,0)),INDEX(background_technosphere!$G$2:$G$65536,MATCH($C935,background_technosphere!$A$2:$A$65536,0))),"")</f>
        <v/>
      </c>
      <c r="G935" s="56" t="str">
        <f>_xlfn.IFNA(_xlfn.IFNA(INDEX(l_goods!$B$3:$B$65537,MATCH($C935,l_goods!$A$3:$A$65537,0)),INDEX(background_technosphere!$F$2:$F$65536,MATCH($C935,background_technosphere!$A$2:$A$65536,0))),"")</f>
        <v/>
      </c>
      <c r="H935" s="57" t="str">
        <f>_xlfn.IFNA(_xlfn.IFNA(INDEX(l_fp!$B$3:$B$65537,MATCH($D935,l_fp!$A$3:$A$65537,0)),INDEX(background_biosphere!$B$2:$B$65536,MATCH($D935,background_biosphere!$A$2:$A$65536,0))),"")</f>
        <v/>
      </c>
      <c r="I935" s="58"/>
      <c r="J935" s="58"/>
      <c r="K935" s="54"/>
      <c r="L935" s="59" t="str">
        <f>IF(_xlfn.IFNA(_xlfn.IFNA(INDEX(l_fp!$D$3:$D$65537,MATCH($D935,l_fp!$A$3:$A$65537,0)),INDEX(background_biosphere!$C$2:$C$65536,MATCH($D935,background_biosphere!$A$2:$A$65536,0))),"")=0,"",_xlfn.IFNA(_xlfn.IFNA(INDEX(l_fp!$D$3:$D$65537,MATCH($D935,l_fp!$A$3:$A$65537,0)),INDEX(background_biosphere!$C$2:$C$65536,MATCH($D935,background_biosphere!$A$2:$A$65536,0))),""))</f>
        <v/>
      </c>
      <c r="M935" s="59" t="str">
        <f>IF(_xlfn.IFNA(_xlfn.IFNA(INDEX(l_fp!$E$3:$E$65537,MATCH($D935,l_fp!$A$3:$A$65537,0)),INDEX(background_biosphere!$D$2:$D$65536,MATCH($D935,background_biosphere!$A$2:$A$65536,0))),"")=0,"",_xlfn.IFNA(_xlfn.IFNA(INDEX(l_fp!$E$3:$E$65537,MATCH($D935,l_fp!$A$3:$A$65537,0)),INDEX(background_biosphere!$D$2:$D$65536,MATCH($D935,background_biosphere!$A$2:$A$65536,0))),""))</f>
        <v/>
      </c>
      <c r="N935" s="60" t="str">
        <f>_xlfn.IFNA(_xlfn.IFNA(_xlfn.IFNA(_xlfn.IFNA(INDEX(l_goods!$D$3:$D$65537,MATCH(C935,l_goods!$A$3:$A$65537,0)),INDEX(background_technosphere!$H$2:$H$65536,MATCH(C935,background_technosphere!$A$2:$A$65536,0))),INDEX(l_fp!$F$3:$F$65537,MATCH($D935,l_fp!$A$3:$A$65537,0))),INDEX(background_biosphere!$E$2:$E$65536,MATCH($D935,background_biosphere!$A$2:$A$65536,0))),"")</f>
        <v/>
      </c>
      <c r="O935" s="61"/>
      <c r="P935" s="61"/>
      <c r="Q935" s="61"/>
    </row>
    <row r="936" spans="1:17" x14ac:dyDescent="0.25">
      <c r="A936" s="159"/>
      <c r="B936" s="156"/>
      <c r="C936" s="53"/>
      <c r="D936" s="54"/>
      <c r="E936" s="55" t="str">
        <f>_xlfn.IFNA(_xlfn.IFNA(INDEX(l_act!$B$3:$B$65537,MATCH(IFERROR(RIGHT($C936,LEN($C936)-FIND("_",$C936)),""),l_act!$A$3:$A$65537,0)),INDEX(background_technosphere!$E$2:$E$65536,MATCH($C936,background_technosphere!$A$2:$A$65536,0))),"")</f>
        <v/>
      </c>
      <c r="F936" s="55" t="str">
        <f>_xlfn.IFNA(_xlfn.IFNA(INDEX(l_act!$C$3:$C$65537,MATCH(IFERROR(RIGHT($C936,LEN($C936)-FIND("_",$C936)),""),l_act!$A$3:$A$65537,0)),INDEX(background_technosphere!$G$2:$G$65536,MATCH($C936,background_technosphere!$A$2:$A$65536,0))),"")</f>
        <v/>
      </c>
      <c r="G936" s="56" t="str">
        <f>_xlfn.IFNA(_xlfn.IFNA(INDEX(l_goods!$B$3:$B$65537,MATCH($C936,l_goods!$A$3:$A$65537,0)),INDEX(background_technosphere!$F$2:$F$65536,MATCH($C936,background_technosphere!$A$2:$A$65536,0))),"")</f>
        <v/>
      </c>
      <c r="H936" s="57" t="str">
        <f>_xlfn.IFNA(_xlfn.IFNA(INDEX(l_fp!$B$3:$B$65537,MATCH($D936,l_fp!$A$3:$A$65537,0)),INDEX(background_biosphere!$B$2:$B$65536,MATCH($D936,background_biosphere!$A$2:$A$65536,0))),"")</f>
        <v/>
      </c>
      <c r="I936" s="58"/>
      <c r="J936" s="58"/>
      <c r="K936" s="54"/>
      <c r="L936" s="59" t="str">
        <f>IF(_xlfn.IFNA(_xlfn.IFNA(INDEX(l_fp!$D$3:$D$65537,MATCH($D936,l_fp!$A$3:$A$65537,0)),INDEX(background_biosphere!$C$2:$C$65536,MATCH($D936,background_biosphere!$A$2:$A$65536,0))),"")=0,"",_xlfn.IFNA(_xlfn.IFNA(INDEX(l_fp!$D$3:$D$65537,MATCH($D936,l_fp!$A$3:$A$65537,0)),INDEX(background_biosphere!$C$2:$C$65536,MATCH($D936,background_biosphere!$A$2:$A$65536,0))),""))</f>
        <v/>
      </c>
      <c r="M936" s="59" t="str">
        <f>IF(_xlfn.IFNA(_xlfn.IFNA(INDEX(l_fp!$E$3:$E$65537,MATCH($D936,l_fp!$A$3:$A$65537,0)),INDEX(background_biosphere!$D$2:$D$65536,MATCH($D936,background_biosphere!$A$2:$A$65536,0))),"")=0,"",_xlfn.IFNA(_xlfn.IFNA(INDEX(l_fp!$E$3:$E$65537,MATCH($D936,l_fp!$A$3:$A$65537,0)),INDEX(background_biosphere!$D$2:$D$65536,MATCH($D936,background_biosphere!$A$2:$A$65536,0))),""))</f>
        <v/>
      </c>
      <c r="N936" s="60" t="str">
        <f>_xlfn.IFNA(_xlfn.IFNA(_xlfn.IFNA(_xlfn.IFNA(INDEX(l_goods!$D$3:$D$65537,MATCH(C936,l_goods!$A$3:$A$65537,0)),INDEX(background_technosphere!$H$2:$H$65536,MATCH(C936,background_technosphere!$A$2:$A$65536,0))),INDEX(l_fp!$F$3:$F$65537,MATCH($D936,l_fp!$A$3:$A$65537,0))),INDEX(background_biosphere!$E$2:$E$65536,MATCH($D936,background_biosphere!$A$2:$A$65536,0))),"")</f>
        <v/>
      </c>
      <c r="O936" s="61"/>
      <c r="P936" s="61"/>
      <c r="Q936" s="61"/>
    </row>
    <row r="937" spans="1:17" x14ac:dyDescent="0.25">
      <c r="A937" s="159"/>
      <c r="B937" s="156"/>
      <c r="C937" s="53"/>
      <c r="D937" s="54"/>
      <c r="E937" s="55" t="str">
        <f>_xlfn.IFNA(_xlfn.IFNA(INDEX(l_act!$B$3:$B$65537,MATCH(IFERROR(RIGHT($C937,LEN($C937)-FIND("_",$C937)),""),l_act!$A$3:$A$65537,0)),INDEX(background_technosphere!$E$2:$E$65536,MATCH($C937,background_technosphere!$A$2:$A$65536,0))),"")</f>
        <v/>
      </c>
      <c r="F937" s="55" t="str">
        <f>_xlfn.IFNA(_xlfn.IFNA(INDEX(l_act!$C$3:$C$65537,MATCH(IFERROR(RIGHT($C937,LEN($C937)-FIND("_",$C937)),""),l_act!$A$3:$A$65537,0)),INDEX(background_technosphere!$G$2:$G$65536,MATCH($C937,background_technosphere!$A$2:$A$65536,0))),"")</f>
        <v/>
      </c>
      <c r="G937" s="56" t="str">
        <f>_xlfn.IFNA(_xlfn.IFNA(INDEX(l_goods!$B$3:$B$65537,MATCH($C937,l_goods!$A$3:$A$65537,0)),INDEX(background_technosphere!$F$2:$F$65536,MATCH($C937,background_technosphere!$A$2:$A$65536,0))),"")</f>
        <v/>
      </c>
      <c r="H937" s="57" t="str">
        <f>_xlfn.IFNA(_xlfn.IFNA(INDEX(l_fp!$B$3:$B$65537,MATCH($D937,l_fp!$A$3:$A$65537,0)),INDEX(background_biosphere!$B$2:$B$65536,MATCH($D937,background_biosphere!$A$2:$A$65536,0))),"")</f>
        <v/>
      </c>
      <c r="I937" s="58"/>
      <c r="J937" s="58"/>
      <c r="K937" s="54"/>
      <c r="L937" s="59" t="str">
        <f>IF(_xlfn.IFNA(_xlfn.IFNA(INDEX(l_fp!$D$3:$D$65537,MATCH($D937,l_fp!$A$3:$A$65537,0)),INDEX(background_biosphere!$C$2:$C$65536,MATCH($D937,background_biosphere!$A$2:$A$65536,0))),"")=0,"",_xlfn.IFNA(_xlfn.IFNA(INDEX(l_fp!$D$3:$D$65537,MATCH($D937,l_fp!$A$3:$A$65537,0)),INDEX(background_biosphere!$C$2:$C$65536,MATCH($D937,background_biosphere!$A$2:$A$65536,0))),""))</f>
        <v/>
      </c>
      <c r="M937" s="59" t="str">
        <f>IF(_xlfn.IFNA(_xlfn.IFNA(INDEX(l_fp!$E$3:$E$65537,MATCH($D937,l_fp!$A$3:$A$65537,0)),INDEX(background_biosphere!$D$2:$D$65536,MATCH($D937,background_biosphere!$A$2:$A$65536,0))),"")=0,"",_xlfn.IFNA(_xlfn.IFNA(INDEX(l_fp!$E$3:$E$65537,MATCH($D937,l_fp!$A$3:$A$65537,0)),INDEX(background_biosphere!$D$2:$D$65536,MATCH($D937,background_biosphere!$A$2:$A$65536,0))),""))</f>
        <v/>
      </c>
      <c r="N937" s="60" t="str">
        <f>_xlfn.IFNA(_xlfn.IFNA(_xlfn.IFNA(_xlfn.IFNA(INDEX(l_goods!$D$3:$D$65537,MATCH(C937,l_goods!$A$3:$A$65537,0)),INDEX(background_technosphere!$H$2:$H$65536,MATCH(C937,background_technosphere!$A$2:$A$65536,0))),INDEX(l_fp!$F$3:$F$65537,MATCH($D937,l_fp!$A$3:$A$65537,0))),INDEX(background_biosphere!$E$2:$E$65536,MATCH($D937,background_biosphere!$A$2:$A$65536,0))),"")</f>
        <v/>
      </c>
      <c r="O937" s="61"/>
      <c r="P937" s="61"/>
      <c r="Q937" s="61"/>
    </row>
    <row r="938" spans="1:17" x14ac:dyDescent="0.25">
      <c r="A938" s="159"/>
      <c r="B938" s="156"/>
      <c r="C938" s="53"/>
      <c r="D938" s="54"/>
      <c r="E938" s="55" t="str">
        <f>_xlfn.IFNA(_xlfn.IFNA(INDEX(l_act!$B$3:$B$65537,MATCH(IFERROR(RIGHT($C938,LEN($C938)-FIND("_",$C938)),""),l_act!$A$3:$A$65537,0)),INDEX(background_technosphere!$E$2:$E$65536,MATCH($C938,background_technosphere!$A$2:$A$65536,0))),"")</f>
        <v/>
      </c>
      <c r="F938" s="55" t="str">
        <f>_xlfn.IFNA(_xlfn.IFNA(INDEX(l_act!$C$3:$C$65537,MATCH(IFERROR(RIGHT($C938,LEN($C938)-FIND("_",$C938)),""),l_act!$A$3:$A$65537,0)),INDEX(background_technosphere!$G$2:$G$65536,MATCH($C938,background_technosphere!$A$2:$A$65536,0))),"")</f>
        <v/>
      </c>
      <c r="G938" s="56" t="str">
        <f>_xlfn.IFNA(_xlfn.IFNA(INDEX(l_goods!$B$3:$B$65537,MATCH($C938,l_goods!$A$3:$A$65537,0)),INDEX(background_technosphere!$F$2:$F$65536,MATCH($C938,background_technosphere!$A$2:$A$65536,0))),"")</f>
        <v/>
      </c>
      <c r="H938" s="57" t="str">
        <f>_xlfn.IFNA(_xlfn.IFNA(INDEX(l_fp!$B$3:$B$65537,MATCH($D938,l_fp!$A$3:$A$65537,0)),INDEX(background_biosphere!$B$2:$B$65536,MATCH($D938,background_biosphere!$A$2:$A$65536,0))),"")</f>
        <v/>
      </c>
      <c r="I938" s="58"/>
      <c r="J938" s="58"/>
      <c r="K938" s="54"/>
      <c r="L938" s="59" t="str">
        <f>IF(_xlfn.IFNA(_xlfn.IFNA(INDEX(l_fp!$D$3:$D$65537,MATCH($D938,l_fp!$A$3:$A$65537,0)),INDEX(background_biosphere!$C$2:$C$65536,MATCH($D938,background_biosphere!$A$2:$A$65536,0))),"")=0,"",_xlfn.IFNA(_xlfn.IFNA(INDEX(l_fp!$D$3:$D$65537,MATCH($D938,l_fp!$A$3:$A$65537,0)),INDEX(background_biosphere!$C$2:$C$65536,MATCH($D938,background_biosphere!$A$2:$A$65536,0))),""))</f>
        <v/>
      </c>
      <c r="M938" s="59" t="str">
        <f>IF(_xlfn.IFNA(_xlfn.IFNA(INDEX(l_fp!$E$3:$E$65537,MATCH($D938,l_fp!$A$3:$A$65537,0)),INDEX(background_biosphere!$D$2:$D$65536,MATCH($D938,background_biosphere!$A$2:$A$65536,0))),"")=0,"",_xlfn.IFNA(_xlfn.IFNA(INDEX(l_fp!$E$3:$E$65537,MATCH($D938,l_fp!$A$3:$A$65537,0)),INDEX(background_biosphere!$D$2:$D$65536,MATCH($D938,background_biosphere!$A$2:$A$65536,0))),""))</f>
        <v/>
      </c>
      <c r="N938" s="60" t="str">
        <f>_xlfn.IFNA(_xlfn.IFNA(_xlfn.IFNA(_xlfn.IFNA(INDEX(l_goods!$D$3:$D$65537,MATCH(C938,l_goods!$A$3:$A$65537,0)),INDEX(background_technosphere!$H$2:$H$65536,MATCH(C938,background_technosphere!$A$2:$A$65536,0))),INDEX(l_fp!$F$3:$F$65537,MATCH($D938,l_fp!$A$3:$A$65537,0))),INDEX(background_biosphere!$E$2:$E$65536,MATCH($D938,background_biosphere!$A$2:$A$65536,0))),"")</f>
        <v/>
      </c>
      <c r="O938" s="61"/>
      <c r="P938" s="61"/>
      <c r="Q938" s="61"/>
    </row>
    <row r="939" spans="1:17" x14ac:dyDescent="0.25">
      <c r="A939" s="159"/>
      <c r="B939" s="156"/>
      <c r="C939" s="53"/>
      <c r="D939" s="54"/>
      <c r="E939" s="55" t="str">
        <f>_xlfn.IFNA(_xlfn.IFNA(INDEX(l_act!$B$3:$B$65537,MATCH(IFERROR(RIGHT($C939,LEN($C939)-FIND("_",$C939)),""),l_act!$A$3:$A$65537,0)),INDEX(background_technosphere!$E$2:$E$65536,MATCH($C939,background_technosphere!$A$2:$A$65536,0))),"")</f>
        <v/>
      </c>
      <c r="F939" s="55" t="str">
        <f>_xlfn.IFNA(_xlfn.IFNA(INDEX(l_act!$C$3:$C$65537,MATCH(IFERROR(RIGHT($C939,LEN($C939)-FIND("_",$C939)),""),l_act!$A$3:$A$65537,0)),INDEX(background_technosphere!$G$2:$G$65536,MATCH($C939,background_technosphere!$A$2:$A$65536,0))),"")</f>
        <v/>
      </c>
      <c r="G939" s="56" t="str">
        <f>_xlfn.IFNA(_xlfn.IFNA(INDEX(l_goods!$B$3:$B$65537,MATCH($C939,l_goods!$A$3:$A$65537,0)),INDEX(background_technosphere!$F$2:$F$65536,MATCH($C939,background_technosphere!$A$2:$A$65536,0))),"")</f>
        <v/>
      </c>
      <c r="H939" s="57" t="str">
        <f>_xlfn.IFNA(_xlfn.IFNA(INDEX(l_fp!$B$3:$B$65537,MATCH($D939,l_fp!$A$3:$A$65537,0)),INDEX(background_biosphere!$B$2:$B$65536,MATCH($D939,background_biosphere!$A$2:$A$65536,0))),"")</f>
        <v/>
      </c>
      <c r="I939" s="58"/>
      <c r="J939" s="58"/>
      <c r="K939" s="54"/>
      <c r="L939" s="59" t="str">
        <f>IF(_xlfn.IFNA(_xlfn.IFNA(INDEX(l_fp!$D$3:$D$65537,MATCH($D939,l_fp!$A$3:$A$65537,0)),INDEX(background_biosphere!$C$2:$C$65536,MATCH($D939,background_biosphere!$A$2:$A$65536,0))),"")=0,"",_xlfn.IFNA(_xlfn.IFNA(INDEX(l_fp!$D$3:$D$65537,MATCH($D939,l_fp!$A$3:$A$65537,0)),INDEX(background_biosphere!$C$2:$C$65536,MATCH($D939,background_biosphere!$A$2:$A$65536,0))),""))</f>
        <v/>
      </c>
      <c r="M939" s="59" t="str">
        <f>IF(_xlfn.IFNA(_xlfn.IFNA(INDEX(l_fp!$E$3:$E$65537,MATCH($D939,l_fp!$A$3:$A$65537,0)),INDEX(background_biosphere!$D$2:$D$65536,MATCH($D939,background_biosphere!$A$2:$A$65536,0))),"")=0,"",_xlfn.IFNA(_xlfn.IFNA(INDEX(l_fp!$E$3:$E$65537,MATCH($D939,l_fp!$A$3:$A$65537,0)),INDEX(background_biosphere!$D$2:$D$65536,MATCH($D939,background_biosphere!$A$2:$A$65536,0))),""))</f>
        <v/>
      </c>
      <c r="N939" s="60" t="str">
        <f>_xlfn.IFNA(_xlfn.IFNA(_xlfn.IFNA(_xlfn.IFNA(INDEX(l_goods!$D$3:$D$65537,MATCH(C939,l_goods!$A$3:$A$65537,0)),INDEX(background_technosphere!$H$2:$H$65536,MATCH(C939,background_technosphere!$A$2:$A$65536,0))),INDEX(l_fp!$F$3:$F$65537,MATCH($D939,l_fp!$A$3:$A$65537,0))),INDEX(background_biosphere!$E$2:$E$65536,MATCH($D939,background_biosphere!$A$2:$A$65536,0))),"")</f>
        <v/>
      </c>
      <c r="O939" s="61"/>
      <c r="P939" s="61"/>
      <c r="Q939" s="61"/>
    </row>
    <row r="940" spans="1:17" x14ac:dyDescent="0.25">
      <c r="A940" s="159"/>
      <c r="B940" s="156"/>
      <c r="C940" s="53"/>
      <c r="D940" s="54"/>
      <c r="E940" s="55" t="str">
        <f>_xlfn.IFNA(_xlfn.IFNA(INDEX(l_act!$B$3:$B$65537,MATCH(IFERROR(RIGHT($C940,LEN($C940)-FIND("_",$C940)),""),l_act!$A$3:$A$65537,0)),INDEX(background_technosphere!$E$2:$E$65536,MATCH($C940,background_technosphere!$A$2:$A$65536,0))),"")</f>
        <v/>
      </c>
      <c r="F940" s="55" t="str">
        <f>_xlfn.IFNA(_xlfn.IFNA(INDEX(l_act!$C$3:$C$65537,MATCH(IFERROR(RIGHT($C940,LEN($C940)-FIND("_",$C940)),""),l_act!$A$3:$A$65537,0)),INDEX(background_technosphere!$G$2:$G$65536,MATCH($C940,background_technosphere!$A$2:$A$65536,0))),"")</f>
        <v/>
      </c>
      <c r="G940" s="56" t="str">
        <f>_xlfn.IFNA(_xlfn.IFNA(INDEX(l_goods!$B$3:$B$65537,MATCH($C940,l_goods!$A$3:$A$65537,0)),INDEX(background_technosphere!$F$2:$F$65536,MATCH($C940,background_technosphere!$A$2:$A$65536,0))),"")</f>
        <v/>
      </c>
      <c r="H940" s="57" t="str">
        <f>_xlfn.IFNA(_xlfn.IFNA(INDEX(l_fp!$B$3:$B$65537,MATCH($D940,l_fp!$A$3:$A$65537,0)),INDEX(background_biosphere!$B$2:$B$65536,MATCH($D940,background_biosphere!$A$2:$A$65536,0))),"")</f>
        <v/>
      </c>
      <c r="I940" s="58"/>
      <c r="J940" s="58"/>
      <c r="K940" s="54"/>
      <c r="L940" s="59" t="str">
        <f>IF(_xlfn.IFNA(_xlfn.IFNA(INDEX(l_fp!$D$3:$D$65537,MATCH($D940,l_fp!$A$3:$A$65537,0)),INDEX(background_biosphere!$C$2:$C$65536,MATCH($D940,background_biosphere!$A$2:$A$65536,0))),"")=0,"",_xlfn.IFNA(_xlfn.IFNA(INDEX(l_fp!$D$3:$D$65537,MATCH($D940,l_fp!$A$3:$A$65537,0)),INDEX(background_biosphere!$C$2:$C$65536,MATCH($D940,background_biosphere!$A$2:$A$65536,0))),""))</f>
        <v/>
      </c>
      <c r="M940" s="59" t="str">
        <f>IF(_xlfn.IFNA(_xlfn.IFNA(INDEX(l_fp!$E$3:$E$65537,MATCH($D940,l_fp!$A$3:$A$65537,0)),INDEX(background_biosphere!$D$2:$D$65536,MATCH($D940,background_biosphere!$A$2:$A$65536,0))),"")=0,"",_xlfn.IFNA(_xlfn.IFNA(INDEX(l_fp!$E$3:$E$65537,MATCH($D940,l_fp!$A$3:$A$65537,0)),INDEX(background_biosphere!$D$2:$D$65536,MATCH($D940,background_biosphere!$A$2:$A$65536,0))),""))</f>
        <v/>
      </c>
      <c r="N940" s="60" t="str">
        <f>_xlfn.IFNA(_xlfn.IFNA(_xlfn.IFNA(_xlfn.IFNA(INDEX(l_goods!$D$3:$D$65537,MATCH(C940,l_goods!$A$3:$A$65537,0)),INDEX(background_technosphere!$H$2:$H$65536,MATCH(C940,background_technosphere!$A$2:$A$65536,0))),INDEX(l_fp!$F$3:$F$65537,MATCH($D940,l_fp!$A$3:$A$65537,0))),INDEX(background_biosphere!$E$2:$E$65536,MATCH($D940,background_biosphere!$A$2:$A$65536,0))),"")</f>
        <v/>
      </c>
      <c r="O940" s="61"/>
      <c r="P940" s="61"/>
      <c r="Q940" s="61"/>
    </row>
    <row r="941" spans="1:17" x14ac:dyDescent="0.25">
      <c r="A941" s="159"/>
      <c r="B941" s="156"/>
      <c r="C941" s="53"/>
      <c r="D941" s="54"/>
      <c r="E941" s="55" t="str">
        <f>_xlfn.IFNA(_xlfn.IFNA(INDEX(l_act!$B$3:$B$65537,MATCH(IFERROR(RIGHT($C941,LEN($C941)-FIND("_",$C941)),""),l_act!$A$3:$A$65537,0)),INDEX(background_technosphere!$E$2:$E$65536,MATCH($C941,background_technosphere!$A$2:$A$65536,0))),"")</f>
        <v/>
      </c>
      <c r="F941" s="55" t="str">
        <f>_xlfn.IFNA(_xlfn.IFNA(INDEX(l_act!$C$3:$C$65537,MATCH(IFERROR(RIGHT($C941,LEN($C941)-FIND("_",$C941)),""),l_act!$A$3:$A$65537,0)),INDEX(background_technosphere!$G$2:$G$65536,MATCH($C941,background_technosphere!$A$2:$A$65536,0))),"")</f>
        <v/>
      </c>
      <c r="G941" s="56" t="str">
        <f>_xlfn.IFNA(_xlfn.IFNA(INDEX(l_goods!$B$3:$B$65537,MATCH($C941,l_goods!$A$3:$A$65537,0)),INDEX(background_technosphere!$F$2:$F$65536,MATCH($C941,background_technosphere!$A$2:$A$65536,0))),"")</f>
        <v/>
      </c>
      <c r="H941" s="57" t="str">
        <f>_xlfn.IFNA(_xlfn.IFNA(INDEX(l_fp!$B$3:$B$65537,MATCH($D941,l_fp!$A$3:$A$65537,0)),INDEX(background_biosphere!$B$2:$B$65536,MATCH($D941,background_biosphere!$A$2:$A$65536,0))),"")</f>
        <v/>
      </c>
      <c r="I941" s="58"/>
      <c r="J941" s="58"/>
      <c r="K941" s="54"/>
      <c r="L941" s="59" t="str">
        <f>IF(_xlfn.IFNA(_xlfn.IFNA(INDEX(l_fp!$D$3:$D$65537,MATCH($D941,l_fp!$A$3:$A$65537,0)),INDEX(background_biosphere!$C$2:$C$65536,MATCH($D941,background_biosphere!$A$2:$A$65536,0))),"")=0,"",_xlfn.IFNA(_xlfn.IFNA(INDEX(l_fp!$D$3:$D$65537,MATCH($D941,l_fp!$A$3:$A$65537,0)),INDEX(background_biosphere!$C$2:$C$65536,MATCH($D941,background_biosphere!$A$2:$A$65536,0))),""))</f>
        <v/>
      </c>
      <c r="M941" s="59" t="str">
        <f>IF(_xlfn.IFNA(_xlfn.IFNA(INDEX(l_fp!$E$3:$E$65537,MATCH($D941,l_fp!$A$3:$A$65537,0)),INDEX(background_biosphere!$D$2:$D$65536,MATCH($D941,background_biosphere!$A$2:$A$65536,0))),"")=0,"",_xlfn.IFNA(_xlfn.IFNA(INDEX(l_fp!$E$3:$E$65537,MATCH($D941,l_fp!$A$3:$A$65537,0)),INDEX(background_biosphere!$D$2:$D$65536,MATCH($D941,background_biosphere!$A$2:$A$65536,0))),""))</f>
        <v/>
      </c>
      <c r="N941" s="60" t="str">
        <f>_xlfn.IFNA(_xlfn.IFNA(_xlfn.IFNA(_xlfn.IFNA(INDEX(l_goods!$D$3:$D$65537,MATCH(C941,l_goods!$A$3:$A$65537,0)),INDEX(background_technosphere!$H$2:$H$65536,MATCH(C941,background_technosphere!$A$2:$A$65536,0))),INDEX(l_fp!$F$3:$F$65537,MATCH($D941,l_fp!$A$3:$A$65537,0))),INDEX(background_biosphere!$E$2:$E$65536,MATCH($D941,background_biosphere!$A$2:$A$65536,0))),"")</f>
        <v/>
      </c>
      <c r="O941" s="61"/>
      <c r="P941" s="61"/>
      <c r="Q941" s="61"/>
    </row>
    <row r="942" spans="1:17" x14ac:dyDescent="0.25">
      <c r="A942" s="159"/>
      <c r="B942" s="156"/>
      <c r="C942" s="53"/>
      <c r="D942" s="54"/>
      <c r="E942" s="55" t="str">
        <f>_xlfn.IFNA(_xlfn.IFNA(INDEX(l_act!$B$3:$B$65537,MATCH(IFERROR(RIGHT($C942,LEN($C942)-FIND("_",$C942)),""),l_act!$A$3:$A$65537,0)),INDEX(background_technosphere!$E$2:$E$65536,MATCH($C942,background_technosphere!$A$2:$A$65536,0))),"")</f>
        <v/>
      </c>
      <c r="F942" s="55" t="str">
        <f>_xlfn.IFNA(_xlfn.IFNA(INDEX(l_act!$C$3:$C$65537,MATCH(IFERROR(RIGHT($C942,LEN($C942)-FIND("_",$C942)),""),l_act!$A$3:$A$65537,0)),INDEX(background_technosphere!$G$2:$G$65536,MATCH($C942,background_technosphere!$A$2:$A$65536,0))),"")</f>
        <v/>
      </c>
      <c r="G942" s="56" t="str">
        <f>_xlfn.IFNA(_xlfn.IFNA(INDEX(l_goods!$B$3:$B$65537,MATCH($C942,l_goods!$A$3:$A$65537,0)),INDEX(background_technosphere!$F$2:$F$65536,MATCH($C942,background_technosphere!$A$2:$A$65536,0))),"")</f>
        <v/>
      </c>
      <c r="H942" s="57" t="str">
        <f>_xlfn.IFNA(_xlfn.IFNA(INDEX(l_fp!$B$3:$B$65537,MATCH($D942,l_fp!$A$3:$A$65537,0)),INDEX(background_biosphere!$B$2:$B$65536,MATCH($D942,background_biosphere!$A$2:$A$65536,0))),"")</f>
        <v/>
      </c>
      <c r="I942" s="58"/>
      <c r="J942" s="58"/>
      <c r="K942" s="54"/>
      <c r="L942" s="59" t="str">
        <f>IF(_xlfn.IFNA(_xlfn.IFNA(INDEX(l_fp!$D$3:$D$65537,MATCH($D942,l_fp!$A$3:$A$65537,0)),INDEX(background_biosphere!$C$2:$C$65536,MATCH($D942,background_biosphere!$A$2:$A$65536,0))),"")=0,"",_xlfn.IFNA(_xlfn.IFNA(INDEX(l_fp!$D$3:$D$65537,MATCH($D942,l_fp!$A$3:$A$65537,0)),INDEX(background_biosphere!$C$2:$C$65536,MATCH($D942,background_biosphere!$A$2:$A$65536,0))),""))</f>
        <v/>
      </c>
      <c r="M942" s="59" t="str">
        <f>IF(_xlfn.IFNA(_xlfn.IFNA(INDEX(l_fp!$E$3:$E$65537,MATCH($D942,l_fp!$A$3:$A$65537,0)),INDEX(background_biosphere!$D$2:$D$65536,MATCH($D942,background_biosphere!$A$2:$A$65536,0))),"")=0,"",_xlfn.IFNA(_xlfn.IFNA(INDEX(l_fp!$E$3:$E$65537,MATCH($D942,l_fp!$A$3:$A$65537,0)),INDEX(background_biosphere!$D$2:$D$65536,MATCH($D942,background_biosphere!$A$2:$A$65536,0))),""))</f>
        <v/>
      </c>
      <c r="N942" s="60" t="str">
        <f>_xlfn.IFNA(_xlfn.IFNA(_xlfn.IFNA(_xlfn.IFNA(INDEX(l_goods!$D$3:$D$65537,MATCH(C942,l_goods!$A$3:$A$65537,0)),INDEX(background_technosphere!$H$2:$H$65536,MATCH(C942,background_technosphere!$A$2:$A$65536,0))),INDEX(l_fp!$F$3:$F$65537,MATCH($D942,l_fp!$A$3:$A$65537,0))),INDEX(background_biosphere!$E$2:$E$65536,MATCH($D942,background_biosphere!$A$2:$A$65536,0))),"")</f>
        <v/>
      </c>
      <c r="O942" s="61"/>
      <c r="P942" s="61"/>
      <c r="Q942" s="61"/>
    </row>
    <row r="943" spans="1:17" x14ac:dyDescent="0.25">
      <c r="A943" s="159"/>
      <c r="B943" s="156"/>
      <c r="C943" s="53"/>
      <c r="D943" s="54"/>
      <c r="E943" s="55" t="str">
        <f>_xlfn.IFNA(_xlfn.IFNA(INDEX(l_act!$B$3:$B$65537,MATCH(IFERROR(RIGHT($C943,LEN($C943)-FIND("_",$C943)),""),l_act!$A$3:$A$65537,0)),INDEX(background_technosphere!$E$2:$E$65536,MATCH($C943,background_technosphere!$A$2:$A$65536,0))),"")</f>
        <v/>
      </c>
      <c r="F943" s="55" t="str">
        <f>_xlfn.IFNA(_xlfn.IFNA(INDEX(l_act!$C$3:$C$65537,MATCH(IFERROR(RIGHT($C943,LEN($C943)-FIND("_",$C943)),""),l_act!$A$3:$A$65537,0)),INDEX(background_technosphere!$G$2:$G$65536,MATCH($C943,background_technosphere!$A$2:$A$65536,0))),"")</f>
        <v/>
      </c>
      <c r="G943" s="56" t="str">
        <f>_xlfn.IFNA(_xlfn.IFNA(INDEX(l_goods!$B$3:$B$65537,MATCH($C943,l_goods!$A$3:$A$65537,0)),INDEX(background_technosphere!$F$2:$F$65536,MATCH($C943,background_technosphere!$A$2:$A$65536,0))),"")</f>
        <v/>
      </c>
      <c r="H943" s="57" t="str">
        <f>_xlfn.IFNA(_xlfn.IFNA(INDEX(l_fp!$B$3:$B$65537,MATCH($D943,l_fp!$A$3:$A$65537,0)),INDEX(background_biosphere!$B$2:$B$65536,MATCH($D943,background_biosphere!$A$2:$A$65536,0))),"")</f>
        <v/>
      </c>
      <c r="I943" s="58"/>
      <c r="J943" s="58"/>
      <c r="K943" s="54"/>
      <c r="L943" s="59" t="str">
        <f>IF(_xlfn.IFNA(_xlfn.IFNA(INDEX(l_fp!$D$3:$D$65537,MATCH($D943,l_fp!$A$3:$A$65537,0)),INDEX(background_biosphere!$C$2:$C$65536,MATCH($D943,background_biosphere!$A$2:$A$65536,0))),"")=0,"",_xlfn.IFNA(_xlfn.IFNA(INDEX(l_fp!$D$3:$D$65537,MATCH($D943,l_fp!$A$3:$A$65537,0)),INDEX(background_biosphere!$C$2:$C$65536,MATCH($D943,background_biosphere!$A$2:$A$65536,0))),""))</f>
        <v/>
      </c>
      <c r="M943" s="59" t="str">
        <f>IF(_xlfn.IFNA(_xlfn.IFNA(INDEX(l_fp!$E$3:$E$65537,MATCH($D943,l_fp!$A$3:$A$65537,0)),INDEX(background_biosphere!$D$2:$D$65536,MATCH($D943,background_biosphere!$A$2:$A$65536,0))),"")=0,"",_xlfn.IFNA(_xlfn.IFNA(INDEX(l_fp!$E$3:$E$65537,MATCH($D943,l_fp!$A$3:$A$65537,0)),INDEX(background_biosphere!$D$2:$D$65536,MATCH($D943,background_biosphere!$A$2:$A$65536,0))),""))</f>
        <v/>
      </c>
      <c r="N943" s="60" t="str">
        <f>_xlfn.IFNA(_xlfn.IFNA(_xlfn.IFNA(_xlfn.IFNA(INDEX(l_goods!$D$3:$D$65537,MATCH(C943,l_goods!$A$3:$A$65537,0)),INDEX(background_technosphere!$H$2:$H$65536,MATCH(C943,background_technosphere!$A$2:$A$65536,0))),INDEX(l_fp!$F$3:$F$65537,MATCH($D943,l_fp!$A$3:$A$65537,0))),INDEX(background_biosphere!$E$2:$E$65536,MATCH($D943,background_biosphere!$A$2:$A$65536,0))),"")</f>
        <v/>
      </c>
      <c r="O943" s="61"/>
      <c r="P943" s="61"/>
      <c r="Q943" s="61"/>
    </row>
    <row r="944" spans="1:17" x14ac:dyDescent="0.25">
      <c r="A944" s="159"/>
      <c r="B944" s="156"/>
      <c r="C944" s="53"/>
      <c r="D944" s="54"/>
      <c r="E944" s="55" t="str">
        <f>_xlfn.IFNA(_xlfn.IFNA(INDEX(l_act!$B$3:$B$65537,MATCH(IFERROR(RIGHT($C944,LEN($C944)-FIND("_",$C944)),""),l_act!$A$3:$A$65537,0)),INDEX(background_technosphere!$E$2:$E$65536,MATCH($C944,background_technosphere!$A$2:$A$65536,0))),"")</f>
        <v/>
      </c>
      <c r="F944" s="55" t="str">
        <f>_xlfn.IFNA(_xlfn.IFNA(INDEX(l_act!$C$3:$C$65537,MATCH(IFERROR(RIGHT($C944,LEN($C944)-FIND("_",$C944)),""),l_act!$A$3:$A$65537,0)),INDEX(background_technosphere!$G$2:$G$65536,MATCH($C944,background_technosphere!$A$2:$A$65536,0))),"")</f>
        <v/>
      </c>
      <c r="G944" s="56" t="str">
        <f>_xlfn.IFNA(_xlfn.IFNA(INDEX(l_goods!$B$3:$B$65537,MATCH($C944,l_goods!$A$3:$A$65537,0)),INDEX(background_technosphere!$F$2:$F$65536,MATCH($C944,background_technosphere!$A$2:$A$65536,0))),"")</f>
        <v/>
      </c>
      <c r="H944" s="57" t="str">
        <f>_xlfn.IFNA(_xlfn.IFNA(INDEX(l_fp!$B$3:$B$65537,MATCH($D944,l_fp!$A$3:$A$65537,0)),INDEX(background_biosphere!$B$2:$B$65536,MATCH($D944,background_biosphere!$A$2:$A$65536,0))),"")</f>
        <v/>
      </c>
      <c r="I944" s="58"/>
      <c r="J944" s="58"/>
      <c r="K944" s="54"/>
      <c r="L944" s="59" t="str">
        <f>IF(_xlfn.IFNA(_xlfn.IFNA(INDEX(l_fp!$D$3:$D$65537,MATCH($D944,l_fp!$A$3:$A$65537,0)),INDEX(background_biosphere!$C$2:$C$65536,MATCH($D944,background_biosphere!$A$2:$A$65536,0))),"")=0,"",_xlfn.IFNA(_xlfn.IFNA(INDEX(l_fp!$D$3:$D$65537,MATCH($D944,l_fp!$A$3:$A$65537,0)),INDEX(background_biosphere!$C$2:$C$65536,MATCH($D944,background_biosphere!$A$2:$A$65536,0))),""))</f>
        <v/>
      </c>
      <c r="M944" s="59" t="str">
        <f>IF(_xlfn.IFNA(_xlfn.IFNA(INDEX(l_fp!$E$3:$E$65537,MATCH($D944,l_fp!$A$3:$A$65537,0)),INDEX(background_biosphere!$D$2:$D$65536,MATCH($D944,background_biosphere!$A$2:$A$65536,0))),"")=0,"",_xlfn.IFNA(_xlfn.IFNA(INDEX(l_fp!$E$3:$E$65537,MATCH($D944,l_fp!$A$3:$A$65537,0)),INDEX(background_biosphere!$D$2:$D$65536,MATCH($D944,background_biosphere!$A$2:$A$65536,0))),""))</f>
        <v/>
      </c>
      <c r="N944" s="60" t="str">
        <f>_xlfn.IFNA(_xlfn.IFNA(_xlfn.IFNA(_xlfn.IFNA(INDEX(l_goods!$D$3:$D$65537,MATCH(C944,l_goods!$A$3:$A$65537,0)),INDEX(background_technosphere!$H$2:$H$65536,MATCH(C944,background_technosphere!$A$2:$A$65536,0))),INDEX(l_fp!$F$3:$F$65537,MATCH($D944,l_fp!$A$3:$A$65537,0))),INDEX(background_biosphere!$E$2:$E$65536,MATCH($D944,background_biosphere!$A$2:$A$65536,0))),"")</f>
        <v/>
      </c>
      <c r="O944" s="61"/>
      <c r="P944" s="61"/>
      <c r="Q944" s="61"/>
    </row>
    <row r="945" spans="1:17" x14ac:dyDescent="0.25">
      <c r="A945" s="159"/>
      <c r="B945" s="156"/>
      <c r="C945" s="53"/>
      <c r="D945" s="54"/>
      <c r="E945" s="55" t="str">
        <f>_xlfn.IFNA(_xlfn.IFNA(INDEX(l_act!$B$3:$B$65537,MATCH(IFERROR(RIGHT($C945,LEN($C945)-FIND("_",$C945)),""),l_act!$A$3:$A$65537,0)),INDEX(background_technosphere!$E$2:$E$65536,MATCH($C945,background_technosphere!$A$2:$A$65536,0))),"")</f>
        <v/>
      </c>
      <c r="F945" s="55" t="str">
        <f>_xlfn.IFNA(_xlfn.IFNA(INDEX(l_act!$C$3:$C$65537,MATCH(IFERROR(RIGHT($C945,LEN($C945)-FIND("_",$C945)),""),l_act!$A$3:$A$65537,0)),INDEX(background_technosphere!$G$2:$G$65536,MATCH($C945,background_technosphere!$A$2:$A$65536,0))),"")</f>
        <v/>
      </c>
      <c r="G945" s="56" t="str">
        <f>_xlfn.IFNA(_xlfn.IFNA(INDEX(l_goods!$B$3:$B$65537,MATCH($C945,l_goods!$A$3:$A$65537,0)),INDEX(background_technosphere!$F$2:$F$65536,MATCH($C945,background_technosphere!$A$2:$A$65536,0))),"")</f>
        <v/>
      </c>
      <c r="H945" s="57" t="str">
        <f>_xlfn.IFNA(_xlfn.IFNA(INDEX(l_fp!$B$3:$B$65537,MATCH($D945,l_fp!$A$3:$A$65537,0)),INDEX(background_biosphere!$B$2:$B$65536,MATCH($D945,background_biosphere!$A$2:$A$65536,0))),"")</f>
        <v/>
      </c>
      <c r="I945" s="58"/>
      <c r="J945" s="58"/>
      <c r="K945" s="54"/>
      <c r="L945" s="59" t="str">
        <f>IF(_xlfn.IFNA(_xlfn.IFNA(INDEX(l_fp!$D$3:$D$65537,MATCH($D945,l_fp!$A$3:$A$65537,0)),INDEX(background_biosphere!$C$2:$C$65536,MATCH($D945,background_biosphere!$A$2:$A$65536,0))),"")=0,"",_xlfn.IFNA(_xlfn.IFNA(INDEX(l_fp!$D$3:$D$65537,MATCH($D945,l_fp!$A$3:$A$65537,0)),INDEX(background_biosphere!$C$2:$C$65536,MATCH($D945,background_biosphere!$A$2:$A$65536,0))),""))</f>
        <v/>
      </c>
      <c r="M945" s="59" t="str">
        <f>IF(_xlfn.IFNA(_xlfn.IFNA(INDEX(l_fp!$E$3:$E$65537,MATCH($D945,l_fp!$A$3:$A$65537,0)),INDEX(background_biosphere!$D$2:$D$65536,MATCH($D945,background_biosphere!$A$2:$A$65536,0))),"")=0,"",_xlfn.IFNA(_xlfn.IFNA(INDEX(l_fp!$E$3:$E$65537,MATCH($D945,l_fp!$A$3:$A$65537,0)),INDEX(background_biosphere!$D$2:$D$65536,MATCH($D945,background_biosphere!$A$2:$A$65536,0))),""))</f>
        <v/>
      </c>
      <c r="N945" s="60" t="str">
        <f>_xlfn.IFNA(_xlfn.IFNA(_xlfn.IFNA(_xlfn.IFNA(INDEX(l_goods!$D$3:$D$65537,MATCH(C945,l_goods!$A$3:$A$65537,0)),INDEX(background_technosphere!$H$2:$H$65536,MATCH(C945,background_technosphere!$A$2:$A$65536,0))),INDEX(l_fp!$F$3:$F$65537,MATCH($D945,l_fp!$A$3:$A$65537,0))),INDEX(background_biosphere!$E$2:$E$65536,MATCH($D945,background_biosphere!$A$2:$A$65536,0))),"")</f>
        <v/>
      </c>
      <c r="O945" s="61"/>
      <c r="P945" s="61"/>
      <c r="Q945" s="61"/>
    </row>
    <row r="946" spans="1:17" x14ac:dyDescent="0.25">
      <c r="A946" s="159"/>
      <c r="B946" s="156"/>
      <c r="C946" s="53"/>
      <c r="D946" s="54"/>
      <c r="E946" s="55" t="str">
        <f>_xlfn.IFNA(_xlfn.IFNA(INDEX(l_act!$B$3:$B$65537,MATCH(IFERROR(RIGHT($C946,LEN($C946)-FIND("_",$C946)),""),l_act!$A$3:$A$65537,0)),INDEX(background_technosphere!$E$2:$E$65536,MATCH($C946,background_technosphere!$A$2:$A$65536,0))),"")</f>
        <v/>
      </c>
      <c r="F946" s="55" t="str">
        <f>_xlfn.IFNA(_xlfn.IFNA(INDEX(l_act!$C$3:$C$65537,MATCH(IFERROR(RIGHT($C946,LEN($C946)-FIND("_",$C946)),""),l_act!$A$3:$A$65537,0)),INDEX(background_technosphere!$G$2:$G$65536,MATCH($C946,background_technosphere!$A$2:$A$65536,0))),"")</f>
        <v/>
      </c>
      <c r="G946" s="56" t="str">
        <f>_xlfn.IFNA(_xlfn.IFNA(INDEX(l_goods!$B$3:$B$65537,MATCH($C946,l_goods!$A$3:$A$65537,0)),INDEX(background_technosphere!$F$2:$F$65536,MATCH($C946,background_technosphere!$A$2:$A$65536,0))),"")</f>
        <v/>
      </c>
      <c r="H946" s="57" t="str">
        <f>_xlfn.IFNA(_xlfn.IFNA(INDEX(l_fp!$B$3:$B$65537,MATCH($D946,l_fp!$A$3:$A$65537,0)),INDEX(background_biosphere!$B$2:$B$65536,MATCH($D946,background_biosphere!$A$2:$A$65536,0))),"")</f>
        <v/>
      </c>
      <c r="I946" s="58"/>
      <c r="J946" s="58"/>
      <c r="K946" s="54"/>
      <c r="L946" s="59" t="str">
        <f>IF(_xlfn.IFNA(_xlfn.IFNA(INDEX(l_fp!$D$3:$D$65537,MATCH($D946,l_fp!$A$3:$A$65537,0)),INDEX(background_biosphere!$C$2:$C$65536,MATCH($D946,background_biosphere!$A$2:$A$65536,0))),"")=0,"",_xlfn.IFNA(_xlfn.IFNA(INDEX(l_fp!$D$3:$D$65537,MATCH($D946,l_fp!$A$3:$A$65537,0)),INDEX(background_biosphere!$C$2:$C$65536,MATCH($D946,background_biosphere!$A$2:$A$65536,0))),""))</f>
        <v/>
      </c>
      <c r="M946" s="59" t="str">
        <f>IF(_xlfn.IFNA(_xlfn.IFNA(INDEX(l_fp!$E$3:$E$65537,MATCH($D946,l_fp!$A$3:$A$65537,0)),INDEX(background_biosphere!$D$2:$D$65536,MATCH($D946,background_biosphere!$A$2:$A$65536,0))),"")=0,"",_xlfn.IFNA(_xlfn.IFNA(INDEX(l_fp!$E$3:$E$65537,MATCH($D946,l_fp!$A$3:$A$65537,0)),INDEX(background_biosphere!$D$2:$D$65536,MATCH($D946,background_biosphere!$A$2:$A$65536,0))),""))</f>
        <v/>
      </c>
      <c r="N946" s="60" t="str">
        <f>_xlfn.IFNA(_xlfn.IFNA(_xlfn.IFNA(_xlfn.IFNA(INDEX(l_goods!$D$3:$D$65537,MATCH(C946,l_goods!$A$3:$A$65537,0)),INDEX(background_technosphere!$H$2:$H$65536,MATCH(C946,background_technosphere!$A$2:$A$65536,0))),INDEX(l_fp!$F$3:$F$65537,MATCH($D946,l_fp!$A$3:$A$65537,0))),INDEX(background_biosphere!$E$2:$E$65536,MATCH($D946,background_biosphere!$A$2:$A$65536,0))),"")</f>
        <v/>
      </c>
      <c r="O946" s="61"/>
      <c r="P946" s="61"/>
      <c r="Q946" s="61"/>
    </row>
    <row r="947" spans="1:17" x14ac:dyDescent="0.25">
      <c r="A947" s="159"/>
      <c r="B947" s="156"/>
      <c r="C947" s="53"/>
      <c r="D947" s="54"/>
      <c r="E947" s="55" t="str">
        <f>_xlfn.IFNA(_xlfn.IFNA(INDEX(l_act!$B$3:$B$65537,MATCH(IFERROR(RIGHT($C947,LEN($C947)-FIND("_",$C947)),""),l_act!$A$3:$A$65537,0)),INDEX(background_technosphere!$E$2:$E$65536,MATCH($C947,background_technosphere!$A$2:$A$65536,0))),"")</f>
        <v/>
      </c>
      <c r="F947" s="55" t="str">
        <f>_xlfn.IFNA(_xlfn.IFNA(INDEX(l_act!$C$3:$C$65537,MATCH(IFERROR(RIGHT($C947,LEN($C947)-FIND("_",$C947)),""),l_act!$A$3:$A$65537,0)),INDEX(background_technosphere!$G$2:$G$65536,MATCH($C947,background_technosphere!$A$2:$A$65536,0))),"")</f>
        <v/>
      </c>
      <c r="G947" s="56" t="str">
        <f>_xlfn.IFNA(_xlfn.IFNA(INDEX(l_goods!$B$3:$B$65537,MATCH($C947,l_goods!$A$3:$A$65537,0)),INDEX(background_technosphere!$F$2:$F$65536,MATCH($C947,background_technosphere!$A$2:$A$65536,0))),"")</f>
        <v/>
      </c>
      <c r="H947" s="57" t="str">
        <f>_xlfn.IFNA(_xlfn.IFNA(INDEX(l_fp!$B$3:$B$65537,MATCH($D947,l_fp!$A$3:$A$65537,0)),INDEX(background_biosphere!$B$2:$B$65536,MATCH($D947,background_biosphere!$A$2:$A$65536,0))),"")</f>
        <v/>
      </c>
      <c r="I947" s="58"/>
      <c r="J947" s="58"/>
      <c r="K947" s="54"/>
      <c r="L947" s="59" t="str">
        <f>IF(_xlfn.IFNA(_xlfn.IFNA(INDEX(l_fp!$D$3:$D$65537,MATCH($D947,l_fp!$A$3:$A$65537,0)),INDEX(background_biosphere!$C$2:$C$65536,MATCH($D947,background_biosphere!$A$2:$A$65536,0))),"")=0,"",_xlfn.IFNA(_xlfn.IFNA(INDEX(l_fp!$D$3:$D$65537,MATCH($D947,l_fp!$A$3:$A$65537,0)),INDEX(background_biosphere!$C$2:$C$65536,MATCH($D947,background_biosphere!$A$2:$A$65536,0))),""))</f>
        <v/>
      </c>
      <c r="M947" s="59" t="str">
        <f>IF(_xlfn.IFNA(_xlfn.IFNA(INDEX(l_fp!$E$3:$E$65537,MATCH($D947,l_fp!$A$3:$A$65537,0)),INDEX(background_biosphere!$D$2:$D$65536,MATCH($D947,background_biosphere!$A$2:$A$65536,0))),"")=0,"",_xlfn.IFNA(_xlfn.IFNA(INDEX(l_fp!$E$3:$E$65537,MATCH($D947,l_fp!$A$3:$A$65537,0)),INDEX(background_biosphere!$D$2:$D$65536,MATCH($D947,background_biosphere!$A$2:$A$65536,0))),""))</f>
        <v/>
      </c>
      <c r="N947" s="60" t="str">
        <f>_xlfn.IFNA(_xlfn.IFNA(_xlfn.IFNA(_xlfn.IFNA(INDEX(l_goods!$D$3:$D$65537,MATCH(C947,l_goods!$A$3:$A$65537,0)),INDEX(background_technosphere!$H$2:$H$65536,MATCH(C947,background_technosphere!$A$2:$A$65536,0))),INDEX(l_fp!$F$3:$F$65537,MATCH($D947,l_fp!$A$3:$A$65537,0))),INDEX(background_biosphere!$E$2:$E$65536,MATCH($D947,background_biosphere!$A$2:$A$65536,0))),"")</f>
        <v/>
      </c>
      <c r="O947" s="61"/>
      <c r="P947" s="61"/>
      <c r="Q947" s="61"/>
    </row>
    <row r="948" spans="1:17" x14ac:dyDescent="0.25">
      <c r="A948" s="159"/>
      <c r="B948" s="156"/>
      <c r="C948" s="53"/>
      <c r="D948" s="54"/>
      <c r="E948" s="55" t="str">
        <f>_xlfn.IFNA(_xlfn.IFNA(INDEX(l_act!$B$3:$B$65537,MATCH(IFERROR(RIGHT($C948,LEN($C948)-FIND("_",$C948)),""),l_act!$A$3:$A$65537,0)),INDEX(background_technosphere!$E$2:$E$65536,MATCH($C948,background_technosphere!$A$2:$A$65536,0))),"")</f>
        <v/>
      </c>
      <c r="F948" s="55" t="str">
        <f>_xlfn.IFNA(_xlfn.IFNA(INDEX(l_act!$C$3:$C$65537,MATCH(IFERROR(RIGHT($C948,LEN($C948)-FIND("_",$C948)),""),l_act!$A$3:$A$65537,0)),INDEX(background_technosphere!$G$2:$G$65536,MATCH($C948,background_technosphere!$A$2:$A$65536,0))),"")</f>
        <v/>
      </c>
      <c r="G948" s="56" t="str">
        <f>_xlfn.IFNA(_xlfn.IFNA(INDEX(l_goods!$B$3:$B$65537,MATCH($C948,l_goods!$A$3:$A$65537,0)),INDEX(background_technosphere!$F$2:$F$65536,MATCH($C948,background_technosphere!$A$2:$A$65536,0))),"")</f>
        <v/>
      </c>
      <c r="H948" s="57" t="str">
        <f>_xlfn.IFNA(_xlfn.IFNA(INDEX(l_fp!$B$3:$B$65537,MATCH($D948,l_fp!$A$3:$A$65537,0)),INDEX(background_biosphere!$B$2:$B$65536,MATCH($D948,background_biosphere!$A$2:$A$65536,0))),"")</f>
        <v/>
      </c>
      <c r="I948" s="58"/>
      <c r="J948" s="58"/>
      <c r="K948" s="54"/>
      <c r="L948" s="59" t="str">
        <f>IF(_xlfn.IFNA(_xlfn.IFNA(INDEX(l_fp!$D$3:$D$65537,MATCH($D948,l_fp!$A$3:$A$65537,0)),INDEX(background_biosphere!$C$2:$C$65536,MATCH($D948,background_biosphere!$A$2:$A$65536,0))),"")=0,"",_xlfn.IFNA(_xlfn.IFNA(INDEX(l_fp!$D$3:$D$65537,MATCH($D948,l_fp!$A$3:$A$65537,0)),INDEX(background_biosphere!$C$2:$C$65536,MATCH($D948,background_biosphere!$A$2:$A$65536,0))),""))</f>
        <v/>
      </c>
      <c r="M948" s="59" t="str">
        <f>IF(_xlfn.IFNA(_xlfn.IFNA(INDEX(l_fp!$E$3:$E$65537,MATCH($D948,l_fp!$A$3:$A$65537,0)),INDEX(background_biosphere!$D$2:$D$65536,MATCH($D948,background_biosphere!$A$2:$A$65536,0))),"")=0,"",_xlfn.IFNA(_xlfn.IFNA(INDEX(l_fp!$E$3:$E$65537,MATCH($D948,l_fp!$A$3:$A$65537,0)),INDEX(background_biosphere!$D$2:$D$65536,MATCH($D948,background_biosphere!$A$2:$A$65536,0))),""))</f>
        <v/>
      </c>
      <c r="N948" s="60" t="str">
        <f>_xlfn.IFNA(_xlfn.IFNA(_xlfn.IFNA(_xlfn.IFNA(INDEX(l_goods!$D$3:$D$65537,MATCH(C948,l_goods!$A$3:$A$65537,0)),INDEX(background_technosphere!$H$2:$H$65536,MATCH(C948,background_technosphere!$A$2:$A$65536,0))),INDEX(l_fp!$F$3:$F$65537,MATCH($D948,l_fp!$A$3:$A$65537,0))),INDEX(background_biosphere!$E$2:$E$65536,MATCH($D948,background_biosphere!$A$2:$A$65536,0))),"")</f>
        <v/>
      </c>
      <c r="O948" s="61"/>
      <c r="P948" s="61"/>
      <c r="Q948" s="61"/>
    </row>
    <row r="949" spans="1:17" x14ac:dyDescent="0.25">
      <c r="A949" s="159"/>
      <c r="B949" s="156"/>
      <c r="C949" s="53"/>
      <c r="D949" s="54"/>
      <c r="E949" s="55" t="str">
        <f>_xlfn.IFNA(_xlfn.IFNA(INDEX(l_act!$B$3:$B$65537,MATCH(IFERROR(RIGHT($C949,LEN($C949)-FIND("_",$C949)),""),l_act!$A$3:$A$65537,0)),INDEX(background_technosphere!$E$2:$E$65536,MATCH($C949,background_technosphere!$A$2:$A$65536,0))),"")</f>
        <v/>
      </c>
      <c r="F949" s="55" t="str">
        <f>_xlfn.IFNA(_xlfn.IFNA(INDEX(l_act!$C$3:$C$65537,MATCH(IFERROR(RIGHT($C949,LEN($C949)-FIND("_",$C949)),""),l_act!$A$3:$A$65537,0)),INDEX(background_technosphere!$G$2:$G$65536,MATCH($C949,background_technosphere!$A$2:$A$65536,0))),"")</f>
        <v/>
      </c>
      <c r="G949" s="56" t="str">
        <f>_xlfn.IFNA(_xlfn.IFNA(INDEX(l_goods!$B$3:$B$65537,MATCH($C949,l_goods!$A$3:$A$65537,0)),INDEX(background_technosphere!$F$2:$F$65536,MATCH($C949,background_technosphere!$A$2:$A$65536,0))),"")</f>
        <v/>
      </c>
      <c r="H949" s="57" t="str">
        <f>_xlfn.IFNA(_xlfn.IFNA(INDEX(l_fp!$B$3:$B$65537,MATCH($D949,l_fp!$A$3:$A$65537,0)),INDEX(background_biosphere!$B$2:$B$65536,MATCH($D949,background_biosphere!$A$2:$A$65536,0))),"")</f>
        <v/>
      </c>
      <c r="I949" s="58"/>
      <c r="J949" s="58"/>
      <c r="K949" s="54"/>
      <c r="L949" s="59" t="str">
        <f>IF(_xlfn.IFNA(_xlfn.IFNA(INDEX(l_fp!$D$3:$D$65537,MATCH($D949,l_fp!$A$3:$A$65537,0)),INDEX(background_biosphere!$C$2:$C$65536,MATCH($D949,background_biosphere!$A$2:$A$65536,0))),"")=0,"",_xlfn.IFNA(_xlfn.IFNA(INDEX(l_fp!$D$3:$D$65537,MATCH($D949,l_fp!$A$3:$A$65537,0)),INDEX(background_biosphere!$C$2:$C$65536,MATCH($D949,background_biosphere!$A$2:$A$65536,0))),""))</f>
        <v/>
      </c>
      <c r="M949" s="59" t="str">
        <f>IF(_xlfn.IFNA(_xlfn.IFNA(INDEX(l_fp!$E$3:$E$65537,MATCH($D949,l_fp!$A$3:$A$65537,0)),INDEX(background_biosphere!$D$2:$D$65536,MATCH($D949,background_biosphere!$A$2:$A$65536,0))),"")=0,"",_xlfn.IFNA(_xlfn.IFNA(INDEX(l_fp!$E$3:$E$65537,MATCH($D949,l_fp!$A$3:$A$65537,0)),INDEX(background_biosphere!$D$2:$D$65536,MATCH($D949,background_biosphere!$A$2:$A$65536,0))),""))</f>
        <v/>
      </c>
      <c r="N949" s="60" t="str">
        <f>_xlfn.IFNA(_xlfn.IFNA(_xlfn.IFNA(_xlfn.IFNA(INDEX(l_goods!$D$3:$D$65537,MATCH(C949,l_goods!$A$3:$A$65537,0)),INDEX(background_technosphere!$H$2:$H$65536,MATCH(C949,background_technosphere!$A$2:$A$65536,0))),INDEX(l_fp!$F$3:$F$65537,MATCH($D949,l_fp!$A$3:$A$65537,0))),INDEX(background_biosphere!$E$2:$E$65536,MATCH($D949,background_biosphere!$A$2:$A$65536,0))),"")</f>
        <v/>
      </c>
      <c r="O949" s="61"/>
      <c r="P949" s="61"/>
      <c r="Q949" s="61"/>
    </row>
    <row r="950" spans="1:17" x14ac:dyDescent="0.25">
      <c r="A950" s="159"/>
      <c r="B950" s="156"/>
      <c r="C950" s="53"/>
      <c r="D950" s="54"/>
      <c r="E950" s="55" t="str">
        <f>_xlfn.IFNA(_xlfn.IFNA(INDEX(l_act!$B$3:$B$65537,MATCH(IFERROR(RIGHT($C950,LEN($C950)-FIND("_",$C950)),""),l_act!$A$3:$A$65537,0)),INDEX(background_technosphere!$E$2:$E$65536,MATCH($C950,background_technosphere!$A$2:$A$65536,0))),"")</f>
        <v/>
      </c>
      <c r="F950" s="55" t="str">
        <f>_xlfn.IFNA(_xlfn.IFNA(INDEX(l_act!$C$3:$C$65537,MATCH(IFERROR(RIGHT($C950,LEN($C950)-FIND("_",$C950)),""),l_act!$A$3:$A$65537,0)),INDEX(background_technosphere!$G$2:$G$65536,MATCH($C950,background_technosphere!$A$2:$A$65536,0))),"")</f>
        <v/>
      </c>
      <c r="G950" s="56" t="str">
        <f>_xlfn.IFNA(_xlfn.IFNA(INDEX(l_goods!$B$3:$B$65537,MATCH($C950,l_goods!$A$3:$A$65537,0)),INDEX(background_technosphere!$F$2:$F$65536,MATCH($C950,background_technosphere!$A$2:$A$65536,0))),"")</f>
        <v/>
      </c>
      <c r="H950" s="57" t="str">
        <f>_xlfn.IFNA(_xlfn.IFNA(INDEX(l_fp!$B$3:$B$65537,MATCH($D950,l_fp!$A$3:$A$65537,0)),INDEX(background_biosphere!$B$2:$B$65536,MATCH($D950,background_biosphere!$A$2:$A$65536,0))),"")</f>
        <v/>
      </c>
      <c r="I950" s="58"/>
      <c r="J950" s="58"/>
      <c r="K950" s="54"/>
      <c r="L950" s="59" t="str">
        <f>IF(_xlfn.IFNA(_xlfn.IFNA(INDEX(l_fp!$D$3:$D$65537,MATCH($D950,l_fp!$A$3:$A$65537,0)),INDEX(background_biosphere!$C$2:$C$65536,MATCH($D950,background_biosphere!$A$2:$A$65536,0))),"")=0,"",_xlfn.IFNA(_xlfn.IFNA(INDEX(l_fp!$D$3:$D$65537,MATCH($D950,l_fp!$A$3:$A$65537,0)),INDEX(background_biosphere!$C$2:$C$65536,MATCH($D950,background_biosphere!$A$2:$A$65536,0))),""))</f>
        <v/>
      </c>
      <c r="M950" s="59" t="str">
        <f>IF(_xlfn.IFNA(_xlfn.IFNA(INDEX(l_fp!$E$3:$E$65537,MATCH($D950,l_fp!$A$3:$A$65537,0)),INDEX(background_biosphere!$D$2:$D$65536,MATCH($D950,background_biosphere!$A$2:$A$65536,0))),"")=0,"",_xlfn.IFNA(_xlfn.IFNA(INDEX(l_fp!$E$3:$E$65537,MATCH($D950,l_fp!$A$3:$A$65537,0)),INDEX(background_biosphere!$D$2:$D$65536,MATCH($D950,background_biosphere!$A$2:$A$65536,0))),""))</f>
        <v/>
      </c>
      <c r="N950" s="60" t="str">
        <f>_xlfn.IFNA(_xlfn.IFNA(_xlfn.IFNA(_xlfn.IFNA(INDEX(l_goods!$D$3:$D$65537,MATCH(C950,l_goods!$A$3:$A$65537,0)),INDEX(background_technosphere!$H$2:$H$65536,MATCH(C950,background_technosphere!$A$2:$A$65536,0))),INDEX(l_fp!$F$3:$F$65537,MATCH($D950,l_fp!$A$3:$A$65537,0))),INDEX(background_biosphere!$E$2:$E$65536,MATCH($D950,background_biosphere!$A$2:$A$65536,0))),"")</f>
        <v/>
      </c>
      <c r="O950" s="61"/>
      <c r="P950" s="61"/>
      <c r="Q950" s="61"/>
    </row>
    <row r="951" spans="1:17" x14ac:dyDescent="0.25">
      <c r="A951" s="159"/>
      <c r="B951" s="156"/>
      <c r="C951" s="53"/>
      <c r="D951" s="54"/>
      <c r="E951" s="55" t="str">
        <f>_xlfn.IFNA(_xlfn.IFNA(INDEX(l_act!$B$3:$B$65537,MATCH(IFERROR(RIGHT($C951,LEN($C951)-FIND("_",$C951)),""),l_act!$A$3:$A$65537,0)),INDEX(background_technosphere!$E$2:$E$65536,MATCH($C951,background_technosphere!$A$2:$A$65536,0))),"")</f>
        <v/>
      </c>
      <c r="F951" s="55" t="str">
        <f>_xlfn.IFNA(_xlfn.IFNA(INDEX(l_act!$C$3:$C$65537,MATCH(IFERROR(RIGHT($C951,LEN($C951)-FIND("_",$C951)),""),l_act!$A$3:$A$65537,0)),INDEX(background_technosphere!$G$2:$G$65536,MATCH($C951,background_technosphere!$A$2:$A$65536,0))),"")</f>
        <v/>
      </c>
      <c r="G951" s="56" t="str">
        <f>_xlfn.IFNA(_xlfn.IFNA(INDEX(l_goods!$B$3:$B$65537,MATCH($C951,l_goods!$A$3:$A$65537,0)),INDEX(background_technosphere!$F$2:$F$65536,MATCH($C951,background_technosphere!$A$2:$A$65536,0))),"")</f>
        <v/>
      </c>
      <c r="H951" s="57" t="str">
        <f>_xlfn.IFNA(_xlfn.IFNA(INDEX(l_fp!$B$3:$B$65537,MATCH($D951,l_fp!$A$3:$A$65537,0)),INDEX(background_biosphere!$B$2:$B$65536,MATCH($D951,background_biosphere!$A$2:$A$65536,0))),"")</f>
        <v/>
      </c>
      <c r="I951" s="58"/>
      <c r="J951" s="58"/>
      <c r="K951" s="54"/>
      <c r="L951" s="59" t="str">
        <f>IF(_xlfn.IFNA(_xlfn.IFNA(INDEX(l_fp!$D$3:$D$65537,MATCH($D951,l_fp!$A$3:$A$65537,0)),INDEX(background_biosphere!$C$2:$C$65536,MATCH($D951,background_biosphere!$A$2:$A$65536,0))),"")=0,"",_xlfn.IFNA(_xlfn.IFNA(INDEX(l_fp!$D$3:$D$65537,MATCH($D951,l_fp!$A$3:$A$65537,0)),INDEX(background_biosphere!$C$2:$C$65536,MATCH($D951,background_biosphere!$A$2:$A$65536,0))),""))</f>
        <v/>
      </c>
      <c r="M951" s="59" t="str">
        <f>IF(_xlfn.IFNA(_xlfn.IFNA(INDEX(l_fp!$E$3:$E$65537,MATCH($D951,l_fp!$A$3:$A$65537,0)),INDEX(background_biosphere!$D$2:$D$65536,MATCH($D951,background_biosphere!$A$2:$A$65536,0))),"")=0,"",_xlfn.IFNA(_xlfn.IFNA(INDEX(l_fp!$E$3:$E$65537,MATCH($D951,l_fp!$A$3:$A$65537,0)),INDEX(background_biosphere!$D$2:$D$65536,MATCH($D951,background_biosphere!$A$2:$A$65536,0))),""))</f>
        <v/>
      </c>
      <c r="N951" s="60" t="str">
        <f>_xlfn.IFNA(_xlfn.IFNA(_xlfn.IFNA(_xlfn.IFNA(INDEX(l_goods!$D$3:$D$65537,MATCH(C951,l_goods!$A$3:$A$65537,0)),INDEX(background_technosphere!$H$2:$H$65536,MATCH(C951,background_technosphere!$A$2:$A$65536,0))),INDEX(l_fp!$F$3:$F$65537,MATCH($D951,l_fp!$A$3:$A$65537,0))),INDEX(background_biosphere!$E$2:$E$65536,MATCH($D951,background_biosphere!$A$2:$A$65536,0))),"")</f>
        <v/>
      </c>
      <c r="O951" s="61"/>
      <c r="P951" s="61"/>
      <c r="Q951" s="61"/>
    </row>
    <row r="952" spans="1:17" x14ac:dyDescent="0.25">
      <c r="A952" s="159"/>
      <c r="B952" s="156"/>
      <c r="C952" s="53"/>
      <c r="D952" s="54"/>
      <c r="E952" s="55" t="str">
        <f>_xlfn.IFNA(_xlfn.IFNA(INDEX(l_act!$B$3:$B$65537,MATCH(IFERROR(RIGHT($C952,LEN($C952)-FIND("_",$C952)),""),l_act!$A$3:$A$65537,0)),INDEX(background_technosphere!$E$2:$E$65536,MATCH($C952,background_technosphere!$A$2:$A$65536,0))),"")</f>
        <v/>
      </c>
      <c r="F952" s="55" t="str">
        <f>_xlfn.IFNA(_xlfn.IFNA(INDEX(l_act!$C$3:$C$65537,MATCH(IFERROR(RIGHT($C952,LEN($C952)-FIND("_",$C952)),""),l_act!$A$3:$A$65537,0)),INDEX(background_technosphere!$G$2:$G$65536,MATCH($C952,background_technosphere!$A$2:$A$65536,0))),"")</f>
        <v/>
      </c>
      <c r="G952" s="56" t="str">
        <f>_xlfn.IFNA(_xlfn.IFNA(INDEX(l_goods!$B$3:$B$65537,MATCH($C952,l_goods!$A$3:$A$65537,0)),INDEX(background_technosphere!$F$2:$F$65536,MATCH($C952,background_technosphere!$A$2:$A$65536,0))),"")</f>
        <v/>
      </c>
      <c r="H952" s="57" t="str">
        <f>_xlfn.IFNA(_xlfn.IFNA(INDEX(l_fp!$B$3:$B$65537,MATCH($D952,l_fp!$A$3:$A$65537,0)),INDEX(background_biosphere!$B$2:$B$65536,MATCH($D952,background_biosphere!$A$2:$A$65536,0))),"")</f>
        <v/>
      </c>
      <c r="I952" s="58"/>
      <c r="J952" s="58"/>
      <c r="K952" s="54"/>
      <c r="L952" s="59" t="str">
        <f>IF(_xlfn.IFNA(_xlfn.IFNA(INDEX(l_fp!$D$3:$D$65537,MATCH($D952,l_fp!$A$3:$A$65537,0)),INDEX(background_biosphere!$C$2:$C$65536,MATCH($D952,background_biosphere!$A$2:$A$65536,0))),"")=0,"",_xlfn.IFNA(_xlfn.IFNA(INDEX(l_fp!$D$3:$D$65537,MATCH($D952,l_fp!$A$3:$A$65537,0)),INDEX(background_biosphere!$C$2:$C$65536,MATCH($D952,background_biosphere!$A$2:$A$65536,0))),""))</f>
        <v/>
      </c>
      <c r="M952" s="59" t="str">
        <f>IF(_xlfn.IFNA(_xlfn.IFNA(INDEX(l_fp!$E$3:$E$65537,MATCH($D952,l_fp!$A$3:$A$65537,0)),INDEX(background_biosphere!$D$2:$D$65536,MATCH($D952,background_biosphere!$A$2:$A$65536,0))),"")=0,"",_xlfn.IFNA(_xlfn.IFNA(INDEX(l_fp!$E$3:$E$65537,MATCH($D952,l_fp!$A$3:$A$65537,0)),INDEX(background_biosphere!$D$2:$D$65536,MATCH($D952,background_biosphere!$A$2:$A$65536,0))),""))</f>
        <v/>
      </c>
      <c r="N952" s="60" t="str">
        <f>_xlfn.IFNA(_xlfn.IFNA(_xlfn.IFNA(_xlfn.IFNA(INDEX(l_goods!$D$3:$D$65537,MATCH(C952,l_goods!$A$3:$A$65537,0)),INDEX(background_technosphere!$H$2:$H$65536,MATCH(C952,background_technosphere!$A$2:$A$65536,0))),INDEX(l_fp!$F$3:$F$65537,MATCH($D952,l_fp!$A$3:$A$65537,0))),INDEX(background_biosphere!$E$2:$E$65536,MATCH($D952,background_biosphere!$A$2:$A$65536,0))),"")</f>
        <v/>
      </c>
      <c r="O952" s="61"/>
      <c r="P952" s="61"/>
      <c r="Q952" s="61"/>
    </row>
    <row r="953" spans="1:17" x14ac:dyDescent="0.25">
      <c r="A953" s="159"/>
      <c r="B953" s="156"/>
      <c r="C953" s="53"/>
      <c r="D953" s="54"/>
      <c r="E953" s="55" t="str">
        <f>_xlfn.IFNA(_xlfn.IFNA(INDEX(l_act!$B$3:$B$65537,MATCH(IFERROR(RIGHT($C953,LEN($C953)-FIND("_",$C953)),""),l_act!$A$3:$A$65537,0)),INDEX(background_technosphere!$E$2:$E$65536,MATCH($C953,background_technosphere!$A$2:$A$65536,0))),"")</f>
        <v/>
      </c>
      <c r="F953" s="55" t="str">
        <f>_xlfn.IFNA(_xlfn.IFNA(INDEX(l_act!$C$3:$C$65537,MATCH(IFERROR(RIGHT($C953,LEN($C953)-FIND("_",$C953)),""),l_act!$A$3:$A$65537,0)),INDEX(background_technosphere!$G$2:$G$65536,MATCH($C953,background_technosphere!$A$2:$A$65536,0))),"")</f>
        <v/>
      </c>
      <c r="G953" s="56" t="str">
        <f>_xlfn.IFNA(_xlfn.IFNA(INDEX(l_goods!$B$3:$B$65537,MATCH($C953,l_goods!$A$3:$A$65537,0)),INDEX(background_technosphere!$F$2:$F$65536,MATCH($C953,background_technosphere!$A$2:$A$65536,0))),"")</f>
        <v/>
      </c>
      <c r="H953" s="57" t="str">
        <f>_xlfn.IFNA(_xlfn.IFNA(INDEX(l_fp!$B$3:$B$65537,MATCH($D953,l_fp!$A$3:$A$65537,0)),INDEX(background_biosphere!$B$2:$B$65536,MATCH($D953,background_biosphere!$A$2:$A$65536,0))),"")</f>
        <v/>
      </c>
      <c r="I953" s="58"/>
      <c r="J953" s="58"/>
      <c r="K953" s="54"/>
      <c r="L953" s="59" t="str">
        <f>IF(_xlfn.IFNA(_xlfn.IFNA(INDEX(l_fp!$D$3:$D$65537,MATCH($D953,l_fp!$A$3:$A$65537,0)),INDEX(background_biosphere!$C$2:$C$65536,MATCH($D953,background_biosphere!$A$2:$A$65536,0))),"")=0,"",_xlfn.IFNA(_xlfn.IFNA(INDEX(l_fp!$D$3:$D$65537,MATCH($D953,l_fp!$A$3:$A$65537,0)),INDEX(background_biosphere!$C$2:$C$65536,MATCH($D953,background_biosphere!$A$2:$A$65536,0))),""))</f>
        <v/>
      </c>
      <c r="M953" s="59" t="str">
        <f>IF(_xlfn.IFNA(_xlfn.IFNA(INDEX(l_fp!$E$3:$E$65537,MATCH($D953,l_fp!$A$3:$A$65537,0)),INDEX(background_biosphere!$D$2:$D$65536,MATCH($D953,background_biosphere!$A$2:$A$65536,0))),"")=0,"",_xlfn.IFNA(_xlfn.IFNA(INDEX(l_fp!$E$3:$E$65537,MATCH($D953,l_fp!$A$3:$A$65537,0)),INDEX(background_biosphere!$D$2:$D$65536,MATCH($D953,background_biosphere!$A$2:$A$65536,0))),""))</f>
        <v/>
      </c>
      <c r="N953" s="60" t="str">
        <f>_xlfn.IFNA(_xlfn.IFNA(_xlfn.IFNA(_xlfn.IFNA(INDEX(l_goods!$D$3:$D$65537,MATCH(C953,l_goods!$A$3:$A$65537,0)),INDEX(background_technosphere!$H$2:$H$65536,MATCH(C953,background_technosphere!$A$2:$A$65536,0))),INDEX(l_fp!$F$3:$F$65537,MATCH($D953,l_fp!$A$3:$A$65537,0))),INDEX(background_biosphere!$E$2:$E$65536,MATCH($D953,background_biosphere!$A$2:$A$65536,0))),"")</f>
        <v/>
      </c>
      <c r="O953" s="61"/>
      <c r="P953" s="61"/>
      <c r="Q953" s="61"/>
    </row>
    <row r="954" spans="1:17" x14ac:dyDescent="0.25">
      <c r="A954" s="159"/>
      <c r="B954" s="156"/>
      <c r="C954" s="53"/>
      <c r="D954" s="54"/>
      <c r="E954" s="55" t="str">
        <f>_xlfn.IFNA(_xlfn.IFNA(INDEX(l_act!$B$3:$B$65537,MATCH(IFERROR(RIGHT($C954,LEN($C954)-FIND("_",$C954)),""),l_act!$A$3:$A$65537,0)),INDEX(background_technosphere!$E$2:$E$65536,MATCH($C954,background_technosphere!$A$2:$A$65536,0))),"")</f>
        <v/>
      </c>
      <c r="F954" s="55" t="str">
        <f>_xlfn.IFNA(_xlfn.IFNA(INDEX(l_act!$C$3:$C$65537,MATCH(IFERROR(RIGHT($C954,LEN($C954)-FIND("_",$C954)),""),l_act!$A$3:$A$65537,0)),INDEX(background_technosphere!$G$2:$G$65536,MATCH($C954,background_technosphere!$A$2:$A$65536,0))),"")</f>
        <v/>
      </c>
      <c r="G954" s="56" t="str">
        <f>_xlfn.IFNA(_xlfn.IFNA(INDEX(l_goods!$B$3:$B$65537,MATCH($C954,l_goods!$A$3:$A$65537,0)),INDEX(background_technosphere!$F$2:$F$65536,MATCH($C954,background_technosphere!$A$2:$A$65536,0))),"")</f>
        <v/>
      </c>
      <c r="H954" s="57" t="str">
        <f>_xlfn.IFNA(_xlfn.IFNA(INDEX(l_fp!$B$3:$B$65537,MATCH($D954,l_fp!$A$3:$A$65537,0)),INDEX(background_biosphere!$B$2:$B$65536,MATCH($D954,background_biosphere!$A$2:$A$65536,0))),"")</f>
        <v/>
      </c>
      <c r="I954" s="58"/>
      <c r="J954" s="58"/>
      <c r="K954" s="54"/>
      <c r="L954" s="59" t="str">
        <f>IF(_xlfn.IFNA(_xlfn.IFNA(INDEX(l_fp!$D$3:$D$65537,MATCH($D954,l_fp!$A$3:$A$65537,0)),INDEX(background_biosphere!$C$2:$C$65536,MATCH($D954,background_biosphere!$A$2:$A$65536,0))),"")=0,"",_xlfn.IFNA(_xlfn.IFNA(INDEX(l_fp!$D$3:$D$65537,MATCH($D954,l_fp!$A$3:$A$65537,0)),INDEX(background_biosphere!$C$2:$C$65536,MATCH($D954,background_biosphere!$A$2:$A$65536,0))),""))</f>
        <v/>
      </c>
      <c r="M954" s="59" t="str">
        <f>IF(_xlfn.IFNA(_xlfn.IFNA(INDEX(l_fp!$E$3:$E$65537,MATCH($D954,l_fp!$A$3:$A$65537,0)),INDEX(background_biosphere!$D$2:$D$65536,MATCH($D954,background_biosphere!$A$2:$A$65536,0))),"")=0,"",_xlfn.IFNA(_xlfn.IFNA(INDEX(l_fp!$E$3:$E$65537,MATCH($D954,l_fp!$A$3:$A$65537,0)),INDEX(background_biosphere!$D$2:$D$65536,MATCH($D954,background_biosphere!$A$2:$A$65536,0))),""))</f>
        <v/>
      </c>
      <c r="N954" s="60" t="str">
        <f>_xlfn.IFNA(_xlfn.IFNA(_xlfn.IFNA(_xlfn.IFNA(INDEX(l_goods!$D$3:$D$65537,MATCH(C954,l_goods!$A$3:$A$65537,0)),INDEX(background_technosphere!$H$2:$H$65536,MATCH(C954,background_technosphere!$A$2:$A$65536,0))),INDEX(l_fp!$F$3:$F$65537,MATCH($D954,l_fp!$A$3:$A$65537,0))),INDEX(background_biosphere!$E$2:$E$65536,MATCH($D954,background_biosphere!$A$2:$A$65536,0))),"")</f>
        <v/>
      </c>
      <c r="O954" s="61"/>
      <c r="P954" s="61"/>
      <c r="Q954" s="61"/>
    </row>
    <row r="955" spans="1:17" x14ac:dyDescent="0.25">
      <c r="A955" s="159"/>
      <c r="B955" s="156"/>
      <c r="C955" s="53"/>
      <c r="D955" s="54"/>
      <c r="E955" s="55" t="str">
        <f>_xlfn.IFNA(_xlfn.IFNA(INDEX(l_act!$B$3:$B$65537,MATCH(IFERROR(RIGHT($C955,LEN($C955)-FIND("_",$C955)),""),l_act!$A$3:$A$65537,0)),INDEX(background_technosphere!$E$2:$E$65536,MATCH($C955,background_technosphere!$A$2:$A$65536,0))),"")</f>
        <v/>
      </c>
      <c r="F955" s="55" t="str">
        <f>_xlfn.IFNA(_xlfn.IFNA(INDEX(l_act!$C$3:$C$65537,MATCH(IFERROR(RIGHT($C955,LEN($C955)-FIND("_",$C955)),""),l_act!$A$3:$A$65537,0)),INDEX(background_technosphere!$G$2:$G$65536,MATCH($C955,background_technosphere!$A$2:$A$65536,0))),"")</f>
        <v/>
      </c>
      <c r="G955" s="56" t="str">
        <f>_xlfn.IFNA(_xlfn.IFNA(INDEX(l_goods!$B$3:$B$65537,MATCH($C955,l_goods!$A$3:$A$65537,0)),INDEX(background_technosphere!$F$2:$F$65536,MATCH($C955,background_technosphere!$A$2:$A$65536,0))),"")</f>
        <v/>
      </c>
      <c r="H955" s="57" t="str">
        <f>_xlfn.IFNA(_xlfn.IFNA(INDEX(l_fp!$B$3:$B$65537,MATCH($D955,l_fp!$A$3:$A$65537,0)),INDEX(background_biosphere!$B$2:$B$65536,MATCH($D955,background_biosphere!$A$2:$A$65536,0))),"")</f>
        <v/>
      </c>
      <c r="I955" s="58"/>
      <c r="J955" s="58"/>
      <c r="K955" s="54"/>
      <c r="L955" s="59" t="str">
        <f>IF(_xlfn.IFNA(_xlfn.IFNA(INDEX(l_fp!$D$3:$D$65537,MATCH($D955,l_fp!$A$3:$A$65537,0)),INDEX(background_biosphere!$C$2:$C$65536,MATCH($D955,background_biosphere!$A$2:$A$65536,0))),"")=0,"",_xlfn.IFNA(_xlfn.IFNA(INDEX(l_fp!$D$3:$D$65537,MATCH($D955,l_fp!$A$3:$A$65537,0)),INDEX(background_biosphere!$C$2:$C$65536,MATCH($D955,background_biosphere!$A$2:$A$65536,0))),""))</f>
        <v/>
      </c>
      <c r="M955" s="59" t="str">
        <f>IF(_xlfn.IFNA(_xlfn.IFNA(INDEX(l_fp!$E$3:$E$65537,MATCH($D955,l_fp!$A$3:$A$65537,0)),INDEX(background_biosphere!$D$2:$D$65536,MATCH($D955,background_biosphere!$A$2:$A$65536,0))),"")=0,"",_xlfn.IFNA(_xlfn.IFNA(INDEX(l_fp!$E$3:$E$65537,MATCH($D955,l_fp!$A$3:$A$65537,0)),INDEX(background_biosphere!$D$2:$D$65536,MATCH($D955,background_biosphere!$A$2:$A$65536,0))),""))</f>
        <v/>
      </c>
      <c r="N955" s="60" t="str">
        <f>_xlfn.IFNA(_xlfn.IFNA(_xlfn.IFNA(_xlfn.IFNA(INDEX(l_goods!$D$3:$D$65537,MATCH(C955,l_goods!$A$3:$A$65537,0)),INDEX(background_technosphere!$H$2:$H$65536,MATCH(C955,background_technosphere!$A$2:$A$65536,0))),INDEX(l_fp!$F$3:$F$65537,MATCH($D955,l_fp!$A$3:$A$65537,0))),INDEX(background_biosphere!$E$2:$E$65536,MATCH($D955,background_biosphere!$A$2:$A$65536,0))),"")</f>
        <v/>
      </c>
      <c r="O955" s="61"/>
      <c r="P955" s="61"/>
      <c r="Q955" s="61"/>
    </row>
    <row r="956" spans="1:17" x14ac:dyDescent="0.25">
      <c r="A956" s="159"/>
      <c r="B956" s="156"/>
      <c r="C956" s="53"/>
      <c r="D956" s="54"/>
      <c r="E956" s="55" t="str">
        <f>_xlfn.IFNA(_xlfn.IFNA(INDEX(l_act!$B$3:$B$65537,MATCH(IFERROR(RIGHT($C956,LEN($C956)-FIND("_",$C956)),""),l_act!$A$3:$A$65537,0)),INDEX(background_technosphere!$E$2:$E$65536,MATCH($C956,background_technosphere!$A$2:$A$65536,0))),"")</f>
        <v/>
      </c>
      <c r="F956" s="55" t="str">
        <f>_xlfn.IFNA(_xlfn.IFNA(INDEX(l_act!$C$3:$C$65537,MATCH(IFERROR(RIGHT($C956,LEN($C956)-FIND("_",$C956)),""),l_act!$A$3:$A$65537,0)),INDEX(background_technosphere!$G$2:$G$65536,MATCH($C956,background_technosphere!$A$2:$A$65536,0))),"")</f>
        <v/>
      </c>
      <c r="G956" s="56" t="str">
        <f>_xlfn.IFNA(_xlfn.IFNA(INDEX(l_goods!$B$3:$B$65537,MATCH($C956,l_goods!$A$3:$A$65537,0)),INDEX(background_technosphere!$F$2:$F$65536,MATCH($C956,background_technosphere!$A$2:$A$65536,0))),"")</f>
        <v/>
      </c>
      <c r="H956" s="57" t="str">
        <f>_xlfn.IFNA(_xlfn.IFNA(INDEX(l_fp!$B$3:$B$65537,MATCH($D956,l_fp!$A$3:$A$65537,0)),INDEX(background_biosphere!$B$2:$B$65536,MATCH($D956,background_biosphere!$A$2:$A$65536,0))),"")</f>
        <v/>
      </c>
      <c r="I956" s="58"/>
      <c r="J956" s="58"/>
      <c r="K956" s="54"/>
      <c r="L956" s="59" t="str">
        <f>IF(_xlfn.IFNA(_xlfn.IFNA(INDEX(l_fp!$D$3:$D$65537,MATCH($D956,l_fp!$A$3:$A$65537,0)),INDEX(background_biosphere!$C$2:$C$65536,MATCH($D956,background_biosphere!$A$2:$A$65536,0))),"")=0,"",_xlfn.IFNA(_xlfn.IFNA(INDEX(l_fp!$D$3:$D$65537,MATCH($D956,l_fp!$A$3:$A$65537,0)),INDEX(background_biosphere!$C$2:$C$65536,MATCH($D956,background_biosphere!$A$2:$A$65536,0))),""))</f>
        <v/>
      </c>
      <c r="M956" s="59" t="str">
        <f>IF(_xlfn.IFNA(_xlfn.IFNA(INDEX(l_fp!$E$3:$E$65537,MATCH($D956,l_fp!$A$3:$A$65537,0)),INDEX(background_biosphere!$D$2:$D$65536,MATCH($D956,background_biosphere!$A$2:$A$65536,0))),"")=0,"",_xlfn.IFNA(_xlfn.IFNA(INDEX(l_fp!$E$3:$E$65537,MATCH($D956,l_fp!$A$3:$A$65537,0)),INDEX(background_biosphere!$D$2:$D$65536,MATCH($D956,background_biosphere!$A$2:$A$65536,0))),""))</f>
        <v/>
      </c>
      <c r="N956" s="60" t="str">
        <f>_xlfn.IFNA(_xlfn.IFNA(_xlfn.IFNA(_xlfn.IFNA(INDEX(l_goods!$D$3:$D$65537,MATCH(C956,l_goods!$A$3:$A$65537,0)),INDEX(background_technosphere!$H$2:$H$65536,MATCH(C956,background_technosphere!$A$2:$A$65536,0))),INDEX(l_fp!$F$3:$F$65537,MATCH($D956,l_fp!$A$3:$A$65537,0))),INDEX(background_biosphere!$E$2:$E$65536,MATCH($D956,background_biosphere!$A$2:$A$65536,0))),"")</f>
        <v/>
      </c>
      <c r="O956" s="61"/>
      <c r="P956" s="61"/>
      <c r="Q956" s="61"/>
    </row>
    <row r="957" spans="1:17" x14ac:dyDescent="0.25">
      <c r="A957" s="159"/>
      <c r="B957" s="156"/>
      <c r="C957" s="53"/>
      <c r="D957" s="54"/>
      <c r="E957" s="55" t="str">
        <f>_xlfn.IFNA(_xlfn.IFNA(INDEX(l_act!$B$3:$B$65537,MATCH(IFERROR(RIGHT($C957,LEN($C957)-FIND("_",$C957)),""),l_act!$A$3:$A$65537,0)),INDEX(background_technosphere!$E$2:$E$65536,MATCH($C957,background_technosphere!$A$2:$A$65536,0))),"")</f>
        <v/>
      </c>
      <c r="F957" s="55" t="str">
        <f>_xlfn.IFNA(_xlfn.IFNA(INDEX(l_act!$C$3:$C$65537,MATCH(IFERROR(RIGHT($C957,LEN($C957)-FIND("_",$C957)),""),l_act!$A$3:$A$65537,0)),INDEX(background_technosphere!$G$2:$G$65536,MATCH($C957,background_technosphere!$A$2:$A$65536,0))),"")</f>
        <v/>
      </c>
      <c r="G957" s="56" t="str">
        <f>_xlfn.IFNA(_xlfn.IFNA(INDEX(l_goods!$B$3:$B$65537,MATCH($C957,l_goods!$A$3:$A$65537,0)),INDEX(background_technosphere!$F$2:$F$65536,MATCH($C957,background_technosphere!$A$2:$A$65536,0))),"")</f>
        <v/>
      </c>
      <c r="H957" s="57" t="str">
        <f>_xlfn.IFNA(_xlfn.IFNA(INDEX(l_fp!$B$3:$B$65537,MATCH($D957,l_fp!$A$3:$A$65537,0)),INDEX(background_biosphere!$B$2:$B$65536,MATCH($D957,background_biosphere!$A$2:$A$65536,0))),"")</f>
        <v/>
      </c>
      <c r="I957" s="58"/>
      <c r="J957" s="58"/>
      <c r="K957" s="54"/>
      <c r="L957" s="59" t="str">
        <f>IF(_xlfn.IFNA(_xlfn.IFNA(INDEX(l_fp!$D$3:$D$65537,MATCH($D957,l_fp!$A$3:$A$65537,0)),INDEX(background_biosphere!$C$2:$C$65536,MATCH($D957,background_biosphere!$A$2:$A$65536,0))),"")=0,"",_xlfn.IFNA(_xlfn.IFNA(INDEX(l_fp!$D$3:$D$65537,MATCH($D957,l_fp!$A$3:$A$65537,0)),INDEX(background_biosphere!$C$2:$C$65536,MATCH($D957,background_biosphere!$A$2:$A$65536,0))),""))</f>
        <v/>
      </c>
      <c r="M957" s="59" t="str">
        <f>IF(_xlfn.IFNA(_xlfn.IFNA(INDEX(l_fp!$E$3:$E$65537,MATCH($D957,l_fp!$A$3:$A$65537,0)),INDEX(background_biosphere!$D$2:$D$65536,MATCH($D957,background_biosphere!$A$2:$A$65536,0))),"")=0,"",_xlfn.IFNA(_xlfn.IFNA(INDEX(l_fp!$E$3:$E$65537,MATCH($D957,l_fp!$A$3:$A$65537,0)),INDEX(background_biosphere!$D$2:$D$65536,MATCH($D957,background_biosphere!$A$2:$A$65536,0))),""))</f>
        <v/>
      </c>
      <c r="N957" s="60" t="str">
        <f>_xlfn.IFNA(_xlfn.IFNA(_xlfn.IFNA(_xlfn.IFNA(INDEX(l_goods!$D$3:$D$65537,MATCH(C957,l_goods!$A$3:$A$65537,0)),INDEX(background_technosphere!$H$2:$H$65536,MATCH(C957,background_technosphere!$A$2:$A$65536,0))),INDEX(l_fp!$F$3:$F$65537,MATCH($D957,l_fp!$A$3:$A$65537,0))),INDEX(background_biosphere!$E$2:$E$65536,MATCH($D957,background_biosphere!$A$2:$A$65536,0))),"")</f>
        <v/>
      </c>
      <c r="O957" s="61"/>
      <c r="P957" s="61"/>
      <c r="Q957" s="61"/>
    </row>
    <row r="958" spans="1:17" x14ac:dyDescent="0.25">
      <c r="A958" s="159"/>
      <c r="B958" s="156"/>
      <c r="C958" s="53"/>
      <c r="D958" s="54"/>
      <c r="E958" s="55" t="str">
        <f>_xlfn.IFNA(_xlfn.IFNA(INDEX(l_act!$B$3:$B$65537,MATCH(IFERROR(RIGHT($C958,LEN($C958)-FIND("_",$C958)),""),l_act!$A$3:$A$65537,0)),INDEX(background_technosphere!$E$2:$E$65536,MATCH($C958,background_technosphere!$A$2:$A$65536,0))),"")</f>
        <v/>
      </c>
      <c r="F958" s="55" t="str">
        <f>_xlfn.IFNA(_xlfn.IFNA(INDEX(l_act!$C$3:$C$65537,MATCH(IFERROR(RIGHT($C958,LEN($C958)-FIND("_",$C958)),""),l_act!$A$3:$A$65537,0)),INDEX(background_technosphere!$G$2:$G$65536,MATCH($C958,background_technosphere!$A$2:$A$65536,0))),"")</f>
        <v/>
      </c>
      <c r="G958" s="56" t="str">
        <f>_xlfn.IFNA(_xlfn.IFNA(INDEX(l_goods!$B$3:$B$65537,MATCH($C958,l_goods!$A$3:$A$65537,0)),INDEX(background_technosphere!$F$2:$F$65536,MATCH($C958,background_technosphere!$A$2:$A$65536,0))),"")</f>
        <v/>
      </c>
      <c r="H958" s="57" t="str">
        <f>_xlfn.IFNA(_xlfn.IFNA(INDEX(l_fp!$B$3:$B$65537,MATCH($D958,l_fp!$A$3:$A$65537,0)),INDEX(background_biosphere!$B$2:$B$65536,MATCH($D958,background_biosphere!$A$2:$A$65536,0))),"")</f>
        <v/>
      </c>
      <c r="I958" s="58"/>
      <c r="J958" s="58"/>
      <c r="K958" s="54"/>
      <c r="L958" s="59" t="str">
        <f>IF(_xlfn.IFNA(_xlfn.IFNA(INDEX(l_fp!$D$3:$D$65537,MATCH($D958,l_fp!$A$3:$A$65537,0)),INDEX(background_biosphere!$C$2:$C$65536,MATCH($D958,background_biosphere!$A$2:$A$65536,0))),"")=0,"",_xlfn.IFNA(_xlfn.IFNA(INDEX(l_fp!$D$3:$D$65537,MATCH($D958,l_fp!$A$3:$A$65537,0)),INDEX(background_biosphere!$C$2:$C$65536,MATCH($D958,background_biosphere!$A$2:$A$65536,0))),""))</f>
        <v/>
      </c>
      <c r="M958" s="59" t="str">
        <f>IF(_xlfn.IFNA(_xlfn.IFNA(INDEX(l_fp!$E$3:$E$65537,MATCH($D958,l_fp!$A$3:$A$65537,0)),INDEX(background_biosphere!$D$2:$D$65536,MATCH($D958,background_biosphere!$A$2:$A$65536,0))),"")=0,"",_xlfn.IFNA(_xlfn.IFNA(INDEX(l_fp!$E$3:$E$65537,MATCH($D958,l_fp!$A$3:$A$65537,0)),INDEX(background_biosphere!$D$2:$D$65536,MATCH($D958,background_biosphere!$A$2:$A$65536,0))),""))</f>
        <v/>
      </c>
      <c r="N958" s="60" t="str">
        <f>_xlfn.IFNA(_xlfn.IFNA(_xlfn.IFNA(_xlfn.IFNA(INDEX(l_goods!$D$3:$D$65537,MATCH(C958,l_goods!$A$3:$A$65537,0)),INDEX(background_technosphere!$H$2:$H$65536,MATCH(C958,background_technosphere!$A$2:$A$65536,0))),INDEX(l_fp!$F$3:$F$65537,MATCH($D958,l_fp!$A$3:$A$65537,0))),INDEX(background_biosphere!$E$2:$E$65536,MATCH($D958,background_biosphere!$A$2:$A$65536,0))),"")</f>
        <v/>
      </c>
      <c r="O958" s="61"/>
      <c r="P958" s="61"/>
      <c r="Q958" s="61"/>
    </row>
    <row r="959" spans="1:17" x14ac:dyDescent="0.25">
      <c r="A959" s="159"/>
      <c r="B959" s="156"/>
      <c r="C959" s="53"/>
      <c r="D959" s="54"/>
      <c r="E959" s="55" t="str">
        <f>_xlfn.IFNA(_xlfn.IFNA(INDEX(l_act!$B$3:$B$65537,MATCH(IFERROR(RIGHT($C959,LEN($C959)-FIND("_",$C959)),""),l_act!$A$3:$A$65537,0)),INDEX(background_technosphere!$E$2:$E$65536,MATCH($C959,background_technosphere!$A$2:$A$65536,0))),"")</f>
        <v/>
      </c>
      <c r="F959" s="55" t="str">
        <f>_xlfn.IFNA(_xlfn.IFNA(INDEX(l_act!$C$3:$C$65537,MATCH(IFERROR(RIGHT($C959,LEN($C959)-FIND("_",$C959)),""),l_act!$A$3:$A$65537,0)),INDEX(background_technosphere!$G$2:$G$65536,MATCH($C959,background_technosphere!$A$2:$A$65536,0))),"")</f>
        <v/>
      </c>
      <c r="G959" s="56" t="str">
        <f>_xlfn.IFNA(_xlfn.IFNA(INDEX(l_goods!$B$3:$B$65537,MATCH($C959,l_goods!$A$3:$A$65537,0)),INDEX(background_technosphere!$F$2:$F$65536,MATCH($C959,background_technosphere!$A$2:$A$65536,0))),"")</f>
        <v/>
      </c>
      <c r="H959" s="57" t="str">
        <f>_xlfn.IFNA(_xlfn.IFNA(INDEX(l_fp!$B$3:$B$65537,MATCH($D959,l_fp!$A$3:$A$65537,0)),INDEX(background_biosphere!$B$2:$B$65536,MATCH($D959,background_biosphere!$A$2:$A$65536,0))),"")</f>
        <v/>
      </c>
      <c r="I959" s="58"/>
      <c r="J959" s="58"/>
      <c r="K959" s="54"/>
      <c r="L959" s="59" t="str">
        <f>IF(_xlfn.IFNA(_xlfn.IFNA(INDEX(l_fp!$D$3:$D$65537,MATCH($D959,l_fp!$A$3:$A$65537,0)),INDEX(background_biosphere!$C$2:$C$65536,MATCH($D959,background_biosphere!$A$2:$A$65536,0))),"")=0,"",_xlfn.IFNA(_xlfn.IFNA(INDEX(l_fp!$D$3:$D$65537,MATCH($D959,l_fp!$A$3:$A$65537,0)),INDEX(background_biosphere!$C$2:$C$65536,MATCH($D959,background_biosphere!$A$2:$A$65536,0))),""))</f>
        <v/>
      </c>
      <c r="M959" s="59" t="str">
        <f>IF(_xlfn.IFNA(_xlfn.IFNA(INDEX(l_fp!$E$3:$E$65537,MATCH($D959,l_fp!$A$3:$A$65537,0)),INDEX(background_biosphere!$D$2:$D$65536,MATCH($D959,background_biosphere!$A$2:$A$65536,0))),"")=0,"",_xlfn.IFNA(_xlfn.IFNA(INDEX(l_fp!$E$3:$E$65537,MATCH($D959,l_fp!$A$3:$A$65537,0)),INDEX(background_biosphere!$D$2:$D$65536,MATCH($D959,background_biosphere!$A$2:$A$65536,0))),""))</f>
        <v/>
      </c>
      <c r="N959" s="60" t="str">
        <f>_xlfn.IFNA(_xlfn.IFNA(_xlfn.IFNA(_xlfn.IFNA(INDEX(l_goods!$D$3:$D$65537,MATCH(C959,l_goods!$A$3:$A$65537,0)),INDEX(background_technosphere!$H$2:$H$65536,MATCH(C959,background_technosphere!$A$2:$A$65536,0))),INDEX(l_fp!$F$3:$F$65537,MATCH($D959,l_fp!$A$3:$A$65537,0))),INDEX(background_biosphere!$E$2:$E$65536,MATCH($D959,background_biosphere!$A$2:$A$65536,0))),"")</f>
        <v/>
      </c>
      <c r="O959" s="61"/>
      <c r="P959" s="61"/>
      <c r="Q959" s="61"/>
    </row>
    <row r="960" spans="1:17" x14ac:dyDescent="0.25">
      <c r="A960" s="159"/>
      <c r="B960" s="156"/>
      <c r="C960" s="53"/>
      <c r="D960" s="54"/>
      <c r="E960" s="55" t="str">
        <f>_xlfn.IFNA(_xlfn.IFNA(INDEX(l_act!$B$3:$B$65537,MATCH(IFERROR(RIGHT($C960,LEN($C960)-FIND("_",$C960)),""),l_act!$A$3:$A$65537,0)),INDEX(background_technosphere!$E$2:$E$65536,MATCH($C960,background_technosphere!$A$2:$A$65536,0))),"")</f>
        <v/>
      </c>
      <c r="F960" s="55" t="str">
        <f>_xlfn.IFNA(_xlfn.IFNA(INDEX(l_act!$C$3:$C$65537,MATCH(IFERROR(RIGHT($C960,LEN($C960)-FIND("_",$C960)),""),l_act!$A$3:$A$65537,0)),INDEX(background_technosphere!$G$2:$G$65536,MATCH($C960,background_technosphere!$A$2:$A$65536,0))),"")</f>
        <v/>
      </c>
      <c r="G960" s="56" t="str">
        <f>_xlfn.IFNA(_xlfn.IFNA(INDEX(l_goods!$B$3:$B$65537,MATCH($C960,l_goods!$A$3:$A$65537,0)),INDEX(background_technosphere!$F$2:$F$65536,MATCH($C960,background_technosphere!$A$2:$A$65536,0))),"")</f>
        <v/>
      </c>
      <c r="H960" s="57" t="str">
        <f>_xlfn.IFNA(_xlfn.IFNA(INDEX(l_fp!$B$3:$B$65537,MATCH($D960,l_fp!$A$3:$A$65537,0)),INDEX(background_biosphere!$B$2:$B$65536,MATCH($D960,background_biosphere!$A$2:$A$65536,0))),"")</f>
        <v/>
      </c>
      <c r="I960" s="58"/>
      <c r="J960" s="58"/>
      <c r="K960" s="54"/>
      <c r="L960" s="59" t="str">
        <f>IF(_xlfn.IFNA(_xlfn.IFNA(INDEX(l_fp!$D$3:$D$65537,MATCH($D960,l_fp!$A$3:$A$65537,0)),INDEX(background_biosphere!$C$2:$C$65536,MATCH($D960,background_biosphere!$A$2:$A$65536,0))),"")=0,"",_xlfn.IFNA(_xlfn.IFNA(INDEX(l_fp!$D$3:$D$65537,MATCH($D960,l_fp!$A$3:$A$65537,0)),INDEX(background_biosphere!$C$2:$C$65536,MATCH($D960,background_biosphere!$A$2:$A$65536,0))),""))</f>
        <v/>
      </c>
      <c r="M960" s="59" t="str">
        <f>IF(_xlfn.IFNA(_xlfn.IFNA(INDEX(l_fp!$E$3:$E$65537,MATCH($D960,l_fp!$A$3:$A$65537,0)),INDEX(background_biosphere!$D$2:$D$65536,MATCH($D960,background_biosphere!$A$2:$A$65536,0))),"")=0,"",_xlfn.IFNA(_xlfn.IFNA(INDEX(l_fp!$E$3:$E$65537,MATCH($D960,l_fp!$A$3:$A$65537,0)),INDEX(background_biosphere!$D$2:$D$65536,MATCH($D960,background_biosphere!$A$2:$A$65536,0))),""))</f>
        <v/>
      </c>
      <c r="N960" s="60" t="str">
        <f>_xlfn.IFNA(_xlfn.IFNA(_xlfn.IFNA(_xlfn.IFNA(INDEX(l_goods!$D$3:$D$65537,MATCH(C960,l_goods!$A$3:$A$65537,0)),INDEX(background_technosphere!$H$2:$H$65536,MATCH(C960,background_technosphere!$A$2:$A$65536,0))),INDEX(l_fp!$F$3:$F$65537,MATCH($D960,l_fp!$A$3:$A$65537,0))),INDEX(background_biosphere!$E$2:$E$65536,MATCH($D960,background_biosphere!$A$2:$A$65536,0))),"")</f>
        <v/>
      </c>
      <c r="O960" s="61"/>
      <c r="P960" s="61"/>
      <c r="Q960" s="61"/>
    </row>
    <row r="961" spans="1:17" x14ac:dyDescent="0.25">
      <c r="A961" s="159"/>
      <c r="B961" s="156"/>
      <c r="C961" s="53"/>
      <c r="D961" s="54"/>
      <c r="E961" s="55" t="str">
        <f>_xlfn.IFNA(_xlfn.IFNA(INDEX(l_act!$B$3:$B$65537,MATCH(IFERROR(RIGHT($C961,LEN($C961)-FIND("_",$C961)),""),l_act!$A$3:$A$65537,0)),INDEX(background_technosphere!$E$2:$E$65536,MATCH($C961,background_technosphere!$A$2:$A$65536,0))),"")</f>
        <v/>
      </c>
      <c r="F961" s="55" t="str">
        <f>_xlfn.IFNA(_xlfn.IFNA(INDEX(l_act!$C$3:$C$65537,MATCH(IFERROR(RIGHT($C961,LEN($C961)-FIND("_",$C961)),""),l_act!$A$3:$A$65537,0)),INDEX(background_technosphere!$G$2:$G$65536,MATCH($C961,background_technosphere!$A$2:$A$65536,0))),"")</f>
        <v/>
      </c>
      <c r="G961" s="56" t="str">
        <f>_xlfn.IFNA(_xlfn.IFNA(INDEX(l_goods!$B$3:$B$65537,MATCH($C961,l_goods!$A$3:$A$65537,0)),INDEX(background_technosphere!$F$2:$F$65536,MATCH($C961,background_technosphere!$A$2:$A$65536,0))),"")</f>
        <v/>
      </c>
      <c r="H961" s="57" t="str">
        <f>_xlfn.IFNA(_xlfn.IFNA(INDEX(l_fp!$B$3:$B$65537,MATCH($D961,l_fp!$A$3:$A$65537,0)),INDEX(background_biosphere!$B$2:$B$65536,MATCH($D961,background_biosphere!$A$2:$A$65536,0))),"")</f>
        <v/>
      </c>
      <c r="I961" s="58"/>
      <c r="J961" s="58"/>
      <c r="K961" s="54"/>
      <c r="L961" s="59" t="str">
        <f>IF(_xlfn.IFNA(_xlfn.IFNA(INDEX(l_fp!$D$3:$D$65537,MATCH($D961,l_fp!$A$3:$A$65537,0)),INDEX(background_biosphere!$C$2:$C$65536,MATCH($D961,background_biosphere!$A$2:$A$65536,0))),"")=0,"",_xlfn.IFNA(_xlfn.IFNA(INDEX(l_fp!$D$3:$D$65537,MATCH($D961,l_fp!$A$3:$A$65537,0)),INDEX(background_biosphere!$C$2:$C$65536,MATCH($D961,background_biosphere!$A$2:$A$65536,0))),""))</f>
        <v/>
      </c>
      <c r="M961" s="59" t="str">
        <f>IF(_xlfn.IFNA(_xlfn.IFNA(INDEX(l_fp!$E$3:$E$65537,MATCH($D961,l_fp!$A$3:$A$65537,0)),INDEX(background_biosphere!$D$2:$D$65536,MATCH($D961,background_biosphere!$A$2:$A$65536,0))),"")=0,"",_xlfn.IFNA(_xlfn.IFNA(INDEX(l_fp!$E$3:$E$65537,MATCH($D961,l_fp!$A$3:$A$65537,0)),INDEX(background_biosphere!$D$2:$D$65536,MATCH($D961,background_biosphere!$A$2:$A$65536,0))),""))</f>
        <v/>
      </c>
      <c r="N961" s="60" t="str">
        <f>_xlfn.IFNA(_xlfn.IFNA(_xlfn.IFNA(_xlfn.IFNA(INDEX(l_goods!$D$3:$D$65537,MATCH(C961,l_goods!$A$3:$A$65537,0)),INDEX(background_technosphere!$H$2:$H$65536,MATCH(C961,background_technosphere!$A$2:$A$65536,0))),INDEX(l_fp!$F$3:$F$65537,MATCH($D961,l_fp!$A$3:$A$65537,0))),INDEX(background_biosphere!$E$2:$E$65536,MATCH($D961,background_biosphere!$A$2:$A$65536,0))),"")</f>
        <v/>
      </c>
      <c r="O961" s="61"/>
      <c r="P961" s="61"/>
      <c r="Q961" s="61"/>
    </row>
    <row r="962" spans="1:17" x14ac:dyDescent="0.25">
      <c r="A962" s="159"/>
      <c r="B962" s="156"/>
      <c r="C962" s="53"/>
      <c r="D962" s="54"/>
      <c r="E962" s="55" t="str">
        <f>_xlfn.IFNA(_xlfn.IFNA(INDEX(l_act!$B$3:$B$65537,MATCH(IFERROR(RIGHT($C962,LEN($C962)-FIND("_",$C962)),""),l_act!$A$3:$A$65537,0)),INDEX(background_technosphere!$E$2:$E$65536,MATCH($C962,background_technosphere!$A$2:$A$65536,0))),"")</f>
        <v/>
      </c>
      <c r="F962" s="55" t="str">
        <f>_xlfn.IFNA(_xlfn.IFNA(INDEX(l_act!$C$3:$C$65537,MATCH(IFERROR(RIGHT($C962,LEN($C962)-FIND("_",$C962)),""),l_act!$A$3:$A$65537,0)),INDEX(background_technosphere!$G$2:$G$65536,MATCH($C962,background_technosphere!$A$2:$A$65536,0))),"")</f>
        <v/>
      </c>
      <c r="G962" s="56" t="str">
        <f>_xlfn.IFNA(_xlfn.IFNA(INDEX(l_goods!$B$3:$B$65537,MATCH($C962,l_goods!$A$3:$A$65537,0)),INDEX(background_technosphere!$F$2:$F$65536,MATCH($C962,background_technosphere!$A$2:$A$65536,0))),"")</f>
        <v/>
      </c>
      <c r="H962" s="57" t="str">
        <f>_xlfn.IFNA(_xlfn.IFNA(INDEX(l_fp!$B$3:$B$65537,MATCH($D962,l_fp!$A$3:$A$65537,0)),INDEX(background_biosphere!$B$2:$B$65536,MATCH($D962,background_biosphere!$A$2:$A$65536,0))),"")</f>
        <v/>
      </c>
      <c r="I962" s="58"/>
      <c r="J962" s="58"/>
      <c r="K962" s="54"/>
      <c r="L962" s="59" t="str">
        <f>IF(_xlfn.IFNA(_xlfn.IFNA(INDEX(l_fp!$D$3:$D$65537,MATCH($D962,l_fp!$A$3:$A$65537,0)),INDEX(background_biosphere!$C$2:$C$65536,MATCH($D962,background_biosphere!$A$2:$A$65536,0))),"")=0,"",_xlfn.IFNA(_xlfn.IFNA(INDEX(l_fp!$D$3:$D$65537,MATCH($D962,l_fp!$A$3:$A$65537,0)),INDEX(background_biosphere!$C$2:$C$65536,MATCH($D962,background_biosphere!$A$2:$A$65536,0))),""))</f>
        <v/>
      </c>
      <c r="M962" s="59" t="str">
        <f>IF(_xlfn.IFNA(_xlfn.IFNA(INDEX(l_fp!$E$3:$E$65537,MATCH($D962,l_fp!$A$3:$A$65537,0)),INDEX(background_biosphere!$D$2:$D$65536,MATCH($D962,background_biosphere!$A$2:$A$65536,0))),"")=0,"",_xlfn.IFNA(_xlfn.IFNA(INDEX(l_fp!$E$3:$E$65537,MATCH($D962,l_fp!$A$3:$A$65537,0)),INDEX(background_biosphere!$D$2:$D$65536,MATCH($D962,background_biosphere!$A$2:$A$65536,0))),""))</f>
        <v/>
      </c>
      <c r="N962" s="60" t="str">
        <f>_xlfn.IFNA(_xlfn.IFNA(_xlfn.IFNA(_xlfn.IFNA(INDEX(l_goods!$D$3:$D$65537,MATCH(C962,l_goods!$A$3:$A$65537,0)),INDEX(background_technosphere!$H$2:$H$65536,MATCH(C962,background_technosphere!$A$2:$A$65536,0))),INDEX(l_fp!$F$3:$F$65537,MATCH($D962,l_fp!$A$3:$A$65537,0))),INDEX(background_biosphere!$E$2:$E$65536,MATCH($D962,background_biosphere!$A$2:$A$65536,0))),"")</f>
        <v/>
      </c>
      <c r="O962" s="61"/>
      <c r="P962" s="61"/>
      <c r="Q962" s="61"/>
    </row>
    <row r="963" spans="1:17" x14ac:dyDescent="0.25">
      <c r="A963" s="159"/>
      <c r="B963" s="156"/>
      <c r="C963" s="53"/>
      <c r="D963" s="54"/>
      <c r="E963" s="55" t="str">
        <f>_xlfn.IFNA(_xlfn.IFNA(INDEX(l_act!$B$3:$B$65537,MATCH(IFERROR(RIGHT($C963,LEN($C963)-FIND("_",$C963)),""),l_act!$A$3:$A$65537,0)),INDEX(background_technosphere!$E$2:$E$65536,MATCH($C963,background_technosphere!$A$2:$A$65536,0))),"")</f>
        <v/>
      </c>
      <c r="F963" s="55" t="str">
        <f>_xlfn.IFNA(_xlfn.IFNA(INDEX(l_act!$C$3:$C$65537,MATCH(IFERROR(RIGHT($C963,LEN($C963)-FIND("_",$C963)),""),l_act!$A$3:$A$65537,0)),INDEX(background_technosphere!$G$2:$G$65536,MATCH($C963,background_technosphere!$A$2:$A$65536,0))),"")</f>
        <v/>
      </c>
      <c r="G963" s="56" t="str">
        <f>_xlfn.IFNA(_xlfn.IFNA(INDEX(l_goods!$B$3:$B$65537,MATCH($C963,l_goods!$A$3:$A$65537,0)),INDEX(background_technosphere!$F$2:$F$65536,MATCH($C963,background_technosphere!$A$2:$A$65536,0))),"")</f>
        <v/>
      </c>
      <c r="H963" s="57" t="str">
        <f>_xlfn.IFNA(_xlfn.IFNA(INDEX(l_fp!$B$3:$B$65537,MATCH($D963,l_fp!$A$3:$A$65537,0)),INDEX(background_biosphere!$B$2:$B$65536,MATCH($D963,background_biosphere!$A$2:$A$65536,0))),"")</f>
        <v/>
      </c>
      <c r="I963" s="58"/>
      <c r="J963" s="58"/>
      <c r="K963" s="54"/>
      <c r="L963" s="59" t="str">
        <f>IF(_xlfn.IFNA(_xlfn.IFNA(INDEX(l_fp!$D$3:$D$65537,MATCH($D963,l_fp!$A$3:$A$65537,0)),INDEX(background_biosphere!$C$2:$C$65536,MATCH($D963,background_biosphere!$A$2:$A$65536,0))),"")=0,"",_xlfn.IFNA(_xlfn.IFNA(INDEX(l_fp!$D$3:$D$65537,MATCH($D963,l_fp!$A$3:$A$65537,0)),INDEX(background_biosphere!$C$2:$C$65536,MATCH($D963,background_biosphere!$A$2:$A$65536,0))),""))</f>
        <v/>
      </c>
      <c r="M963" s="59" t="str">
        <f>IF(_xlfn.IFNA(_xlfn.IFNA(INDEX(l_fp!$E$3:$E$65537,MATCH($D963,l_fp!$A$3:$A$65537,0)),INDEX(background_biosphere!$D$2:$D$65536,MATCH($D963,background_biosphere!$A$2:$A$65536,0))),"")=0,"",_xlfn.IFNA(_xlfn.IFNA(INDEX(l_fp!$E$3:$E$65537,MATCH($D963,l_fp!$A$3:$A$65537,0)),INDEX(background_biosphere!$D$2:$D$65536,MATCH($D963,background_biosphere!$A$2:$A$65536,0))),""))</f>
        <v/>
      </c>
      <c r="N963" s="60" t="str">
        <f>_xlfn.IFNA(_xlfn.IFNA(_xlfn.IFNA(_xlfn.IFNA(INDEX(l_goods!$D$3:$D$65537,MATCH(C963,l_goods!$A$3:$A$65537,0)),INDEX(background_technosphere!$H$2:$H$65536,MATCH(C963,background_technosphere!$A$2:$A$65536,0))),INDEX(l_fp!$F$3:$F$65537,MATCH($D963,l_fp!$A$3:$A$65537,0))),INDEX(background_biosphere!$E$2:$E$65536,MATCH($D963,background_biosphere!$A$2:$A$65536,0))),"")</f>
        <v/>
      </c>
      <c r="O963" s="61"/>
      <c r="P963" s="61"/>
      <c r="Q963" s="61"/>
    </row>
    <row r="964" spans="1:17" x14ac:dyDescent="0.25">
      <c r="A964" s="159"/>
      <c r="B964" s="156"/>
      <c r="C964" s="53"/>
      <c r="D964" s="54"/>
      <c r="E964" s="55" t="str">
        <f>_xlfn.IFNA(_xlfn.IFNA(INDEX(l_act!$B$3:$B$65537,MATCH(IFERROR(RIGHT($C964,LEN($C964)-FIND("_",$C964)),""),l_act!$A$3:$A$65537,0)),INDEX(background_technosphere!$E$2:$E$65536,MATCH($C964,background_technosphere!$A$2:$A$65536,0))),"")</f>
        <v/>
      </c>
      <c r="F964" s="55" t="str">
        <f>_xlfn.IFNA(_xlfn.IFNA(INDEX(l_act!$C$3:$C$65537,MATCH(IFERROR(RIGHT($C964,LEN($C964)-FIND("_",$C964)),""),l_act!$A$3:$A$65537,0)),INDEX(background_technosphere!$G$2:$G$65536,MATCH($C964,background_technosphere!$A$2:$A$65536,0))),"")</f>
        <v/>
      </c>
      <c r="G964" s="56" t="str">
        <f>_xlfn.IFNA(_xlfn.IFNA(INDEX(l_goods!$B$3:$B$65537,MATCH($C964,l_goods!$A$3:$A$65537,0)),INDEX(background_technosphere!$F$2:$F$65536,MATCH($C964,background_technosphere!$A$2:$A$65536,0))),"")</f>
        <v/>
      </c>
      <c r="H964" s="57" t="str">
        <f>_xlfn.IFNA(_xlfn.IFNA(INDEX(l_fp!$B$3:$B$65537,MATCH($D964,l_fp!$A$3:$A$65537,0)),INDEX(background_biosphere!$B$2:$B$65536,MATCH($D964,background_biosphere!$A$2:$A$65536,0))),"")</f>
        <v/>
      </c>
      <c r="I964" s="58"/>
      <c r="J964" s="58"/>
      <c r="K964" s="54"/>
      <c r="L964" s="59" t="str">
        <f>IF(_xlfn.IFNA(_xlfn.IFNA(INDEX(l_fp!$D$3:$D$65537,MATCH($D964,l_fp!$A$3:$A$65537,0)),INDEX(background_biosphere!$C$2:$C$65536,MATCH($D964,background_biosphere!$A$2:$A$65536,0))),"")=0,"",_xlfn.IFNA(_xlfn.IFNA(INDEX(l_fp!$D$3:$D$65537,MATCH($D964,l_fp!$A$3:$A$65537,0)),INDEX(background_biosphere!$C$2:$C$65536,MATCH($D964,background_biosphere!$A$2:$A$65536,0))),""))</f>
        <v/>
      </c>
      <c r="M964" s="59" t="str">
        <f>IF(_xlfn.IFNA(_xlfn.IFNA(INDEX(l_fp!$E$3:$E$65537,MATCH($D964,l_fp!$A$3:$A$65537,0)),INDEX(background_biosphere!$D$2:$D$65536,MATCH($D964,background_biosphere!$A$2:$A$65536,0))),"")=0,"",_xlfn.IFNA(_xlfn.IFNA(INDEX(l_fp!$E$3:$E$65537,MATCH($D964,l_fp!$A$3:$A$65537,0)),INDEX(background_biosphere!$D$2:$D$65536,MATCH($D964,background_biosphere!$A$2:$A$65536,0))),""))</f>
        <v/>
      </c>
      <c r="N964" s="60" t="str">
        <f>_xlfn.IFNA(_xlfn.IFNA(_xlfn.IFNA(_xlfn.IFNA(INDEX(l_goods!$D$3:$D$65537,MATCH(C964,l_goods!$A$3:$A$65537,0)),INDEX(background_technosphere!$H$2:$H$65536,MATCH(C964,background_technosphere!$A$2:$A$65536,0))),INDEX(l_fp!$F$3:$F$65537,MATCH($D964,l_fp!$A$3:$A$65537,0))),INDEX(background_biosphere!$E$2:$E$65536,MATCH($D964,background_biosphere!$A$2:$A$65536,0))),"")</f>
        <v/>
      </c>
      <c r="O964" s="61"/>
      <c r="P964" s="61"/>
      <c r="Q964" s="61"/>
    </row>
    <row r="965" spans="1:17" x14ac:dyDescent="0.25">
      <c r="A965" s="159"/>
      <c r="B965" s="156"/>
      <c r="C965" s="53"/>
      <c r="D965" s="54"/>
      <c r="E965" s="55" t="str">
        <f>_xlfn.IFNA(_xlfn.IFNA(INDEX(l_act!$B$3:$B$65537,MATCH(IFERROR(RIGHT($C965,LEN($C965)-FIND("_",$C965)),""),l_act!$A$3:$A$65537,0)),INDEX(background_technosphere!$E$2:$E$65536,MATCH($C965,background_technosphere!$A$2:$A$65536,0))),"")</f>
        <v/>
      </c>
      <c r="F965" s="55" t="str">
        <f>_xlfn.IFNA(_xlfn.IFNA(INDEX(l_act!$C$3:$C$65537,MATCH(IFERROR(RIGHT($C965,LEN($C965)-FIND("_",$C965)),""),l_act!$A$3:$A$65537,0)),INDEX(background_technosphere!$G$2:$G$65536,MATCH($C965,background_technosphere!$A$2:$A$65536,0))),"")</f>
        <v/>
      </c>
      <c r="G965" s="56" t="str">
        <f>_xlfn.IFNA(_xlfn.IFNA(INDEX(l_goods!$B$3:$B$65537,MATCH($C965,l_goods!$A$3:$A$65537,0)),INDEX(background_technosphere!$F$2:$F$65536,MATCH($C965,background_technosphere!$A$2:$A$65536,0))),"")</f>
        <v/>
      </c>
      <c r="H965" s="57" t="str">
        <f>_xlfn.IFNA(_xlfn.IFNA(INDEX(l_fp!$B$3:$B$65537,MATCH($D965,l_fp!$A$3:$A$65537,0)),INDEX(background_biosphere!$B$2:$B$65536,MATCH($D965,background_biosphere!$A$2:$A$65536,0))),"")</f>
        <v/>
      </c>
      <c r="I965" s="58"/>
      <c r="J965" s="58"/>
      <c r="K965" s="54"/>
      <c r="L965" s="59" t="str">
        <f>IF(_xlfn.IFNA(_xlfn.IFNA(INDEX(l_fp!$D$3:$D$65537,MATCH($D965,l_fp!$A$3:$A$65537,0)),INDEX(background_biosphere!$C$2:$C$65536,MATCH($D965,background_biosphere!$A$2:$A$65536,0))),"")=0,"",_xlfn.IFNA(_xlfn.IFNA(INDEX(l_fp!$D$3:$D$65537,MATCH($D965,l_fp!$A$3:$A$65537,0)),INDEX(background_biosphere!$C$2:$C$65536,MATCH($D965,background_biosphere!$A$2:$A$65536,0))),""))</f>
        <v/>
      </c>
      <c r="M965" s="59" t="str">
        <f>IF(_xlfn.IFNA(_xlfn.IFNA(INDEX(l_fp!$E$3:$E$65537,MATCH($D965,l_fp!$A$3:$A$65537,0)),INDEX(background_biosphere!$D$2:$D$65536,MATCH($D965,background_biosphere!$A$2:$A$65536,0))),"")=0,"",_xlfn.IFNA(_xlfn.IFNA(INDEX(l_fp!$E$3:$E$65537,MATCH($D965,l_fp!$A$3:$A$65537,0)),INDEX(background_biosphere!$D$2:$D$65536,MATCH($D965,background_biosphere!$A$2:$A$65536,0))),""))</f>
        <v/>
      </c>
      <c r="N965" s="60" t="str">
        <f>_xlfn.IFNA(_xlfn.IFNA(_xlfn.IFNA(_xlfn.IFNA(INDEX(l_goods!$D$3:$D$65537,MATCH(C965,l_goods!$A$3:$A$65537,0)),INDEX(background_technosphere!$H$2:$H$65536,MATCH(C965,background_technosphere!$A$2:$A$65536,0))),INDEX(l_fp!$F$3:$F$65537,MATCH($D965,l_fp!$A$3:$A$65537,0))),INDEX(background_biosphere!$E$2:$E$65536,MATCH($D965,background_biosphere!$A$2:$A$65536,0))),"")</f>
        <v/>
      </c>
      <c r="O965" s="61"/>
      <c r="P965" s="61"/>
      <c r="Q965" s="61"/>
    </row>
    <row r="966" spans="1:17" x14ac:dyDescent="0.25">
      <c r="A966" s="159"/>
      <c r="B966" s="156"/>
      <c r="C966" s="53"/>
      <c r="D966" s="54"/>
      <c r="E966" s="55" t="str">
        <f>_xlfn.IFNA(_xlfn.IFNA(INDEX(l_act!$B$3:$B$65537,MATCH(IFERROR(RIGHT($C966,LEN($C966)-FIND("_",$C966)),""),l_act!$A$3:$A$65537,0)),INDEX(background_technosphere!$E$2:$E$65536,MATCH($C966,background_technosphere!$A$2:$A$65536,0))),"")</f>
        <v/>
      </c>
      <c r="F966" s="55" t="str">
        <f>_xlfn.IFNA(_xlfn.IFNA(INDEX(l_act!$C$3:$C$65537,MATCH(IFERROR(RIGHT($C966,LEN($C966)-FIND("_",$C966)),""),l_act!$A$3:$A$65537,0)),INDEX(background_technosphere!$G$2:$G$65536,MATCH($C966,background_technosphere!$A$2:$A$65536,0))),"")</f>
        <v/>
      </c>
      <c r="G966" s="56" t="str">
        <f>_xlfn.IFNA(_xlfn.IFNA(INDEX(l_goods!$B$3:$B$65537,MATCH($C966,l_goods!$A$3:$A$65537,0)),INDEX(background_technosphere!$F$2:$F$65536,MATCH($C966,background_technosphere!$A$2:$A$65536,0))),"")</f>
        <v/>
      </c>
      <c r="H966" s="57" t="str">
        <f>_xlfn.IFNA(_xlfn.IFNA(INDEX(l_fp!$B$3:$B$65537,MATCH($D966,l_fp!$A$3:$A$65537,0)),INDEX(background_biosphere!$B$2:$B$65536,MATCH($D966,background_biosphere!$A$2:$A$65536,0))),"")</f>
        <v/>
      </c>
      <c r="I966" s="58"/>
      <c r="J966" s="58"/>
      <c r="K966" s="54"/>
      <c r="L966" s="59" t="str">
        <f>IF(_xlfn.IFNA(_xlfn.IFNA(INDEX(l_fp!$D$3:$D$65537,MATCH($D966,l_fp!$A$3:$A$65537,0)),INDEX(background_biosphere!$C$2:$C$65536,MATCH($D966,background_biosphere!$A$2:$A$65536,0))),"")=0,"",_xlfn.IFNA(_xlfn.IFNA(INDEX(l_fp!$D$3:$D$65537,MATCH($D966,l_fp!$A$3:$A$65537,0)),INDEX(background_biosphere!$C$2:$C$65536,MATCH($D966,background_biosphere!$A$2:$A$65536,0))),""))</f>
        <v/>
      </c>
      <c r="M966" s="59" t="str">
        <f>IF(_xlfn.IFNA(_xlfn.IFNA(INDEX(l_fp!$E$3:$E$65537,MATCH($D966,l_fp!$A$3:$A$65537,0)),INDEX(background_biosphere!$D$2:$D$65536,MATCH($D966,background_biosphere!$A$2:$A$65536,0))),"")=0,"",_xlfn.IFNA(_xlfn.IFNA(INDEX(l_fp!$E$3:$E$65537,MATCH($D966,l_fp!$A$3:$A$65537,0)),INDEX(background_biosphere!$D$2:$D$65536,MATCH($D966,background_biosphere!$A$2:$A$65536,0))),""))</f>
        <v/>
      </c>
      <c r="N966" s="60" t="str">
        <f>_xlfn.IFNA(_xlfn.IFNA(_xlfn.IFNA(_xlfn.IFNA(INDEX(l_goods!$D$3:$D$65537,MATCH(C966,l_goods!$A$3:$A$65537,0)),INDEX(background_technosphere!$H$2:$H$65536,MATCH(C966,background_technosphere!$A$2:$A$65536,0))),INDEX(l_fp!$F$3:$F$65537,MATCH($D966,l_fp!$A$3:$A$65537,0))),INDEX(background_biosphere!$E$2:$E$65536,MATCH($D966,background_biosphere!$A$2:$A$65536,0))),"")</f>
        <v/>
      </c>
      <c r="O966" s="61"/>
      <c r="P966" s="61"/>
      <c r="Q966" s="61"/>
    </row>
    <row r="967" spans="1:17" x14ac:dyDescent="0.25">
      <c r="A967" s="159"/>
      <c r="B967" s="156"/>
      <c r="C967" s="53"/>
      <c r="D967" s="54"/>
      <c r="E967" s="55" t="str">
        <f>_xlfn.IFNA(_xlfn.IFNA(INDEX(l_act!$B$3:$B$65537,MATCH(IFERROR(RIGHT($C967,LEN($C967)-FIND("_",$C967)),""),l_act!$A$3:$A$65537,0)),INDEX(background_technosphere!$E$2:$E$65536,MATCH($C967,background_technosphere!$A$2:$A$65536,0))),"")</f>
        <v/>
      </c>
      <c r="F967" s="55" t="str">
        <f>_xlfn.IFNA(_xlfn.IFNA(INDEX(l_act!$C$3:$C$65537,MATCH(IFERROR(RIGHT($C967,LEN($C967)-FIND("_",$C967)),""),l_act!$A$3:$A$65537,0)),INDEX(background_technosphere!$G$2:$G$65536,MATCH($C967,background_technosphere!$A$2:$A$65536,0))),"")</f>
        <v/>
      </c>
      <c r="G967" s="56" t="str">
        <f>_xlfn.IFNA(_xlfn.IFNA(INDEX(l_goods!$B$3:$B$65537,MATCH($C967,l_goods!$A$3:$A$65537,0)),INDEX(background_technosphere!$F$2:$F$65536,MATCH($C967,background_technosphere!$A$2:$A$65536,0))),"")</f>
        <v/>
      </c>
      <c r="H967" s="57" t="str">
        <f>_xlfn.IFNA(_xlfn.IFNA(INDEX(l_fp!$B$3:$B$65537,MATCH($D967,l_fp!$A$3:$A$65537,0)),INDEX(background_biosphere!$B$2:$B$65536,MATCH($D967,background_biosphere!$A$2:$A$65536,0))),"")</f>
        <v/>
      </c>
      <c r="I967" s="58"/>
      <c r="J967" s="58"/>
      <c r="K967" s="54"/>
      <c r="L967" s="59" t="str">
        <f>IF(_xlfn.IFNA(_xlfn.IFNA(INDEX(l_fp!$D$3:$D$65537,MATCH($D967,l_fp!$A$3:$A$65537,0)),INDEX(background_biosphere!$C$2:$C$65536,MATCH($D967,background_biosphere!$A$2:$A$65536,0))),"")=0,"",_xlfn.IFNA(_xlfn.IFNA(INDEX(l_fp!$D$3:$D$65537,MATCH($D967,l_fp!$A$3:$A$65537,0)),INDEX(background_biosphere!$C$2:$C$65536,MATCH($D967,background_biosphere!$A$2:$A$65536,0))),""))</f>
        <v/>
      </c>
      <c r="M967" s="59" t="str">
        <f>IF(_xlfn.IFNA(_xlfn.IFNA(INDEX(l_fp!$E$3:$E$65537,MATCH($D967,l_fp!$A$3:$A$65537,0)),INDEX(background_biosphere!$D$2:$D$65536,MATCH($D967,background_biosphere!$A$2:$A$65536,0))),"")=0,"",_xlfn.IFNA(_xlfn.IFNA(INDEX(l_fp!$E$3:$E$65537,MATCH($D967,l_fp!$A$3:$A$65537,0)),INDEX(background_biosphere!$D$2:$D$65536,MATCH($D967,background_biosphere!$A$2:$A$65536,0))),""))</f>
        <v/>
      </c>
      <c r="N967" s="60" t="str">
        <f>_xlfn.IFNA(_xlfn.IFNA(_xlfn.IFNA(_xlfn.IFNA(INDEX(l_goods!$D$3:$D$65537,MATCH(C967,l_goods!$A$3:$A$65537,0)),INDEX(background_technosphere!$H$2:$H$65536,MATCH(C967,background_technosphere!$A$2:$A$65536,0))),INDEX(l_fp!$F$3:$F$65537,MATCH($D967,l_fp!$A$3:$A$65537,0))),INDEX(background_biosphere!$E$2:$E$65536,MATCH($D967,background_biosphere!$A$2:$A$65536,0))),"")</f>
        <v/>
      </c>
      <c r="O967" s="61"/>
      <c r="P967" s="61"/>
      <c r="Q967" s="61"/>
    </row>
    <row r="968" spans="1:17" x14ac:dyDescent="0.25">
      <c r="A968" s="159"/>
      <c r="B968" s="156"/>
      <c r="C968" s="53"/>
      <c r="D968" s="54"/>
      <c r="E968" s="55" t="str">
        <f>_xlfn.IFNA(_xlfn.IFNA(INDEX(l_act!$B$3:$B$65537,MATCH(IFERROR(RIGHT($C968,LEN($C968)-FIND("_",$C968)),""),l_act!$A$3:$A$65537,0)),INDEX(background_technosphere!$E$2:$E$65536,MATCH($C968,background_technosphere!$A$2:$A$65536,0))),"")</f>
        <v/>
      </c>
      <c r="F968" s="55" t="str">
        <f>_xlfn.IFNA(_xlfn.IFNA(INDEX(l_act!$C$3:$C$65537,MATCH(IFERROR(RIGHT($C968,LEN($C968)-FIND("_",$C968)),""),l_act!$A$3:$A$65537,0)),INDEX(background_technosphere!$G$2:$G$65536,MATCH($C968,background_technosphere!$A$2:$A$65536,0))),"")</f>
        <v/>
      </c>
      <c r="G968" s="56" t="str">
        <f>_xlfn.IFNA(_xlfn.IFNA(INDEX(l_goods!$B$3:$B$65537,MATCH($C968,l_goods!$A$3:$A$65537,0)),INDEX(background_technosphere!$F$2:$F$65536,MATCH($C968,background_technosphere!$A$2:$A$65536,0))),"")</f>
        <v/>
      </c>
      <c r="H968" s="57" t="str">
        <f>_xlfn.IFNA(_xlfn.IFNA(INDEX(l_fp!$B$3:$B$65537,MATCH($D968,l_fp!$A$3:$A$65537,0)),INDEX(background_biosphere!$B$2:$B$65536,MATCH($D968,background_biosphere!$A$2:$A$65536,0))),"")</f>
        <v/>
      </c>
      <c r="I968" s="58"/>
      <c r="J968" s="58"/>
      <c r="K968" s="54"/>
      <c r="L968" s="59" t="str">
        <f>IF(_xlfn.IFNA(_xlfn.IFNA(INDEX(l_fp!$D$3:$D$65537,MATCH($D968,l_fp!$A$3:$A$65537,0)),INDEX(background_biosphere!$C$2:$C$65536,MATCH($D968,background_biosphere!$A$2:$A$65536,0))),"")=0,"",_xlfn.IFNA(_xlfn.IFNA(INDEX(l_fp!$D$3:$D$65537,MATCH($D968,l_fp!$A$3:$A$65537,0)),INDEX(background_biosphere!$C$2:$C$65536,MATCH($D968,background_biosphere!$A$2:$A$65536,0))),""))</f>
        <v/>
      </c>
      <c r="M968" s="59" t="str">
        <f>IF(_xlfn.IFNA(_xlfn.IFNA(INDEX(l_fp!$E$3:$E$65537,MATCH($D968,l_fp!$A$3:$A$65537,0)),INDEX(background_biosphere!$D$2:$D$65536,MATCH($D968,background_biosphere!$A$2:$A$65536,0))),"")=0,"",_xlfn.IFNA(_xlfn.IFNA(INDEX(l_fp!$E$3:$E$65537,MATCH($D968,l_fp!$A$3:$A$65537,0)),INDEX(background_biosphere!$D$2:$D$65536,MATCH($D968,background_biosphere!$A$2:$A$65536,0))),""))</f>
        <v/>
      </c>
      <c r="N968" s="60" t="str">
        <f>_xlfn.IFNA(_xlfn.IFNA(_xlfn.IFNA(_xlfn.IFNA(INDEX(l_goods!$D$3:$D$65537,MATCH(C968,l_goods!$A$3:$A$65537,0)),INDEX(background_technosphere!$H$2:$H$65536,MATCH(C968,background_technosphere!$A$2:$A$65536,0))),INDEX(l_fp!$F$3:$F$65537,MATCH($D968,l_fp!$A$3:$A$65537,0))),INDEX(background_biosphere!$E$2:$E$65536,MATCH($D968,background_biosphere!$A$2:$A$65536,0))),"")</f>
        <v/>
      </c>
      <c r="O968" s="61"/>
      <c r="P968" s="61"/>
      <c r="Q968" s="61"/>
    </row>
    <row r="969" spans="1:17" x14ac:dyDescent="0.25">
      <c r="A969" s="159"/>
      <c r="B969" s="156"/>
      <c r="C969" s="53"/>
      <c r="D969" s="54"/>
      <c r="E969" s="55" t="str">
        <f>_xlfn.IFNA(_xlfn.IFNA(INDEX(l_act!$B$3:$B$65537,MATCH(IFERROR(RIGHT($C969,LEN($C969)-FIND("_",$C969)),""),l_act!$A$3:$A$65537,0)),INDEX(background_technosphere!$E$2:$E$65536,MATCH($C969,background_technosphere!$A$2:$A$65536,0))),"")</f>
        <v/>
      </c>
      <c r="F969" s="55" t="str">
        <f>_xlfn.IFNA(_xlfn.IFNA(INDEX(l_act!$C$3:$C$65537,MATCH(IFERROR(RIGHT($C969,LEN($C969)-FIND("_",$C969)),""),l_act!$A$3:$A$65537,0)),INDEX(background_technosphere!$G$2:$G$65536,MATCH($C969,background_technosphere!$A$2:$A$65536,0))),"")</f>
        <v/>
      </c>
      <c r="G969" s="56" t="str">
        <f>_xlfn.IFNA(_xlfn.IFNA(INDEX(l_goods!$B$3:$B$65537,MATCH($C969,l_goods!$A$3:$A$65537,0)),INDEX(background_technosphere!$F$2:$F$65536,MATCH($C969,background_technosphere!$A$2:$A$65536,0))),"")</f>
        <v/>
      </c>
      <c r="H969" s="57" t="str">
        <f>_xlfn.IFNA(_xlfn.IFNA(INDEX(l_fp!$B$3:$B$65537,MATCH($D969,l_fp!$A$3:$A$65537,0)),INDEX(background_biosphere!$B$2:$B$65536,MATCH($D969,background_biosphere!$A$2:$A$65536,0))),"")</f>
        <v/>
      </c>
      <c r="I969" s="58"/>
      <c r="J969" s="58"/>
      <c r="K969" s="54"/>
      <c r="L969" s="59" t="str">
        <f>IF(_xlfn.IFNA(_xlfn.IFNA(INDEX(l_fp!$D$3:$D$65537,MATCH($D969,l_fp!$A$3:$A$65537,0)),INDEX(background_biosphere!$C$2:$C$65536,MATCH($D969,background_biosphere!$A$2:$A$65536,0))),"")=0,"",_xlfn.IFNA(_xlfn.IFNA(INDEX(l_fp!$D$3:$D$65537,MATCH($D969,l_fp!$A$3:$A$65537,0)),INDEX(background_biosphere!$C$2:$C$65536,MATCH($D969,background_biosphere!$A$2:$A$65536,0))),""))</f>
        <v/>
      </c>
      <c r="M969" s="59" t="str">
        <f>IF(_xlfn.IFNA(_xlfn.IFNA(INDEX(l_fp!$E$3:$E$65537,MATCH($D969,l_fp!$A$3:$A$65537,0)),INDEX(background_biosphere!$D$2:$D$65536,MATCH($D969,background_biosphere!$A$2:$A$65536,0))),"")=0,"",_xlfn.IFNA(_xlfn.IFNA(INDEX(l_fp!$E$3:$E$65537,MATCH($D969,l_fp!$A$3:$A$65537,0)),INDEX(background_biosphere!$D$2:$D$65536,MATCH($D969,background_biosphere!$A$2:$A$65536,0))),""))</f>
        <v/>
      </c>
      <c r="N969" s="60" t="str">
        <f>_xlfn.IFNA(_xlfn.IFNA(_xlfn.IFNA(_xlfn.IFNA(INDEX(l_goods!$D$3:$D$65537,MATCH(C969,l_goods!$A$3:$A$65537,0)),INDEX(background_technosphere!$H$2:$H$65536,MATCH(C969,background_technosphere!$A$2:$A$65536,0))),INDEX(l_fp!$F$3:$F$65537,MATCH($D969,l_fp!$A$3:$A$65537,0))),INDEX(background_biosphere!$E$2:$E$65536,MATCH($D969,background_biosphere!$A$2:$A$65536,0))),"")</f>
        <v/>
      </c>
      <c r="O969" s="61"/>
      <c r="P969" s="61"/>
      <c r="Q969" s="61"/>
    </row>
    <row r="970" spans="1:17" x14ac:dyDescent="0.25">
      <c r="A970" s="159"/>
      <c r="B970" s="156"/>
      <c r="C970" s="53"/>
      <c r="D970" s="54"/>
      <c r="E970" s="55" t="str">
        <f>_xlfn.IFNA(_xlfn.IFNA(INDEX(l_act!$B$3:$B$65537,MATCH(IFERROR(RIGHT($C970,LEN($C970)-FIND("_",$C970)),""),l_act!$A$3:$A$65537,0)),INDEX(background_technosphere!$E$2:$E$65536,MATCH($C970,background_technosphere!$A$2:$A$65536,0))),"")</f>
        <v/>
      </c>
      <c r="F970" s="55" t="str">
        <f>_xlfn.IFNA(_xlfn.IFNA(INDEX(l_act!$C$3:$C$65537,MATCH(IFERROR(RIGHT($C970,LEN($C970)-FIND("_",$C970)),""),l_act!$A$3:$A$65537,0)),INDEX(background_technosphere!$G$2:$G$65536,MATCH($C970,background_technosphere!$A$2:$A$65536,0))),"")</f>
        <v/>
      </c>
      <c r="G970" s="56" t="str">
        <f>_xlfn.IFNA(_xlfn.IFNA(INDEX(l_goods!$B$3:$B$65537,MATCH($C970,l_goods!$A$3:$A$65537,0)),INDEX(background_technosphere!$F$2:$F$65536,MATCH($C970,background_technosphere!$A$2:$A$65536,0))),"")</f>
        <v/>
      </c>
      <c r="H970" s="57" t="str">
        <f>_xlfn.IFNA(_xlfn.IFNA(INDEX(l_fp!$B$3:$B$65537,MATCH($D970,l_fp!$A$3:$A$65537,0)),INDEX(background_biosphere!$B$2:$B$65536,MATCH($D970,background_biosphere!$A$2:$A$65536,0))),"")</f>
        <v/>
      </c>
      <c r="I970" s="58"/>
      <c r="J970" s="58"/>
      <c r="K970" s="54"/>
      <c r="L970" s="59" t="str">
        <f>IF(_xlfn.IFNA(_xlfn.IFNA(INDEX(l_fp!$D$3:$D$65537,MATCH($D970,l_fp!$A$3:$A$65537,0)),INDEX(background_biosphere!$C$2:$C$65536,MATCH($D970,background_biosphere!$A$2:$A$65536,0))),"")=0,"",_xlfn.IFNA(_xlfn.IFNA(INDEX(l_fp!$D$3:$D$65537,MATCH($D970,l_fp!$A$3:$A$65537,0)),INDEX(background_biosphere!$C$2:$C$65536,MATCH($D970,background_biosphere!$A$2:$A$65536,0))),""))</f>
        <v/>
      </c>
      <c r="M970" s="59" t="str">
        <f>IF(_xlfn.IFNA(_xlfn.IFNA(INDEX(l_fp!$E$3:$E$65537,MATCH($D970,l_fp!$A$3:$A$65537,0)),INDEX(background_biosphere!$D$2:$D$65536,MATCH($D970,background_biosphere!$A$2:$A$65536,0))),"")=0,"",_xlfn.IFNA(_xlfn.IFNA(INDEX(l_fp!$E$3:$E$65537,MATCH($D970,l_fp!$A$3:$A$65537,0)),INDEX(background_biosphere!$D$2:$D$65536,MATCH($D970,background_biosphere!$A$2:$A$65536,0))),""))</f>
        <v/>
      </c>
      <c r="N970" s="60" t="str">
        <f>_xlfn.IFNA(_xlfn.IFNA(_xlfn.IFNA(_xlfn.IFNA(INDEX(l_goods!$D$3:$D$65537,MATCH(C970,l_goods!$A$3:$A$65537,0)),INDEX(background_technosphere!$H$2:$H$65536,MATCH(C970,background_technosphere!$A$2:$A$65536,0))),INDEX(l_fp!$F$3:$F$65537,MATCH($D970,l_fp!$A$3:$A$65537,0))),INDEX(background_biosphere!$E$2:$E$65536,MATCH($D970,background_biosphere!$A$2:$A$65536,0))),"")</f>
        <v/>
      </c>
      <c r="O970" s="61"/>
      <c r="P970" s="61"/>
      <c r="Q970" s="61"/>
    </row>
    <row r="971" spans="1:17" x14ac:dyDescent="0.25">
      <c r="A971" s="159"/>
      <c r="B971" s="156"/>
      <c r="C971" s="53"/>
      <c r="D971" s="54"/>
      <c r="E971" s="55" t="str">
        <f>_xlfn.IFNA(_xlfn.IFNA(INDEX(l_act!$B$3:$B$65537,MATCH(IFERROR(RIGHT($C971,LEN($C971)-FIND("_",$C971)),""),l_act!$A$3:$A$65537,0)),INDEX(background_technosphere!$E$2:$E$65536,MATCH($C971,background_technosphere!$A$2:$A$65536,0))),"")</f>
        <v/>
      </c>
      <c r="F971" s="55" t="str">
        <f>_xlfn.IFNA(_xlfn.IFNA(INDEX(l_act!$C$3:$C$65537,MATCH(IFERROR(RIGHT($C971,LEN($C971)-FIND("_",$C971)),""),l_act!$A$3:$A$65537,0)),INDEX(background_technosphere!$G$2:$G$65536,MATCH($C971,background_technosphere!$A$2:$A$65536,0))),"")</f>
        <v/>
      </c>
      <c r="G971" s="56" t="str">
        <f>_xlfn.IFNA(_xlfn.IFNA(INDEX(l_goods!$B$3:$B$65537,MATCH($C971,l_goods!$A$3:$A$65537,0)),INDEX(background_technosphere!$F$2:$F$65536,MATCH($C971,background_technosphere!$A$2:$A$65536,0))),"")</f>
        <v/>
      </c>
      <c r="H971" s="57" t="str">
        <f>_xlfn.IFNA(_xlfn.IFNA(INDEX(l_fp!$B$3:$B$65537,MATCH($D971,l_fp!$A$3:$A$65537,0)),INDEX(background_biosphere!$B$2:$B$65536,MATCH($D971,background_biosphere!$A$2:$A$65536,0))),"")</f>
        <v/>
      </c>
      <c r="I971" s="58"/>
      <c r="J971" s="58"/>
      <c r="K971" s="54"/>
      <c r="L971" s="59" t="str">
        <f>IF(_xlfn.IFNA(_xlfn.IFNA(INDEX(l_fp!$D$3:$D$65537,MATCH($D971,l_fp!$A$3:$A$65537,0)),INDEX(background_biosphere!$C$2:$C$65536,MATCH($D971,background_biosphere!$A$2:$A$65536,0))),"")=0,"",_xlfn.IFNA(_xlfn.IFNA(INDEX(l_fp!$D$3:$D$65537,MATCH($D971,l_fp!$A$3:$A$65537,0)),INDEX(background_biosphere!$C$2:$C$65536,MATCH($D971,background_biosphere!$A$2:$A$65536,0))),""))</f>
        <v/>
      </c>
      <c r="M971" s="59" t="str">
        <f>IF(_xlfn.IFNA(_xlfn.IFNA(INDEX(l_fp!$E$3:$E$65537,MATCH($D971,l_fp!$A$3:$A$65537,0)),INDEX(background_biosphere!$D$2:$D$65536,MATCH($D971,background_biosphere!$A$2:$A$65536,0))),"")=0,"",_xlfn.IFNA(_xlfn.IFNA(INDEX(l_fp!$E$3:$E$65537,MATCH($D971,l_fp!$A$3:$A$65537,0)),INDEX(background_biosphere!$D$2:$D$65536,MATCH($D971,background_biosphere!$A$2:$A$65536,0))),""))</f>
        <v/>
      </c>
      <c r="N971" s="60" t="str">
        <f>_xlfn.IFNA(_xlfn.IFNA(_xlfn.IFNA(_xlfn.IFNA(INDEX(l_goods!$D$3:$D$65537,MATCH(C971,l_goods!$A$3:$A$65537,0)),INDEX(background_technosphere!$H$2:$H$65536,MATCH(C971,background_technosphere!$A$2:$A$65536,0))),INDEX(l_fp!$F$3:$F$65537,MATCH($D971,l_fp!$A$3:$A$65537,0))),INDEX(background_biosphere!$E$2:$E$65536,MATCH($D971,background_biosphere!$A$2:$A$65536,0))),"")</f>
        <v/>
      </c>
      <c r="O971" s="61"/>
      <c r="P971" s="61"/>
      <c r="Q971" s="61"/>
    </row>
    <row r="972" spans="1:17" x14ac:dyDescent="0.25">
      <c r="A972" s="159"/>
      <c r="B972" s="156"/>
      <c r="C972" s="53"/>
      <c r="D972" s="54"/>
      <c r="E972" s="55" t="str">
        <f>_xlfn.IFNA(_xlfn.IFNA(INDEX(l_act!$B$3:$B$65537,MATCH(IFERROR(RIGHT($C972,LEN($C972)-FIND("_",$C972)),""),l_act!$A$3:$A$65537,0)),INDEX(background_technosphere!$E$2:$E$65536,MATCH($C972,background_technosphere!$A$2:$A$65536,0))),"")</f>
        <v/>
      </c>
      <c r="F972" s="55" t="str">
        <f>_xlfn.IFNA(_xlfn.IFNA(INDEX(l_act!$C$3:$C$65537,MATCH(IFERROR(RIGHT($C972,LEN($C972)-FIND("_",$C972)),""),l_act!$A$3:$A$65537,0)),INDEX(background_technosphere!$G$2:$G$65536,MATCH($C972,background_technosphere!$A$2:$A$65536,0))),"")</f>
        <v/>
      </c>
      <c r="G972" s="56" t="str">
        <f>_xlfn.IFNA(_xlfn.IFNA(INDEX(l_goods!$B$3:$B$65537,MATCH($C972,l_goods!$A$3:$A$65537,0)),INDEX(background_technosphere!$F$2:$F$65536,MATCH($C972,background_technosphere!$A$2:$A$65536,0))),"")</f>
        <v/>
      </c>
      <c r="H972" s="57" t="str">
        <f>_xlfn.IFNA(_xlfn.IFNA(INDEX(l_fp!$B$3:$B$65537,MATCH($D972,l_fp!$A$3:$A$65537,0)),INDEX(background_biosphere!$B$2:$B$65536,MATCH($D972,background_biosphere!$A$2:$A$65536,0))),"")</f>
        <v/>
      </c>
      <c r="I972" s="58"/>
      <c r="J972" s="58"/>
      <c r="K972" s="54"/>
      <c r="L972" s="59" t="str">
        <f>IF(_xlfn.IFNA(_xlfn.IFNA(INDEX(l_fp!$D$3:$D$65537,MATCH($D972,l_fp!$A$3:$A$65537,0)),INDEX(background_biosphere!$C$2:$C$65536,MATCH($D972,background_biosphere!$A$2:$A$65536,0))),"")=0,"",_xlfn.IFNA(_xlfn.IFNA(INDEX(l_fp!$D$3:$D$65537,MATCH($D972,l_fp!$A$3:$A$65537,0)),INDEX(background_biosphere!$C$2:$C$65536,MATCH($D972,background_biosphere!$A$2:$A$65536,0))),""))</f>
        <v/>
      </c>
      <c r="M972" s="59" t="str">
        <f>IF(_xlfn.IFNA(_xlfn.IFNA(INDEX(l_fp!$E$3:$E$65537,MATCH($D972,l_fp!$A$3:$A$65537,0)),INDEX(background_biosphere!$D$2:$D$65536,MATCH($D972,background_biosphere!$A$2:$A$65536,0))),"")=0,"",_xlfn.IFNA(_xlfn.IFNA(INDEX(l_fp!$E$3:$E$65537,MATCH($D972,l_fp!$A$3:$A$65537,0)),INDEX(background_biosphere!$D$2:$D$65536,MATCH($D972,background_biosphere!$A$2:$A$65536,0))),""))</f>
        <v/>
      </c>
      <c r="N972" s="60" t="str">
        <f>_xlfn.IFNA(_xlfn.IFNA(_xlfn.IFNA(_xlfn.IFNA(INDEX(l_goods!$D$3:$D$65537,MATCH(C972,l_goods!$A$3:$A$65537,0)),INDEX(background_technosphere!$H$2:$H$65536,MATCH(C972,background_technosphere!$A$2:$A$65536,0))),INDEX(l_fp!$F$3:$F$65537,MATCH($D972,l_fp!$A$3:$A$65537,0))),INDEX(background_biosphere!$E$2:$E$65536,MATCH($D972,background_biosphere!$A$2:$A$65536,0))),"")</f>
        <v/>
      </c>
      <c r="O972" s="61"/>
      <c r="P972" s="61"/>
      <c r="Q972" s="61"/>
    </row>
    <row r="973" spans="1:17" x14ac:dyDescent="0.25">
      <c r="A973" s="159"/>
      <c r="B973" s="156"/>
      <c r="C973" s="53"/>
      <c r="D973" s="54"/>
      <c r="E973" s="55" t="str">
        <f>_xlfn.IFNA(_xlfn.IFNA(INDEX(l_act!$B$3:$B$65537,MATCH(IFERROR(RIGHT($C973,LEN($C973)-FIND("_",$C973)),""),l_act!$A$3:$A$65537,0)),INDEX(background_technosphere!$E$2:$E$65536,MATCH($C973,background_technosphere!$A$2:$A$65536,0))),"")</f>
        <v/>
      </c>
      <c r="F973" s="55" t="str">
        <f>_xlfn.IFNA(_xlfn.IFNA(INDEX(l_act!$C$3:$C$65537,MATCH(IFERROR(RIGHT($C973,LEN($C973)-FIND("_",$C973)),""),l_act!$A$3:$A$65537,0)),INDEX(background_technosphere!$G$2:$G$65536,MATCH($C973,background_technosphere!$A$2:$A$65536,0))),"")</f>
        <v/>
      </c>
      <c r="G973" s="56" t="str">
        <f>_xlfn.IFNA(_xlfn.IFNA(INDEX(l_goods!$B$3:$B$65537,MATCH($C973,l_goods!$A$3:$A$65537,0)),INDEX(background_technosphere!$F$2:$F$65536,MATCH($C973,background_technosphere!$A$2:$A$65536,0))),"")</f>
        <v/>
      </c>
      <c r="H973" s="57" t="str">
        <f>_xlfn.IFNA(_xlfn.IFNA(INDEX(l_fp!$B$3:$B$65537,MATCH($D973,l_fp!$A$3:$A$65537,0)),INDEX(background_biosphere!$B$2:$B$65536,MATCH($D973,background_biosphere!$A$2:$A$65536,0))),"")</f>
        <v/>
      </c>
      <c r="I973" s="58"/>
      <c r="J973" s="58"/>
      <c r="K973" s="54"/>
      <c r="L973" s="59" t="str">
        <f>IF(_xlfn.IFNA(_xlfn.IFNA(INDEX(l_fp!$D$3:$D$65537,MATCH($D973,l_fp!$A$3:$A$65537,0)),INDEX(background_biosphere!$C$2:$C$65536,MATCH($D973,background_biosphere!$A$2:$A$65536,0))),"")=0,"",_xlfn.IFNA(_xlfn.IFNA(INDEX(l_fp!$D$3:$D$65537,MATCH($D973,l_fp!$A$3:$A$65537,0)),INDEX(background_biosphere!$C$2:$C$65536,MATCH($D973,background_biosphere!$A$2:$A$65536,0))),""))</f>
        <v/>
      </c>
      <c r="M973" s="59" t="str">
        <f>IF(_xlfn.IFNA(_xlfn.IFNA(INDEX(l_fp!$E$3:$E$65537,MATCH($D973,l_fp!$A$3:$A$65537,0)),INDEX(background_biosphere!$D$2:$D$65536,MATCH($D973,background_biosphere!$A$2:$A$65536,0))),"")=0,"",_xlfn.IFNA(_xlfn.IFNA(INDEX(l_fp!$E$3:$E$65537,MATCH($D973,l_fp!$A$3:$A$65537,0)),INDEX(background_biosphere!$D$2:$D$65536,MATCH($D973,background_biosphere!$A$2:$A$65536,0))),""))</f>
        <v/>
      </c>
      <c r="N973" s="60" t="str">
        <f>_xlfn.IFNA(_xlfn.IFNA(_xlfn.IFNA(_xlfn.IFNA(INDEX(l_goods!$D$3:$D$65537,MATCH(C973,l_goods!$A$3:$A$65537,0)),INDEX(background_technosphere!$H$2:$H$65536,MATCH(C973,background_technosphere!$A$2:$A$65536,0))),INDEX(l_fp!$F$3:$F$65537,MATCH($D973,l_fp!$A$3:$A$65537,0))),INDEX(background_biosphere!$E$2:$E$65536,MATCH($D973,background_biosphere!$A$2:$A$65536,0))),"")</f>
        <v/>
      </c>
      <c r="O973" s="61"/>
      <c r="P973" s="61"/>
      <c r="Q973" s="61"/>
    </row>
    <row r="974" spans="1:17" x14ac:dyDescent="0.25">
      <c r="A974" s="159"/>
      <c r="B974" s="156"/>
      <c r="C974" s="53"/>
      <c r="D974" s="54"/>
      <c r="E974" s="55" t="str">
        <f>_xlfn.IFNA(_xlfn.IFNA(INDEX(l_act!$B$3:$B$65537,MATCH(IFERROR(RIGHT($C974,LEN($C974)-FIND("_",$C974)),""),l_act!$A$3:$A$65537,0)),INDEX(background_technosphere!$E$2:$E$65536,MATCH($C974,background_technosphere!$A$2:$A$65536,0))),"")</f>
        <v/>
      </c>
      <c r="F974" s="55" t="str">
        <f>_xlfn.IFNA(_xlfn.IFNA(INDEX(l_act!$C$3:$C$65537,MATCH(IFERROR(RIGHT($C974,LEN($C974)-FIND("_",$C974)),""),l_act!$A$3:$A$65537,0)),INDEX(background_technosphere!$G$2:$G$65536,MATCH($C974,background_technosphere!$A$2:$A$65536,0))),"")</f>
        <v/>
      </c>
      <c r="G974" s="56" t="str">
        <f>_xlfn.IFNA(_xlfn.IFNA(INDEX(l_goods!$B$3:$B$65537,MATCH($C974,l_goods!$A$3:$A$65537,0)),INDEX(background_technosphere!$F$2:$F$65536,MATCH($C974,background_technosphere!$A$2:$A$65536,0))),"")</f>
        <v/>
      </c>
      <c r="H974" s="57" t="str">
        <f>_xlfn.IFNA(_xlfn.IFNA(INDEX(l_fp!$B$3:$B$65537,MATCH($D974,l_fp!$A$3:$A$65537,0)),INDEX(background_biosphere!$B$2:$B$65536,MATCH($D974,background_biosphere!$A$2:$A$65536,0))),"")</f>
        <v/>
      </c>
      <c r="I974" s="58"/>
      <c r="J974" s="58"/>
      <c r="K974" s="54"/>
      <c r="L974" s="59" t="str">
        <f>IF(_xlfn.IFNA(_xlfn.IFNA(INDEX(l_fp!$D$3:$D$65537,MATCH($D974,l_fp!$A$3:$A$65537,0)),INDEX(background_biosphere!$C$2:$C$65536,MATCH($D974,background_biosphere!$A$2:$A$65536,0))),"")=0,"",_xlfn.IFNA(_xlfn.IFNA(INDEX(l_fp!$D$3:$D$65537,MATCH($D974,l_fp!$A$3:$A$65537,0)),INDEX(background_biosphere!$C$2:$C$65536,MATCH($D974,background_biosphere!$A$2:$A$65536,0))),""))</f>
        <v/>
      </c>
      <c r="M974" s="59" t="str">
        <f>IF(_xlfn.IFNA(_xlfn.IFNA(INDEX(l_fp!$E$3:$E$65537,MATCH($D974,l_fp!$A$3:$A$65537,0)),INDEX(background_biosphere!$D$2:$D$65536,MATCH($D974,background_biosphere!$A$2:$A$65536,0))),"")=0,"",_xlfn.IFNA(_xlfn.IFNA(INDEX(l_fp!$E$3:$E$65537,MATCH($D974,l_fp!$A$3:$A$65537,0)),INDEX(background_biosphere!$D$2:$D$65536,MATCH($D974,background_biosphere!$A$2:$A$65536,0))),""))</f>
        <v/>
      </c>
      <c r="N974" s="60" t="str">
        <f>_xlfn.IFNA(_xlfn.IFNA(_xlfn.IFNA(_xlfn.IFNA(INDEX(l_goods!$D$3:$D$65537,MATCH(C974,l_goods!$A$3:$A$65537,0)),INDEX(background_technosphere!$H$2:$H$65536,MATCH(C974,background_technosphere!$A$2:$A$65536,0))),INDEX(l_fp!$F$3:$F$65537,MATCH($D974,l_fp!$A$3:$A$65537,0))),INDEX(background_biosphere!$E$2:$E$65536,MATCH($D974,background_biosphere!$A$2:$A$65536,0))),"")</f>
        <v/>
      </c>
      <c r="O974" s="61"/>
      <c r="P974" s="61"/>
      <c r="Q974" s="61"/>
    </row>
    <row r="975" spans="1:17" x14ac:dyDescent="0.25">
      <c r="A975" s="159"/>
      <c r="B975" s="156"/>
      <c r="C975" s="53"/>
      <c r="D975" s="54"/>
      <c r="E975" s="55" t="str">
        <f>_xlfn.IFNA(_xlfn.IFNA(INDEX(l_act!$B$3:$B$65537,MATCH(IFERROR(RIGHT($C975,LEN($C975)-FIND("_",$C975)),""),l_act!$A$3:$A$65537,0)),INDEX(background_technosphere!$E$2:$E$65536,MATCH($C975,background_technosphere!$A$2:$A$65536,0))),"")</f>
        <v/>
      </c>
      <c r="F975" s="55" t="str">
        <f>_xlfn.IFNA(_xlfn.IFNA(INDEX(l_act!$C$3:$C$65537,MATCH(IFERROR(RIGHT($C975,LEN($C975)-FIND("_",$C975)),""),l_act!$A$3:$A$65537,0)),INDEX(background_technosphere!$G$2:$G$65536,MATCH($C975,background_technosphere!$A$2:$A$65536,0))),"")</f>
        <v/>
      </c>
      <c r="G975" s="56" t="str">
        <f>_xlfn.IFNA(_xlfn.IFNA(INDEX(l_goods!$B$3:$B$65537,MATCH($C975,l_goods!$A$3:$A$65537,0)),INDEX(background_technosphere!$F$2:$F$65536,MATCH($C975,background_technosphere!$A$2:$A$65536,0))),"")</f>
        <v/>
      </c>
      <c r="H975" s="57" t="str">
        <f>_xlfn.IFNA(_xlfn.IFNA(INDEX(l_fp!$B$3:$B$65537,MATCH($D975,l_fp!$A$3:$A$65537,0)),INDEX(background_biosphere!$B$2:$B$65536,MATCH($D975,background_biosphere!$A$2:$A$65536,0))),"")</f>
        <v/>
      </c>
      <c r="I975" s="58"/>
      <c r="J975" s="58"/>
      <c r="K975" s="54"/>
      <c r="L975" s="59" t="str">
        <f>IF(_xlfn.IFNA(_xlfn.IFNA(INDEX(l_fp!$D$3:$D$65537,MATCH($D975,l_fp!$A$3:$A$65537,0)),INDEX(background_biosphere!$C$2:$C$65536,MATCH($D975,background_biosphere!$A$2:$A$65536,0))),"")=0,"",_xlfn.IFNA(_xlfn.IFNA(INDEX(l_fp!$D$3:$D$65537,MATCH($D975,l_fp!$A$3:$A$65537,0)),INDEX(background_biosphere!$C$2:$C$65536,MATCH($D975,background_biosphere!$A$2:$A$65536,0))),""))</f>
        <v/>
      </c>
      <c r="M975" s="59" t="str">
        <f>IF(_xlfn.IFNA(_xlfn.IFNA(INDEX(l_fp!$E$3:$E$65537,MATCH($D975,l_fp!$A$3:$A$65537,0)),INDEX(background_biosphere!$D$2:$D$65536,MATCH($D975,background_biosphere!$A$2:$A$65536,0))),"")=0,"",_xlfn.IFNA(_xlfn.IFNA(INDEX(l_fp!$E$3:$E$65537,MATCH($D975,l_fp!$A$3:$A$65537,0)),INDEX(background_biosphere!$D$2:$D$65536,MATCH($D975,background_biosphere!$A$2:$A$65536,0))),""))</f>
        <v/>
      </c>
      <c r="N975" s="60" t="str">
        <f>_xlfn.IFNA(_xlfn.IFNA(_xlfn.IFNA(_xlfn.IFNA(INDEX(l_goods!$D$3:$D$65537,MATCH(C975,l_goods!$A$3:$A$65537,0)),INDEX(background_technosphere!$H$2:$H$65536,MATCH(C975,background_technosphere!$A$2:$A$65536,0))),INDEX(l_fp!$F$3:$F$65537,MATCH($D975,l_fp!$A$3:$A$65537,0))),INDEX(background_biosphere!$E$2:$E$65536,MATCH($D975,background_biosphere!$A$2:$A$65536,0))),"")</f>
        <v/>
      </c>
      <c r="O975" s="61"/>
      <c r="P975" s="61"/>
      <c r="Q975" s="61"/>
    </row>
    <row r="976" spans="1:17" x14ac:dyDescent="0.25">
      <c r="A976" s="159"/>
      <c r="B976" s="156"/>
      <c r="C976" s="53"/>
      <c r="D976" s="54"/>
      <c r="E976" s="55" t="str">
        <f>_xlfn.IFNA(_xlfn.IFNA(INDEX(l_act!$B$3:$B$65537,MATCH(IFERROR(RIGHT($C976,LEN($C976)-FIND("_",$C976)),""),l_act!$A$3:$A$65537,0)),INDEX(background_technosphere!$E$2:$E$65536,MATCH($C976,background_technosphere!$A$2:$A$65536,0))),"")</f>
        <v/>
      </c>
      <c r="F976" s="55" t="str">
        <f>_xlfn.IFNA(_xlfn.IFNA(INDEX(l_act!$C$3:$C$65537,MATCH(IFERROR(RIGHT($C976,LEN($C976)-FIND("_",$C976)),""),l_act!$A$3:$A$65537,0)),INDEX(background_technosphere!$G$2:$G$65536,MATCH($C976,background_technosphere!$A$2:$A$65536,0))),"")</f>
        <v/>
      </c>
      <c r="G976" s="56" t="str">
        <f>_xlfn.IFNA(_xlfn.IFNA(INDEX(l_goods!$B$3:$B$65537,MATCH($C976,l_goods!$A$3:$A$65537,0)),INDEX(background_technosphere!$F$2:$F$65536,MATCH($C976,background_technosphere!$A$2:$A$65536,0))),"")</f>
        <v/>
      </c>
      <c r="H976" s="57" t="str">
        <f>_xlfn.IFNA(_xlfn.IFNA(INDEX(l_fp!$B$3:$B$65537,MATCH($D976,l_fp!$A$3:$A$65537,0)),INDEX(background_biosphere!$B$2:$B$65536,MATCH($D976,background_biosphere!$A$2:$A$65536,0))),"")</f>
        <v/>
      </c>
      <c r="I976" s="58"/>
      <c r="J976" s="58"/>
      <c r="K976" s="54"/>
      <c r="L976" s="59" t="str">
        <f>IF(_xlfn.IFNA(_xlfn.IFNA(INDEX(l_fp!$D$3:$D$65537,MATCH($D976,l_fp!$A$3:$A$65537,0)),INDEX(background_biosphere!$C$2:$C$65536,MATCH($D976,background_biosphere!$A$2:$A$65536,0))),"")=0,"",_xlfn.IFNA(_xlfn.IFNA(INDEX(l_fp!$D$3:$D$65537,MATCH($D976,l_fp!$A$3:$A$65537,0)),INDEX(background_biosphere!$C$2:$C$65536,MATCH($D976,background_biosphere!$A$2:$A$65536,0))),""))</f>
        <v/>
      </c>
      <c r="M976" s="59" t="str">
        <f>IF(_xlfn.IFNA(_xlfn.IFNA(INDEX(l_fp!$E$3:$E$65537,MATCH($D976,l_fp!$A$3:$A$65537,0)),INDEX(background_biosphere!$D$2:$D$65536,MATCH($D976,background_biosphere!$A$2:$A$65536,0))),"")=0,"",_xlfn.IFNA(_xlfn.IFNA(INDEX(l_fp!$E$3:$E$65537,MATCH($D976,l_fp!$A$3:$A$65537,0)),INDEX(background_biosphere!$D$2:$D$65536,MATCH($D976,background_biosphere!$A$2:$A$65536,0))),""))</f>
        <v/>
      </c>
      <c r="N976" s="60" t="str">
        <f>_xlfn.IFNA(_xlfn.IFNA(_xlfn.IFNA(_xlfn.IFNA(INDEX(l_goods!$D$3:$D$65537,MATCH(C976,l_goods!$A$3:$A$65537,0)),INDEX(background_technosphere!$H$2:$H$65536,MATCH(C976,background_technosphere!$A$2:$A$65536,0))),INDEX(l_fp!$F$3:$F$65537,MATCH($D976,l_fp!$A$3:$A$65537,0))),INDEX(background_biosphere!$E$2:$E$65536,MATCH($D976,background_biosphere!$A$2:$A$65536,0))),"")</f>
        <v/>
      </c>
      <c r="O976" s="61"/>
      <c r="P976" s="61"/>
      <c r="Q976" s="61"/>
    </row>
    <row r="977" spans="1:17" x14ac:dyDescent="0.25">
      <c r="A977" s="159"/>
      <c r="B977" s="156"/>
      <c r="C977" s="53"/>
      <c r="D977" s="54"/>
      <c r="E977" s="55" t="str">
        <f>_xlfn.IFNA(_xlfn.IFNA(INDEX(l_act!$B$3:$B$65537,MATCH(IFERROR(RIGHT($C977,LEN($C977)-FIND("_",$C977)),""),l_act!$A$3:$A$65537,0)),INDEX(background_technosphere!$E$2:$E$65536,MATCH($C977,background_technosphere!$A$2:$A$65536,0))),"")</f>
        <v/>
      </c>
      <c r="F977" s="55" t="str">
        <f>_xlfn.IFNA(_xlfn.IFNA(INDEX(l_act!$C$3:$C$65537,MATCH(IFERROR(RIGHT($C977,LEN($C977)-FIND("_",$C977)),""),l_act!$A$3:$A$65537,0)),INDEX(background_technosphere!$G$2:$G$65536,MATCH($C977,background_technosphere!$A$2:$A$65536,0))),"")</f>
        <v/>
      </c>
      <c r="G977" s="56" t="str">
        <f>_xlfn.IFNA(_xlfn.IFNA(INDEX(l_goods!$B$3:$B$65537,MATCH($C977,l_goods!$A$3:$A$65537,0)),INDEX(background_technosphere!$F$2:$F$65536,MATCH($C977,background_technosphere!$A$2:$A$65536,0))),"")</f>
        <v/>
      </c>
      <c r="H977" s="57" t="str">
        <f>_xlfn.IFNA(_xlfn.IFNA(INDEX(l_fp!$B$3:$B$65537,MATCH($D977,l_fp!$A$3:$A$65537,0)),INDEX(background_biosphere!$B$2:$B$65536,MATCH($D977,background_biosphere!$A$2:$A$65536,0))),"")</f>
        <v/>
      </c>
      <c r="I977" s="58"/>
      <c r="J977" s="58"/>
      <c r="K977" s="54"/>
      <c r="L977" s="59" t="str">
        <f>IF(_xlfn.IFNA(_xlfn.IFNA(INDEX(l_fp!$D$3:$D$65537,MATCH($D977,l_fp!$A$3:$A$65537,0)),INDEX(background_biosphere!$C$2:$C$65536,MATCH($D977,background_biosphere!$A$2:$A$65536,0))),"")=0,"",_xlfn.IFNA(_xlfn.IFNA(INDEX(l_fp!$D$3:$D$65537,MATCH($D977,l_fp!$A$3:$A$65537,0)),INDEX(background_biosphere!$C$2:$C$65536,MATCH($D977,background_biosphere!$A$2:$A$65536,0))),""))</f>
        <v/>
      </c>
      <c r="M977" s="59" t="str">
        <f>IF(_xlfn.IFNA(_xlfn.IFNA(INDEX(l_fp!$E$3:$E$65537,MATCH($D977,l_fp!$A$3:$A$65537,0)),INDEX(background_biosphere!$D$2:$D$65536,MATCH($D977,background_biosphere!$A$2:$A$65536,0))),"")=0,"",_xlfn.IFNA(_xlfn.IFNA(INDEX(l_fp!$E$3:$E$65537,MATCH($D977,l_fp!$A$3:$A$65537,0)),INDEX(background_biosphere!$D$2:$D$65536,MATCH($D977,background_biosphere!$A$2:$A$65536,0))),""))</f>
        <v/>
      </c>
      <c r="N977" s="60" t="str">
        <f>_xlfn.IFNA(_xlfn.IFNA(_xlfn.IFNA(_xlfn.IFNA(INDEX(l_goods!$D$3:$D$65537,MATCH(C977,l_goods!$A$3:$A$65537,0)),INDEX(background_technosphere!$H$2:$H$65536,MATCH(C977,background_technosphere!$A$2:$A$65536,0))),INDEX(l_fp!$F$3:$F$65537,MATCH($D977,l_fp!$A$3:$A$65537,0))),INDEX(background_biosphere!$E$2:$E$65536,MATCH($D977,background_biosphere!$A$2:$A$65536,0))),"")</f>
        <v/>
      </c>
      <c r="O977" s="61"/>
      <c r="P977" s="61"/>
      <c r="Q977" s="61"/>
    </row>
    <row r="978" spans="1:17" x14ac:dyDescent="0.25">
      <c r="A978" s="159"/>
      <c r="B978" s="156"/>
      <c r="C978" s="53"/>
      <c r="D978" s="54"/>
      <c r="E978" s="55" t="str">
        <f>_xlfn.IFNA(_xlfn.IFNA(INDEX(l_act!$B$3:$B$65537,MATCH(IFERROR(RIGHT($C978,LEN($C978)-FIND("_",$C978)),""),l_act!$A$3:$A$65537,0)),INDEX(background_technosphere!$E$2:$E$65536,MATCH($C978,background_technosphere!$A$2:$A$65536,0))),"")</f>
        <v/>
      </c>
      <c r="F978" s="55" t="str">
        <f>_xlfn.IFNA(_xlfn.IFNA(INDEX(l_act!$C$3:$C$65537,MATCH(IFERROR(RIGHT($C978,LEN($C978)-FIND("_",$C978)),""),l_act!$A$3:$A$65537,0)),INDEX(background_technosphere!$G$2:$G$65536,MATCH($C978,background_technosphere!$A$2:$A$65536,0))),"")</f>
        <v/>
      </c>
      <c r="G978" s="56" t="str">
        <f>_xlfn.IFNA(_xlfn.IFNA(INDEX(l_goods!$B$3:$B$65537,MATCH($C978,l_goods!$A$3:$A$65537,0)),INDEX(background_technosphere!$F$2:$F$65536,MATCH($C978,background_technosphere!$A$2:$A$65536,0))),"")</f>
        <v/>
      </c>
      <c r="H978" s="57" t="str">
        <f>_xlfn.IFNA(_xlfn.IFNA(INDEX(l_fp!$B$3:$B$65537,MATCH($D978,l_fp!$A$3:$A$65537,0)),INDEX(background_biosphere!$B$2:$B$65536,MATCH($D978,background_biosphere!$A$2:$A$65536,0))),"")</f>
        <v/>
      </c>
      <c r="I978" s="58"/>
      <c r="J978" s="58"/>
      <c r="K978" s="54"/>
      <c r="L978" s="59" t="str">
        <f>IF(_xlfn.IFNA(_xlfn.IFNA(INDEX(l_fp!$D$3:$D$65537,MATCH($D978,l_fp!$A$3:$A$65537,0)),INDEX(background_biosphere!$C$2:$C$65536,MATCH($D978,background_biosphere!$A$2:$A$65536,0))),"")=0,"",_xlfn.IFNA(_xlfn.IFNA(INDEX(l_fp!$D$3:$D$65537,MATCH($D978,l_fp!$A$3:$A$65537,0)),INDEX(background_biosphere!$C$2:$C$65536,MATCH($D978,background_biosphere!$A$2:$A$65536,0))),""))</f>
        <v/>
      </c>
      <c r="M978" s="59" t="str">
        <f>IF(_xlfn.IFNA(_xlfn.IFNA(INDEX(l_fp!$E$3:$E$65537,MATCH($D978,l_fp!$A$3:$A$65537,0)),INDEX(background_biosphere!$D$2:$D$65536,MATCH($D978,background_biosphere!$A$2:$A$65536,0))),"")=0,"",_xlfn.IFNA(_xlfn.IFNA(INDEX(l_fp!$E$3:$E$65537,MATCH($D978,l_fp!$A$3:$A$65537,0)),INDEX(background_biosphere!$D$2:$D$65536,MATCH($D978,background_biosphere!$A$2:$A$65536,0))),""))</f>
        <v/>
      </c>
      <c r="N978" s="60" t="str">
        <f>_xlfn.IFNA(_xlfn.IFNA(_xlfn.IFNA(_xlfn.IFNA(INDEX(l_goods!$D$3:$D$65537,MATCH(C978,l_goods!$A$3:$A$65537,0)),INDEX(background_technosphere!$H$2:$H$65536,MATCH(C978,background_technosphere!$A$2:$A$65536,0))),INDEX(l_fp!$F$3:$F$65537,MATCH($D978,l_fp!$A$3:$A$65537,0))),INDEX(background_biosphere!$E$2:$E$65536,MATCH($D978,background_biosphere!$A$2:$A$65536,0))),"")</f>
        <v/>
      </c>
      <c r="O978" s="61"/>
      <c r="P978" s="61"/>
      <c r="Q978" s="61"/>
    </row>
    <row r="979" spans="1:17" x14ac:dyDescent="0.25">
      <c r="A979" s="159"/>
      <c r="B979" s="156"/>
      <c r="C979" s="53"/>
      <c r="D979" s="54"/>
      <c r="E979" s="55" t="str">
        <f>_xlfn.IFNA(_xlfn.IFNA(INDEX(l_act!$B$3:$B$65537,MATCH(IFERROR(RIGHT($C979,LEN($C979)-FIND("_",$C979)),""),l_act!$A$3:$A$65537,0)),INDEX(background_technosphere!$E$2:$E$65536,MATCH($C979,background_technosphere!$A$2:$A$65536,0))),"")</f>
        <v/>
      </c>
      <c r="F979" s="55" t="str">
        <f>_xlfn.IFNA(_xlfn.IFNA(INDEX(l_act!$C$3:$C$65537,MATCH(IFERROR(RIGHT($C979,LEN($C979)-FIND("_",$C979)),""),l_act!$A$3:$A$65537,0)),INDEX(background_technosphere!$G$2:$G$65536,MATCH($C979,background_technosphere!$A$2:$A$65536,0))),"")</f>
        <v/>
      </c>
      <c r="G979" s="56" t="str">
        <f>_xlfn.IFNA(_xlfn.IFNA(INDEX(l_goods!$B$3:$B$65537,MATCH($C979,l_goods!$A$3:$A$65537,0)),INDEX(background_technosphere!$F$2:$F$65536,MATCH($C979,background_technosphere!$A$2:$A$65536,0))),"")</f>
        <v/>
      </c>
      <c r="H979" s="57" t="str">
        <f>_xlfn.IFNA(_xlfn.IFNA(INDEX(l_fp!$B$3:$B$65537,MATCH($D979,l_fp!$A$3:$A$65537,0)),INDEX(background_biosphere!$B$2:$B$65536,MATCH($D979,background_biosphere!$A$2:$A$65536,0))),"")</f>
        <v/>
      </c>
      <c r="I979" s="58"/>
      <c r="J979" s="58"/>
      <c r="K979" s="54"/>
      <c r="L979" s="59" t="str">
        <f>IF(_xlfn.IFNA(_xlfn.IFNA(INDEX(l_fp!$D$3:$D$65537,MATCH($D979,l_fp!$A$3:$A$65537,0)),INDEX(background_biosphere!$C$2:$C$65536,MATCH($D979,background_biosphere!$A$2:$A$65536,0))),"")=0,"",_xlfn.IFNA(_xlfn.IFNA(INDEX(l_fp!$D$3:$D$65537,MATCH($D979,l_fp!$A$3:$A$65537,0)),INDEX(background_biosphere!$C$2:$C$65536,MATCH($D979,background_biosphere!$A$2:$A$65536,0))),""))</f>
        <v/>
      </c>
      <c r="M979" s="59" t="str">
        <f>IF(_xlfn.IFNA(_xlfn.IFNA(INDEX(l_fp!$E$3:$E$65537,MATCH($D979,l_fp!$A$3:$A$65537,0)),INDEX(background_biosphere!$D$2:$D$65536,MATCH($D979,background_biosphere!$A$2:$A$65536,0))),"")=0,"",_xlfn.IFNA(_xlfn.IFNA(INDEX(l_fp!$E$3:$E$65537,MATCH($D979,l_fp!$A$3:$A$65537,0)),INDEX(background_biosphere!$D$2:$D$65536,MATCH($D979,background_biosphere!$A$2:$A$65536,0))),""))</f>
        <v/>
      </c>
      <c r="N979" s="60" t="str">
        <f>_xlfn.IFNA(_xlfn.IFNA(_xlfn.IFNA(_xlfn.IFNA(INDEX(l_goods!$D$3:$D$65537,MATCH(C979,l_goods!$A$3:$A$65537,0)),INDEX(background_technosphere!$H$2:$H$65536,MATCH(C979,background_technosphere!$A$2:$A$65536,0))),INDEX(l_fp!$F$3:$F$65537,MATCH($D979,l_fp!$A$3:$A$65537,0))),INDEX(background_biosphere!$E$2:$E$65536,MATCH($D979,background_biosphere!$A$2:$A$65536,0))),"")</f>
        <v/>
      </c>
      <c r="O979" s="61"/>
      <c r="P979" s="61"/>
      <c r="Q979" s="61"/>
    </row>
    <row r="980" spans="1:17" x14ac:dyDescent="0.25">
      <c r="A980" s="159"/>
      <c r="B980" s="156"/>
      <c r="C980" s="53"/>
      <c r="D980" s="54"/>
      <c r="E980" s="55" t="str">
        <f>_xlfn.IFNA(_xlfn.IFNA(INDEX(l_act!$B$3:$B$65537,MATCH(IFERROR(RIGHT($C980,LEN($C980)-FIND("_",$C980)),""),l_act!$A$3:$A$65537,0)),INDEX(background_technosphere!$E$2:$E$65536,MATCH($C980,background_technosphere!$A$2:$A$65536,0))),"")</f>
        <v/>
      </c>
      <c r="F980" s="55" t="str">
        <f>_xlfn.IFNA(_xlfn.IFNA(INDEX(l_act!$C$3:$C$65537,MATCH(IFERROR(RIGHT($C980,LEN($C980)-FIND("_",$C980)),""),l_act!$A$3:$A$65537,0)),INDEX(background_technosphere!$G$2:$G$65536,MATCH($C980,background_technosphere!$A$2:$A$65536,0))),"")</f>
        <v/>
      </c>
      <c r="G980" s="56" t="str">
        <f>_xlfn.IFNA(_xlfn.IFNA(INDEX(l_goods!$B$3:$B$65537,MATCH($C980,l_goods!$A$3:$A$65537,0)),INDEX(background_technosphere!$F$2:$F$65536,MATCH($C980,background_technosphere!$A$2:$A$65536,0))),"")</f>
        <v/>
      </c>
      <c r="H980" s="57" t="str">
        <f>_xlfn.IFNA(_xlfn.IFNA(INDEX(l_fp!$B$3:$B$65537,MATCH($D980,l_fp!$A$3:$A$65537,0)),INDEX(background_biosphere!$B$2:$B$65536,MATCH($D980,background_biosphere!$A$2:$A$65536,0))),"")</f>
        <v/>
      </c>
      <c r="I980" s="58"/>
      <c r="J980" s="58"/>
      <c r="K980" s="54"/>
      <c r="L980" s="59" t="str">
        <f>IF(_xlfn.IFNA(_xlfn.IFNA(INDEX(l_fp!$D$3:$D$65537,MATCH($D980,l_fp!$A$3:$A$65537,0)),INDEX(background_biosphere!$C$2:$C$65536,MATCH($D980,background_biosphere!$A$2:$A$65536,0))),"")=0,"",_xlfn.IFNA(_xlfn.IFNA(INDEX(l_fp!$D$3:$D$65537,MATCH($D980,l_fp!$A$3:$A$65537,0)),INDEX(background_biosphere!$C$2:$C$65536,MATCH($D980,background_biosphere!$A$2:$A$65536,0))),""))</f>
        <v/>
      </c>
      <c r="M980" s="59" t="str">
        <f>IF(_xlfn.IFNA(_xlfn.IFNA(INDEX(l_fp!$E$3:$E$65537,MATCH($D980,l_fp!$A$3:$A$65537,0)),INDEX(background_biosphere!$D$2:$D$65536,MATCH($D980,background_biosphere!$A$2:$A$65536,0))),"")=0,"",_xlfn.IFNA(_xlfn.IFNA(INDEX(l_fp!$E$3:$E$65537,MATCH($D980,l_fp!$A$3:$A$65537,0)),INDEX(background_biosphere!$D$2:$D$65536,MATCH($D980,background_biosphere!$A$2:$A$65536,0))),""))</f>
        <v/>
      </c>
      <c r="N980" s="60" t="str">
        <f>_xlfn.IFNA(_xlfn.IFNA(_xlfn.IFNA(_xlfn.IFNA(INDEX(l_goods!$D$3:$D$65537,MATCH(C980,l_goods!$A$3:$A$65537,0)),INDEX(background_technosphere!$H$2:$H$65536,MATCH(C980,background_technosphere!$A$2:$A$65536,0))),INDEX(l_fp!$F$3:$F$65537,MATCH($D980,l_fp!$A$3:$A$65537,0))),INDEX(background_biosphere!$E$2:$E$65536,MATCH($D980,background_biosphere!$A$2:$A$65536,0))),"")</f>
        <v/>
      </c>
      <c r="O980" s="61"/>
      <c r="P980" s="61"/>
      <c r="Q980" s="61"/>
    </row>
    <row r="981" spans="1:17" x14ac:dyDescent="0.25">
      <c r="A981" s="159"/>
      <c r="B981" s="156"/>
      <c r="C981" s="53"/>
      <c r="D981" s="54"/>
      <c r="E981" s="55" t="str">
        <f>_xlfn.IFNA(_xlfn.IFNA(INDEX(l_act!$B$3:$B$65537,MATCH(IFERROR(RIGHT($C981,LEN($C981)-FIND("_",$C981)),""),l_act!$A$3:$A$65537,0)),INDEX(background_technosphere!$E$2:$E$65536,MATCH($C981,background_technosphere!$A$2:$A$65536,0))),"")</f>
        <v/>
      </c>
      <c r="F981" s="55" t="str">
        <f>_xlfn.IFNA(_xlfn.IFNA(INDEX(l_act!$C$3:$C$65537,MATCH(IFERROR(RIGHT($C981,LEN($C981)-FIND("_",$C981)),""),l_act!$A$3:$A$65537,0)),INDEX(background_technosphere!$G$2:$G$65536,MATCH($C981,background_technosphere!$A$2:$A$65536,0))),"")</f>
        <v/>
      </c>
      <c r="G981" s="56" t="str">
        <f>_xlfn.IFNA(_xlfn.IFNA(INDEX(l_goods!$B$3:$B$65537,MATCH($C981,l_goods!$A$3:$A$65537,0)),INDEX(background_technosphere!$F$2:$F$65536,MATCH($C981,background_technosphere!$A$2:$A$65536,0))),"")</f>
        <v/>
      </c>
      <c r="H981" s="57" t="str">
        <f>_xlfn.IFNA(_xlfn.IFNA(INDEX(l_fp!$B$3:$B$65537,MATCH($D981,l_fp!$A$3:$A$65537,0)),INDEX(background_biosphere!$B$2:$B$65536,MATCH($D981,background_biosphere!$A$2:$A$65536,0))),"")</f>
        <v/>
      </c>
      <c r="I981" s="58"/>
      <c r="J981" s="58"/>
      <c r="K981" s="54"/>
      <c r="L981" s="59" t="str">
        <f>IF(_xlfn.IFNA(_xlfn.IFNA(INDEX(l_fp!$D$3:$D$65537,MATCH($D981,l_fp!$A$3:$A$65537,0)),INDEX(background_biosphere!$C$2:$C$65536,MATCH($D981,background_biosphere!$A$2:$A$65536,0))),"")=0,"",_xlfn.IFNA(_xlfn.IFNA(INDEX(l_fp!$D$3:$D$65537,MATCH($D981,l_fp!$A$3:$A$65537,0)),INDEX(background_biosphere!$C$2:$C$65536,MATCH($D981,background_biosphere!$A$2:$A$65536,0))),""))</f>
        <v/>
      </c>
      <c r="M981" s="59" t="str">
        <f>IF(_xlfn.IFNA(_xlfn.IFNA(INDEX(l_fp!$E$3:$E$65537,MATCH($D981,l_fp!$A$3:$A$65537,0)),INDEX(background_biosphere!$D$2:$D$65536,MATCH($D981,background_biosphere!$A$2:$A$65536,0))),"")=0,"",_xlfn.IFNA(_xlfn.IFNA(INDEX(l_fp!$E$3:$E$65537,MATCH($D981,l_fp!$A$3:$A$65537,0)),INDEX(background_biosphere!$D$2:$D$65536,MATCH($D981,background_biosphere!$A$2:$A$65536,0))),""))</f>
        <v/>
      </c>
      <c r="N981" s="60" t="str">
        <f>_xlfn.IFNA(_xlfn.IFNA(_xlfn.IFNA(_xlfn.IFNA(INDEX(l_goods!$D$3:$D$65537,MATCH(C981,l_goods!$A$3:$A$65537,0)),INDEX(background_technosphere!$H$2:$H$65536,MATCH(C981,background_technosphere!$A$2:$A$65536,0))),INDEX(l_fp!$F$3:$F$65537,MATCH($D981,l_fp!$A$3:$A$65537,0))),INDEX(background_biosphere!$E$2:$E$65536,MATCH($D981,background_biosphere!$A$2:$A$65536,0))),"")</f>
        <v/>
      </c>
      <c r="O981" s="61"/>
      <c r="P981" s="61"/>
      <c r="Q981" s="61"/>
    </row>
    <row r="982" spans="1:17" x14ac:dyDescent="0.25">
      <c r="A982" s="159"/>
      <c r="B982" s="156"/>
      <c r="C982" s="53"/>
      <c r="D982" s="54"/>
      <c r="E982" s="55" t="str">
        <f>_xlfn.IFNA(_xlfn.IFNA(INDEX(l_act!$B$3:$B$65537,MATCH(IFERROR(RIGHT($C982,LEN($C982)-FIND("_",$C982)),""),l_act!$A$3:$A$65537,0)),INDEX(background_technosphere!$E$2:$E$65536,MATCH($C982,background_technosphere!$A$2:$A$65536,0))),"")</f>
        <v/>
      </c>
      <c r="F982" s="55" t="str">
        <f>_xlfn.IFNA(_xlfn.IFNA(INDEX(l_act!$C$3:$C$65537,MATCH(IFERROR(RIGHT($C982,LEN($C982)-FIND("_",$C982)),""),l_act!$A$3:$A$65537,0)),INDEX(background_technosphere!$G$2:$G$65536,MATCH($C982,background_technosphere!$A$2:$A$65536,0))),"")</f>
        <v/>
      </c>
      <c r="G982" s="56" t="str">
        <f>_xlfn.IFNA(_xlfn.IFNA(INDEX(l_goods!$B$3:$B$65537,MATCH($C982,l_goods!$A$3:$A$65537,0)),INDEX(background_technosphere!$F$2:$F$65536,MATCH($C982,background_technosphere!$A$2:$A$65536,0))),"")</f>
        <v/>
      </c>
      <c r="H982" s="57" t="str">
        <f>_xlfn.IFNA(_xlfn.IFNA(INDEX(l_fp!$B$3:$B$65537,MATCH($D982,l_fp!$A$3:$A$65537,0)),INDEX(background_biosphere!$B$2:$B$65536,MATCH($D982,background_biosphere!$A$2:$A$65536,0))),"")</f>
        <v/>
      </c>
      <c r="I982" s="58"/>
      <c r="J982" s="58"/>
      <c r="K982" s="54"/>
      <c r="L982" s="59" t="str">
        <f>IF(_xlfn.IFNA(_xlfn.IFNA(INDEX(l_fp!$D$3:$D$65537,MATCH($D982,l_fp!$A$3:$A$65537,0)),INDEX(background_biosphere!$C$2:$C$65536,MATCH($D982,background_biosphere!$A$2:$A$65536,0))),"")=0,"",_xlfn.IFNA(_xlfn.IFNA(INDEX(l_fp!$D$3:$D$65537,MATCH($D982,l_fp!$A$3:$A$65537,0)),INDEX(background_biosphere!$C$2:$C$65536,MATCH($D982,background_biosphere!$A$2:$A$65536,0))),""))</f>
        <v/>
      </c>
      <c r="M982" s="59" t="str">
        <f>IF(_xlfn.IFNA(_xlfn.IFNA(INDEX(l_fp!$E$3:$E$65537,MATCH($D982,l_fp!$A$3:$A$65537,0)),INDEX(background_biosphere!$D$2:$D$65536,MATCH($D982,background_biosphere!$A$2:$A$65536,0))),"")=0,"",_xlfn.IFNA(_xlfn.IFNA(INDEX(l_fp!$E$3:$E$65537,MATCH($D982,l_fp!$A$3:$A$65537,0)),INDEX(background_biosphere!$D$2:$D$65536,MATCH($D982,background_biosphere!$A$2:$A$65536,0))),""))</f>
        <v/>
      </c>
      <c r="N982" s="60" t="str">
        <f>_xlfn.IFNA(_xlfn.IFNA(_xlfn.IFNA(_xlfn.IFNA(INDEX(l_goods!$D$3:$D$65537,MATCH(C982,l_goods!$A$3:$A$65537,0)),INDEX(background_technosphere!$H$2:$H$65536,MATCH(C982,background_technosphere!$A$2:$A$65536,0))),INDEX(l_fp!$F$3:$F$65537,MATCH($D982,l_fp!$A$3:$A$65537,0))),INDEX(background_biosphere!$E$2:$E$65536,MATCH($D982,background_biosphere!$A$2:$A$65536,0))),"")</f>
        <v/>
      </c>
      <c r="O982" s="61"/>
      <c r="P982" s="61"/>
      <c r="Q982" s="61"/>
    </row>
    <row r="983" spans="1:17" x14ac:dyDescent="0.25">
      <c r="A983" s="159"/>
      <c r="B983" s="156"/>
      <c r="C983" s="53"/>
      <c r="D983" s="54"/>
      <c r="E983" s="55" t="str">
        <f>_xlfn.IFNA(_xlfn.IFNA(INDEX(l_act!$B$3:$B$65537,MATCH(IFERROR(RIGHT($C983,LEN($C983)-FIND("_",$C983)),""),l_act!$A$3:$A$65537,0)),INDEX(background_technosphere!$E$2:$E$65536,MATCH($C983,background_technosphere!$A$2:$A$65536,0))),"")</f>
        <v/>
      </c>
      <c r="F983" s="55" t="str">
        <f>_xlfn.IFNA(_xlfn.IFNA(INDEX(l_act!$C$3:$C$65537,MATCH(IFERROR(RIGHT($C983,LEN($C983)-FIND("_",$C983)),""),l_act!$A$3:$A$65537,0)),INDEX(background_technosphere!$G$2:$G$65536,MATCH($C983,background_technosphere!$A$2:$A$65536,0))),"")</f>
        <v/>
      </c>
      <c r="G983" s="56" t="str">
        <f>_xlfn.IFNA(_xlfn.IFNA(INDEX(l_goods!$B$3:$B$65537,MATCH($C983,l_goods!$A$3:$A$65537,0)),INDEX(background_technosphere!$F$2:$F$65536,MATCH($C983,background_technosphere!$A$2:$A$65536,0))),"")</f>
        <v/>
      </c>
      <c r="H983" s="57" t="str">
        <f>_xlfn.IFNA(_xlfn.IFNA(INDEX(l_fp!$B$3:$B$65537,MATCH($D983,l_fp!$A$3:$A$65537,0)),INDEX(background_biosphere!$B$2:$B$65536,MATCH($D983,background_biosphere!$A$2:$A$65536,0))),"")</f>
        <v/>
      </c>
      <c r="I983" s="58"/>
      <c r="J983" s="58"/>
      <c r="K983" s="54"/>
      <c r="L983" s="59" t="str">
        <f>IF(_xlfn.IFNA(_xlfn.IFNA(INDEX(l_fp!$D$3:$D$65537,MATCH($D983,l_fp!$A$3:$A$65537,0)),INDEX(background_biosphere!$C$2:$C$65536,MATCH($D983,background_biosphere!$A$2:$A$65536,0))),"")=0,"",_xlfn.IFNA(_xlfn.IFNA(INDEX(l_fp!$D$3:$D$65537,MATCH($D983,l_fp!$A$3:$A$65537,0)),INDEX(background_biosphere!$C$2:$C$65536,MATCH($D983,background_biosphere!$A$2:$A$65536,0))),""))</f>
        <v/>
      </c>
      <c r="M983" s="59" t="str">
        <f>IF(_xlfn.IFNA(_xlfn.IFNA(INDEX(l_fp!$E$3:$E$65537,MATCH($D983,l_fp!$A$3:$A$65537,0)),INDEX(background_biosphere!$D$2:$D$65536,MATCH($D983,background_biosphere!$A$2:$A$65536,0))),"")=0,"",_xlfn.IFNA(_xlfn.IFNA(INDEX(l_fp!$E$3:$E$65537,MATCH($D983,l_fp!$A$3:$A$65537,0)),INDEX(background_biosphere!$D$2:$D$65536,MATCH($D983,background_biosphere!$A$2:$A$65536,0))),""))</f>
        <v/>
      </c>
      <c r="N983" s="60" t="str">
        <f>_xlfn.IFNA(_xlfn.IFNA(_xlfn.IFNA(_xlfn.IFNA(INDEX(l_goods!$D$3:$D$65537,MATCH(C983,l_goods!$A$3:$A$65537,0)),INDEX(background_technosphere!$H$2:$H$65536,MATCH(C983,background_technosphere!$A$2:$A$65536,0))),INDEX(l_fp!$F$3:$F$65537,MATCH($D983,l_fp!$A$3:$A$65537,0))),INDEX(background_biosphere!$E$2:$E$65536,MATCH($D983,background_biosphere!$A$2:$A$65536,0))),"")</f>
        <v/>
      </c>
      <c r="O983" s="61"/>
      <c r="P983" s="61"/>
      <c r="Q983" s="61"/>
    </row>
    <row r="984" spans="1:17" x14ac:dyDescent="0.25">
      <c r="A984" s="159"/>
      <c r="B984" s="156"/>
      <c r="C984" s="53"/>
      <c r="D984" s="54"/>
      <c r="E984" s="55" t="str">
        <f>_xlfn.IFNA(_xlfn.IFNA(INDEX(l_act!$B$3:$B$65537,MATCH(IFERROR(RIGHT($C984,LEN($C984)-FIND("_",$C984)),""),l_act!$A$3:$A$65537,0)),INDEX(background_technosphere!$E$2:$E$65536,MATCH($C984,background_technosphere!$A$2:$A$65536,0))),"")</f>
        <v/>
      </c>
      <c r="F984" s="55" t="str">
        <f>_xlfn.IFNA(_xlfn.IFNA(INDEX(l_act!$C$3:$C$65537,MATCH(IFERROR(RIGHT($C984,LEN($C984)-FIND("_",$C984)),""),l_act!$A$3:$A$65537,0)),INDEX(background_technosphere!$G$2:$G$65536,MATCH($C984,background_technosphere!$A$2:$A$65536,0))),"")</f>
        <v/>
      </c>
      <c r="G984" s="56" t="str">
        <f>_xlfn.IFNA(_xlfn.IFNA(INDEX(l_goods!$B$3:$B$65537,MATCH($C984,l_goods!$A$3:$A$65537,0)),INDEX(background_technosphere!$F$2:$F$65536,MATCH($C984,background_technosphere!$A$2:$A$65536,0))),"")</f>
        <v/>
      </c>
      <c r="H984" s="57" t="str">
        <f>_xlfn.IFNA(_xlfn.IFNA(INDEX(l_fp!$B$3:$B$65537,MATCH($D984,l_fp!$A$3:$A$65537,0)),INDEX(background_biosphere!$B$2:$B$65536,MATCH($D984,background_biosphere!$A$2:$A$65536,0))),"")</f>
        <v/>
      </c>
      <c r="I984" s="58"/>
      <c r="J984" s="58"/>
      <c r="K984" s="54"/>
      <c r="L984" s="59" t="str">
        <f>IF(_xlfn.IFNA(_xlfn.IFNA(INDEX(l_fp!$D$3:$D$65537,MATCH($D984,l_fp!$A$3:$A$65537,0)),INDEX(background_biosphere!$C$2:$C$65536,MATCH($D984,background_biosphere!$A$2:$A$65536,0))),"")=0,"",_xlfn.IFNA(_xlfn.IFNA(INDEX(l_fp!$D$3:$D$65537,MATCH($D984,l_fp!$A$3:$A$65537,0)),INDEX(background_biosphere!$C$2:$C$65536,MATCH($D984,background_biosphere!$A$2:$A$65536,0))),""))</f>
        <v/>
      </c>
      <c r="M984" s="59" t="str">
        <f>IF(_xlfn.IFNA(_xlfn.IFNA(INDEX(l_fp!$E$3:$E$65537,MATCH($D984,l_fp!$A$3:$A$65537,0)),INDEX(background_biosphere!$D$2:$D$65536,MATCH($D984,background_biosphere!$A$2:$A$65536,0))),"")=0,"",_xlfn.IFNA(_xlfn.IFNA(INDEX(l_fp!$E$3:$E$65537,MATCH($D984,l_fp!$A$3:$A$65537,0)),INDEX(background_biosphere!$D$2:$D$65536,MATCH($D984,background_biosphere!$A$2:$A$65536,0))),""))</f>
        <v/>
      </c>
      <c r="N984" s="60" t="str">
        <f>_xlfn.IFNA(_xlfn.IFNA(_xlfn.IFNA(_xlfn.IFNA(INDEX(l_goods!$D$3:$D$65537,MATCH(C984,l_goods!$A$3:$A$65537,0)),INDEX(background_technosphere!$H$2:$H$65536,MATCH(C984,background_technosphere!$A$2:$A$65536,0))),INDEX(l_fp!$F$3:$F$65537,MATCH($D984,l_fp!$A$3:$A$65537,0))),INDEX(background_biosphere!$E$2:$E$65536,MATCH($D984,background_biosphere!$A$2:$A$65536,0))),"")</f>
        <v/>
      </c>
      <c r="O984" s="61"/>
      <c r="P984" s="61"/>
      <c r="Q984" s="61"/>
    </row>
    <row r="985" spans="1:17" x14ac:dyDescent="0.25">
      <c r="A985" s="159"/>
      <c r="B985" s="156"/>
      <c r="C985" s="53"/>
      <c r="D985" s="54"/>
      <c r="E985" s="55" t="str">
        <f>_xlfn.IFNA(_xlfn.IFNA(INDEX(l_act!$B$3:$B$65537,MATCH(IFERROR(RIGHT($C985,LEN($C985)-FIND("_",$C985)),""),l_act!$A$3:$A$65537,0)),INDEX(background_technosphere!$E$2:$E$65536,MATCH($C985,background_technosphere!$A$2:$A$65536,0))),"")</f>
        <v/>
      </c>
      <c r="F985" s="55" t="str">
        <f>_xlfn.IFNA(_xlfn.IFNA(INDEX(l_act!$C$3:$C$65537,MATCH(IFERROR(RIGHT($C985,LEN($C985)-FIND("_",$C985)),""),l_act!$A$3:$A$65537,0)),INDEX(background_technosphere!$G$2:$G$65536,MATCH($C985,background_technosphere!$A$2:$A$65536,0))),"")</f>
        <v/>
      </c>
      <c r="G985" s="56" t="str">
        <f>_xlfn.IFNA(_xlfn.IFNA(INDEX(l_goods!$B$3:$B$65537,MATCH($C985,l_goods!$A$3:$A$65537,0)),INDEX(background_technosphere!$F$2:$F$65536,MATCH($C985,background_technosphere!$A$2:$A$65536,0))),"")</f>
        <v/>
      </c>
      <c r="H985" s="57" t="str">
        <f>_xlfn.IFNA(_xlfn.IFNA(INDEX(l_fp!$B$3:$B$65537,MATCH($D985,l_fp!$A$3:$A$65537,0)),INDEX(background_biosphere!$B$2:$B$65536,MATCH($D985,background_biosphere!$A$2:$A$65536,0))),"")</f>
        <v/>
      </c>
      <c r="I985" s="58"/>
      <c r="J985" s="58"/>
      <c r="K985" s="54"/>
      <c r="L985" s="59" t="str">
        <f>IF(_xlfn.IFNA(_xlfn.IFNA(INDEX(l_fp!$D$3:$D$65537,MATCH($D985,l_fp!$A$3:$A$65537,0)),INDEX(background_biosphere!$C$2:$C$65536,MATCH($D985,background_biosphere!$A$2:$A$65536,0))),"")=0,"",_xlfn.IFNA(_xlfn.IFNA(INDEX(l_fp!$D$3:$D$65537,MATCH($D985,l_fp!$A$3:$A$65537,0)),INDEX(background_biosphere!$C$2:$C$65536,MATCH($D985,background_biosphere!$A$2:$A$65536,0))),""))</f>
        <v/>
      </c>
      <c r="M985" s="59" t="str">
        <f>IF(_xlfn.IFNA(_xlfn.IFNA(INDEX(l_fp!$E$3:$E$65537,MATCH($D985,l_fp!$A$3:$A$65537,0)),INDEX(background_biosphere!$D$2:$D$65536,MATCH($D985,background_biosphere!$A$2:$A$65536,0))),"")=0,"",_xlfn.IFNA(_xlfn.IFNA(INDEX(l_fp!$E$3:$E$65537,MATCH($D985,l_fp!$A$3:$A$65537,0)),INDEX(background_biosphere!$D$2:$D$65536,MATCH($D985,background_biosphere!$A$2:$A$65536,0))),""))</f>
        <v/>
      </c>
      <c r="N985" s="60" t="str">
        <f>_xlfn.IFNA(_xlfn.IFNA(_xlfn.IFNA(_xlfn.IFNA(INDEX(l_goods!$D$3:$D$65537,MATCH(C985,l_goods!$A$3:$A$65537,0)),INDEX(background_technosphere!$H$2:$H$65536,MATCH(C985,background_technosphere!$A$2:$A$65536,0))),INDEX(l_fp!$F$3:$F$65537,MATCH($D985,l_fp!$A$3:$A$65537,0))),INDEX(background_biosphere!$E$2:$E$65536,MATCH($D985,background_biosphere!$A$2:$A$65536,0))),"")</f>
        <v/>
      </c>
      <c r="O985" s="61"/>
      <c r="P985" s="61"/>
      <c r="Q985" s="61"/>
    </row>
    <row r="986" spans="1:17" x14ac:dyDescent="0.25">
      <c r="A986" s="159"/>
      <c r="B986" s="156"/>
      <c r="C986" s="53"/>
      <c r="D986" s="54"/>
      <c r="E986" s="55" t="str">
        <f>_xlfn.IFNA(_xlfn.IFNA(INDEX(l_act!$B$3:$B$65537,MATCH(IFERROR(RIGHT($C986,LEN($C986)-FIND("_",$C986)),""),l_act!$A$3:$A$65537,0)),INDEX(background_technosphere!$E$2:$E$65536,MATCH($C986,background_technosphere!$A$2:$A$65536,0))),"")</f>
        <v/>
      </c>
      <c r="F986" s="55" t="str">
        <f>_xlfn.IFNA(_xlfn.IFNA(INDEX(l_act!$C$3:$C$65537,MATCH(IFERROR(RIGHT($C986,LEN($C986)-FIND("_",$C986)),""),l_act!$A$3:$A$65537,0)),INDEX(background_technosphere!$G$2:$G$65536,MATCH($C986,background_technosphere!$A$2:$A$65536,0))),"")</f>
        <v/>
      </c>
      <c r="G986" s="56" t="str">
        <f>_xlfn.IFNA(_xlfn.IFNA(INDEX(l_goods!$B$3:$B$65537,MATCH($C986,l_goods!$A$3:$A$65537,0)),INDEX(background_technosphere!$F$2:$F$65536,MATCH($C986,background_technosphere!$A$2:$A$65536,0))),"")</f>
        <v/>
      </c>
      <c r="H986" s="57" t="str">
        <f>_xlfn.IFNA(_xlfn.IFNA(INDEX(l_fp!$B$3:$B$65537,MATCH($D986,l_fp!$A$3:$A$65537,0)),INDEX(background_biosphere!$B$2:$B$65536,MATCH($D986,background_biosphere!$A$2:$A$65536,0))),"")</f>
        <v/>
      </c>
      <c r="I986" s="58"/>
      <c r="J986" s="58"/>
      <c r="K986" s="54"/>
      <c r="L986" s="59" t="str">
        <f>IF(_xlfn.IFNA(_xlfn.IFNA(INDEX(l_fp!$D$3:$D$65537,MATCH($D986,l_fp!$A$3:$A$65537,0)),INDEX(background_biosphere!$C$2:$C$65536,MATCH($D986,background_biosphere!$A$2:$A$65536,0))),"")=0,"",_xlfn.IFNA(_xlfn.IFNA(INDEX(l_fp!$D$3:$D$65537,MATCH($D986,l_fp!$A$3:$A$65537,0)),INDEX(background_biosphere!$C$2:$C$65536,MATCH($D986,background_biosphere!$A$2:$A$65536,0))),""))</f>
        <v/>
      </c>
      <c r="M986" s="59" t="str">
        <f>IF(_xlfn.IFNA(_xlfn.IFNA(INDEX(l_fp!$E$3:$E$65537,MATCH($D986,l_fp!$A$3:$A$65537,0)),INDEX(background_biosphere!$D$2:$D$65536,MATCH($D986,background_biosphere!$A$2:$A$65536,0))),"")=0,"",_xlfn.IFNA(_xlfn.IFNA(INDEX(l_fp!$E$3:$E$65537,MATCH($D986,l_fp!$A$3:$A$65537,0)),INDEX(background_biosphere!$D$2:$D$65536,MATCH($D986,background_biosphere!$A$2:$A$65536,0))),""))</f>
        <v/>
      </c>
      <c r="N986" s="60" t="str">
        <f>_xlfn.IFNA(_xlfn.IFNA(_xlfn.IFNA(_xlfn.IFNA(INDEX(l_goods!$D$3:$D$65537,MATCH(C986,l_goods!$A$3:$A$65537,0)),INDEX(background_technosphere!$H$2:$H$65536,MATCH(C986,background_technosphere!$A$2:$A$65536,0))),INDEX(l_fp!$F$3:$F$65537,MATCH($D986,l_fp!$A$3:$A$65537,0))),INDEX(background_biosphere!$E$2:$E$65536,MATCH($D986,background_biosphere!$A$2:$A$65536,0))),"")</f>
        <v/>
      </c>
      <c r="O986" s="61"/>
      <c r="P986" s="61"/>
      <c r="Q986" s="61"/>
    </row>
    <row r="987" spans="1:17" x14ac:dyDescent="0.25">
      <c r="A987" s="159"/>
      <c r="B987" s="156"/>
      <c r="C987" s="53"/>
      <c r="D987" s="54"/>
      <c r="E987" s="55" t="str">
        <f>_xlfn.IFNA(_xlfn.IFNA(INDEX(l_act!$B$3:$B$65537,MATCH(IFERROR(RIGHT($C987,LEN($C987)-FIND("_",$C987)),""),l_act!$A$3:$A$65537,0)),INDEX(background_technosphere!$E$2:$E$65536,MATCH($C987,background_technosphere!$A$2:$A$65536,0))),"")</f>
        <v/>
      </c>
      <c r="F987" s="55" t="str">
        <f>_xlfn.IFNA(_xlfn.IFNA(INDEX(l_act!$C$3:$C$65537,MATCH(IFERROR(RIGHT($C987,LEN($C987)-FIND("_",$C987)),""),l_act!$A$3:$A$65537,0)),INDEX(background_technosphere!$G$2:$G$65536,MATCH($C987,background_technosphere!$A$2:$A$65536,0))),"")</f>
        <v/>
      </c>
      <c r="G987" s="56" t="str">
        <f>_xlfn.IFNA(_xlfn.IFNA(INDEX(l_goods!$B$3:$B$65537,MATCH($C987,l_goods!$A$3:$A$65537,0)),INDEX(background_technosphere!$F$2:$F$65536,MATCH($C987,background_technosphere!$A$2:$A$65536,0))),"")</f>
        <v/>
      </c>
      <c r="H987" s="57" t="str">
        <f>_xlfn.IFNA(_xlfn.IFNA(INDEX(l_fp!$B$3:$B$65537,MATCH($D987,l_fp!$A$3:$A$65537,0)),INDEX(background_biosphere!$B$2:$B$65536,MATCH($D987,background_biosphere!$A$2:$A$65536,0))),"")</f>
        <v/>
      </c>
      <c r="I987" s="58"/>
      <c r="J987" s="58"/>
      <c r="K987" s="54"/>
      <c r="L987" s="59" t="str">
        <f>IF(_xlfn.IFNA(_xlfn.IFNA(INDEX(l_fp!$D$3:$D$65537,MATCH($D987,l_fp!$A$3:$A$65537,0)),INDEX(background_biosphere!$C$2:$C$65536,MATCH($D987,background_biosphere!$A$2:$A$65536,0))),"")=0,"",_xlfn.IFNA(_xlfn.IFNA(INDEX(l_fp!$D$3:$D$65537,MATCH($D987,l_fp!$A$3:$A$65537,0)),INDEX(background_biosphere!$C$2:$C$65536,MATCH($D987,background_biosphere!$A$2:$A$65536,0))),""))</f>
        <v/>
      </c>
      <c r="M987" s="59" t="str">
        <f>IF(_xlfn.IFNA(_xlfn.IFNA(INDEX(l_fp!$E$3:$E$65537,MATCH($D987,l_fp!$A$3:$A$65537,0)),INDEX(background_biosphere!$D$2:$D$65536,MATCH($D987,background_biosphere!$A$2:$A$65536,0))),"")=0,"",_xlfn.IFNA(_xlfn.IFNA(INDEX(l_fp!$E$3:$E$65537,MATCH($D987,l_fp!$A$3:$A$65537,0)),INDEX(background_biosphere!$D$2:$D$65536,MATCH($D987,background_biosphere!$A$2:$A$65536,0))),""))</f>
        <v/>
      </c>
      <c r="N987" s="60" t="str">
        <f>_xlfn.IFNA(_xlfn.IFNA(_xlfn.IFNA(_xlfn.IFNA(INDEX(l_goods!$D$3:$D$65537,MATCH(C987,l_goods!$A$3:$A$65537,0)),INDEX(background_technosphere!$H$2:$H$65536,MATCH(C987,background_technosphere!$A$2:$A$65536,0))),INDEX(l_fp!$F$3:$F$65537,MATCH($D987,l_fp!$A$3:$A$65537,0))),INDEX(background_biosphere!$E$2:$E$65536,MATCH($D987,background_biosphere!$A$2:$A$65536,0))),"")</f>
        <v/>
      </c>
      <c r="O987" s="61"/>
      <c r="P987" s="61"/>
      <c r="Q987" s="61"/>
    </row>
    <row r="988" spans="1:17" x14ac:dyDescent="0.25">
      <c r="A988" s="159"/>
      <c r="B988" s="156"/>
      <c r="C988" s="53"/>
      <c r="D988" s="54"/>
      <c r="E988" s="55" t="str">
        <f>_xlfn.IFNA(_xlfn.IFNA(INDEX(l_act!$B$3:$B$65537,MATCH(IFERROR(RIGHT($C988,LEN($C988)-FIND("_",$C988)),""),l_act!$A$3:$A$65537,0)),INDEX(background_technosphere!$E$2:$E$65536,MATCH($C988,background_technosphere!$A$2:$A$65536,0))),"")</f>
        <v/>
      </c>
      <c r="F988" s="55" t="str">
        <f>_xlfn.IFNA(_xlfn.IFNA(INDEX(l_act!$C$3:$C$65537,MATCH(IFERROR(RIGHT($C988,LEN($C988)-FIND("_",$C988)),""),l_act!$A$3:$A$65537,0)),INDEX(background_technosphere!$G$2:$G$65536,MATCH($C988,background_technosphere!$A$2:$A$65536,0))),"")</f>
        <v/>
      </c>
      <c r="G988" s="56" t="str">
        <f>_xlfn.IFNA(_xlfn.IFNA(INDEX(l_goods!$B$3:$B$65537,MATCH($C988,l_goods!$A$3:$A$65537,0)),INDEX(background_technosphere!$F$2:$F$65536,MATCH($C988,background_technosphere!$A$2:$A$65536,0))),"")</f>
        <v/>
      </c>
      <c r="H988" s="57" t="str">
        <f>_xlfn.IFNA(_xlfn.IFNA(INDEX(l_fp!$B$3:$B$65537,MATCH($D988,l_fp!$A$3:$A$65537,0)),INDEX(background_biosphere!$B$2:$B$65536,MATCH($D988,background_biosphere!$A$2:$A$65536,0))),"")</f>
        <v/>
      </c>
      <c r="I988" s="58"/>
      <c r="J988" s="58"/>
      <c r="K988" s="54"/>
      <c r="L988" s="59" t="str">
        <f>IF(_xlfn.IFNA(_xlfn.IFNA(INDEX(l_fp!$D$3:$D$65537,MATCH($D988,l_fp!$A$3:$A$65537,0)),INDEX(background_biosphere!$C$2:$C$65536,MATCH($D988,background_biosphere!$A$2:$A$65536,0))),"")=0,"",_xlfn.IFNA(_xlfn.IFNA(INDEX(l_fp!$D$3:$D$65537,MATCH($D988,l_fp!$A$3:$A$65537,0)),INDEX(background_biosphere!$C$2:$C$65536,MATCH($D988,background_biosphere!$A$2:$A$65536,0))),""))</f>
        <v/>
      </c>
      <c r="M988" s="59" t="str">
        <f>IF(_xlfn.IFNA(_xlfn.IFNA(INDEX(l_fp!$E$3:$E$65537,MATCH($D988,l_fp!$A$3:$A$65537,0)),INDEX(background_biosphere!$D$2:$D$65536,MATCH($D988,background_biosphere!$A$2:$A$65536,0))),"")=0,"",_xlfn.IFNA(_xlfn.IFNA(INDEX(l_fp!$E$3:$E$65537,MATCH($D988,l_fp!$A$3:$A$65537,0)),INDEX(background_biosphere!$D$2:$D$65536,MATCH($D988,background_biosphere!$A$2:$A$65536,0))),""))</f>
        <v/>
      </c>
      <c r="N988" s="60" t="str">
        <f>_xlfn.IFNA(_xlfn.IFNA(_xlfn.IFNA(_xlfn.IFNA(INDEX(l_goods!$D$3:$D$65537,MATCH(C988,l_goods!$A$3:$A$65537,0)),INDEX(background_technosphere!$H$2:$H$65536,MATCH(C988,background_technosphere!$A$2:$A$65536,0))),INDEX(l_fp!$F$3:$F$65537,MATCH($D988,l_fp!$A$3:$A$65537,0))),INDEX(background_biosphere!$E$2:$E$65536,MATCH($D988,background_biosphere!$A$2:$A$65536,0))),"")</f>
        <v/>
      </c>
      <c r="O988" s="61"/>
      <c r="P988" s="61"/>
      <c r="Q988" s="61"/>
    </row>
    <row r="989" spans="1:17" x14ac:dyDescent="0.25">
      <c r="A989" s="159"/>
      <c r="B989" s="156"/>
      <c r="C989" s="53"/>
      <c r="D989" s="54"/>
      <c r="E989" s="55" t="str">
        <f>_xlfn.IFNA(_xlfn.IFNA(INDEX(l_act!$B$3:$B$65537,MATCH(IFERROR(RIGHT($C989,LEN($C989)-FIND("_",$C989)),""),l_act!$A$3:$A$65537,0)),INDEX(background_technosphere!$E$2:$E$65536,MATCH($C989,background_technosphere!$A$2:$A$65536,0))),"")</f>
        <v/>
      </c>
      <c r="F989" s="55" t="str">
        <f>_xlfn.IFNA(_xlfn.IFNA(INDEX(l_act!$C$3:$C$65537,MATCH(IFERROR(RIGHT($C989,LEN($C989)-FIND("_",$C989)),""),l_act!$A$3:$A$65537,0)),INDEX(background_technosphere!$G$2:$G$65536,MATCH($C989,background_technosphere!$A$2:$A$65536,0))),"")</f>
        <v/>
      </c>
      <c r="G989" s="56" t="str">
        <f>_xlfn.IFNA(_xlfn.IFNA(INDEX(l_goods!$B$3:$B$65537,MATCH($C989,l_goods!$A$3:$A$65537,0)),INDEX(background_technosphere!$F$2:$F$65536,MATCH($C989,background_technosphere!$A$2:$A$65536,0))),"")</f>
        <v/>
      </c>
      <c r="H989" s="57" t="str">
        <f>_xlfn.IFNA(_xlfn.IFNA(INDEX(l_fp!$B$3:$B$65537,MATCH($D989,l_fp!$A$3:$A$65537,0)),INDEX(background_biosphere!$B$2:$B$65536,MATCH($D989,background_biosphere!$A$2:$A$65536,0))),"")</f>
        <v/>
      </c>
      <c r="I989" s="58"/>
      <c r="J989" s="58"/>
      <c r="K989" s="54"/>
      <c r="L989" s="59" t="str">
        <f>IF(_xlfn.IFNA(_xlfn.IFNA(INDEX(l_fp!$D$3:$D$65537,MATCH($D989,l_fp!$A$3:$A$65537,0)),INDEX(background_biosphere!$C$2:$C$65536,MATCH($D989,background_biosphere!$A$2:$A$65536,0))),"")=0,"",_xlfn.IFNA(_xlfn.IFNA(INDEX(l_fp!$D$3:$D$65537,MATCH($D989,l_fp!$A$3:$A$65537,0)),INDEX(background_biosphere!$C$2:$C$65536,MATCH($D989,background_biosphere!$A$2:$A$65536,0))),""))</f>
        <v/>
      </c>
      <c r="M989" s="59" t="str">
        <f>IF(_xlfn.IFNA(_xlfn.IFNA(INDEX(l_fp!$E$3:$E$65537,MATCH($D989,l_fp!$A$3:$A$65537,0)),INDEX(background_biosphere!$D$2:$D$65536,MATCH($D989,background_biosphere!$A$2:$A$65536,0))),"")=0,"",_xlfn.IFNA(_xlfn.IFNA(INDEX(l_fp!$E$3:$E$65537,MATCH($D989,l_fp!$A$3:$A$65537,0)),INDEX(background_biosphere!$D$2:$D$65536,MATCH($D989,background_biosphere!$A$2:$A$65536,0))),""))</f>
        <v/>
      </c>
      <c r="N989" s="60" t="str">
        <f>_xlfn.IFNA(_xlfn.IFNA(_xlfn.IFNA(_xlfn.IFNA(INDEX(l_goods!$D$3:$D$65537,MATCH(C989,l_goods!$A$3:$A$65537,0)),INDEX(background_technosphere!$H$2:$H$65536,MATCH(C989,background_technosphere!$A$2:$A$65536,0))),INDEX(l_fp!$F$3:$F$65537,MATCH($D989,l_fp!$A$3:$A$65537,0))),INDEX(background_biosphere!$E$2:$E$65536,MATCH($D989,background_biosphere!$A$2:$A$65536,0))),"")</f>
        <v/>
      </c>
      <c r="O989" s="61"/>
      <c r="P989" s="61"/>
      <c r="Q989" s="61"/>
    </row>
    <row r="990" spans="1:17" x14ac:dyDescent="0.25">
      <c r="A990" s="159"/>
      <c r="B990" s="156"/>
      <c r="C990" s="53"/>
      <c r="D990" s="54"/>
      <c r="E990" s="55" t="str">
        <f>_xlfn.IFNA(_xlfn.IFNA(INDEX(l_act!$B$3:$B$65537,MATCH(IFERROR(RIGHT($C990,LEN($C990)-FIND("_",$C990)),""),l_act!$A$3:$A$65537,0)),INDEX(background_technosphere!$E$2:$E$65536,MATCH($C990,background_technosphere!$A$2:$A$65536,0))),"")</f>
        <v/>
      </c>
      <c r="F990" s="55" t="str">
        <f>_xlfn.IFNA(_xlfn.IFNA(INDEX(l_act!$C$3:$C$65537,MATCH(IFERROR(RIGHT($C990,LEN($C990)-FIND("_",$C990)),""),l_act!$A$3:$A$65537,0)),INDEX(background_technosphere!$G$2:$G$65536,MATCH($C990,background_technosphere!$A$2:$A$65536,0))),"")</f>
        <v/>
      </c>
      <c r="G990" s="56" t="str">
        <f>_xlfn.IFNA(_xlfn.IFNA(INDEX(l_goods!$B$3:$B$65537,MATCH($C990,l_goods!$A$3:$A$65537,0)),INDEX(background_technosphere!$F$2:$F$65536,MATCH($C990,background_technosphere!$A$2:$A$65536,0))),"")</f>
        <v/>
      </c>
      <c r="H990" s="57" t="str">
        <f>_xlfn.IFNA(_xlfn.IFNA(INDEX(l_fp!$B$3:$B$65537,MATCH($D990,l_fp!$A$3:$A$65537,0)),INDEX(background_biosphere!$B$2:$B$65536,MATCH($D990,background_biosphere!$A$2:$A$65536,0))),"")</f>
        <v/>
      </c>
      <c r="I990" s="58"/>
      <c r="J990" s="58"/>
      <c r="K990" s="54"/>
      <c r="L990" s="59" t="str">
        <f>IF(_xlfn.IFNA(_xlfn.IFNA(INDEX(l_fp!$D$3:$D$65537,MATCH($D990,l_fp!$A$3:$A$65537,0)),INDEX(background_biosphere!$C$2:$C$65536,MATCH($D990,background_biosphere!$A$2:$A$65536,0))),"")=0,"",_xlfn.IFNA(_xlfn.IFNA(INDEX(l_fp!$D$3:$D$65537,MATCH($D990,l_fp!$A$3:$A$65537,0)),INDEX(background_biosphere!$C$2:$C$65536,MATCH($D990,background_biosphere!$A$2:$A$65536,0))),""))</f>
        <v/>
      </c>
      <c r="M990" s="59" t="str">
        <f>IF(_xlfn.IFNA(_xlfn.IFNA(INDEX(l_fp!$E$3:$E$65537,MATCH($D990,l_fp!$A$3:$A$65537,0)),INDEX(background_biosphere!$D$2:$D$65536,MATCH($D990,background_biosphere!$A$2:$A$65536,0))),"")=0,"",_xlfn.IFNA(_xlfn.IFNA(INDEX(l_fp!$E$3:$E$65537,MATCH($D990,l_fp!$A$3:$A$65537,0)),INDEX(background_biosphere!$D$2:$D$65536,MATCH($D990,background_biosphere!$A$2:$A$65536,0))),""))</f>
        <v/>
      </c>
      <c r="N990" s="60" t="str">
        <f>_xlfn.IFNA(_xlfn.IFNA(_xlfn.IFNA(_xlfn.IFNA(INDEX(l_goods!$D$3:$D$65537,MATCH(C990,l_goods!$A$3:$A$65537,0)),INDEX(background_technosphere!$H$2:$H$65536,MATCH(C990,background_technosphere!$A$2:$A$65536,0))),INDEX(l_fp!$F$3:$F$65537,MATCH($D990,l_fp!$A$3:$A$65537,0))),INDEX(background_biosphere!$E$2:$E$65536,MATCH($D990,background_biosphere!$A$2:$A$65536,0))),"")</f>
        <v/>
      </c>
      <c r="O990" s="61"/>
      <c r="P990" s="61"/>
      <c r="Q990" s="61"/>
    </row>
    <row r="991" spans="1:17" x14ac:dyDescent="0.25">
      <c r="A991" s="159"/>
      <c r="B991" s="156"/>
      <c r="C991" s="53"/>
      <c r="D991" s="54"/>
      <c r="E991" s="55" t="str">
        <f>_xlfn.IFNA(_xlfn.IFNA(INDEX(l_act!$B$3:$B$65537,MATCH(IFERROR(RIGHT($C991,LEN($C991)-FIND("_",$C991)),""),l_act!$A$3:$A$65537,0)),INDEX(background_technosphere!$E$2:$E$65536,MATCH($C991,background_technosphere!$A$2:$A$65536,0))),"")</f>
        <v/>
      </c>
      <c r="F991" s="55" t="str">
        <f>_xlfn.IFNA(_xlfn.IFNA(INDEX(l_act!$C$3:$C$65537,MATCH(IFERROR(RIGHT($C991,LEN($C991)-FIND("_",$C991)),""),l_act!$A$3:$A$65537,0)),INDEX(background_technosphere!$G$2:$G$65536,MATCH($C991,background_technosphere!$A$2:$A$65536,0))),"")</f>
        <v/>
      </c>
      <c r="G991" s="56" t="str">
        <f>_xlfn.IFNA(_xlfn.IFNA(INDEX(l_goods!$B$3:$B$65537,MATCH($C991,l_goods!$A$3:$A$65537,0)),INDEX(background_technosphere!$F$2:$F$65536,MATCH($C991,background_technosphere!$A$2:$A$65536,0))),"")</f>
        <v/>
      </c>
      <c r="H991" s="57" t="str">
        <f>_xlfn.IFNA(_xlfn.IFNA(INDEX(l_fp!$B$3:$B$65537,MATCH($D991,l_fp!$A$3:$A$65537,0)),INDEX(background_biosphere!$B$2:$B$65536,MATCH($D991,background_biosphere!$A$2:$A$65536,0))),"")</f>
        <v/>
      </c>
      <c r="I991" s="58"/>
      <c r="J991" s="58"/>
      <c r="K991" s="54"/>
      <c r="L991" s="59" t="str">
        <f>IF(_xlfn.IFNA(_xlfn.IFNA(INDEX(l_fp!$D$3:$D$65537,MATCH($D991,l_fp!$A$3:$A$65537,0)),INDEX(background_biosphere!$C$2:$C$65536,MATCH($D991,background_biosphere!$A$2:$A$65536,0))),"")=0,"",_xlfn.IFNA(_xlfn.IFNA(INDEX(l_fp!$D$3:$D$65537,MATCH($D991,l_fp!$A$3:$A$65537,0)),INDEX(background_biosphere!$C$2:$C$65536,MATCH($D991,background_biosphere!$A$2:$A$65536,0))),""))</f>
        <v/>
      </c>
      <c r="M991" s="59" t="str">
        <f>IF(_xlfn.IFNA(_xlfn.IFNA(INDEX(l_fp!$E$3:$E$65537,MATCH($D991,l_fp!$A$3:$A$65537,0)),INDEX(background_biosphere!$D$2:$D$65536,MATCH($D991,background_biosphere!$A$2:$A$65536,0))),"")=0,"",_xlfn.IFNA(_xlfn.IFNA(INDEX(l_fp!$E$3:$E$65537,MATCH($D991,l_fp!$A$3:$A$65537,0)),INDEX(background_biosphere!$D$2:$D$65536,MATCH($D991,background_biosphere!$A$2:$A$65536,0))),""))</f>
        <v/>
      </c>
      <c r="N991" s="60" t="str">
        <f>_xlfn.IFNA(_xlfn.IFNA(_xlfn.IFNA(_xlfn.IFNA(INDEX(l_goods!$D$3:$D$65537,MATCH(C991,l_goods!$A$3:$A$65537,0)),INDEX(background_technosphere!$H$2:$H$65536,MATCH(C991,background_technosphere!$A$2:$A$65536,0))),INDEX(l_fp!$F$3:$F$65537,MATCH($D991,l_fp!$A$3:$A$65537,0))),INDEX(background_biosphere!$E$2:$E$65536,MATCH($D991,background_biosphere!$A$2:$A$65536,0))),"")</f>
        <v/>
      </c>
      <c r="O991" s="61"/>
      <c r="P991" s="61"/>
      <c r="Q991" s="61"/>
    </row>
    <row r="992" spans="1:17" x14ac:dyDescent="0.25">
      <c r="A992" s="159"/>
      <c r="B992" s="156"/>
      <c r="C992" s="53"/>
      <c r="D992" s="54"/>
      <c r="E992" s="55" t="str">
        <f>_xlfn.IFNA(_xlfn.IFNA(INDEX(l_act!$B$3:$B$65537,MATCH(IFERROR(RIGHT($C992,LEN($C992)-FIND("_",$C992)),""),l_act!$A$3:$A$65537,0)),INDEX(background_technosphere!$E$2:$E$65536,MATCH($C992,background_technosphere!$A$2:$A$65536,0))),"")</f>
        <v/>
      </c>
      <c r="F992" s="55" t="str">
        <f>_xlfn.IFNA(_xlfn.IFNA(INDEX(l_act!$C$3:$C$65537,MATCH(IFERROR(RIGHT($C992,LEN($C992)-FIND("_",$C992)),""),l_act!$A$3:$A$65537,0)),INDEX(background_technosphere!$G$2:$G$65536,MATCH($C992,background_technosphere!$A$2:$A$65536,0))),"")</f>
        <v/>
      </c>
      <c r="G992" s="56" t="str">
        <f>_xlfn.IFNA(_xlfn.IFNA(INDEX(l_goods!$B$3:$B$65537,MATCH($C992,l_goods!$A$3:$A$65537,0)),INDEX(background_technosphere!$F$2:$F$65536,MATCH($C992,background_technosphere!$A$2:$A$65536,0))),"")</f>
        <v/>
      </c>
      <c r="H992" s="57" t="str">
        <f>_xlfn.IFNA(_xlfn.IFNA(INDEX(l_fp!$B$3:$B$65537,MATCH($D992,l_fp!$A$3:$A$65537,0)),INDEX(background_biosphere!$B$2:$B$65536,MATCH($D992,background_biosphere!$A$2:$A$65536,0))),"")</f>
        <v/>
      </c>
      <c r="I992" s="58"/>
      <c r="J992" s="58"/>
      <c r="K992" s="54"/>
      <c r="L992" s="59" t="str">
        <f>IF(_xlfn.IFNA(_xlfn.IFNA(INDEX(l_fp!$D$3:$D$65537,MATCH($D992,l_fp!$A$3:$A$65537,0)),INDEX(background_biosphere!$C$2:$C$65536,MATCH($D992,background_biosphere!$A$2:$A$65536,0))),"")=0,"",_xlfn.IFNA(_xlfn.IFNA(INDEX(l_fp!$D$3:$D$65537,MATCH($D992,l_fp!$A$3:$A$65537,0)),INDEX(background_biosphere!$C$2:$C$65536,MATCH($D992,background_biosphere!$A$2:$A$65536,0))),""))</f>
        <v/>
      </c>
      <c r="M992" s="59" t="str">
        <f>IF(_xlfn.IFNA(_xlfn.IFNA(INDEX(l_fp!$E$3:$E$65537,MATCH($D992,l_fp!$A$3:$A$65537,0)),INDEX(background_biosphere!$D$2:$D$65536,MATCH($D992,background_biosphere!$A$2:$A$65536,0))),"")=0,"",_xlfn.IFNA(_xlfn.IFNA(INDEX(l_fp!$E$3:$E$65537,MATCH($D992,l_fp!$A$3:$A$65537,0)),INDEX(background_biosphere!$D$2:$D$65536,MATCH($D992,background_biosphere!$A$2:$A$65536,0))),""))</f>
        <v/>
      </c>
      <c r="N992" s="60" t="str">
        <f>_xlfn.IFNA(_xlfn.IFNA(_xlfn.IFNA(_xlfn.IFNA(INDEX(l_goods!$D$3:$D$65537,MATCH(C992,l_goods!$A$3:$A$65537,0)),INDEX(background_technosphere!$H$2:$H$65536,MATCH(C992,background_technosphere!$A$2:$A$65536,0))),INDEX(l_fp!$F$3:$F$65537,MATCH($D992,l_fp!$A$3:$A$65537,0))),INDEX(background_biosphere!$E$2:$E$65536,MATCH($D992,background_biosphere!$A$2:$A$65536,0))),"")</f>
        <v/>
      </c>
      <c r="O992" s="61"/>
      <c r="P992" s="61"/>
      <c r="Q992" s="61"/>
    </row>
    <row r="993" spans="1:17" x14ac:dyDescent="0.25">
      <c r="A993" s="159"/>
      <c r="B993" s="156"/>
      <c r="C993" s="53"/>
      <c r="D993" s="54"/>
      <c r="E993" s="55" t="str">
        <f>_xlfn.IFNA(_xlfn.IFNA(INDEX(l_act!$B$3:$B$65537,MATCH(IFERROR(RIGHT($C993,LEN($C993)-FIND("_",$C993)),""),l_act!$A$3:$A$65537,0)),INDEX(background_technosphere!$E$2:$E$65536,MATCH($C993,background_technosphere!$A$2:$A$65536,0))),"")</f>
        <v/>
      </c>
      <c r="F993" s="55" t="str">
        <f>_xlfn.IFNA(_xlfn.IFNA(INDEX(l_act!$C$3:$C$65537,MATCH(IFERROR(RIGHT($C993,LEN($C993)-FIND("_",$C993)),""),l_act!$A$3:$A$65537,0)),INDEX(background_technosphere!$G$2:$G$65536,MATCH($C993,background_technosphere!$A$2:$A$65536,0))),"")</f>
        <v/>
      </c>
      <c r="G993" s="56" t="str">
        <f>_xlfn.IFNA(_xlfn.IFNA(INDEX(l_goods!$B$3:$B$65537,MATCH($C993,l_goods!$A$3:$A$65537,0)),INDEX(background_technosphere!$F$2:$F$65536,MATCH($C993,background_technosphere!$A$2:$A$65536,0))),"")</f>
        <v/>
      </c>
      <c r="H993" s="57" t="str">
        <f>_xlfn.IFNA(_xlfn.IFNA(INDEX(l_fp!$B$3:$B$65537,MATCH($D993,l_fp!$A$3:$A$65537,0)),INDEX(background_biosphere!$B$2:$B$65536,MATCH($D993,background_biosphere!$A$2:$A$65536,0))),"")</f>
        <v/>
      </c>
      <c r="I993" s="58"/>
      <c r="J993" s="58"/>
      <c r="K993" s="54"/>
      <c r="L993" s="59" t="str">
        <f>IF(_xlfn.IFNA(_xlfn.IFNA(INDEX(l_fp!$D$3:$D$65537,MATCH($D993,l_fp!$A$3:$A$65537,0)),INDEX(background_biosphere!$C$2:$C$65536,MATCH($D993,background_biosphere!$A$2:$A$65536,0))),"")=0,"",_xlfn.IFNA(_xlfn.IFNA(INDEX(l_fp!$D$3:$D$65537,MATCH($D993,l_fp!$A$3:$A$65537,0)),INDEX(background_biosphere!$C$2:$C$65536,MATCH($D993,background_biosphere!$A$2:$A$65536,0))),""))</f>
        <v/>
      </c>
      <c r="M993" s="59" t="str">
        <f>IF(_xlfn.IFNA(_xlfn.IFNA(INDEX(l_fp!$E$3:$E$65537,MATCH($D993,l_fp!$A$3:$A$65537,0)),INDEX(background_biosphere!$D$2:$D$65536,MATCH($D993,background_biosphere!$A$2:$A$65536,0))),"")=0,"",_xlfn.IFNA(_xlfn.IFNA(INDEX(l_fp!$E$3:$E$65537,MATCH($D993,l_fp!$A$3:$A$65537,0)),INDEX(background_biosphere!$D$2:$D$65536,MATCH($D993,background_biosphere!$A$2:$A$65536,0))),""))</f>
        <v/>
      </c>
      <c r="N993" s="60" t="str">
        <f>_xlfn.IFNA(_xlfn.IFNA(_xlfn.IFNA(_xlfn.IFNA(INDEX(l_goods!$D$3:$D$65537,MATCH(C993,l_goods!$A$3:$A$65537,0)),INDEX(background_technosphere!$H$2:$H$65536,MATCH(C993,background_technosphere!$A$2:$A$65536,0))),INDEX(l_fp!$F$3:$F$65537,MATCH($D993,l_fp!$A$3:$A$65537,0))),INDEX(background_biosphere!$E$2:$E$65536,MATCH($D993,background_biosphere!$A$2:$A$65536,0))),"")</f>
        <v/>
      </c>
      <c r="O993" s="61"/>
      <c r="P993" s="61"/>
      <c r="Q993" s="61"/>
    </row>
    <row r="994" spans="1:17" x14ac:dyDescent="0.25">
      <c r="A994" s="159"/>
      <c r="B994" s="156"/>
      <c r="C994" s="53"/>
      <c r="D994" s="54"/>
      <c r="E994" s="55" t="str">
        <f>_xlfn.IFNA(_xlfn.IFNA(INDEX(l_act!$B$3:$B$65537,MATCH(IFERROR(RIGHT($C994,LEN($C994)-FIND("_",$C994)),""),l_act!$A$3:$A$65537,0)),INDEX(background_technosphere!$E$2:$E$65536,MATCH($C994,background_technosphere!$A$2:$A$65536,0))),"")</f>
        <v/>
      </c>
      <c r="F994" s="55" t="str">
        <f>_xlfn.IFNA(_xlfn.IFNA(INDEX(l_act!$C$3:$C$65537,MATCH(IFERROR(RIGHT($C994,LEN($C994)-FIND("_",$C994)),""),l_act!$A$3:$A$65537,0)),INDEX(background_technosphere!$G$2:$G$65536,MATCH($C994,background_technosphere!$A$2:$A$65536,0))),"")</f>
        <v/>
      </c>
      <c r="G994" s="56" t="str">
        <f>_xlfn.IFNA(_xlfn.IFNA(INDEX(l_goods!$B$3:$B$65537,MATCH($C994,l_goods!$A$3:$A$65537,0)),INDEX(background_technosphere!$F$2:$F$65536,MATCH($C994,background_technosphere!$A$2:$A$65536,0))),"")</f>
        <v/>
      </c>
      <c r="H994" s="57" t="str">
        <f>_xlfn.IFNA(_xlfn.IFNA(INDEX(l_fp!$B$3:$B$65537,MATCH($D994,l_fp!$A$3:$A$65537,0)),INDEX(background_biosphere!$B$2:$B$65536,MATCH($D994,background_biosphere!$A$2:$A$65536,0))),"")</f>
        <v/>
      </c>
      <c r="I994" s="58"/>
      <c r="J994" s="58"/>
      <c r="K994" s="54"/>
      <c r="L994" s="59" t="str">
        <f>IF(_xlfn.IFNA(_xlfn.IFNA(INDEX(l_fp!$D$3:$D$65537,MATCH($D994,l_fp!$A$3:$A$65537,0)),INDEX(background_biosphere!$C$2:$C$65536,MATCH($D994,background_biosphere!$A$2:$A$65536,0))),"")=0,"",_xlfn.IFNA(_xlfn.IFNA(INDEX(l_fp!$D$3:$D$65537,MATCH($D994,l_fp!$A$3:$A$65537,0)),INDEX(background_biosphere!$C$2:$C$65536,MATCH($D994,background_biosphere!$A$2:$A$65536,0))),""))</f>
        <v/>
      </c>
      <c r="M994" s="59" t="str">
        <f>IF(_xlfn.IFNA(_xlfn.IFNA(INDEX(l_fp!$E$3:$E$65537,MATCH($D994,l_fp!$A$3:$A$65537,0)),INDEX(background_biosphere!$D$2:$D$65536,MATCH($D994,background_biosphere!$A$2:$A$65536,0))),"")=0,"",_xlfn.IFNA(_xlfn.IFNA(INDEX(l_fp!$E$3:$E$65537,MATCH($D994,l_fp!$A$3:$A$65537,0)),INDEX(background_biosphere!$D$2:$D$65536,MATCH($D994,background_biosphere!$A$2:$A$65536,0))),""))</f>
        <v/>
      </c>
      <c r="N994" s="60" t="str">
        <f>_xlfn.IFNA(_xlfn.IFNA(_xlfn.IFNA(_xlfn.IFNA(INDEX(l_goods!$D$3:$D$65537,MATCH(C994,l_goods!$A$3:$A$65537,0)),INDEX(background_technosphere!$H$2:$H$65536,MATCH(C994,background_technosphere!$A$2:$A$65536,0))),INDEX(l_fp!$F$3:$F$65537,MATCH($D994,l_fp!$A$3:$A$65537,0))),INDEX(background_biosphere!$E$2:$E$65536,MATCH($D994,background_biosphere!$A$2:$A$65536,0))),"")</f>
        <v/>
      </c>
      <c r="O994" s="61"/>
      <c r="P994" s="61"/>
      <c r="Q994" s="61"/>
    </row>
    <row r="995" spans="1:17" x14ac:dyDescent="0.25">
      <c r="A995" s="159"/>
      <c r="B995" s="156"/>
      <c r="C995" s="53"/>
      <c r="D995" s="54"/>
      <c r="E995" s="55" t="str">
        <f>_xlfn.IFNA(_xlfn.IFNA(INDEX(l_act!$B$3:$B$65537,MATCH(IFERROR(RIGHT($C995,LEN($C995)-FIND("_",$C995)),""),l_act!$A$3:$A$65537,0)),INDEX(background_technosphere!$E$2:$E$65536,MATCH($C995,background_technosphere!$A$2:$A$65536,0))),"")</f>
        <v/>
      </c>
      <c r="F995" s="55" t="str">
        <f>_xlfn.IFNA(_xlfn.IFNA(INDEX(l_act!$C$3:$C$65537,MATCH(IFERROR(RIGHT($C995,LEN($C995)-FIND("_",$C995)),""),l_act!$A$3:$A$65537,0)),INDEX(background_technosphere!$G$2:$G$65536,MATCH($C995,background_technosphere!$A$2:$A$65536,0))),"")</f>
        <v/>
      </c>
      <c r="G995" s="56" t="str">
        <f>_xlfn.IFNA(_xlfn.IFNA(INDEX(l_goods!$B$3:$B$65537,MATCH($C995,l_goods!$A$3:$A$65537,0)),INDEX(background_technosphere!$F$2:$F$65536,MATCH($C995,background_technosphere!$A$2:$A$65536,0))),"")</f>
        <v/>
      </c>
      <c r="H995" s="57" t="str">
        <f>_xlfn.IFNA(_xlfn.IFNA(INDEX(l_fp!$B$3:$B$65537,MATCH($D995,l_fp!$A$3:$A$65537,0)),INDEX(background_biosphere!$B$2:$B$65536,MATCH($D995,background_biosphere!$A$2:$A$65536,0))),"")</f>
        <v/>
      </c>
      <c r="I995" s="58"/>
      <c r="J995" s="58"/>
      <c r="K995" s="54"/>
      <c r="L995" s="59" t="str">
        <f>IF(_xlfn.IFNA(_xlfn.IFNA(INDEX(l_fp!$D$3:$D$65537,MATCH($D995,l_fp!$A$3:$A$65537,0)),INDEX(background_biosphere!$C$2:$C$65536,MATCH($D995,background_biosphere!$A$2:$A$65536,0))),"")=0,"",_xlfn.IFNA(_xlfn.IFNA(INDEX(l_fp!$D$3:$D$65537,MATCH($D995,l_fp!$A$3:$A$65537,0)),INDEX(background_biosphere!$C$2:$C$65536,MATCH($D995,background_biosphere!$A$2:$A$65536,0))),""))</f>
        <v/>
      </c>
      <c r="M995" s="59" t="str">
        <f>IF(_xlfn.IFNA(_xlfn.IFNA(INDEX(l_fp!$E$3:$E$65537,MATCH($D995,l_fp!$A$3:$A$65537,0)),INDEX(background_biosphere!$D$2:$D$65536,MATCH($D995,background_biosphere!$A$2:$A$65536,0))),"")=0,"",_xlfn.IFNA(_xlfn.IFNA(INDEX(l_fp!$E$3:$E$65537,MATCH($D995,l_fp!$A$3:$A$65537,0)),INDEX(background_biosphere!$D$2:$D$65536,MATCH($D995,background_biosphere!$A$2:$A$65536,0))),""))</f>
        <v/>
      </c>
      <c r="N995" s="60" t="str">
        <f>_xlfn.IFNA(_xlfn.IFNA(_xlfn.IFNA(_xlfn.IFNA(INDEX(l_goods!$D$3:$D$65537,MATCH(C995,l_goods!$A$3:$A$65537,0)),INDEX(background_technosphere!$H$2:$H$65536,MATCH(C995,background_technosphere!$A$2:$A$65536,0))),INDEX(l_fp!$F$3:$F$65537,MATCH($D995,l_fp!$A$3:$A$65537,0))),INDEX(background_biosphere!$E$2:$E$65536,MATCH($D995,background_biosphere!$A$2:$A$65536,0))),"")</f>
        <v/>
      </c>
      <c r="O995" s="61"/>
      <c r="P995" s="61"/>
      <c r="Q995" s="61"/>
    </row>
    <row r="996" spans="1:17" x14ac:dyDescent="0.25">
      <c r="A996" s="159"/>
      <c r="B996" s="156"/>
      <c r="C996" s="53"/>
      <c r="D996" s="54"/>
      <c r="E996" s="55" t="str">
        <f>_xlfn.IFNA(_xlfn.IFNA(INDEX(l_act!$B$3:$B$65537,MATCH(IFERROR(RIGHT($C996,LEN($C996)-FIND("_",$C996)),""),l_act!$A$3:$A$65537,0)),INDEX(background_technosphere!$E$2:$E$65536,MATCH($C996,background_technosphere!$A$2:$A$65536,0))),"")</f>
        <v/>
      </c>
      <c r="F996" s="55" t="str">
        <f>_xlfn.IFNA(_xlfn.IFNA(INDEX(l_act!$C$3:$C$65537,MATCH(IFERROR(RIGHT($C996,LEN($C996)-FIND("_",$C996)),""),l_act!$A$3:$A$65537,0)),INDEX(background_technosphere!$G$2:$G$65536,MATCH($C996,background_technosphere!$A$2:$A$65536,0))),"")</f>
        <v/>
      </c>
      <c r="G996" s="56" t="str">
        <f>_xlfn.IFNA(_xlfn.IFNA(INDEX(l_goods!$B$3:$B$65537,MATCH($C996,l_goods!$A$3:$A$65537,0)),INDEX(background_technosphere!$F$2:$F$65536,MATCH($C996,background_technosphere!$A$2:$A$65536,0))),"")</f>
        <v/>
      </c>
      <c r="H996" s="57" t="str">
        <f>_xlfn.IFNA(_xlfn.IFNA(INDEX(l_fp!$B$3:$B$65537,MATCH($D996,l_fp!$A$3:$A$65537,0)),INDEX(background_biosphere!$B$2:$B$65536,MATCH($D996,background_biosphere!$A$2:$A$65536,0))),"")</f>
        <v/>
      </c>
      <c r="I996" s="58"/>
      <c r="J996" s="58"/>
      <c r="K996" s="54"/>
      <c r="L996" s="59" t="str">
        <f>IF(_xlfn.IFNA(_xlfn.IFNA(INDEX(l_fp!$D$3:$D$65537,MATCH($D996,l_fp!$A$3:$A$65537,0)),INDEX(background_biosphere!$C$2:$C$65536,MATCH($D996,background_biosphere!$A$2:$A$65536,0))),"")=0,"",_xlfn.IFNA(_xlfn.IFNA(INDEX(l_fp!$D$3:$D$65537,MATCH($D996,l_fp!$A$3:$A$65537,0)),INDEX(background_biosphere!$C$2:$C$65536,MATCH($D996,background_biosphere!$A$2:$A$65536,0))),""))</f>
        <v/>
      </c>
      <c r="M996" s="59" t="str">
        <f>IF(_xlfn.IFNA(_xlfn.IFNA(INDEX(l_fp!$E$3:$E$65537,MATCH($D996,l_fp!$A$3:$A$65537,0)),INDEX(background_biosphere!$D$2:$D$65536,MATCH($D996,background_biosphere!$A$2:$A$65536,0))),"")=0,"",_xlfn.IFNA(_xlfn.IFNA(INDEX(l_fp!$E$3:$E$65537,MATCH($D996,l_fp!$A$3:$A$65537,0)),INDEX(background_biosphere!$D$2:$D$65536,MATCH($D996,background_biosphere!$A$2:$A$65536,0))),""))</f>
        <v/>
      </c>
      <c r="N996" s="60" t="str">
        <f>_xlfn.IFNA(_xlfn.IFNA(_xlfn.IFNA(_xlfn.IFNA(INDEX(l_goods!$D$3:$D$65537,MATCH(C996,l_goods!$A$3:$A$65537,0)),INDEX(background_technosphere!$H$2:$H$65536,MATCH(C996,background_technosphere!$A$2:$A$65536,0))),INDEX(l_fp!$F$3:$F$65537,MATCH($D996,l_fp!$A$3:$A$65537,0))),INDEX(background_biosphere!$E$2:$E$65536,MATCH($D996,background_biosphere!$A$2:$A$65536,0))),"")</f>
        <v/>
      </c>
      <c r="O996" s="61"/>
      <c r="P996" s="61"/>
      <c r="Q996" s="61"/>
    </row>
    <row r="997" spans="1:17" x14ac:dyDescent="0.25">
      <c r="A997" s="159"/>
      <c r="B997" s="156"/>
      <c r="C997" s="53"/>
      <c r="D997" s="54"/>
      <c r="E997" s="55" t="str">
        <f>_xlfn.IFNA(_xlfn.IFNA(INDEX(l_act!$B$3:$B$65537,MATCH(IFERROR(RIGHT($C997,LEN($C997)-FIND("_",$C997)),""),l_act!$A$3:$A$65537,0)),INDEX(background_technosphere!$E$2:$E$65536,MATCH($C997,background_technosphere!$A$2:$A$65536,0))),"")</f>
        <v/>
      </c>
      <c r="F997" s="55" t="str">
        <f>_xlfn.IFNA(_xlfn.IFNA(INDEX(l_act!$C$3:$C$65537,MATCH(IFERROR(RIGHT($C997,LEN($C997)-FIND("_",$C997)),""),l_act!$A$3:$A$65537,0)),INDEX(background_technosphere!$G$2:$G$65536,MATCH($C997,background_technosphere!$A$2:$A$65536,0))),"")</f>
        <v/>
      </c>
      <c r="G997" s="56" t="str">
        <f>_xlfn.IFNA(_xlfn.IFNA(INDEX(l_goods!$B$3:$B$65537,MATCH($C997,l_goods!$A$3:$A$65537,0)),INDEX(background_technosphere!$F$2:$F$65536,MATCH($C997,background_technosphere!$A$2:$A$65536,0))),"")</f>
        <v/>
      </c>
      <c r="H997" s="57" t="str">
        <f>_xlfn.IFNA(_xlfn.IFNA(INDEX(l_fp!$B$3:$B$65537,MATCH($D997,l_fp!$A$3:$A$65537,0)),INDEX(background_biosphere!$B$2:$B$65536,MATCH($D997,background_biosphere!$A$2:$A$65536,0))),"")</f>
        <v/>
      </c>
      <c r="I997" s="58"/>
      <c r="J997" s="58"/>
      <c r="K997" s="54"/>
      <c r="L997" s="59" t="str">
        <f>IF(_xlfn.IFNA(_xlfn.IFNA(INDEX(l_fp!$D$3:$D$65537,MATCH($D997,l_fp!$A$3:$A$65537,0)),INDEX(background_biosphere!$C$2:$C$65536,MATCH($D997,background_biosphere!$A$2:$A$65536,0))),"")=0,"",_xlfn.IFNA(_xlfn.IFNA(INDEX(l_fp!$D$3:$D$65537,MATCH($D997,l_fp!$A$3:$A$65537,0)),INDEX(background_biosphere!$C$2:$C$65536,MATCH($D997,background_biosphere!$A$2:$A$65536,0))),""))</f>
        <v/>
      </c>
      <c r="M997" s="59" t="str">
        <f>IF(_xlfn.IFNA(_xlfn.IFNA(INDEX(l_fp!$E$3:$E$65537,MATCH($D997,l_fp!$A$3:$A$65537,0)),INDEX(background_biosphere!$D$2:$D$65536,MATCH($D997,background_biosphere!$A$2:$A$65536,0))),"")=0,"",_xlfn.IFNA(_xlfn.IFNA(INDEX(l_fp!$E$3:$E$65537,MATCH($D997,l_fp!$A$3:$A$65537,0)),INDEX(background_biosphere!$D$2:$D$65536,MATCH($D997,background_biosphere!$A$2:$A$65536,0))),""))</f>
        <v/>
      </c>
      <c r="N997" s="60" t="str">
        <f>_xlfn.IFNA(_xlfn.IFNA(_xlfn.IFNA(_xlfn.IFNA(INDEX(l_goods!$D$3:$D$65537,MATCH(C997,l_goods!$A$3:$A$65537,0)),INDEX(background_technosphere!$H$2:$H$65536,MATCH(C997,background_technosphere!$A$2:$A$65536,0))),INDEX(l_fp!$F$3:$F$65537,MATCH($D997,l_fp!$A$3:$A$65537,0))),INDEX(background_biosphere!$E$2:$E$65536,MATCH($D997,background_biosphere!$A$2:$A$65536,0))),"")</f>
        <v/>
      </c>
      <c r="O997" s="61"/>
      <c r="P997" s="61"/>
      <c r="Q997" s="61"/>
    </row>
    <row r="998" spans="1:17" x14ac:dyDescent="0.25">
      <c r="A998" s="159"/>
      <c r="B998" s="156"/>
      <c r="C998" s="53"/>
      <c r="D998" s="54"/>
      <c r="E998" s="55" t="str">
        <f>_xlfn.IFNA(_xlfn.IFNA(INDEX(l_act!$B$3:$B$65537,MATCH(IFERROR(RIGHT($C998,LEN($C998)-FIND("_",$C998)),""),l_act!$A$3:$A$65537,0)),INDEX(background_technosphere!$E$2:$E$65536,MATCH($C998,background_technosphere!$A$2:$A$65536,0))),"")</f>
        <v/>
      </c>
      <c r="F998" s="55" t="str">
        <f>_xlfn.IFNA(_xlfn.IFNA(INDEX(l_act!$C$3:$C$65537,MATCH(IFERROR(RIGHT($C998,LEN($C998)-FIND("_",$C998)),""),l_act!$A$3:$A$65537,0)),INDEX(background_technosphere!$G$2:$G$65536,MATCH($C998,background_technosphere!$A$2:$A$65536,0))),"")</f>
        <v/>
      </c>
      <c r="G998" s="56" t="str">
        <f>_xlfn.IFNA(_xlfn.IFNA(INDEX(l_goods!$B$3:$B$65537,MATCH($C998,l_goods!$A$3:$A$65537,0)),INDEX(background_technosphere!$F$2:$F$65536,MATCH($C998,background_technosphere!$A$2:$A$65536,0))),"")</f>
        <v/>
      </c>
      <c r="H998" s="57" t="str">
        <f>_xlfn.IFNA(_xlfn.IFNA(INDEX(l_fp!$B$3:$B$65537,MATCH($D998,l_fp!$A$3:$A$65537,0)),INDEX(background_biosphere!$B$2:$B$65536,MATCH($D998,background_biosphere!$A$2:$A$65536,0))),"")</f>
        <v/>
      </c>
      <c r="I998" s="58"/>
      <c r="J998" s="58"/>
      <c r="K998" s="54"/>
      <c r="L998" s="59" t="str">
        <f>IF(_xlfn.IFNA(_xlfn.IFNA(INDEX(l_fp!$D$3:$D$65537,MATCH($D998,l_fp!$A$3:$A$65537,0)),INDEX(background_biosphere!$C$2:$C$65536,MATCH($D998,background_biosphere!$A$2:$A$65536,0))),"")=0,"",_xlfn.IFNA(_xlfn.IFNA(INDEX(l_fp!$D$3:$D$65537,MATCH($D998,l_fp!$A$3:$A$65537,0)),INDEX(background_biosphere!$C$2:$C$65536,MATCH($D998,background_biosphere!$A$2:$A$65536,0))),""))</f>
        <v/>
      </c>
      <c r="M998" s="59" t="str">
        <f>IF(_xlfn.IFNA(_xlfn.IFNA(INDEX(l_fp!$E$3:$E$65537,MATCH($D998,l_fp!$A$3:$A$65537,0)),INDEX(background_biosphere!$D$2:$D$65536,MATCH($D998,background_biosphere!$A$2:$A$65536,0))),"")=0,"",_xlfn.IFNA(_xlfn.IFNA(INDEX(l_fp!$E$3:$E$65537,MATCH($D998,l_fp!$A$3:$A$65537,0)),INDEX(background_biosphere!$D$2:$D$65536,MATCH($D998,background_biosphere!$A$2:$A$65536,0))),""))</f>
        <v/>
      </c>
      <c r="N998" s="60" t="str">
        <f>_xlfn.IFNA(_xlfn.IFNA(_xlfn.IFNA(_xlfn.IFNA(INDEX(l_goods!$D$3:$D$65537,MATCH(C998,l_goods!$A$3:$A$65537,0)),INDEX(background_technosphere!$H$2:$H$65536,MATCH(C998,background_technosphere!$A$2:$A$65536,0))),INDEX(l_fp!$F$3:$F$65537,MATCH($D998,l_fp!$A$3:$A$65537,0))),INDEX(background_biosphere!$E$2:$E$65536,MATCH($D998,background_biosphere!$A$2:$A$65536,0))),"")</f>
        <v/>
      </c>
      <c r="O998" s="61"/>
      <c r="P998" s="61"/>
      <c r="Q998" s="61"/>
    </row>
    <row r="999" spans="1:17" x14ac:dyDescent="0.25">
      <c r="A999" s="159"/>
      <c r="B999" s="156"/>
      <c r="C999" s="53"/>
      <c r="D999" s="54"/>
      <c r="E999" s="55" t="str">
        <f>_xlfn.IFNA(_xlfn.IFNA(INDEX(l_act!$B$3:$B$65537,MATCH(IFERROR(RIGHT($C999,LEN($C999)-FIND("_",$C999)),""),l_act!$A$3:$A$65537,0)),INDEX(background_technosphere!$E$2:$E$65536,MATCH($C999,background_technosphere!$A$2:$A$65536,0))),"")</f>
        <v/>
      </c>
      <c r="F999" s="55" t="str">
        <f>_xlfn.IFNA(_xlfn.IFNA(INDEX(l_act!$C$3:$C$65537,MATCH(IFERROR(RIGHT($C999,LEN($C999)-FIND("_",$C999)),""),l_act!$A$3:$A$65537,0)),INDEX(background_technosphere!$G$2:$G$65536,MATCH($C999,background_technosphere!$A$2:$A$65536,0))),"")</f>
        <v/>
      </c>
      <c r="G999" s="56" t="str">
        <f>_xlfn.IFNA(_xlfn.IFNA(INDEX(l_goods!$B$3:$B$65537,MATCH($C999,l_goods!$A$3:$A$65537,0)),INDEX(background_technosphere!$F$2:$F$65536,MATCH($C999,background_technosphere!$A$2:$A$65536,0))),"")</f>
        <v/>
      </c>
      <c r="H999" s="57" t="str">
        <f>_xlfn.IFNA(_xlfn.IFNA(INDEX(l_fp!$B$3:$B$65537,MATCH($D999,l_fp!$A$3:$A$65537,0)),INDEX(background_biosphere!$B$2:$B$65536,MATCH($D999,background_biosphere!$A$2:$A$65536,0))),"")</f>
        <v/>
      </c>
      <c r="I999" s="58"/>
      <c r="J999" s="58"/>
      <c r="K999" s="54"/>
      <c r="L999" s="59" t="str">
        <f>IF(_xlfn.IFNA(_xlfn.IFNA(INDEX(l_fp!$D$3:$D$65537,MATCH($D999,l_fp!$A$3:$A$65537,0)),INDEX(background_biosphere!$C$2:$C$65536,MATCH($D999,background_biosphere!$A$2:$A$65536,0))),"")=0,"",_xlfn.IFNA(_xlfn.IFNA(INDEX(l_fp!$D$3:$D$65537,MATCH($D999,l_fp!$A$3:$A$65537,0)),INDEX(background_biosphere!$C$2:$C$65536,MATCH($D999,background_biosphere!$A$2:$A$65536,0))),""))</f>
        <v/>
      </c>
      <c r="M999" s="59" t="str">
        <f>IF(_xlfn.IFNA(_xlfn.IFNA(INDEX(l_fp!$E$3:$E$65537,MATCH($D999,l_fp!$A$3:$A$65537,0)),INDEX(background_biosphere!$D$2:$D$65536,MATCH($D999,background_biosphere!$A$2:$A$65536,0))),"")=0,"",_xlfn.IFNA(_xlfn.IFNA(INDEX(l_fp!$E$3:$E$65537,MATCH($D999,l_fp!$A$3:$A$65537,0)),INDEX(background_biosphere!$D$2:$D$65536,MATCH($D999,background_biosphere!$A$2:$A$65536,0))),""))</f>
        <v/>
      </c>
      <c r="N999" s="60" t="str">
        <f>_xlfn.IFNA(_xlfn.IFNA(_xlfn.IFNA(_xlfn.IFNA(INDEX(l_goods!$D$3:$D$65537,MATCH(C999,l_goods!$A$3:$A$65537,0)),INDEX(background_technosphere!$H$2:$H$65536,MATCH(C999,background_technosphere!$A$2:$A$65536,0))),INDEX(l_fp!$F$3:$F$65537,MATCH($D999,l_fp!$A$3:$A$65537,0))),INDEX(background_biosphere!$E$2:$E$65536,MATCH($D999,background_biosphere!$A$2:$A$65536,0))),"")</f>
        <v/>
      </c>
      <c r="O999" s="61"/>
      <c r="P999" s="61"/>
      <c r="Q999" s="61"/>
    </row>
    <row r="1000" spans="1:17" x14ac:dyDescent="0.25">
      <c r="A1000" s="159"/>
      <c r="B1000" s="156"/>
      <c r="C1000" s="53"/>
      <c r="D1000" s="54"/>
      <c r="E1000" s="55" t="str">
        <f>_xlfn.IFNA(_xlfn.IFNA(INDEX(l_act!$B$3:$B$65537,MATCH(IFERROR(RIGHT($C1000,LEN($C1000)-FIND("_",$C1000)),""),l_act!$A$3:$A$65537,0)),INDEX(background_technosphere!$E$2:$E$65536,MATCH($C1000,background_technosphere!$A$2:$A$65536,0))),"")</f>
        <v/>
      </c>
      <c r="F1000" s="55" t="str">
        <f>_xlfn.IFNA(_xlfn.IFNA(INDEX(l_act!$C$3:$C$65537,MATCH(IFERROR(RIGHT($C1000,LEN($C1000)-FIND("_",$C1000)),""),l_act!$A$3:$A$65537,0)),INDEX(background_technosphere!$G$2:$G$65536,MATCH($C1000,background_technosphere!$A$2:$A$65536,0))),"")</f>
        <v/>
      </c>
      <c r="G1000" s="56" t="str">
        <f>_xlfn.IFNA(_xlfn.IFNA(INDEX(l_goods!$B$3:$B$65537,MATCH($C1000,l_goods!$A$3:$A$65537,0)),INDEX(background_technosphere!$F$2:$F$65536,MATCH($C1000,background_technosphere!$A$2:$A$65536,0))),"")</f>
        <v/>
      </c>
      <c r="H1000" s="57" t="str">
        <f>_xlfn.IFNA(_xlfn.IFNA(INDEX(l_fp!$B$3:$B$65537,MATCH($D1000,l_fp!$A$3:$A$65537,0)),INDEX(background_biosphere!$B$2:$B$65536,MATCH($D1000,background_biosphere!$A$2:$A$65536,0))),"")</f>
        <v/>
      </c>
      <c r="I1000" s="58"/>
      <c r="J1000" s="58"/>
      <c r="K1000" s="54"/>
      <c r="L1000" s="59" t="str">
        <f>IF(_xlfn.IFNA(_xlfn.IFNA(INDEX(l_fp!$D$3:$D$65537,MATCH($D1000,l_fp!$A$3:$A$65537,0)),INDEX(background_biosphere!$C$2:$C$65536,MATCH($D1000,background_biosphere!$A$2:$A$65536,0))),"")=0,"",_xlfn.IFNA(_xlfn.IFNA(INDEX(l_fp!$D$3:$D$65537,MATCH($D1000,l_fp!$A$3:$A$65537,0)),INDEX(background_biosphere!$C$2:$C$65536,MATCH($D1000,background_biosphere!$A$2:$A$65536,0))),""))</f>
        <v/>
      </c>
      <c r="M1000" s="59" t="str">
        <f>IF(_xlfn.IFNA(_xlfn.IFNA(INDEX(l_fp!$E$3:$E$65537,MATCH($D1000,l_fp!$A$3:$A$65537,0)),INDEX(background_biosphere!$D$2:$D$65536,MATCH($D1000,background_biosphere!$A$2:$A$65536,0))),"")=0,"",_xlfn.IFNA(_xlfn.IFNA(INDEX(l_fp!$E$3:$E$65537,MATCH($D1000,l_fp!$A$3:$A$65537,0)),INDEX(background_biosphere!$D$2:$D$65536,MATCH($D1000,background_biosphere!$A$2:$A$65536,0))),""))</f>
        <v/>
      </c>
      <c r="N1000" s="60" t="str">
        <f>_xlfn.IFNA(_xlfn.IFNA(_xlfn.IFNA(_xlfn.IFNA(INDEX(l_goods!$D$3:$D$65537,MATCH(C1000,l_goods!$A$3:$A$65537,0)),INDEX(background_technosphere!$H$2:$H$65536,MATCH(C1000,background_technosphere!$A$2:$A$65536,0))),INDEX(l_fp!$F$3:$F$65537,MATCH($D1000,l_fp!$A$3:$A$65537,0))),INDEX(background_biosphere!$E$2:$E$65536,MATCH($D1000,background_biosphere!$A$2:$A$65536,0))),"")</f>
        <v/>
      </c>
      <c r="O1000" s="61"/>
      <c r="P1000" s="61"/>
      <c r="Q1000" s="61"/>
    </row>
    <row r="1001" spans="1:17" x14ac:dyDescent="0.25">
      <c r="A1001" s="159"/>
      <c r="B1001" s="156"/>
      <c r="C1001" s="53"/>
      <c r="D1001" s="54"/>
      <c r="E1001" s="55" t="str">
        <f>_xlfn.IFNA(_xlfn.IFNA(INDEX(l_act!$B$3:$B$65537,MATCH(IFERROR(RIGHT($C1001,LEN($C1001)-FIND("_",$C1001)),""),l_act!$A$3:$A$65537,0)),INDEX(background_technosphere!$E$2:$E$65536,MATCH($C1001,background_technosphere!$A$2:$A$65536,0))),"")</f>
        <v/>
      </c>
      <c r="F1001" s="55" t="str">
        <f>_xlfn.IFNA(_xlfn.IFNA(INDEX(l_act!$C$3:$C$65537,MATCH(IFERROR(RIGHT($C1001,LEN($C1001)-FIND("_",$C1001)),""),l_act!$A$3:$A$65537,0)),INDEX(background_technosphere!$G$2:$G$65536,MATCH($C1001,background_technosphere!$A$2:$A$65536,0))),"")</f>
        <v/>
      </c>
      <c r="G1001" s="56" t="str">
        <f>_xlfn.IFNA(_xlfn.IFNA(INDEX(l_goods!$B$3:$B$65537,MATCH($C1001,l_goods!$A$3:$A$65537,0)),INDEX(background_technosphere!$F$2:$F$65536,MATCH($C1001,background_technosphere!$A$2:$A$65536,0))),"")</f>
        <v/>
      </c>
      <c r="H1001" s="57" t="str">
        <f>_xlfn.IFNA(_xlfn.IFNA(INDEX(l_fp!$B$3:$B$65537,MATCH($D1001,l_fp!$A$3:$A$65537,0)),INDEX(background_biosphere!$B$2:$B$65536,MATCH($D1001,background_biosphere!$A$2:$A$65536,0))),"")</f>
        <v/>
      </c>
      <c r="I1001" s="58"/>
      <c r="J1001" s="58"/>
      <c r="K1001" s="54"/>
      <c r="L1001" s="59" t="str">
        <f>IF(_xlfn.IFNA(_xlfn.IFNA(INDEX(l_fp!$D$3:$D$65537,MATCH($D1001,l_fp!$A$3:$A$65537,0)),INDEX(background_biosphere!$C$2:$C$65536,MATCH($D1001,background_biosphere!$A$2:$A$65536,0))),"")=0,"",_xlfn.IFNA(_xlfn.IFNA(INDEX(l_fp!$D$3:$D$65537,MATCH($D1001,l_fp!$A$3:$A$65537,0)),INDEX(background_biosphere!$C$2:$C$65536,MATCH($D1001,background_biosphere!$A$2:$A$65536,0))),""))</f>
        <v/>
      </c>
      <c r="M1001" s="59" t="str">
        <f>IF(_xlfn.IFNA(_xlfn.IFNA(INDEX(l_fp!$E$3:$E$65537,MATCH($D1001,l_fp!$A$3:$A$65537,0)),INDEX(background_biosphere!$D$2:$D$65536,MATCH($D1001,background_biosphere!$A$2:$A$65536,0))),"")=0,"",_xlfn.IFNA(_xlfn.IFNA(INDEX(l_fp!$E$3:$E$65537,MATCH($D1001,l_fp!$A$3:$A$65537,0)),INDEX(background_biosphere!$D$2:$D$65536,MATCH($D1001,background_biosphere!$A$2:$A$65536,0))),""))</f>
        <v/>
      </c>
      <c r="N1001" s="60" t="str">
        <f>_xlfn.IFNA(_xlfn.IFNA(_xlfn.IFNA(_xlfn.IFNA(INDEX(l_goods!$D$3:$D$65537,MATCH(C1001,l_goods!$A$3:$A$65537,0)),INDEX(background_technosphere!$H$2:$H$65536,MATCH(C1001,background_technosphere!$A$2:$A$65536,0))),INDEX(l_fp!$F$3:$F$65537,MATCH($D1001,l_fp!$A$3:$A$65537,0))),INDEX(background_biosphere!$E$2:$E$65536,MATCH($D1001,background_biosphere!$A$2:$A$65536,0))),"")</f>
        <v/>
      </c>
      <c r="O1001" s="61"/>
      <c r="P1001" s="61"/>
      <c r="Q1001" s="61"/>
    </row>
    <row r="1002" spans="1:17" x14ac:dyDescent="0.25">
      <c r="A1002" s="159"/>
      <c r="B1002" s="156"/>
      <c r="C1002" s="53"/>
      <c r="D1002" s="54"/>
      <c r="E1002" s="55" t="str">
        <f>_xlfn.IFNA(_xlfn.IFNA(INDEX(l_act!$B$3:$B$65537,MATCH(IFERROR(RIGHT($C1002,LEN($C1002)-FIND("_",$C1002)),""),l_act!$A$3:$A$65537,0)),INDEX(background_technosphere!$E$2:$E$65536,MATCH($C1002,background_technosphere!$A$2:$A$65536,0))),"")</f>
        <v/>
      </c>
      <c r="F1002" s="55" t="str">
        <f>_xlfn.IFNA(_xlfn.IFNA(INDEX(l_act!$C$3:$C$65537,MATCH(IFERROR(RIGHT($C1002,LEN($C1002)-FIND("_",$C1002)),""),l_act!$A$3:$A$65537,0)),INDEX(background_technosphere!$G$2:$G$65536,MATCH($C1002,background_technosphere!$A$2:$A$65536,0))),"")</f>
        <v/>
      </c>
      <c r="G1002" s="56" t="str">
        <f>_xlfn.IFNA(_xlfn.IFNA(INDEX(l_goods!$B$3:$B$65537,MATCH($C1002,l_goods!$A$3:$A$65537,0)),INDEX(background_technosphere!$F$2:$F$65536,MATCH($C1002,background_technosphere!$A$2:$A$65536,0))),"")</f>
        <v/>
      </c>
      <c r="H1002" s="57" t="str">
        <f>_xlfn.IFNA(_xlfn.IFNA(INDEX(l_fp!$B$3:$B$65537,MATCH($D1002,l_fp!$A$3:$A$65537,0)),INDEX(background_biosphere!$B$2:$B$65536,MATCH($D1002,background_biosphere!$A$2:$A$65536,0))),"")</f>
        <v/>
      </c>
      <c r="I1002" s="58"/>
      <c r="J1002" s="58"/>
      <c r="K1002" s="54"/>
      <c r="L1002" s="59" t="str">
        <f>IF(_xlfn.IFNA(_xlfn.IFNA(INDEX(l_fp!$D$3:$D$65537,MATCH($D1002,l_fp!$A$3:$A$65537,0)),INDEX(background_biosphere!$C$2:$C$65536,MATCH($D1002,background_biosphere!$A$2:$A$65536,0))),"")=0,"",_xlfn.IFNA(_xlfn.IFNA(INDEX(l_fp!$D$3:$D$65537,MATCH($D1002,l_fp!$A$3:$A$65537,0)),INDEX(background_biosphere!$C$2:$C$65536,MATCH($D1002,background_biosphere!$A$2:$A$65536,0))),""))</f>
        <v/>
      </c>
      <c r="M1002" s="59" t="str">
        <f>IF(_xlfn.IFNA(_xlfn.IFNA(INDEX(l_fp!$E$3:$E$65537,MATCH($D1002,l_fp!$A$3:$A$65537,0)),INDEX(background_biosphere!$D$2:$D$65536,MATCH($D1002,background_biosphere!$A$2:$A$65536,0))),"")=0,"",_xlfn.IFNA(_xlfn.IFNA(INDEX(l_fp!$E$3:$E$65537,MATCH($D1002,l_fp!$A$3:$A$65537,0)),INDEX(background_biosphere!$D$2:$D$65536,MATCH($D1002,background_biosphere!$A$2:$A$65536,0))),""))</f>
        <v/>
      </c>
      <c r="N1002" s="60" t="str">
        <f>_xlfn.IFNA(_xlfn.IFNA(_xlfn.IFNA(_xlfn.IFNA(INDEX(l_goods!$D$3:$D$65537,MATCH(C1002,l_goods!$A$3:$A$65537,0)),INDEX(background_technosphere!$H$2:$H$65536,MATCH(C1002,background_technosphere!$A$2:$A$65536,0))),INDEX(l_fp!$F$3:$F$65537,MATCH($D1002,l_fp!$A$3:$A$65537,0))),INDEX(background_biosphere!$E$2:$E$65536,MATCH($D1002,background_biosphere!$A$2:$A$65536,0))),"")</f>
        <v/>
      </c>
      <c r="O1002" s="61"/>
      <c r="P1002" s="61"/>
      <c r="Q1002" s="61"/>
    </row>
    <row r="1003" spans="1:17" x14ac:dyDescent="0.25">
      <c r="A1003" s="159"/>
      <c r="B1003" s="156"/>
      <c r="C1003" s="53"/>
      <c r="D1003" s="54"/>
      <c r="E1003" s="55" t="str">
        <f>_xlfn.IFNA(_xlfn.IFNA(INDEX(l_act!$B$3:$B$65537,MATCH(IFERROR(RIGHT($C1003,LEN($C1003)-FIND("_",$C1003)),""),l_act!$A$3:$A$65537,0)),INDEX(background_technosphere!$E$2:$E$65536,MATCH($C1003,background_technosphere!$A$2:$A$65536,0))),"")</f>
        <v/>
      </c>
      <c r="F1003" s="55" t="str">
        <f>_xlfn.IFNA(_xlfn.IFNA(INDEX(l_act!$C$3:$C$65537,MATCH(IFERROR(RIGHT($C1003,LEN($C1003)-FIND("_",$C1003)),""),l_act!$A$3:$A$65537,0)),INDEX(background_technosphere!$G$2:$G$65536,MATCH($C1003,background_technosphere!$A$2:$A$65536,0))),"")</f>
        <v/>
      </c>
      <c r="G1003" s="56" t="str">
        <f>_xlfn.IFNA(_xlfn.IFNA(INDEX(l_goods!$B$3:$B$65537,MATCH($C1003,l_goods!$A$3:$A$65537,0)),INDEX(background_technosphere!$F$2:$F$65536,MATCH($C1003,background_technosphere!$A$2:$A$65536,0))),"")</f>
        <v/>
      </c>
      <c r="H1003" s="57" t="str">
        <f>_xlfn.IFNA(_xlfn.IFNA(INDEX(l_fp!$B$3:$B$65537,MATCH($D1003,l_fp!$A$3:$A$65537,0)),INDEX(background_biosphere!$B$2:$B$65536,MATCH($D1003,background_biosphere!$A$2:$A$65536,0))),"")</f>
        <v/>
      </c>
      <c r="I1003" s="58"/>
      <c r="J1003" s="58"/>
      <c r="K1003" s="54"/>
      <c r="L1003" s="59" t="str">
        <f>IF(_xlfn.IFNA(_xlfn.IFNA(INDEX(l_fp!$D$3:$D$65537,MATCH($D1003,l_fp!$A$3:$A$65537,0)),INDEX(background_biosphere!$C$2:$C$65536,MATCH($D1003,background_biosphere!$A$2:$A$65536,0))),"")=0,"",_xlfn.IFNA(_xlfn.IFNA(INDEX(l_fp!$D$3:$D$65537,MATCH($D1003,l_fp!$A$3:$A$65537,0)),INDEX(background_biosphere!$C$2:$C$65536,MATCH($D1003,background_biosphere!$A$2:$A$65536,0))),""))</f>
        <v/>
      </c>
      <c r="M1003" s="59" t="str">
        <f>IF(_xlfn.IFNA(_xlfn.IFNA(INDEX(l_fp!$E$3:$E$65537,MATCH($D1003,l_fp!$A$3:$A$65537,0)),INDEX(background_biosphere!$D$2:$D$65536,MATCH($D1003,background_biosphere!$A$2:$A$65536,0))),"")=0,"",_xlfn.IFNA(_xlfn.IFNA(INDEX(l_fp!$E$3:$E$65537,MATCH($D1003,l_fp!$A$3:$A$65537,0)),INDEX(background_biosphere!$D$2:$D$65536,MATCH($D1003,background_biosphere!$A$2:$A$65536,0))),""))</f>
        <v/>
      </c>
      <c r="N1003" s="60" t="str">
        <f>_xlfn.IFNA(_xlfn.IFNA(_xlfn.IFNA(_xlfn.IFNA(INDEX(l_goods!$D$3:$D$65537,MATCH(C1003,l_goods!$A$3:$A$65537,0)),INDEX(background_technosphere!$H$2:$H$65536,MATCH(C1003,background_technosphere!$A$2:$A$65536,0))),INDEX(l_fp!$F$3:$F$65537,MATCH($D1003,l_fp!$A$3:$A$65537,0))),INDEX(background_biosphere!$E$2:$E$65536,MATCH($D1003,background_biosphere!$A$2:$A$65536,0))),"")</f>
        <v/>
      </c>
      <c r="O1003" s="61"/>
      <c r="P1003" s="61"/>
      <c r="Q1003" s="61"/>
    </row>
    <row r="1004" spans="1:17" x14ac:dyDescent="0.25">
      <c r="A1004" s="159"/>
      <c r="B1004" s="156"/>
      <c r="C1004" s="53"/>
      <c r="D1004" s="54"/>
      <c r="E1004" s="55" t="str">
        <f>_xlfn.IFNA(_xlfn.IFNA(INDEX(l_act!$B$3:$B$65537,MATCH(IFERROR(RIGHT($C1004,LEN($C1004)-FIND("_",$C1004)),""),l_act!$A$3:$A$65537,0)),INDEX(background_technosphere!$E$2:$E$65536,MATCH($C1004,background_technosphere!$A$2:$A$65536,0))),"")</f>
        <v/>
      </c>
      <c r="F1004" s="55" t="str">
        <f>_xlfn.IFNA(_xlfn.IFNA(INDEX(l_act!$C$3:$C$65537,MATCH(IFERROR(RIGHT($C1004,LEN($C1004)-FIND("_",$C1004)),""),l_act!$A$3:$A$65537,0)),INDEX(background_technosphere!$G$2:$G$65536,MATCH($C1004,background_technosphere!$A$2:$A$65536,0))),"")</f>
        <v/>
      </c>
      <c r="G1004" s="56" t="str">
        <f>_xlfn.IFNA(_xlfn.IFNA(INDEX(l_goods!$B$3:$B$65537,MATCH($C1004,l_goods!$A$3:$A$65537,0)),INDEX(background_technosphere!$F$2:$F$65536,MATCH($C1004,background_technosphere!$A$2:$A$65536,0))),"")</f>
        <v/>
      </c>
      <c r="H1004" s="57" t="str">
        <f>_xlfn.IFNA(_xlfn.IFNA(INDEX(l_fp!$B$3:$B$65537,MATCH($D1004,l_fp!$A$3:$A$65537,0)),INDEX(background_biosphere!$B$2:$B$65536,MATCH($D1004,background_biosphere!$A$2:$A$65536,0))),"")</f>
        <v/>
      </c>
      <c r="I1004" s="58"/>
      <c r="J1004" s="58"/>
      <c r="K1004" s="54"/>
      <c r="L1004" s="59" t="str">
        <f>IF(_xlfn.IFNA(_xlfn.IFNA(INDEX(l_fp!$D$3:$D$65537,MATCH($D1004,l_fp!$A$3:$A$65537,0)),INDEX(background_biosphere!$C$2:$C$65536,MATCH($D1004,background_biosphere!$A$2:$A$65536,0))),"")=0,"",_xlfn.IFNA(_xlfn.IFNA(INDEX(l_fp!$D$3:$D$65537,MATCH($D1004,l_fp!$A$3:$A$65537,0)),INDEX(background_biosphere!$C$2:$C$65536,MATCH($D1004,background_biosphere!$A$2:$A$65536,0))),""))</f>
        <v/>
      </c>
      <c r="M1004" s="59" t="str">
        <f>IF(_xlfn.IFNA(_xlfn.IFNA(INDEX(l_fp!$E$3:$E$65537,MATCH($D1004,l_fp!$A$3:$A$65537,0)),INDEX(background_biosphere!$D$2:$D$65536,MATCH($D1004,background_biosphere!$A$2:$A$65536,0))),"")=0,"",_xlfn.IFNA(_xlfn.IFNA(INDEX(l_fp!$E$3:$E$65537,MATCH($D1004,l_fp!$A$3:$A$65537,0)),INDEX(background_biosphere!$D$2:$D$65536,MATCH($D1004,background_biosphere!$A$2:$A$65536,0))),""))</f>
        <v/>
      </c>
      <c r="N1004" s="60" t="str">
        <f>_xlfn.IFNA(_xlfn.IFNA(_xlfn.IFNA(_xlfn.IFNA(INDEX(l_goods!$D$3:$D$65537,MATCH(C1004,l_goods!$A$3:$A$65537,0)),INDEX(background_technosphere!$H$2:$H$65536,MATCH(C1004,background_technosphere!$A$2:$A$65536,0))),INDEX(l_fp!$F$3:$F$65537,MATCH($D1004,l_fp!$A$3:$A$65537,0))),INDEX(background_biosphere!$E$2:$E$65536,MATCH($D1004,background_biosphere!$A$2:$A$65536,0))),"")</f>
        <v/>
      </c>
      <c r="O1004" s="61"/>
      <c r="P1004" s="61"/>
      <c r="Q1004" s="61"/>
    </row>
    <row r="1005" spans="1:17" x14ac:dyDescent="0.25">
      <c r="A1005" s="159"/>
      <c r="B1005" s="156"/>
      <c r="C1005" s="53"/>
      <c r="D1005" s="54"/>
      <c r="E1005" s="55" t="str">
        <f>_xlfn.IFNA(_xlfn.IFNA(INDEX(l_act!$B$3:$B$65537,MATCH(IFERROR(RIGHT($C1005,LEN($C1005)-FIND("_",$C1005)),""),l_act!$A$3:$A$65537,0)),INDEX(background_technosphere!$E$2:$E$65536,MATCH($C1005,background_technosphere!$A$2:$A$65536,0))),"")</f>
        <v/>
      </c>
      <c r="F1005" s="55" t="str">
        <f>_xlfn.IFNA(_xlfn.IFNA(INDEX(l_act!$C$3:$C$65537,MATCH(IFERROR(RIGHT($C1005,LEN($C1005)-FIND("_",$C1005)),""),l_act!$A$3:$A$65537,0)),INDEX(background_technosphere!$G$2:$G$65536,MATCH($C1005,background_technosphere!$A$2:$A$65536,0))),"")</f>
        <v/>
      </c>
      <c r="G1005" s="56" t="str">
        <f>_xlfn.IFNA(_xlfn.IFNA(INDEX(l_goods!$B$3:$B$65537,MATCH($C1005,l_goods!$A$3:$A$65537,0)),INDEX(background_technosphere!$F$2:$F$65536,MATCH($C1005,background_technosphere!$A$2:$A$65536,0))),"")</f>
        <v/>
      </c>
      <c r="H1005" s="57" t="str">
        <f>_xlfn.IFNA(_xlfn.IFNA(INDEX(l_fp!$B$3:$B$65537,MATCH($D1005,l_fp!$A$3:$A$65537,0)),INDEX(background_biosphere!$B$2:$B$65536,MATCH($D1005,background_biosphere!$A$2:$A$65536,0))),"")</f>
        <v/>
      </c>
      <c r="I1005" s="58"/>
      <c r="J1005" s="58"/>
      <c r="K1005" s="54"/>
      <c r="L1005" s="59" t="str">
        <f>IF(_xlfn.IFNA(_xlfn.IFNA(INDEX(l_fp!$D$3:$D$65537,MATCH($D1005,l_fp!$A$3:$A$65537,0)),INDEX(background_biosphere!$C$2:$C$65536,MATCH($D1005,background_biosphere!$A$2:$A$65536,0))),"")=0,"",_xlfn.IFNA(_xlfn.IFNA(INDEX(l_fp!$D$3:$D$65537,MATCH($D1005,l_fp!$A$3:$A$65537,0)),INDEX(background_biosphere!$C$2:$C$65536,MATCH($D1005,background_biosphere!$A$2:$A$65536,0))),""))</f>
        <v/>
      </c>
      <c r="M1005" s="59" t="str">
        <f>IF(_xlfn.IFNA(_xlfn.IFNA(INDEX(l_fp!$E$3:$E$65537,MATCH($D1005,l_fp!$A$3:$A$65537,0)),INDEX(background_biosphere!$D$2:$D$65536,MATCH($D1005,background_biosphere!$A$2:$A$65536,0))),"")=0,"",_xlfn.IFNA(_xlfn.IFNA(INDEX(l_fp!$E$3:$E$65537,MATCH($D1005,l_fp!$A$3:$A$65537,0)),INDEX(background_biosphere!$D$2:$D$65536,MATCH($D1005,background_biosphere!$A$2:$A$65536,0))),""))</f>
        <v/>
      </c>
      <c r="N1005" s="60" t="str">
        <f>_xlfn.IFNA(_xlfn.IFNA(_xlfn.IFNA(_xlfn.IFNA(INDEX(l_goods!$D$3:$D$65537,MATCH(C1005,l_goods!$A$3:$A$65537,0)),INDEX(background_technosphere!$H$2:$H$65536,MATCH(C1005,background_technosphere!$A$2:$A$65536,0))),INDEX(l_fp!$F$3:$F$65537,MATCH($D1005,l_fp!$A$3:$A$65537,0))),INDEX(background_biosphere!$E$2:$E$65536,MATCH($D1005,background_biosphere!$A$2:$A$65536,0))),"")</f>
        <v/>
      </c>
      <c r="O1005" s="61"/>
      <c r="P1005" s="61"/>
      <c r="Q1005" s="61"/>
    </row>
    <row r="1006" spans="1:17" x14ac:dyDescent="0.25">
      <c r="A1006" s="159"/>
      <c r="B1006" s="156"/>
      <c r="C1006" s="53"/>
      <c r="D1006" s="54"/>
      <c r="E1006" s="55" t="str">
        <f>_xlfn.IFNA(_xlfn.IFNA(INDEX(l_act!$B$3:$B$65537,MATCH(IFERROR(RIGHT($C1006,LEN($C1006)-FIND("_",$C1006)),""),l_act!$A$3:$A$65537,0)),INDEX(background_technosphere!$E$2:$E$65536,MATCH($C1006,background_technosphere!$A$2:$A$65536,0))),"")</f>
        <v/>
      </c>
      <c r="F1006" s="55" t="str">
        <f>_xlfn.IFNA(_xlfn.IFNA(INDEX(l_act!$C$3:$C$65537,MATCH(IFERROR(RIGHT($C1006,LEN($C1006)-FIND("_",$C1006)),""),l_act!$A$3:$A$65537,0)),INDEX(background_technosphere!$G$2:$G$65536,MATCH($C1006,background_technosphere!$A$2:$A$65536,0))),"")</f>
        <v/>
      </c>
      <c r="G1006" s="56" t="str">
        <f>_xlfn.IFNA(_xlfn.IFNA(INDEX(l_goods!$B$3:$B$65537,MATCH($C1006,l_goods!$A$3:$A$65537,0)),INDEX(background_technosphere!$F$2:$F$65536,MATCH($C1006,background_technosphere!$A$2:$A$65536,0))),"")</f>
        <v/>
      </c>
      <c r="H1006" s="57" t="str">
        <f>_xlfn.IFNA(_xlfn.IFNA(INDEX(l_fp!$B$3:$B$65537,MATCH($D1006,l_fp!$A$3:$A$65537,0)),INDEX(background_biosphere!$B$2:$B$65536,MATCH($D1006,background_biosphere!$A$2:$A$65536,0))),"")</f>
        <v/>
      </c>
      <c r="I1006" s="58"/>
      <c r="J1006" s="58"/>
      <c r="K1006" s="54"/>
      <c r="L1006" s="59" t="str">
        <f>IF(_xlfn.IFNA(_xlfn.IFNA(INDEX(l_fp!$D$3:$D$65537,MATCH($D1006,l_fp!$A$3:$A$65537,0)),INDEX(background_biosphere!$C$2:$C$65536,MATCH($D1006,background_biosphere!$A$2:$A$65536,0))),"")=0,"",_xlfn.IFNA(_xlfn.IFNA(INDEX(l_fp!$D$3:$D$65537,MATCH($D1006,l_fp!$A$3:$A$65537,0)),INDEX(background_biosphere!$C$2:$C$65536,MATCH($D1006,background_biosphere!$A$2:$A$65536,0))),""))</f>
        <v/>
      </c>
      <c r="M1006" s="59" t="str">
        <f>IF(_xlfn.IFNA(_xlfn.IFNA(INDEX(l_fp!$E$3:$E$65537,MATCH($D1006,l_fp!$A$3:$A$65537,0)),INDEX(background_biosphere!$D$2:$D$65536,MATCH($D1006,background_biosphere!$A$2:$A$65536,0))),"")=0,"",_xlfn.IFNA(_xlfn.IFNA(INDEX(l_fp!$E$3:$E$65537,MATCH($D1006,l_fp!$A$3:$A$65537,0)),INDEX(background_biosphere!$D$2:$D$65536,MATCH($D1006,background_biosphere!$A$2:$A$65536,0))),""))</f>
        <v/>
      </c>
      <c r="N1006" s="60" t="str">
        <f>_xlfn.IFNA(_xlfn.IFNA(_xlfn.IFNA(_xlfn.IFNA(INDEX(l_goods!$D$3:$D$65537,MATCH(C1006,l_goods!$A$3:$A$65537,0)),INDEX(background_technosphere!$H$2:$H$65536,MATCH(C1006,background_technosphere!$A$2:$A$65536,0))),INDEX(l_fp!$F$3:$F$65537,MATCH($D1006,l_fp!$A$3:$A$65537,0))),INDEX(background_biosphere!$E$2:$E$65536,MATCH($D1006,background_biosphere!$A$2:$A$65536,0))),"")</f>
        <v/>
      </c>
      <c r="O1006" s="61"/>
      <c r="P1006" s="61"/>
      <c r="Q1006" s="61"/>
    </row>
    <row r="1007" spans="1:17" x14ac:dyDescent="0.25">
      <c r="A1007" s="159"/>
      <c r="B1007" s="156"/>
      <c r="C1007" s="53"/>
      <c r="D1007" s="54"/>
      <c r="E1007" s="55" t="str">
        <f>_xlfn.IFNA(_xlfn.IFNA(INDEX(l_act!$B$3:$B$65537,MATCH(IFERROR(RIGHT($C1007,LEN($C1007)-FIND("_",$C1007)),""),l_act!$A$3:$A$65537,0)),INDEX(background_technosphere!$E$2:$E$65536,MATCH($C1007,background_technosphere!$A$2:$A$65536,0))),"")</f>
        <v/>
      </c>
      <c r="F1007" s="55" t="str">
        <f>_xlfn.IFNA(_xlfn.IFNA(INDEX(l_act!$C$3:$C$65537,MATCH(IFERROR(RIGHT($C1007,LEN($C1007)-FIND("_",$C1007)),""),l_act!$A$3:$A$65537,0)),INDEX(background_technosphere!$G$2:$G$65536,MATCH($C1007,background_technosphere!$A$2:$A$65536,0))),"")</f>
        <v/>
      </c>
      <c r="G1007" s="56" t="str">
        <f>_xlfn.IFNA(_xlfn.IFNA(INDEX(l_goods!$B$3:$B$65537,MATCH($C1007,l_goods!$A$3:$A$65537,0)),INDEX(background_technosphere!$F$2:$F$65536,MATCH($C1007,background_technosphere!$A$2:$A$65536,0))),"")</f>
        <v/>
      </c>
      <c r="H1007" s="57" t="str">
        <f>_xlfn.IFNA(_xlfn.IFNA(INDEX(l_fp!$B$3:$B$65537,MATCH($D1007,l_fp!$A$3:$A$65537,0)),INDEX(background_biosphere!$B$2:$B$65536,MATCH($D1007,background_biosphere!$A$2:$A$65536,0))),"")</f>
        <v/>
      </c>
      <c r="I1007" s="58"/>
      <c r="J1007" s="58"/>
      <c r="K1007" s="54"/>
      <c r="L1007" s="59" t="str">
        <f>IF(_xlfn.IFNA(_xlfn.IFNA(INDEX(l_fp!$D$3:$D$65537,MATCH($D1007,l_fp!$A$3:$A$65537,0)),INDEX(background_biosphere!$C$2:$C$65536,MATCH($D1007,background_biosphere!$A$2:$A$65536,0))),"")=0,"",_xlfn.IFNA(_xlfn.IFNA(INDEX(l_fp!$D$3:$D$65537,MATCH($D1007,l_fp!$A$3:$A$65537,0)),INDEX(background_biosphere!$C$2:$C$65536,MATCH($D1007,background_biosphere!$A$2:$A$65536,0))),""))</f>
        <v/>
      </c>
      <c r="M1007" s="59" t="str">
        <f>IF(_xlfn.IFNA(_xlfn.IFNA(INDEX(l_fp!$E$3:$E$65537,MATCH($D1007,l_fp!$A$3:$A$65537,0)),INDEX(background_biosphere!$D$2:$D$65536,MATCH($D1007,background_biosphere!$A$2:$A$65536,0))),"")=0,"",_xlfn.IFNA(_xlfn.IFNA(INDEX(l_fp!$E$3:$E$65537,MATCH($D1007,l_fp!$A$3:$A$65537,0)),INDEX(background_biosphere!$D$2:$D$65536,MATCH($D1007,background_biosphere!$A$2:$A$65536,0))),""))</f>
        <v/>
      </c>
      <c r="N1007" s="60" t="str">
        <f>_xlfn.IFNA(_xlfn.IFNA(_xlfn.IFNA(_xlfn.IFNA(INDEX(l_goods!$D$3:$D$65537,MATCH(C1007,l_goods!$A$3:$A$65537,0)),INDEX(background_technosphere!$H$2:$H$65536,MATCH(C1007,background_technosphere!$A$2:$A$65536,0))),INDEX(l_fp!$F$3:$F$65537,MATCH($D1007,l_fp!$A$3:$A$65537,0))),INDEX(background_biosphere!$E$2:$E$65536,MATCH($D1007,background_biosphere!$A$2:$A$65536,0))),"")</f>
        <v/>
      </c>
      <c r="O1007" s="61"/>
      <c r="P1007" s="61"/>
      <c r="Q1007" s="61"/>
    </row>
    <row r="1008" spans="1:17" x14ac:dyDescent="0.25">
      <c r="A1008" s="159"/>
      <c r="B1008" s="156"/>
      <c r="C1008" s="53"/>
      <c r="D1008" s="54"/>
      <c r="E1008" s="55" t="str">
        <f>_xlfn.IFNA(_xlfn.IFNA(INDEX(l_act!$B$3:$B$65537,MATCH(IFERROR(RIGHT($C1008,LEN($C1008)-FIND("_",$C1008)),""),l_act!$A$3:$A$65537,0)),INDEX(background_technosphere!$E$2:$E$65536,MATCH($C1008,background_technosphere!$A$2:$A$65536,0))),"")</f>
        <v/>
      </c>
      <c r="F1008" s="55" t="str">
        <f>_xlfn.IFNA(_xlfn.IFNA(INDEX(l_act!$C$3:$C$65537,MATCH(IFERROR(RIGHT($C1008,LEN($C1008)-FIND("_",$C1008)),""),l_act!$A$3:$A$65537,0)),INDEX(background_technosphere!$G$2:$G$65536,MATCH($C1008,background_technosphere!$A$2:$A$65536,0))),"")</f>
        <v/>
      </c>
      <c r="G1008" s="56" t="str">
        <f>_xlfn.IFNA(_xlfn.IFNA(INDEX(l_goods!$B$3:$B$65537,MATCH($C1008,l_goods!$A$3:$A$65537,0)),INDEX(background_technosphere!$F$2:$F$65536,MATCH($C1008,background_technosphere!$A$2:$A$65536,0))),"")</f>
        <v/>
      </c>
      <c r="H1008" s="57" t="str">
        <f>_xlfn.IFNA(_xlfn.IFNA(INDEX(l_fp!$B$3:$B$65537,MATCH($D1008,l_fp!$A$3:$A$65537,0)),INDEX(background_biosphere!$B$2:$B$65536,MATCH($D1008,background_biosphere!$A$2:$A$65536,0))),"")</f>
        <v/>
      </c>
      <c r="I1008" s="58"/>
      <c r="J1008" s="58"/>
      <c r="K1008" s="54"/>
      <c r="L1008" s="59" t="str">
        <f>IF(_xlfn.IFNA(_xlfn.IFNA(INDEX(l_fp!$D$3:$D$65537,MATCH($D1008,l_fp!$A$3:$A$65537,0)),INDEX(background_biosphere!$C$2:$C$65536,MATCH($D1008,background_biosphere!$A$2:$A$65536,0))),"")=0,"",_xlfn.IFNA(_xlfn.IFNA(INDEX(l_fp!$D$3:$D$65537,MATCH($D1008,l_fp!$A$3:$A$65537,0)),INDEX(background_biosphere!$C$2:$C$65536,MATCH($D1008,background_biosphere!$A$2:$A$65536,0))),""))</f>
        <v/>
      </c>
      <c r="M1008" s="59" t="str">
        <f>IF(_xlfn.IFNA(_xlfn.IFNA(INDEX(l_fp!$E$3:$E$65537,MATCH($D1008,l_fp!$A$3:$A$65537,0)),INDEX(background_biosphere!$D$2:$D$65536,MATCH($D1008,background_biosphere!$A$2:$A$65536,0))),"")=0,"",_xlfn.IFNA(_xlfn.IFNA(INDEX(l_fp!$E$3:$E$65537,MATCH($D1008,l_fp!$A$3:$A$65537,0)),INDEX(background_biosphere!$D$2:$D$65536,MATCH($D1008,background_biosphere!$A$2:$A$65536,0))),""))</f>
        <v/>
      </c>
      <c r="N1008" s="60" t="str">
        <f>_xlfn.IFNA(_xlfn.IFNA(_xlfn.IFNA(_xlfn.IFNA(INDEX(l_goods!$D$3:$D$65537,MATCH(C1008,l_goods!$A$3:$A$65537,0)),INDEX(background_technosphere!$H$2:$H$65536,MATCH(C1008,background_technosphere!$A$2:$A$65536,0))),INDEX(l_fp!$F$3:$F$65537,MATCH($D1008,l_fp!$A$3:$A$65537,0))),INDEX(background_biosphere!$E$2:$E$65536,MATCH($D1008,background_biosphere!$A$2:$A$65536,0))),"")</f>
        <v/>
      </c>
      <c r="O1008" s="61"/>
      <c r="P1008" s="61"/>
      <c r="Q1008" s="61"/>
    </row>
    <row r="1009" spans="1:17" x14ac:dyDescent="0.25">
      <c r="A1009" s="159"/>
      <c r="B1009" s="156"/>
      <c r="C1009" s="53"/>
      <c r="D1009" s="54"/>
      <c r="E1009" s="55" t="str">
        <f>_xlfn.IFNA(_xlfn.IFNA(INDEX(l_act!$B$3:$B$65537,MATCH(IFERROR(RIGHT($C1009,LEN($C1009)-FIND("_",$C1009)),""),l_act!$A$3:$A$65537,0)),INDEX(background_technosphere!$E$2:$E$65536,MATCH($C1009,background_technosphere!$A$2:$A$65536,0))),"")</f>
        <v/>
      </c>
      <c r="F1009" s="55" t="str">
        <f>_xlfn.IFNA(_xlfn.IFNA(INDEX(l_act!$C$3:$C$65537,MATCH(IFERROR(RIGHT($C1009,LEN($C1009)-FIND("_",$C1009)),""),l_act!$A$3:$A$65537,0)),INDEX(background_technosphere!$G$2:$G$65536,MATCH($C1009,background_technosphere!$A$2:$A$65536,0))),"")</f>
        <v/>
      </c>
      <c r="G1009" s="56" t="str">
        <f>_xlfn.IFNA(_xlfn.IFNA(INDEX(l_goods!$B$3:$B$65537,MATCH($C1009,l_goods!$A$3:$A$65537,0)),INDEX(background_technosphere!$F$2:$F$65536,MATCH($C1009,background_technosphere!$A$2:$A$65536,0))),"")</f>
        <v/>
      </c>
      <c r="H1009" s="57" t="str">
        <f>_xlfn.IFNA(_xlfn.IFNA(INDEX(l_fp!$B$3:$B$65537,MATCH($D1009,l_fp!$A$3:$A$65537,0)),INDEX(background_biosphere!$B$2:$B$65536,MATCH($D1009,background_biosphere!$A$2:$A$65536,0))),"")</f>
        <v/>
      </c>
      <c r="I1009" s="58"/>
      <c r="J1009" s="58"/>
      <c r="K1009" s="54"/>
      <c r="L1009" s="59" t="str">
        <f>IF(_xlfn.IFNA(_xlfn.IFNA(INDEX(l_fp!$D$3:$D$65537,MATCH($D1009,l_fp!$A$3:$A$65537,0)),INDEX(background_biosphere!$C$2:$C$65536,MATCH($D1009,background_biosphere!$A$2:$A$65536,0))),"")=0,"",_xlfn.IFNA(_xlfn.IFNA(INDEX(l_fp!$D$3:$D$65537,MATCH($D1009,l_fp!$A$3:$A$65537,0)),INDEX(background_biosphere!$C$2:$C$65536,MATCH($D1009,background_biosphere!$A$2:$A$65536,0))),""))</f>
        <v/>
      </c>
      <c r="M1009" s="59" t="str">
        <f>IF(_xlfn.IFNA(_xlfn.IFNA(INDEX(l_fp!$E$3:$E$65537,MATCH($D1009,l_fp!$A$3:$A$65537,0)),INDEX(background_biosphere!$D$2:$D$65536,MATCH($D1009,background_biosphere!$A$2:$A$65536,0))),"")=0,"",_xlfn.IFNA(_xlfn.IFNA(INDEX(l_fp!$E$3:$E$65537,MATCH($D1009,l_fp!$A$3:$A$65537,0)),INDEX(background_biosphere!$D$2:$D$65536,MATCH($D1009,background_biosphere!$A$2:$A$65536,0))),""))</f>
        <v/>
      </c>
      <c r="N1009" s="60" t="str">
        <f>_xlfn.IFNA(_xlfn.IFNA(_xlfn.IFNA(_xlfn.IFNA(INDEX(l_goods!$D$3:$D$65537,MATCH(C1009,l_goods!$A$3:$A$65537,0)),INDEX(background_technosphere!$H$2:$H$65536,MATCH(C1009,background_technosphere!$A$2:$A$65536,0))),INDEX(l_fp!$F$3:$F$65537,MATCH($D1009,l_fp!$A$3:$A$65537,0))),INDEX(background_biosphere!$E$2:$E$65536,MATCH($D1009,background_biosphere!$A$2:$A$65536,0))),"")</f>
        <v/>
      </c>
      <c r="O1009" s="61"/>
      <c r="P1009" s="61"/>
      <c r="Q1009" s="61"/>
    </row>
    <row r="1010" spans="1:17" x14ac:dyDescent="0.25">
      <c r="A1010" s="159"/>
      <c r="B1010" s="156"/>
      <c r="C1010" s="53"/>
      <c r="D1010" s="54"/>
      <c r="E1010" s="55" t="str">
        <f>_xlfn.IFNA(_xlfn.IFNA(INDEX(l_act!$B$3:$B$65537,MATCH(IFERROR(RIGHT($C1010,LEN($C1010)-FIND("_",$C1010)),""),l_act!$A$3:$A$65537,0)),INDEX(background_technosphere!$E$2:$E$65536,MATCH($C1010,background_technosphere!$A$2:$A$65536,0))),"")</f>
        <v/>
      </c>
      <c r="F1010" s="55" t="str">
        <f>_xlfn.IFNA(_xlfn.IFNA(INDEX(l_act!$C$3:$C$65537,MATCH(IFERROR(RIGHT($C1010,LEN($C1010)-FIND("_",$C1010)),""),l_act!$A$3:$A$65537,0)),INDEX(background_technosphere!$G$2:$G$65536,MATCH($C1010,background_technosphere!$A$2:$A$65536,0))),"")</f>
        <v/>
      </c>
      <c r="G1010" s="56" t="str">
        <f>_xlfn.IFNA(_xlfn.IFNA(INDEX(l_goods!$B$3:$B$65537,MATCH($C1010,l_goods!$A$3:$A$65537,0)),INDEX(background_technosphere!$F$2:$F$65536,MATCH($C1010,background_technosphere!$A$2:$A$65536,0))),"")</f>
        <v/>
      </c>
      <c r="H1010" s="57" t="str">
        <f>_xlfn.IFNA(_xlfn.IFNA(INDEX(l_fp!$B$3:$B$65537,MATCH($D1010,l_fp!$A$3:$A$65537,0)),INDEX(background_biosphere!$B$2:$B$65536,MATCH($D1010,background_biosphere!$A$2:$A$65536,0))),"")</f>
        <v/>
      </c>
      <c r="I1010" s="58"/>
      <c r="J1010" s="58"/>
      <c r="K1010" s="54"/>
      <c r="L1010" s="59" t="str">
        <f>IF(_xlfn.IFNA(_xlfn.IFNA(INDEX(l_fp!$D$3:$D$65537,MATCH($D1010,l_fp!$A$3:$A$65537,0)),INDEX(background_biosphere!$C$2:$C$65536,MATCH($D1010,background_biosphere!$A$2:$A$65536,0))),"")=0,"",_xlfn.IFNA(_xlfn.IFNA(INDEX(l_fp!$D$3:$D$65537,MATCH($D1010,l_fp!$A$3:$A$65537,0)),INDEX(background_biosphere!$C$2:$C$65536,MATCH($D1010,background_biosphere!$A$2:$A$65536,0))),""))</f>
        <v/>
      </c>
      <c r="M1010" s="59" t="str">
        <f>IF(_xlfn.IFNA(_xlfn.IFNA(INDEX(l_fp!$E$3:$E$65537,MATCH($D1010,l_fp!$A$3:$A$65537,0)),INDEX(background_biosphere!$D$2:$D$65536,MATCH($D1010,background_biosphere!$A$2:$A$65536,0))),"")=0,"",_xlfn.IFNA(_xlfn.IFNA(INDEX(l_fp!$E$3:$E$65537,MATCH($D1010,l_fp!$A$3:$A$65537,0)),INDEX(background_biosphere!$D$2:$D$65536,MATCH($D1010,background_biosphere!$A$2:$A$65536,0))),""))</f>
        <v/>
      </c>
      <c r="N1010" s="60" t="str">
        <f>_xlfn.IFNA(_xlfn.IFNA(_xlfn.IFNA(_xlfn.IFNA(INDEX(l_goods!$D$3:$D$65537,MATCH(C1010,l_goods!$A$3:$A$65537,0)),INDEX(background_technosphere!$H$2:$H$65536,MATCH(C1010,background_technosphere!$A$2:$A$65536,0))),INDEX(l_fp!$F$3:$F$65537,MATCH($D1010,l_fp!$A$3:$A$65537,0))),INDEX(background_biosphere!$E$2:$E$65536,MATCH($D1010,background_biosphere!$A$2:$A$65536,0))),"")</f>
        <v/>
      </c>
      <c r="O1010" s="61"/>
      <c r="P1010" s="61"/>
      <c r="Q1010" s="61"/>
    </row>
    <row r="1011" spans="1:17" x14ac:dyDescent="0.25">
      <c r="A1011" s="159"/>
      <c r="B1011" s="156"/>
      <c r="C1011" s="53"/>
      <c r="D1011" s="54"/>
      <c r="E1011" s="55" t="str">
        <f>_xlfn.IFNA(_xlfn.IFNA(INDEX(l_act!$B$3:$B$65537,MATCH(IFERROR(RIGHT($C1011,LEN($C1011)-FIND("_",$C1011)),""),l_act!$A$3:$A$65537,0)),INDEX(background_technosphere!$E$2:$E$65536,MATCH($C1011,background_technosphere!$A$2:$A$65536,0))),"")</f>
        <v/>
      </c>
      <c r="F1011" s="55" t="str">
        <f>_xlfn.IFNA(_xlfn.IFNA(INDEX(l_act!$C$3:$C$65537,MATCH(IFERROR(RIGHT($C1011,LEN($C1011)-FIND("_",$C1011)),""),l_act!$A$3:$A$65537,0)),INDEX(background_technosphere!$G$2:$G$65536,MATCH($C1011,background_technosphere!$A$2:$A$65536,0))),"")</f>
        <v/>
      </c>
      <c r="G1011" s="56" t="str">
        <f>_xlfn.IFNA(_xlfn.IFNA(INDEX(l_goods!$B$3:$B$65537,MATCH($C1011,l_goods!$A$3:$A$65537,0)),INDEX(background_technosphere!$F$2:$F$65536,MATCH($C1011,background_technosphere!$A$2:$A$65536,0))),"")</f>
        <v/>
      </c>
      <c r="H1011" s="57" t="str">
        <f>_xlfn.IFNA(_xlfn.IFNA(INDEX(l_fp!$B$3:$B$65537,MATCH($D1011,l_fp!$A$3:$A$65537,0)),INDEX(background_biosphere!$B$2:$B$65536,MATCH($D1011,background_biosphere!$A$2:$A$65536,0))),"")</f>
        <v/>
      </c>
      <c r="I1011" s="58"/>
      <c r="J1011" s="58"/>
      <c r="K1011" s="54"/>
      <c r="L1011" s="59" t="str">
        <f>IF(_xlfn.IFNA(_xlfn.IFNA(INDEX(l_fp!$D$3:$D$65537,MATCH($D1011,l_fp!$A$3:$A$65537,0)),INDEX(background_biosphere!$C$2:$C$65536,MATCH($D1011,background_biosphere!$A$2:$A$65536,0))),"")=0,"",_xlfn.IFNA(_xlfn.IFNA(INDEX(l_fp!$D$3:$D$65537,MATCH($D1011,l_fp!$A$3:$A$65537,0)),INDEX(background_biosphere!$C$2:$C$65536,MATCH($D1011,background_biosphere!$A$2:$A$65536,0))),""))</f>
        <v/>
      </c>
      <c r="M1011" s="59" t="str">
        <f>IF(_xlfn.IFNA(_xlfn.IFNA(INDEX(l_fp!$E$3:$E$65537,MATCH($D1011,l_fp!$A$3:$A$65537,0)),INDEX(background_biosphere!$D$2:$D$65536,MATCH($D1011,background_biosphere!$A$2:$A$65536,0))),"")=0,"",_xlfn.IFNA(_xlfn.IFNA(INDEX(l_fp!$E$3:$E$65537,MATCH($D1011,l_fp!$A$3:$A$65537,0)),INDEX(background_biosphere!$D$2:$D$65536,MATCH($D1011,background_biosphere!$A$2:$A$65536,0))),""))</f>
        <v/>
      </c>
      <c r="N1011" s="60" t="str">
        <f>_xlfn.IFNA(_xlfn.IFNA(_xlfn.IFNA(_xlfn.IFNA(INDEX(l_goods!$D$3:$D$65537,MATCH(C1011,l_goods!$A$3:$A$65537,0)),INDEX(background_technosphere!$H$2:$H$65536,MATCH(C1011,background_technosphere!$A$2:$A$65536,0))),INDEX(l_fp!$F$3:$F$65537,MATCH($D1011,l_fp!$A$3:$A$65537,0))),INDEX(background_biosphere!$E$2:$E$65536,MATCH($D1011,background_biosphere!$A$2:$A$65536,0))),"")</f>
        <v/>
      </c>
      <c r="O1011" s="61"/>
      <c r="P1011" s="61"/>
      <c r="Q1011" s="61"/>
    </row>
    <row r="1012" spans="1:17" x14ac:dyDescent="0.25">
      <c r="A1012" s="159"/>
      <c r="B1012" s="156"/>
      <c r="C1012" s="53"/>
      <c r="D1012" s="54"/>
      <c r="E1012" s="55" t="str">
        <f>_xlfn.IFNA(_xlfn.IFNA(INDEX(l_act!$B$3:$B$65537,MATCH(IFERROR(RIGHT($C1012,LEN($C1012)-FIND("_",$C1012)),""),l_act!$A$3:$A$65537,0)),INDEX(background_technosphere!$E$2:$E$65536,MATCH($C1012,background_technosphere!$A$2:$A$65536,0))),"")</f>
        <v/>
      </c>
      <c r="F1012" s="55" t="str">
        <f>_xlfn.IFNA(_xlfn.IFNA(INDEX(l_act!$C$3:$C$65537,MATCH(IFERROR(RIGHT($C1012,LEN($C1012)-FIND("_",$C1012)),""),l_act!$A$3:$A$65537,0)),INDEX(background_technosphere!$G$2:$G$65536,MATCH($C1012,background_technosphere!$A$2:$A$65536,0))),"")</f>
        <v/>
      </c>
      <c r="G1012" s="56" t="str">
        <f>_xlfn.IFNA(_xlfn.IFNA(INDEX(l_goods!$B$3:$B$65537,MATCH($C1012,l_goods!$A$3:$A$65537,0)),INDEX(background_technosphere!$F$2:$F$65536,MATCH($C1012,background_technosphere!$A$2:$A$65536,0))),"")</f>
        <v/>
      </c>
      <c r="H1012" s="57" t="str">
        <f>_xlfn.IFNA(_xlfn.IFNA(INDEX(l_fp!$B$3:$B$65537,MATCH($D1012,l_fp!$A$3:$A$65537,0)),INDEX(background_biosphere!$B$2:$B$65536,MATCH($D1012,background_biosphere!$A$2:$A$65536,0))),"")</f>
        <v/>
      </c>
      <c r="I1012" s="58"/>
      <c r="J1012" s="58"/>
      <c r="K1012" s="54"/>
      <c r="L1012" s="59" t="str">
        <f>IF(_xlfn.IFNA(_xlfn.IFNA(INDEX(l_fp!$D$3:$D$65537,MATCH($D1012,l_fp!$A$3:$A$65537,0)),INDEX(background_biosphere!$C$2:$C$65536,MATCH($D1012,background_biosphere!$A$2:$A$65536,0))),"")=0,"",_xlfn.IFNA(_xlfn.IFNA(INDEX(l_fp!$D$3:$D$65537,MATCH($D1012,l_fp!$A$3:$A$65537,0)),INDEX(background_biosphere!$C$2:$C$65536,MATCH($D1012,background_biosphere!$A$2:$A$65536,0))),""))</f>
        <v/>
      </c>
      <c r="M1012" s="59" t="str">
        <f>IF(_xlfn.IFNA(_xlfn.IFNA(INDEX(l_fp!$E$3:$E$65537,MATCH($D1012,l_fp!$A$3:$A$65537,0)),INDEX(background_biosphere!$D$2:$D$65536,MATCH($D1012,background_biosphere!$A$2:$A$65536,0))),"")=0,"",_xlfn.IFNA(_xlfn.IFNA(INDEX(l_fp!$E$3:$E$65537,MATCH($D1012,l_fp!$A$3:$A$65537,0)),INDEX(background_biosphere!$D$2:$D$65536,MATCH($D1012,background_biosphere!$A$2:$A$65536,0))),""))</f>
        <v/>
      </c>
      <c r="N1012" s="60" t="str">
        <f>_xlfn.IFNA(_xlfn.IFNA(_xlfn.IFNA(_xlfn.IFNA(INDEX(l_goods!$D$3:$D$65537,MATCH(C1012,l_goods!$A$3:$A$65537,0)),INDEX(background_technosphere!$H$2:$H$65536,MATCH(C1012,background_technosphere!$A$2:$A$65536,0))),INDEX(l_fp!$F$3:$F$65537,MATCH($D1012,l_fp!$A$3:$A$65537,0))),INDEX(background_biosphere!$E$2:$E$65536,MATCH($D1012,background_biosphere!$A$2:$A$65536,0))),"")</f>
        <v/>
      </c>
      <c r="O1012" s="61"/>
      <c r="P1012" s="61"/>
      <c r="Q1012" s="61"/>
    </row>
    <row r="1013" spans="1:17" x14ac:dyDescent="0.25">
      <c r="A1013" s="159"/>
      <c r="B1013" s="156"/>
      <c r="C1013" s="53"/>
      <c r="D1013" s="54"/>
      <c r="E1013" s="55" t="str">
        <f>_xlfn.IFNA(_xlfn.IFNA(INDEX(l_act!$B$3:$B$65537,MATCH(IFERROR(RIGHT($C1013,LEN($C1013)-FIND("_",$C1013)),""),l_act!$A$3:$A$65537,0)),INDEX(background_technosphere!$E$2:$E$65536,MATCH($C1013,background_technosphere!$A$2:$A$65536,0))),"")</f>
        <v/>
      </c>
      <c r="F1013" s="55" t="str">
        <f>_xlfn.IFNA(_xlfn.IFNA(INDEX(l_act!$C$3:$C$65537,MATCH(IFERROR(RIGHT($C1013,LEN($C1013)-FIND("_",$C1013)),""),l_act!$A$3:$A$65537,0)),INDEX(background_technosphere!$G$2:$G$65536,MATCH($C1013,background_technosphere!$A$2:$A$65536,0))),"")</f>
        <v/>
      </c>
      <c r="G1013" s="56" t="str">
        <f>_xlfn.IFNA(_xlfn.IFNA(INDEX(l_goods!$B$3:$B$65537,MATCH($C1013,l_goods!$A$3:$A$65537,0)),INDEX(background_technosphere!$F$2:$F$65536,MATCH($C1013,background_technosphere!$A$2:$A$65536,0))),"")</f>
        <v/>
      </c>
      <c r="H1013" s="57" t="str">
        <f>_xlfn.IFNA(_xlfn.IFNA(INDEX(l_fp!$B$3:$B$65537,MATCH($D1013,l_fp!$A$3:$A$65537,0)),INDEX(background_biosphere!$B$2:$B$65536,MATCH($D1013,background_biosphere!$A$2:$A$65536,0))),"")</f>
        <v/>
      </c>
      <c r="I1013" s="58"/>
      <c r="J1013" s="58"/>
      <c r="K1013" s="54"/>
      <c r="L1013" s="59" t="str">
        <f>IF(_xlfn.IFNA(_xlfn.IFNA(INDEX(l_fp!$D$3:$D$65537,MATCH($D1013,l_fp!$A$3:$A$65537,0)),INDEX(background_biosphere!$C$2:$C$65536,MATCH($D1013,background_biosphere!$A$2:$A$65536,0))),"")=0,"",_xlfn.IFNA(_xlfn.IFNA(INDEX(l_fp!$D$3:$D$65537,MATCH($D1013,l_fp!$A$3:$A$65537,0)),INDEX(background_biosphere!$C$2:$C$65536,MATCH($D1013,background_biosphere!$A$2:$A$65536,0))),""))</f>
        <v/>
      </c>
      <c r="M1013" s="59" t="str">
        <f>IF(_xlfn.IFNA(_xlfn.IFNA(INDEX(l_fp!$E$3:$E$65537,MATCH($D1013,l_fp!$A$3:$A$65537,0)),INDEX(background_biosphere!$D$2:$D$65536,MATCH($D1013,background_biosphere!$A$2:$A$65536,0))),"")=0,"",_xlfn.IFNA(_xlfn.IFNA(INDEX(l_fp!$E$3:$E$65537,MATCH($D1013,l_fp!$A$3:$A$65537,0)),INDEX(background_biosphere!$D$2:$D$65536,MATCH($D1013,background_biosphere!$A$2:$A$65536,0))),""))</f>
        <v/>
      </c>
      <c r="N1013" s="60" t="str">
        <f>_xlfn.IFNA(_xlfn.IFNA(_xlfn.IFNA(_xlfn.IFNA(INDEX(l_goods!$D$3:$D$65537,MATCH(C1013,l_goods!$A$3:$A$65537,0)),INDEX(background_technosphere!$H$2:$H$65536,MATCH(C1013,background_technosphere!$A$2:$A$65536,0))),INDEX(l_fp!$F$3:$F$65537,MATCH($D1013,l_fp!$A$3:$A$65537,0))),INDEX(background_biosphere!$E$2:$E$65536,MATCH($D1013,background_biosphere!$A$2:$A$65536,0))),"")</f>
        <v/>
      </c>
      <c r="O1013" s="61"/>
      <c r="P1013" s="61"/>
      <c r="Q1013" s="61"/>
    </row>
    <row r="1014" spans="1:17" x14ac:dyDescent="0.25">
      <c r="A1014" s="159"/>
      <c r="B1014" s="156"/>
      <c r="C1014" s="53"/>
      <c r="D1014" s="54"/>
      <c r="E1014" s="55" t="str">
        <f>_xlfn.IFNA(_xlfn.IFNA(INDEX(l_act!$B$3:$B$65537,MATCH(IFERROR(RIGHT($C1014,LEN($C1014)-FIND("_",$C1014)),""),l_act!$A$3:$A$65537,0)),INDEX(background_technosphere!$E$2:$E$65536,MATCH($C1014,background_technosphere!$A$2:$A$65536,0))),"")</f>
        <v/>
      </c>
      <c r="F1014" s="55" t="str">
        <f>_xlfn.IFNA(_xlfn.IFNA(INDEX(l_act!$C$3:$C$65537,MATCH(IFERROR(RIGHT($C1014,LEN($C1014)-FIND("_",$C1014)),""),l_act!$A$3:$A$65537,0)),INDEX(background_technosphere!$G$2:$G$65536,MATCH($C1014,background_technosphere!$A$2:$A$65536,0))),"")</f>
        <v/>
      </c>
      <c r="G1014" s="56" t="str">
        <f>_xlfn.IFNA(_xlfn.IFNA(INDEX(l_goods!$B$3:$B$65537,MATCH($C1014,l_goods!$A$3:$A$65537,0)),INDEX(background_technosphere!$F$2:$F$65536,MATCH($C1014,background_technosphere!$A$2:$A$65536,0))),"")</f>
        <v/>
      </c>
      <c r="H1014" s="57" t="str">
        <f>_xlfn.IFNA(_xlfn.IFNA(INDEX(l_fp!$B$3:$B$65537,MATCH($D1014,l_fp!$A$3:$A$65537,0)),INDEX(background_biosphere!$B$2:$B$65536,MATCH($D1014,background_biosphere!$A$2:$A$65536,0))),"")</f>
        <v/>
      </c>
      <c r="I1014" s="58"/>
      <c r="J1014" s="58"/>
      <c r="K1014" s="54"/>
      <c r="L1014" s="59" t="str">
        <f>IF(_xlfn.IFNA(_xlfn.IFNA(INDEX(l_fp!$D$3:$D$65537,MATCH($D1014,l_fp!$A$3:$A$65537,0)),INDEX(background_biosphere!$C$2:$C$65536,MATCH($D1014,background_biosphere!$A$2:$A$65536,0))),"")=0,"",_xlfn.IFNA(_xlfn.IFNA(INDEX(l_fp!$D$3:$D$65537,MATCH($D1014,l_fp!$A$3:$A$65537,0)),INDEX(background_biosphere!$C$2:$C$65536,MATCH($D1014,background_biosphere!$A$2:$A$65536,0))),""))</f>
        <v/>
      </c>
      <c r="M1014" s="59" t="str">
        <f>IF(_xlfn.IFNA(_xlfn.IFNA(INDEX(l_fp!$E$3:$E$65537,MATCH($D1014,l_fp!$A$3:$A$65537,0)),INDEX(background_biosphere!$D$2:$D$65536,MATCH($D1014,background_biosphere!$A$2:$A$65536,0))),"")=0,"",_xlfn.IFNA(_xlfn.IFNA(INDEX(l_fp!$E$3:$E$65537,MATCH($D1014,l_fp!$A$3:$A$65537,0)),INDEX(background_biosphere!$D$2:$D$65536,MATCH($D1014,background_biosphere!$A$2:$A$65536,0))),""))</f>
        <v/>
      </c>
      <c r="N1014" s="60" t="str">
        <f>_xlfn.IFNA(_xlfn.IFNA(_xlfn.IFNA(_xlfn.IFNA(INDEX(l_goods!$D$3:$D$65537,MATCH(C1014,l_goods!$A$3:$A$65537,0)),INDEX(background_technosphere!$H$2:$H$65536,MATCH(C1014,background_technosphere!$A$2:$A$65536,0))),INDEX(l_fp!$F$3:$F$65537,MATCH($D1014,l_fp!$A$3:$A$65537,0))),INDEX(background_biosphere!$E$2:$E$65536,MATCH($D1014,background_biosphere!$A$2:$A$65536,0))),"")</f>
        <v/>
      </c>
      <c r="O1014" s="61"/>
      <c r="P1014" s="61"/>
      <c r="Q1014" s="61"/>
    </row>
    <row r="1015" spans="1:17" x14ac:dyDescent="0.25">
      <c r="A1015" s="159"/>
      <c r="B1015" s="156"/>
      <c r="C1015" s="53"/>
      <c r="D1015" s="54"/>
      <c r="E1015" s="55" t="str">
        <f>_xlfn.IFNA(_xlfn.IFNA(INDEX(l_act!$B$3:$B$65537,MATCH(IFERROR(RIGHT($C1015,LEN($C1015)-FIND("_",$C1015)),""),l_act!$A$3:$A$65537,0)),INDEX(background_technosphere!$E$2:$E$65536,MATCH($C1015,background_technosphere!$A$2:$A$65536,0))),"")</f>
        <v/>
      </c>
      <c r="F1015" s="55" t="str">
        <f>_xlfn.IFNA(_xlfn.IFNA(INDEX(l_act!$C$3:$C$65537,MATCH(IFERROR(RIGHT($C1015,LEN($C1015)-FIND("_",$C1015)),""),l_act!$A$3:$A$65537,0)),INDEX(background_technosphere!$G$2:$G$65536,MATCH($C1015,background_technosphere!$A$2:$A$65536,0))),"")</f>
        <v/>
      </c>
      <c r="G1015" s="56" t="str">
        <f>_xlfn.IFNA(_xlfn.IFNA(INDEX(l_goods!$B$3:$B$65537,MATCH($C1015,l_goods!$A$3:$A$65537,0)),INDEX(background_technosphere!$F$2:$F$65536,MATCH($C1015,background_technosphere!$A$2:$A$65536,0))),"")</f>
        <v/>
      </c>
      <c r="H1015" s="57" t="str">
        <f>_xlfn.IFNA(_xlfn.IFNA(INDEX(l_fp!$B$3:$B$65537,MATCH($D1015,l_fp!$A$3:$A$65537,0)),INDEX(background_biosphere!$B$2:$B$65536,MATCH($D1015,background_biosphere!$A$2:$A$65536,0))),"")</f>
        <v/>
      </c>
      <c r="I1015" s="58"/>
      <c r="J1015" s="58"/>
      <c r="K1015" s="54"/>
      <c r="L1015" s="59" t="str">
        <f>IF(_xlfn.IFNA(_xlfn.IFNA(INDEX(l_fp!$D$3:$D$65537,MATCH($D1015,l_fp!$A$3:$A$65537,0)),INDEX(background_biosphere!$C$2:$C$65536,MATCH($D1015,background_biosphere!$A$2:$A$65536,0))),"")=0,"",_xlfn.IFNA(_xlfn.IFNA(INDEX(l_fp!$D$3:$D$65537,MATCH($D1015,l_fp!$A$3:$A$65537,0)),INDEX(background_biosphere!$C$2:$C$65536,MATCH($D1015,background_biosphere!$A$2:$A$65536,0))),""))</f>
        <v/>
      </c>
      <c r="M1015" s="59" t="str">
        <f>IF(_xlfn.IFNA(_xlfn.IFNA(INDEX(l_fp!$E$3:$E$65537,MATCH($D1015,l_fp!$A$3:$A$65537,0)),INDEX(background_biosphere!$D$2:$D$65536,MATCH($D1015,background_biosphere!$A$2:$A$65536,0))),"")=0,"",_xlfn.IFNA(_xlfn.IFNA(INDEX(l_fp!$E$3:$E$65537,MATCH($D1015,l_fp!$A$3:$A$65537,0)),INDEX(background_biosphere!$D$2:$D$65536,MATCH($D1015,background_biosphere!$A$2:$A$65536,0))),""))</f>
        <v/>
      </c>
      <c r="N1015" s="60" t="str">
        <f>_xlfn.IFNA(_xlfn.IFNA(_xlfn.IFNA(_xlfn.IFNA(INDEX(l_goods!$D$3:$D$65537,MATCH(C1015,l_goods!$A$3:$A$65537,0)),INDEX(background_technosphere!$H$2:$H$65536,MATCH(C1015,background_technosphere!$A$2:$A$65536,0))),INDEX(l_fp!$F$3:$F$65537,MATCH($D1015,l_fp!$A$3:$A$65537,0))),INDEX(background_biosphere!$E$2:$E$65536,MATCH($D1015,background_biosphere!$A$2:$A$65536,0))),"")</f>
        <v/>
      </c>
      <c r="O1015" s="61"/>
      <c r="P1015" s="61"/>
      <c r="Q1015" s="61"/>
    </row>
    <row r="1016" spans="1:17" x14ac:dyDescent="0.25">
      <c r="A1016" s="159"/>
      <c r="B1016" s="156"/>
      <c r="C1016" s="53"/>
      <c r="D1016" s="54"/>
      <c r="E1016" s="55" t="str">
        <f>_xlfn.IFNA(_xlfn.IFNA(INDEX(l_act!$B$3:$B$65537,MATCH(IFERROR(RIGHT($C1016,LEN($C1016)-FIND("_",$C1016)),""),l_act!$A$3:$A$65537,0)),INDEX(background_technosphere!$E$2:$E$65536,MATCH($C1016,background_technosphere!$A$2:$A$65536,0))),"")</f>
        <v/>
      </c>
      <c r="F1016" s="55" t="str">
        <f>_xlfn.IFNA(_xlfn.IFNA(INDEX(l_act!$C$3:$C$65537,MATCH(IFERROR(RIGHT($C1016,LEN($C1016)-FIND("_",$C1016)),""),l_act!$A$3:$A$65537,0)),INDEX(background_technosphere!$G$2:$G$65536,MATCH($C1016,background_technosphere!$A$2:$A$65536,0))),"")</f>
        <v/>
      </c>
      <c r="G1016" s="56" t="str">
        <f>_xlfn.IFNA(_xlfn.IFNA(INDEX(l_goods!$B$3:$B$65537,MATCH($C1016,l_goods!$A$3:$A$65537,0)),INDEX(background_technosphere!$F$2:$F$65536,MATCH($C1016,background_technosphere!$A$2:$A$65536,0))),"")</f>
        <v/>
      </c>
      <c r="H1016" s="57" t="str">
        <f>_xlfn.IFNA(_xlfn.IFNA(INDEX(l_fp!$B$3:$B$65537,MATCH($D1016,l_fp!$A$3:$A$65537,0)),INDEX(background_biosphere!$B$2:$B$65536,MATCH($D1016,background_biosphere!$A$2:$A$65536,0))),"")</f>
        <v/>
      </c>
      <c r="I1016" s="58"/>
      <c r="J1016" s="58"/>
      <c r="K1016" s="54"/>
      <c r="L1016" s="59" t="str">
        <f>IF(_xlfn.IFNA(_xlfn.IFNA(INDEX(l_fp!$D$3:$D$65537,MATCH($D1016,l_fp!$A$3:$A$65537,0)),INDEX(background_biosphere!$C$2:$C$65536,MATCH($D1016,background_biosphere!$A$2:$A$65536,0))),"")=0,"",_xlfn.IFNA(_xlfn.IFNA(INDEX(l_fp!$D$3:$D$65537,MATCH($D1016,l_fp!$A$3:$A$65537,0)),INDEX(background_biosphere!$C$2:$C$65536,MATCH($D1016,background_biosphere!$A$2:$A$65536,0))),""))</f>
        <v/>
      </c>
      <c r="M1016" s="59" t="str">
        <f>IF(_xlfn.IFNA(_xlfn.IFNA(INDEX(l_fp!$E$3:$E$65537,MATCH($D1016,l_fp!$A$3:$A$65537,0)),INDEX(background_biosphere!$D$2:$D$65536,MATCH($D1016,background_biosphere!$A$2:$A$65536,0))),"")=0,"",_xlfn.IFNA(_xlfn.IFNA(INDEX(l_fp!$E$3:$E$65537,MATCH($D1016,l_fp!$A$3:$A$65537,0)),INDEX(background_biosphere!$D$2:$D$65536,MATCH($D1016,background_biosphere!$A$2:$A$65536,0))),""))</f>
        <v/>
      </c>
      <c r="N1016" s="60" t="str">
        <f>_xlfn.IFNA(_xlfn.IFNA(_xlfn.IFNA(_xlfn.IFNA(INDEX(l_goods!$D$3:$D$65537,MATCH(C1016,l_goods!$A$3:$A$65537,0)),INDEX(background_technosphere!$H$2:$H$65536,MATCH(C1016,background_technosphere!$A$2:$A$65536,0))),INDEX(l_fp!$F$3:$F$65537,MATCH($D1016,l_fp!$A$3:$A$65537,0))),INDEX(background_biosphere!$E$2:$E$65536,MATCH($D1016,background_biosphere!$A$2:$A$65536,0))),"")</f>
        <v/>
      </c>
      <c r="O1016" s="61"/>
      <c r="P1016" s="61"/>
      <c r="Q1016" s="61"/>
    </row>
    <row r="1017" spans="1:17" x14ac:dyDescent="0.25">
      <c r="A1017" s="159"/>
      <c r="B1017" s="156"/>
      <c r="C1017" s="53"/>
      <c r="D1017" s="54"/>
      <c r="E1017" s="55" t="str">
        <f>_xlfn.IFNA(_xlfn.IFNA(INDEX(l_act!$B$3:$B$65537,MATCH(IFERROR(RIGHT($C1017,LEN($C1017)-FIND("_",$C1017)),""),l_act!$A$3:$A$65537,0)),INDEX(background_technosphere!$E$2:$E$65536,MATCH($C1017,background_technosphere!$A$2:$A$65536,0))),"")</f>
        <v/>
      </c>
      <c r="F1017" s="55" t="str">
        <f>_xlfn.IFNA(_xlfn.IFNA(INDEX(l_act!$C$3:$C$65537,MATCH(IFERROR(RIGHT($C1017,LEN($C1017)-FIND("_",$C1017)),""),l_act!$A$3:$A$65537,0)),INDEX(background_technosphere!$G$2:$G$65536,MATCH($C1017,background_technosphere!$A$2:$A$65536,0))),"")</f>
        <v/>
      </c>
      <c r="G1017" s="56" t="str">
        <f>_xlfn.IFNA(_xlfn.IFNA(INDEX(l_goods!$B$3:$B$65537,MATCH($C1017,l_goods!$A$3:$A$65537,0)),INDEX(background_technosphere!$F$2:$F$65536,MATCH($C1017,background_technosphere!$A$2:$A$65536,0))),"")</f>
        <v/>
      </c>
      <c r="H1017" s="57" t="str">
        <f>_xlfn.IFNA(_xlfn.IFNA(INDEX(l_fp!$B$3:$B$65537,MATCH($D1017,l_fp!$A$3:$A$65537,0)),INDEX(background_biosphere!$B$2:$B$65536,MATCH($D1017,background_biosphere!$A$2:$A$65536,0))),"")</f>
        <v/>
      </c>
      <c r="I1017" s="58"/>
      <c r="J1017" s="58"/>
      <c r="K1017" s="54"/>
      <c r="L1017" s="59" t="str">
        <f>IF(_xlfn.IFNA(_xlfn.IFNA(INDEX(l_fp!$D$3:$D$65537,MATCH($D1017,l_fp!$A$3:$A$65537,0)),INDEX(background_biosphere!$C$2:$C$65536,MATCH($D1017,background_biosphere!$A$2:$A$65536,0))),"")=0,"",_xlfn.IFNA(_xlfn.IFNA(INDEX(l_fp!$D$3:$D$65537,MATCH($D1017,l_fp!$A$3:$A$65537,0)),INDEX(background_biosphere!$C$2:$C$65536,MATCH($D1017,background_biosphere!$A$2:$A$65536,0))),""))</f>
        <v/>
      </c>
      <c r="M1017" s="59" t="str">
        <f>IF(_xlfn.IFNA(_xlfn.IFNA(INDEX(l_fp!$E$3:$E$65537,MATCH($D1017,l_fp!$A$3:$A$65537,0)),INDEX(background_biosphere!$D$2:$D$65536,MATCH($D1017,background_biosphere!$A$2:$A$65536,0))),"")=0,"",_xlfn.IFNA(_xlfn.IFNA(INDEX(l_fp!$E$3:$E$65537,MATCH($D1017,l_fp!$A$3:$A$65537,0)),INDEX(background_biosphere!$D$2:$D$65536,MATCH($D1017,background_biosphere!$A$2:$A$65536,0))),""))</f>
        <v/>
      </c>
      <c r="N1017" s="60" t="str">
        <f>_xlfn.IFNA(_xlfn.IFNA(_xlfn.IFNA(_xlfn.IFNA(INDEX(l_goods!$D$3:$D$65537,MATCH(C1017,l_goods!$A$3:$A$65537,0)),INDEX(background_technosphere!$H$2:$H$65536,MATCH(C1017,background_technosphere!$A$2:$A$65536,0))),INDEX(l_fp!$F$3:$F$65537,MATCH($D1017,l_fp!$A$3:$A$65537,0))),INDEX(background_biosphere!$E$2:$E$65536,MATCH($D1017,background_biosphere!$A$2:$A$65536,0))),"")</f>
        <v/>
      </c>
      <c r="O1017" s="61"/>
      <c r="P1017" s="61"/>
      <c r="Q1017" s="61"/>
    </row>
    <row r="1018" spans="1:17" x14ac:dyDescent="0.25">
      <c r="A1018" s="159"/>
      <c r="B1018" s="156"/>
      <c r="C1018" s="53"/>
      <c r="D1018" s="54"/>
      <c r="E1018" s="55" t="str">
        <f>_xlfn.IFNA(_xlfn.IFNA(INDEX(l_act!$B$3:$B$65537,MATCH(IFERROR(RIGHT($C1018,LEN($C1018)-FIND("_",$C1018)),""),l_act!$A$3:$A$65537,0)),INDEX(background_technosphere!$E$2:$E$65536,MATCH($C1018,background_technosphere!$A$2:$A$65536,0))),"")</f>
        <v/>
      </c>
      <c r="F1018" s="55" t="str">
        <f>_xlfn.IFNA(_xlfn.IFNA(INDEX(l_act!$C$3:$C$65537,MATCH(IFERROR(RIGHT($C1018,LEN($C1018)-FIND("_",$C1018)),""),l_act!$A$3:$A$65537,0)),INDEX(background_technosphere!$G$2:$G$65536,MATCH($C1018,background_technosphere!$A$2:$A$65536,0))),"")</f>
        <v/>
      </c>
      <c r="G1018" s="56" t="str">
        <f>_xlfn.IFNA(_xlfn.IFNA(INDEX(l_goods!$B$3:$B$65537,MATCH($C1018,l_goods!$A$3:$A$65537,0)),INDEX(background_technosphere!$F$2:$F$65536,MATCH($C1018,background_technosphere!$A$2:$A$65536,0))),"")</f>
        <v/>
      </c>
      <c r="H1018" s="57" t="str">
        <f>_xlfn.IFNA(_xlfn.IFNA(INDEX(l_fp!$B$3:$B$65537,MATCH($D1018,l_fp!$A$3:$A$65537,0)),INDEX(background_biosphere!$B$2:$B$65536,MATCH($D1018,background_biosphere!$A$2:$A$65536,0))),"")</f>
        <v/>
      </c>
      <c r="I1018" s="58"/>
      <c r="J1018" s="58"/>
      <c r="K1018" s="54"/>
      <c r="L1018" s="59" t="str">
        <f>IF(_xlfn.IFNA(_xlfn.IFNA(INDEX(l_fp!$D$3:$D$65537,MATCH($D1018,l_fp!$A$3:$A$65537,0)),INDEX(background_biosphere!$C$2:$C$65536,MATCH($D1018,background_biosphere!$A$2:$A$65536,0))),"")=0,"",_xlfn.IFNA(_xlfn.IFNA(INDEX(l_fp!$D$3:$D$65537,MATCH($D1018,l_fp!$A$3:$A$65537,0)),INDEX(background_biosphere!$C$2:$C$65536,MATCH($D1018,background_biosphere!$A$2:$A$65536,0))),""))</f>
        <v/>
      </c>
      <c r="M1018" s="59" t="str">
        <f>IF(_xlfn.IFNA(_xlfn.IFNA(INDEX(l_fp!$E$3:$E$65537,MATCH($D1018,l_fp!$A$3:$A$65537,0)),INDEX(background_biosphere!$D$2:$D$65536,MATCH($D1018,background_biosphere!$A$2:$A$65536,0))),"")=0,"",_xlfn.IFNA(_xlfn.IFNA(INDEX(l_fp!$E$3:$E$65537,MATCH($D1018,l_fp!$A$3:$A$65537,0)),INDEX(background_biosphere!$D$2:$D$65536,MATCH($D1018,background_biosphere!$A$2:$A$65536,0))),""))</f>
        <v/>
      </c>
      <c r="N1018" s="60" t="str">
        <f>_xlfn.IFNA(_xlfn.IFNA(_xlfn.IFNA(_xlfn.IFNA(INDEX(l_goods!$D$3:$D$65537,MATCH(C1018,l_goods!$A$3:$A$65537,0)),INDEX(background_technosphere!$H$2:$H$65536,MATCH(C1018,background_technosphere!$A$2:$A$65536,0))),INDEX(l_fp!$F$3:$F$65537,MATCH($D1018,l_fp!$A$3:$A$65537,0))),INDEX(background_biosphere!$E$2:$E$65536,MATCH($D1018,background_biosphere!$A$2:$A$65536,0))),"")</f>
        <v/>
      </c>
      <c r="O1018" s="61"/>
      <c r="P1018" s="61"/>
      <c r="Q1018" s="61"/>
    </row>
    <row r="1019" spans="1:17" x14ac:dyDescent="0.25">
      <c r="A1019" s="159"/>
      <c r="B1019" s="156"/>
      <c r="C1019" s="53"/>
      <c r="D1019" s="54"/>
      <c r="E1019" s="55" t="str">
        <f>_xlfn.IFNA(_xlfn.IFNA(INDEX(l_act!$B$3:$B$65537,MATCH(IFERROR(RIGHT($C1019,LEN($C1019)-FIND("_",$C1019)),""),l_act!$A$3:$A$65537,0)),INDEX(background_technosphere!$E$2:$E$65536,MATCH($C1019,background_technosphere!$A$2:$A$65536,0))),"")</f>
        <v/>
      </c>
      <c r="F1019" s="55" t="str">
        <f>_xlfn.IFNA(_xlfn.IFNA(INDEX(l_act!$C$3:$C$65537,MATCH(IFERROR(RIGHT($C1019,LEN($C1019)-FIND("_",$C1019)),""),l_act!$A$3:$A$65537,0)),INDEX(background_technosphere!$G$2:$G$65536,MATCH($C1019,background_technosphere!$A$2:$A$65536,0))),"")</f>
        <v/>
      </c>
      <c r="G1019" s="56" t="str">
        <f>_xlfn.IFNA(_xlfn.IFNA(INDEX(l_goods!$B$3:$B$65537,MATCH($C1019,l_goods!$A$3:$A$65537,0)),INDEX(background_technosphere!$F$2:$F$65536,MATCH($C1019,background_technosphere!$A$2:$A$65536,0))),"")</f>
        <v/>
      </c>
      <c r="H1019" s="57" t="str">
        <f>_xlfn.IFNA(_xlfn.IFNA(INDEX(l_fp!$B$3:$B$65537,MATCH($D1019,l_fp!$A$3:$A$65537,0)),INDEX(background_biosphere!$B$2:$B$65536,MATCH($D1019,background_biosphere!$A$2:$A$65536,0))),"")</f>
        <v/>
      </c>
      <c r="I1019" s="58"/>
      <c r="J1019" s="58"/>
      <c r="K1019" s="54"/>
      <c r="L1019" s="59" t="str">
        <f>IF(_xlfn.IFNA(_xlfn.IFNA(INDEX(l_fp!$D$3:$D$65537,MATCH($D1019,l_fp!$A$3:$A$65537,0)),INDEX(background_biosphere!$C$2:$C$65536,MATCH($D1019,background_biosphere!$A$2:$A$65536,0))),"")=0,"",_xlfn.IFNA(_xlfn.IFNA(INDEX(l_fp!$D$3:$D$65537,MATCH($D1019,l_fp!$A$3:$A$65537,0)),INDEX(background_biosphere!$C$2:$C$65536,MATCH($D1019,background_biosphere!$A$2:$A$65536,0))),""))</f>
        <v/>
      </c>
      <c r="M1019" s="59" t="str">
        <f>IF(_xlfn.IFNA(_xlfn.IFNA(INDEX(l_fp!$E$3:$E$65537,MATCH($D1019,l_fp!$A$3:$A$65537,0)),INDEX(background_biosphere!$D$2:$D$65536,MATCH($D1019,background_biosphere!$A$2:$A$65536,0))),"")=0,"",_xlfn.IFNA(_xlfn.IFNA(INDEX(l_fp!$E$3:$E$65537,MATCH($D1019,l_fp!$A$3:$A$65537,0)),INDEX(background_biosphere!$D$2:$D$65536,MATCH($D1019,background_biosphere!$A$2:$A$65536,0))),""))</f>
        <v/>
      </c>
      <c r="N1019" s="60" t="str">
        <f>_xlfn.IFNA(_xlfn.IFNA(_xlfn.IFNA(_xlfn.IFNA(INDEX(l_goods!$D$3:$D$65537,MATCH(C1019,l_goods!$A$3:$A$65537,0)),INDEX(background_technosphere!$H$2:$H$65536,MATCH(C1019,background_technosphere!$A$2:$A$65536,0))),INDEX(l_fp!$F$3:$F$65537,MATCH($D1019,l_fp!$A$3:$A$65537,0))),INDEX(background_biosphere!$E$2:$E$65536,MATCH($D1019,background_biosphere!$A$2:$A$65536,0))),"")</f>
        <v/>
      </c>
      <c r="O1019" s="61"/>
      <c r="P1019" s="61"/>
      <c r="Q1019" s="61"/>
    </row>
    <row r="1020" spans="1:17" x14ac:dyDescent="0.25">
      <c r="A1020" s="159"/>
      <c r="B1020" s="156"/>
      <c r="C1020" s="53"/>
      <c r="D1020" s="54"/>
      <c r="E1020" s="55" t="str">
        <f>_xlfn.IFNA(_xlfn.IFNA(INDEX(l_act!$B$3:$B$65537,MATCH(IFERROR(RIGHT($C1020,LEN($C1020)-FIND("_",$C1020)),""),l_act!$A$3:$A$65537,0)),INDEX(background_technosphere!$E$2:$E$65536,MATCH($C1020,background_technosphere!$A$2:$A$65536,0))),"")</f>
        <v/>
      </c>
      <c r="F1020" s="55" t="str">
        <f>_xlfn.IFNA(_xlfn.IFNA(INDEX(l_act!$C$3:$C$65537,MATCH(IFERROR(RIGHT($C1020,LEN($C1020)-FIND("_",$C1020)),""),l_act!$A$3:$A$65537,0)),INDEX(background_technosphere!$G$2:$G$65536,MATCH($C1020,background_technosphere!$A$2:$A$65536,0))),"")</f>
        <v/>
      </c>
      <c r="G1020" s="56" t="str">
        <f>_xlfn.IFNA(_xlfn.IFNA(INDEX(l_goods!$B$3:$B$65537,MATCH($C1020,l_goods!$A$3:$A$65537,0)),INDEX(background_technosphere!$F$2:$F$65536,MATCH($C1020,background_technosphere!$A$2:$A$65536,0))),"")</f>
        <v/>
      </c>
      <c r="H1020" s="57" t="str">
        <f>_xlfn.IFNA(_xlfn.IFNA(INDEX(l_fp!$B$3:$B$65537,MATCH($D1020,l_fp!$A$3:$A$65537,0)),INDEX(background_biosphere!$B$2:$B$65536,MATCH($D1020,background_biosphere!$A$2:$A$65536,0))),"")</f>
        <v/>
      </c>
      <c r="I1020" s="58"/>
      <c r="J1020" s="58"/>
      <c r="K1020" s="54"/>
      <c r="L1020" s="59" t="str">
        <f>IF(_xlfn.IFNA(_xlfn.IFNA(INDEX(l_fp!$D$3:$D$65537,MATCH($D1020,l_fp!$A$3:$A$65537,0)),INDEX(background_biosphere!$C$2:$C$65536,MATCH($D1020,background_biosphere!$A$2:$A$65536,0))),"")=0,"",_xlfn.IFNA(_xlfn.IFNA(INDEX(l_fp!$D$3:$D$65537,MATCH($D1020,l_fp!$A$3:$A$65537,0)),INDEX(background_biosphere!$C$2:$C$65536,MATCH($D1020,background_biosphere!$A$2:$A$65536,0))),""))</f>
        <v/>
      </c>
      <c r="M1020" s="59" t="str">
        <f>IF(_xlfn.IFNA(_xlfn.IFNA(INDEX(l_fp!$E$3:$E$65537,MATCH($D1020,l_fp!$A$3:$A$65537,0)),INDEX(background_biosphere!$D$2:$D$65536,MATCH($D1020,background_biosphere!$A$2:$A$65536,0))),"")=0,"",_xlfn.IFNA(_xlfn.IFNA(INDEX(l_fp!$E$3:$E$65537,MATCH($D1020,l_fp!$A$3:$A$65537,0)),INDEX(background_biosphere!$D$2:$D$65536,MATCH($D1020,background_biosphere!$A$2:$A$65536,0))),""))</f>
        <v/>
      </c>
      <c r="N1020" s="60" t="str">
        <f>_xlfn.IFNA(_xlfn.IFNA(_xlfn.IFNA(_xlfn.IFNA(INDEX(l_goods!$D$3:$D$65537,MATCH(C1020,l_goods!$A$3:$A$65537,0)),INDEX(background_technosphere!$H$2:$H$65536,MATCH(C1020,background_technosphere!$A$2:$A$65536,0))),INDEX(l_fp!$F$3:$F$65537,MATCH($D1020,l_fp!$A$3:$A$65537,0))),INDEX(background_biosphere!$E$2:$E$65536,MATCH($D1020,background_biosphere!$A$2:$A$65536,0))),"")</f>
        <v/>
      </c>
      <c r="O1020" s="61"/>
      <c r="P1020" s="61"/>
      <c r="Q1020" s="61"/>
    </row>
    <row r="1021" spans="1:17" x14ac:dyDescent="0.25">
      <c r="A1021" s="159"/>
      <c r="B1021" s="156"/>
      <c r="C1021" s="53"/>
      <c r="D1021" s="54"/>
      <c r="E1021" s="55" t="str">
        <f>_xlfn.IFNA(_xlfn.IFNA(INDEX(l_act!$B$3:$B$65537,MATCH(IFERROR(RIGHT($C1021,LEN($C1021)-FIND("_",$C1021)),""),l_act!$A$3:$A$65537,0)),INDEX(background_technosphere!$E$2:$E$65536,MATCH($C1021,background_technosphere!$A$2:$A$65536,0))),"")</f>
        <v/>
      </c>
      <c r="F1021" s="55" t="str">
        <f>_xlfn.IFNA(_xlfn.IFNA(INDEX(l_act!$C$3:$C$65537,MATCH(IFERROR(RIGHT($C1021,LEN($C1021)-FIND("_",$C1021)),""),l_act!$A$3:$A$65537,0)),INDEX(background_technosphere!$G$2:$G$65536,MATCH($C1021,background_technosphere!$A$2:$A$65536,0))),"")</f>
        <v/>
      </c>
      <c r="G1021" s="56" t="str">
        <f>_xlfn.IFNA(_xlfn.IFNA(INDEX(l_goods!$B$3:$B$65537,MATCH($C1021,l_goods!$A$3:$A$65537,0)),INDEX(background_technosphere!$F$2:$F$65536,MATCH($C1021,background_technosphere!$A$2:$A$65536,0))),"")</f>
        <v/>
      </c>
      <c r="H1021" s="57" t="str">
        <f>_xlfn.IFNA(_xlfn.IFNA(INDEX(l_fp!$B$3:$B$65537,MATCH($D1021,l_fp!$A$3:$A$65537,0)),INDEX(background_biosphere!$B$2:$B$65536,MATCH($D1021,background_biosphere!$A$2:$A$65536,0))),"")</f>
        <v/>
      </c>
      <c r="I1021" s="58"/>
      <c r="J1021" s="58"/>
      <c r="K1021" s="54"/>
      <c r="L1021" s="59" t="str">
        <f>IF(_xlfn.IFNA(_xlfn.IFNA(INDEX(l_fp!$D$3:$D$65537,MATCH($D1021,l_fp!$A$3:$A$65537,0)),INDEX(background_biosphere!$C$2:$C$65536,MATCH($D1021,background_biosphere!$A$2:$A$65536,0))),"")=0,"",_xlfn.IFNA(_xlfn.IFNA(INDEX(l_fp!$D$3:$D$65537,MATCH($D1021,l_fp!$A$3:$A$65537,0)),INDEX(background_biosphere!$C$2:$C$65536,MATCH($D1021,background_biosphere!$A$2:$A$65536,0))),""))</f>
        <v/>
      </c>
      <c r="M1021" s="59" t="str">
        <f>IF(_xlfn.IFNA(_xlfn.IFNA(INDEX(l_fp!$E$3:$E$65537,MATCH($D1021,l_fp!$A$3:$A$65537,0)),INDEX(background_biosphere!$D$2:$D$65536,MATCH($D1021,background_biosphere!$A$2:$A$65536,0))),"")=0,"",_xlfn.IFNA(_xlfn.IFNA(INDEX(l_fp!$E$3:$E$65537,MATCH($D1021,l_fp!$A$3:$A$65537,0)),INDEX(background_biosphere!$D$2:$D$65536,MATCH($D1021,background_biosphere!$A$2:$A$65536,0))),""))</f>
        <v/>
      </c>
      <c r="N1021" s="60" t="str">
        <f>_xlfn.IFNA(_xlfn.IFNA(_xlfn.IFNA(_xlfn.IFNA(INDEX(l_goods!$D$3:$D$65537,MATCH(C1021,l_goods!$A$3:$A$65537,0)),INDEX(background_technosphere!$H$2:$H$65536,MATCH(C1021,background_technosphere!$A$2:$A$65536,0))),INDEX(l_fp!$F$3:$F$65537,MATCH($D1021,l_fp!$A$3:$A$65537,0))),INDEX(background_biosphere!$E$2:$E$65536,MATCH($D1021,background_biosphere!$A$2:$A$65536,0))),"")</f>
        <v/>
      </c>
      <c r="O1021" s="61"/>
      <c r="P1021" s="61"/>
      <c r="Q1021" s="61"/>
    </row>
    <row r="1022" spans="1:17" x14ac:dyDescent="0.25">
      <c r="A1022" s="159"/>
      <c r="B1022" s="156"/>
      <c r="C1022" s="53"/>
      <c r="D1022" s="54"/>
      <c r="E1022" s="55" t="str">
        <f>_xlfn.IFNA(_xlfn.IFNA(INDEX(l_act!$B$3:$B$65537,MATCH(IFERROR(RIGHT($C1022,LEN($C1022)-FIND("_",$C1022)),""),l_act!$A$3:$A$65537,0)),INDEX(background_technosphere!$E$2:$E$65536,MATCH($C1022,background_technosphere!$A$2:$A$65536,0))),"")</f>
        <v/>
      </c>
      <c r="F1022" s="55" t="str">
        <f>_xlfn.IFNA(_xlfn.IFNA(INDEX(l_act!$C$3:$C$65537,MATCH(IFERROR(RIGHT($C1022,LEN($C1022)-FIND("_",$C1022)),""),l_act!$A$3:$A$65537,0)),INDEX(background_technosphere!$G$2:$G$65536,MATCH($C1022,background_technosphere!$A$2:$A$65536,0))),"")</f>
        <v/>
      </c>
      <c r="G1022" s="56" t="str">
        <f>_xlfn.IFNA(_xlfn.IFNA(INDEX(l_goods!$B$3:$B$65537,MATCH($C1022,l_goods!$A$3:$A$65537,0)),INDEX(background_technosphere!$F$2:$F$65536,MATCH($C1022,background_technosphere!$A$2:$A$65536,0))),"")</f>
        <v/>
      </c>
      <c r="H1022" s="57" t="str">
        <f>_xlfn.IFNA(_xlfn.IFNA(INDEX(l_fp!$B$3:$B$65537,MATCH($D1022,l_fp!$A$3:$A$65537,0)),INDEX(background_biosphere!$B$2:$B$65536,MATCH($D1022,background_biosphere!$A$2:$A$65536,0))),"")</f>
        <v/>
      </c>
      <c r="I1022" s="58"/>
      <c r="J1022" s="58"/>
      <c r="K1022" s="54"/>
      <c r="L1022" s="59" t="str">
        <f>IF(_xlfn.IFNA(_xlfn.IFNA(INDEX(l_fp!$D$3:$D$65537,MATCH($D1022,l_fp!$A$3:$A$65537,0)),INDEX(background_biosphere!$C$2:$C$65536,MATCH($D1022,background_biosphere!$A$2:$A$65536,0))),"")=0,"",_xlfn.IFNA(_xlfn.IFNA(INDEX(l_fp!$D$3:$D$65537,MATCH($D1022,l_fp!$A$3:$A$65537,0)),INDEX(background_biosphere!$C$2:$C$65536,MATCH($D1022,background_biosphere!$A$2:$A$65536,0))),""))</f>
        <v/>
      </c>
      <c r="M1022" s="59" t="str">
        <f>IF(_xlfn.IFNA(_xlfn.IFNA(INDEX(l_fp!$E$3:$E$65537,MATCH($D1022,l_fp!$A$3:$A$65537,0)),INDEX(background_biosphere!$D$2:$D$65536,MATCH($D1022,background_biosphere!$A$2:$A$65536,0))),"")=0,"",_xlfn.IFNA(_xlfn.IFNA(INDEX(l_fp!$E$3:$E$65537,MATCH($D1022,l_fp!$A$3:$A$65537,0)),INDEX(background_biosphere!$D$2:$D$65536,MATCH($D1022,background_biosphere!$A$2:$A$65536,0))),""))</f>
        <v/>
      </c>
      <c r="N1022" s="60" t="str">
        <f>_xlfn.IFNA(_xlfn.IFNA(_xlfn.IFNA(_xlfn.IFNA(INDEX(l_goods!$D$3:$D$65537,MATCH(C1022,l_goods!$A$3:$A$65537,0)),INDEX(background_technosphere!$H$2:$H$65536,MATCH(C1022,background_technosphere!$A$2:$A$65536,0))),INDEX(l_fp!$F$3:$F$65537,MATCH($D1022,l_fp!$A$3:$A$65537,0))),INDEX(background_biosphere!$E$2:$E$65536,MATCH($D1022,background_biosphere!$A$2:$A$65536,0))),"")</f>
        <v/>
      </c>
      <c r="O1022" s="61"/>
      <c r="P1022" s="61"/>
      <c r="Q1022" s="61"/>
    </row>
    <row r="1023" spans="1:17" x14ac:dyDescent="0.25">
      <c r="A1023" s="159"/>
      <c r="B1023" s="156"/>
      <c r="C1023" s="53"/>
      <c r="D1023" s="54"/>
      <c r="E1023" s="55" t="str">
        <f>_xlfn.IFNA(_xlfn.IFNA(INDEX(l_act!$B$3:$B$65537,MATCH(IFERROR(RIGHT($C1023,LEN($C1023)-FIND("_",$C1023)),""),l_act!$A$3:$A$65537,0)),INDEX(background_technosphere!$E$2:$E$65536,MATCH($C1023,background_technosphere!$A$2:$A$65536,0))),"")</f>
        <v/>
      </c>
      <c r="F1023" s="55" t="str">
        <f>_xlfn.IFNA(_xlfn.IFNA(INDEX(l_act!$C$3:$C$65537,MATCH(IFERROR(RIGHT($C1023,LEN($C1023)-FIND("_",$C1023)),""),l_act!$A$3:$A$65537,0)),INDEX(background_technosphere!$G$2:$G$65536,MATCH($C1023,background_technosphere!$A$2:$A$65536,0))),"")</f>
        <v/>
      </c>
      <c r="G1023" s="56" t="str">
        <f>_xlfn.IFNA(_xlfn.IFNA(INDEX(l_goods!$B$3:$B$65537,MATCH($C1023,l_goods!$A$3:$A$65537,0)),INDEX(background_technosphere!$F$2:$F$65536,MATCH($C1023,background_technosphere!$A$2:$A$65536,0))),"")</f>
        <v/>
      </c>
      <c r="H1023" s="57" t="str">
        <f>_xlfn.IFNA(_xlfn.IFNA(INDEX(l_fp!$B$3:$B$65537,MATCH($D1023,l_fp!$A$3:$A$65537,0)),INDEX(background_biosphere!$B$2:$B$65536,MATCH($D1023,background_biosphere!$A$2:$A$65536,0))),"")</f>
        <v/>
      </c>
      <c r="I1023" s="58"/>
      <c r="J1023" s="58"/>
      <c r="K1023" s="54"/>
      <c r="L1023" s="59" t="str">
        <f>IF(_xlfn.IFNA(_xlfn.IFNA(INDEX(l_fp!$D$3:$D$65537,MATCH($D1023,l_fp!$A$3:$A$65537,0)),INDEX(background_biosphere!$C$2:$C$65536,MATCH($D1023,background_biosphere!$A$2:$A$65536,0))),"")=0,"",_xlfn.IFNA(_xlfn.IFNA(INDEX(l_fp!$D$3:$D$65537,MATCH($D1023,l_fp!$A$3:$A$65537,0)),INDEX(background_biosphere!$C$2:$C$65536,MATCH($D1023,background_biosphere!$A$2:$A$65536,0))),""))</f>
        <v/>
      </c>
      <c r="M1023" s="59" t="str">
        <f>IF(_xlfn.IFNA(_xlfn.IFNA(INDEX(l_fp!$E$3:$E$65537,MATCH($D1023,l_fp!$A$3:$A$65537,0)),INDEX(background_biosphere!$D$2:$D$65536,MATCH($D1023,background_biosphere!$A$2:$A$65536,0))),"")=0,"",_xlfn.IFNA(_xlfn.IFNA(INDEX(l_fp!$E$3:$E$65537,MATCH($D1023,l_fp!$A$3:$A$65537,0)),INDEX(background_biosphere!$D$2:$D$65536,MATCH($D1023,background_biosphere!$A$2:$A$65536,0))),""))</f>
        <v/>
      </c>
      <c r="N1023" s="60" t="str">
        <f>_xlfn.IFNA(_xlfn.IFNA(_xlfn.IFNA(_xlfn.IFNA(INDEX(l_goods!$D$3:$D$65537,MATCH(C1023,l_goods!$A$3:$A$65537,0)),INDEX(background_technosphere!$H$2:$H$65536,MATCH(C1023,background_technosphere!$A$2:$A$65536,0))),INDEX(l_fp!$F$3:$F$65537,MATCH($D1023,l_fp!$A$3:$A$65537,0))),INDEX(background_biosphere!$E$2:$E$65536,MATCH($D1023,background_biosphere!$A$2:$A$65536,0))),"")</f>
        <v/>
      </c>
      <c r="O1023" s="61"/>
      <c r="P1023" s="61"/>
      <c r="Q1023" s="61"/>
    </row>
    <row r="1024" spans="1:17" x14ac:dyDescent="0.25">
      <c r="A1024" s="159"/>
      <c r="B1024" s="156"/>
      <c r="C1024" s="53"/>
      <c r="D1024" s="54"/>
      <c r="E1024" s="55" t="str">
        <f>_xlfn.IFNA(_xlfn.IFNA(INDEX(l_act!$B$3:$B$65537,MATCH(IFERROR(RIGHT($C1024,LEN($C1024)-FIND("_",$C1024)),""),l_act!$A$3:$A$65537,0)),INDEX(background_technosphere!$E$2:$E$65536,MATCH($C1024,background_technosphere!$A$2:$A$65536,0))),"")</f>
        <v/>
      </c>
      <c r="F1024" s="55" t="str">
        <f>_xlfn.IFNA(_xlfn.IFNA(INDEX(l_act!$C$3:$C$65537,MATCH(IFERROR(RIGHT($C1024,LEN($C1024)-FIND("_",$C1024)),""),l_act!$A$3:$A$65537,0)),INDEX(background_technosphere!$G$2:$G$65536,MATCH($C1024,background_technosphere!$A$2:$A$65536,0))),"")</f>
        <v/>
      </c>
      <c r="G1024" s="56" t="str">
        <f>_xlfn.IFNA(_xlfn.IFNA(INDEX(l_goods!$B$3:$B$65537,MATCH($C1024,l_goods!$A$3:$A$65537,0)),INDEX(background_technosphere!$F$2:$F$65536,MATCH($C1024,background_technosphere!$A$2:$A$65536,0))),"")</f>
        <v/>
      </c>
      <c r="H1024" s="57" t="str">
        <f>_xlfn.IFNA(_xlfn.IFNA(INDEX(l_fp!$B$3:$B$65537,MATCH($D1024,l_fp!$A$3:$A$65537,0)),INDEX(background_biosphere!$B$2:$B$65536,MATCH($D1024,background_biosphere!$A$2:$A$65536,0))),"")</f>
        <v/>
      </c>
      <c r="I1024" s="58"/>
      <c r="J1024" s="58"/>
      <c r="K1024" s="54"/>
      <c r="L1024" s="59" t="str">
        <f>IF(_xlfn.IFNA(_xlfn.IFNA(INDEX(l_fp!$D$3:$D$65537,MATCH($D1024,l_fp!$A$3:$A$65537,0)),INDEX(background_biosphere!$C$2:$C$65536,MATCH($D1024,background_biosphere!$A$2:$A$65536,0))),"")=0,"",_xlfn.IFNA(_xlfn.IFNA(INDEX(l_fp!$D$3:$D$65537,MATCH($D1024,l_fp!$A$3:$A$65537,0)),INDEX(background_biosphere!$C$2:$C$65536,MATCH($D1024,background_biosphere!$A$2:$A$65536,0))),""))</f>
        <v/>
      </c>
      <c r="M1024" s="59" t="str">
        <f>IF(_xlfn.IFNA(_xlfn.IFNA(INDEX(l_fp!$E$3:$E$65537,MATCH($D1024,l_fp!$A$3:$A$65537,0)),INDEX(background_biosphere!$D$2:$D$65536,MATCH($D1024,background_biosphere!$A$2:$A$65536,0))),"")=0,"",_xlfn.IFNA(_xlfn.IFNA(INDEX(l_fp!$E$3:$E$65537,MATCH($D1024,l_fp!$A$3:$A$65537,0)),INDEX(background_biosphere!$D$2:$D$65536,MATCH($D1024,background_biosphere!$A$2:$A$65536,0))),""))</f>
        <v/>
      </c>
      <c r="N1024" s="60" t="str">
        <f>_xlfn.IFNA(_xlfn.IFNA(_xlfn.IFNA(_xlfn.IFNA(INDEX(l_goods!$D$3:$D$65537,MATCH(C1024,l_goods!$A$3:$A$65537,0)),INDEX(background_technosphere!$H$2:$H$65536,MATCH(C1024,background_technosphere!$A$2:$A$65536,0))),INDEX(l_fp!$F$3:$F$65537,MATCH($D1024,l_fp!$A$3:$A$65537,0))),INDEX(background_biosphere!$E$2:$E$65536,MATCH($D1024,background_biosphere!$A$2:$A$65536,0))),"")</f>
        <v/>
      </c>
      <c r="O1024" s="61"/>
      <c r="P1024" s="61"/>
      <c r="Q1024" s="61"/>
    </row>
    <row r="1025" spans="1:17" x14ac:dyDescent="0.25">
      <c r="A1025" s="159"/>
      <c r="B1025" s="156"/>
      <c r="C1025" s="53"/>
      <c r="D1025" s="54"/>
      <c r="E1025" s="55" t="str">
        <f>_xlfn.IFNA(_xlfn.IFNA(INDEX(l_act!$B$3:$B$65537,MATCH(IFERROR(RIGHT($C1025,LEN($C1025)-FIND("_",$C1025)),""),l_act!$A$3:$A$65537,0)),INDEX(background_technosphere!$E$2:$E$65536,MATCH($C1025,background_technosphere!$A$2:$A$65536,0))),"")</f>
        <v/>
      </c>
      <c r="F1025" s="55" t="str">
        <f>_xlfn.IFNA(_xlfn.IFNA(INDEX(l_act!$C$3:$C$65537,MATCH(IFERROR(RIGHT($C1025,LEN($C1025)-FIND("_",$C1025)),""),l_act!$A$3:$A$65537,0)),INDEX(background_technosphere!$G$2:$G$65536,MATCH($C1025,background_technosphere!$A$2:$A$65536,0))),"")</f>
        <v/>
      </c>
      <c r="G1025" s="56" t="str">
        <f>_xlfn.IFNA(_xlfn.IFNA(INDEX(l_goods!$B$3:$B$65537,MATCH($C1025,l_goods!$A$3:$A$65537,0)),INDEX(background_technosphere!$F$2:$F$65536,MATCH($C1025,background_technosphere!$A$2:$A$65536,0))),"")</f>
        <v/>
      </c>
      <c r="H1025" s="57" t="str">
        <f>_xlfn.IFNA(_xlfn.IFNA(INDEX(l_fp!$B$3:$B$65537,MATCH($D1025,l_fp!$A$3:$A$65537,0)),INDEX(background_biosphere!$B$2:$B$65536,MATCH($D1025,background_biosphere!$A$2:$A$65536,0))),"")</f>
        <v/>
      </c>
      <c r="I1025" s="58"/>
      <c r="J1025" s="58"/>
      <c r="K1025" s="54"/>
      <c r="L1025" s="59" t="str">
        <f>IF(_xlfn.IFNA(_xlfn.IFNA(INDEX(l_fp!$D$3:$D$65537,MATCH($D1025,l_fp!$A$3:$A$65537,0)),INDEX(background_biosphere!$C$2:$C$65536,MATCH($D1025,background_biosphere!$A$2:$A$65536,0))),"")=0,"",_xlfn.IFNA(_xlfn.IFNA(INDEX(l_fp!$D$3:$D$65537,MATCH($D1025,l_fp!$A$3:$A$65537,0)),INDEX(background_biosphere!$C$2:$C$65536,MATCH($D1025,background_biosphere!$A$2:$A$65536,0))),""))</f>
        <v/>
      </c>
      <c r="M1025" s="59" t="str">
        <f>IF(_xlfn.IFNA(_xlfn.IFNA(INDEX(l_fp!$E$3:$E$65537,MATCH($D1025,l_fp!$A$3:$A$65537,0)),INDEX(background_biosphere!$D$2:$D$65536,MATCH($D1025,background_biosphere!$A$2:$A$65536,0))),"")=0,"",_xlfn.IFNA(_xlfn.IFNA(INDEX(l_fp!$E$3:$E$65537,MATCH($D1025,l_fp!$A$3:$A$65537,0)),INDEX(background_biosphere!$D$2:$D$65536,MATCH($D1025,background_biosphere!$A$2:$A$65536,0))),""))</f>
        <v/>
      </c>
      <c r="N1025" s="60" t="str">
        <f>_xlfn.IFNA(_xlfn.IFNA(_xlfn.IFNA(_xlfn.IFNA(INDEX(l_goods!$D$3:$D$65537,MATCH(C1025,l_goods!$A$3:$A$65537,0)),INDEX(background_technosphere!$H$2:$H$65536,MATCH(C1025,background_technosphere!$A$2:$A$65536,0))),INDEX(l_fp!$F$3:$F$65537,MATCH($D1025,l_fp!$A$3:$A$65537,0))),INDEX(background_biosphere!$E$2:$E$65536,MATCH($D1025,background_biosphere!$A$2:$A$65536,0))),"")</f>
        <v/>
      </c>
      <c r="O1025" s="61"/>
      <c r="P1025" s="61"/>
      <c r="Q1025" s="61"/>
    </row>
    <row r="1026" spans="1:17" x14ac:dyDescent="0.25">
      <c r="A1026" s="159"/>
      <c r="B1026" s="156"/>
      <c r="C1026" s="53"/>
      <c r="D1026" s="54"/>
      <c r="E1026" s="55" t="str">
        <f>_xlfn.IFNA(_xlfn.IFNA(INDEX(l_act!$B$3:$B$65537,MATCH(IFERROR(RIGHT($C1026,LEN($C1026)-FIND("_",$C1026)),""),l_act!$A$3:$A$65537,0)),INDEX(background_technosphere!$E$2:$E$65536,MATCH($C1026,background_technosphere!$A$2:$A$65536,0))),"")</f>
        <v/>
      </c>
      <c r="F1026" s="55" t="str">
        <f>_xlfn.IFNA(_xlfn.IFNA(INDEX(l_act!$C$3:$C$65537,MATCH(IFERROR(RIGHT($C1026,LEN($C1026)-FIND("_",$C1026)),""),l_act!$A$3:$A$65537,0)),INDEX(background_technosphere!$G$2:$G$65536,MATCH($C1026,background_technosphere!$A$2:$A$65536,0))),"")</f>
        <v/>
      </c>
      <c r="G1026" s="56" t="str">
        <f>_xlfn.IFNA(_xlfn.IFNA(INDEX(l_goods!$B$3:$B$65537,MATCH($C1026,l_goods!$A$3:$A$65537,0)),INDEX(background_technosphere!$F$2:$F$65536,MATCH($C1026,background_technosphere!$A$2:$A$65536,0))),"")</f>
        <v/>
      </c>
      <c r="H1026" s="57" t="str">
        <f>_xlfn.IFNA(_xlfn.IFNA(INDEX(l_fp!$B$3:$B$65537,MATCH($D1026,l_fp!$A$3:$A$65537,0)),INDEX(background_biosphere!$B$2:$B$65536,MATCH($D1026,background_biosphere!$A$2:$A$65536,0))),"")</f>
        <v/>
      </c>
      <c r="I1026" s="58"/>
      <c r="J1026" s="58"/>
      <c r="K1026" s="54"/>
      <c r="L1026" s="59" t="str">
        <f>IF(_xlfn.IFNA(_xlfn.IFNA(INDEX(l_fp!$D$3:$D$65537,MATCH($D1026,l_fp!$A$3:$A$65537,0)),INDEX(background_biosphere!$C$2:$C$65536,MATCH($D1026,background_biosphere!$A$2:$A$65536,0))),"")=0,"",_xlfn.IFNA(_xlfn.IFNA(INDEX(l_fp!$D$3:$D$65537,MATCH($D1026,l_fp!$A$3:$A$65537,0)),INDEX(background_biosphere!$C$2:$C$65536,MATCH($D1026,background_biosphere!$A$2:$A$65536,0))),""))</f>
        <v/>
      </c>
      <c r="M1026" s="59" t="str">
        <f>IF(_xlfn.IFNA(_xlfn.IFNA(INDEX(l_fp!$E$3:$E$65537,MATCH($D1026,l_fp!$A$3:$A$65537,0)),INDEX(background_biosphere!$D$2:$D$65536,MATCH($D1026,background_biosphere!$A$2:$A$65536,0))),"")=0,"",_xlfn.IFNA(_xlfn.IFNA(INDEX(l_fp!$E$3:$E$65537,MATCH($D1026,l_fp!$A$3:$A$65537,0)),INDEX(background_biosphere!$D$2:$D$65536,MATCH($D1026,background_biosphere!$A$2:$A$65536,0))),""))</f>
        <v/>
      </c>
      <c r="N1026" s="60" t="str">
        <f>_xlfn.IFNA(_xlfn.IFNA(_xlfn.IFNA(_xlfn.IFNA(INDEX(l_goods!$D$3:$D$65537,MATCH(C1026,l_goods!$A$3:$A$65537,0)),INDEX(background_technosphere!$H$2:$H$65536,MATCH(C1026,background_technosphere!$A$2:$A$65536,0))),INDEX(l_fp!$F$3:$F$65537,MATCH($D1026,l_fp!$A$3:$A$65537,0))),INDEX(background_biosphere!$E$2:$E$65536,MATCH($D1026,background_biosphere!$A$2:$A$65536,0))),"")</f>
        <v/>
      </c>
      <c r="O1026" s="61"/>
      <c r="P1026" s="61"/>
      <c r="Q1026" s="61"/>
    </row>
    <row r="1027" spans="1:17" x14ac:dyDescent="0.25">
      <c r="A1027" s="159"/>
      <c r="B1027" s="156"/>
      <c r="C1027" s="53"/>
      <c r="D1027" s="54"/>
      <c r="E1027" s="55" t="str">
        <f>_xlfn.IFNA(_xlfn.IFNA(INDEX(l_act!$B$3:$B$65537,MATCH(IFERROR(RIGHT($C1027,LEN($C1027)-FIND("_",$C1027)),""),l_act!$A$3:$A$65537,0)),INDEX(background_technosphere!$E$2:$E$65536,MATCH($C1027,background_technosphere!$A$2:$A$65536,0))),"")</f>
        <v/>
      </c>
      <c r="F1027" s="55" t="str">
        <f>_xlfn.IFNA(_xlfn.IFNA(INDEX(l_act!$C$3:$C$65537,MATCH(IFERROR(RIGHT($C1027,LEN($C1027)-FIND("_",$C1027)),""),l_act!$A$3:$A$65537,0)),INDEX(background_technosphere!$G$2:$G$65536,MATCH($C1027,background_technosphere!$A$2:$A$65536,0))),"")</f>
        <v/>
      </c>
      <c r="G1027" s="56" t="str">
        <f>_xlfn.IFNA(_xlfn.IFNA(INDEX(l_goods!$B$3:$B$65537,MATCH($C1027,l_goods!$A$3:$A$65537,0)),INDEX(background_technosphere!$F$2:$F$65536,MATCH($C1027,background_technosphere!$A$2:$A$65536,0))),"")</f>
        <v/>
      </c>
      <c r="H1027" s="57" t="str">
        <f>_xlfn.IFNA(_xlfn.IFNA(INDEX(l_fp!$B$3:$B$65537,MATCH($D1027,l_fp!$A$3:$A$65537,0)),INDEX(background_biosphere!$B$2:$B$65536,MATCH($D1027,background_biosphere!$A$2:$A$65536,0))),"")</f>
        <v/>
      </c>
      <c r="I1027" s="58"/>
      <c r="J1027" s="58"/>
      <c r="K1027" s="54"/>
      <c r="L1027" s="59" t="str">
        <f>IF(_xlfn.IFNA(_xlfn.IFNA(INDEX(l_fp!$D$3:$D$65537,MATCH($D1027,l_fp!$A$3:$A$65537,0)),INDEX(background_biosphere!$C$2:$C$65536,MATCH($D1027,background_biosphere!$A$2:$A$65536,0))),"")=0,"",_xlfn.IFNA(_xlfn.IFNA(INDEX(l_fp!$D$3:$D$65537,MATCH($D1027,l_fp!$A$3:$A$65537,0)),INDEX(background_biosphere!$C$2:$C$65536,MATCH($D1027,background_biosphere!$A$2:$A$65536,0))),""))</f>
        <v/>
      </c>
      <c r="M1027" s="59" t="str">
        <f>IF(_xlfn.IFNA(_xlfn.IFNA(INDEX(l_fp!$E$3:$E$65537,MATCH($D1027,l_fp!$A$3:$A$65537,0)),INDEX(background_biosphere!$D$2:$D$65536,MATCH($D1027,background_biosphere!$A$2:$A$65536,0))),"")=0,"",_xlfn.IFNA(_xlfn.IFNA(INDEX(l_fp!$E$3:$E$65537,MATCH($D1027,l_fp!$A$3:$A$65537,0)),INDEX(background_biosphere!$D$2:$D$65536,MATCH($D1027,background_biosphere!$A$2:$A$65536,0))),""))</f>
        <v/>
      </c>
      <c r="N1027" s="60" t="str">
        <f>_xlfn.IFNA(_xlfn.IFNA(_xlfn.IFNA(_xlfn.IFNA(INDEX(l_goods!$D$3:$D$65537,MATCH(C1027,l_goods!$A$3:$A$65537,0)),INDEX(background_technosphere!$H$2:$H$65536,MATCH(C1027,background_technosphere!$A$2:$A$65536,0))),INDEX(l_fp!$F$3:$F$65537,MATCH($D1027,l_fp!$A$3:$A$65537,0))),INDEX(background_biosphere!$E$2:$E$65536,MATCH($D1027,background_biosphere!$A$2:$A$65536,0))),"")</f>
        <v/>
      </c>
      <c r="O1027" s="61"/>
      <c r="P1027" s="61"/>
      <c r="Q1027" s="61"/>
    </row>
    <row r="1028" spans="1:17" x14ac:dyDescent="0.25">
      <c r="A1028" s="159"/>
      <c r="B1028" s="156"/>
      <c r="C1028" s="53"/>
      <c r="D1028" s="54"/>
      <c r="E1028" s="55" t="str">
        <f>_xlfn.IFNA(_xlfn.IFNA(INDEX(l_act!$B$3:$B$65537,MATCH(IFERROR(RIGHT($C1028,LEN($C1028)-FIND("_",$C1028)),""),l_act!$A$3:$A$65537,0)),INDEX(background_technosphere!$E$2:$E$65536,MATCH($C1028,background_technosphere!$A$2:$A$65536,0))),"")</f>
        <v/>
      </c>
      <c r="F1028" s="55" t="str">
        <f>_xlfn.IFNA(_xlfn.IFNA(INDEX(l_act!$C$3:$C$65537,MATCH(IFERROR(RIGHT($C1028,LEN($C1028)-FIND("_",$C1028)),""),l_act!$A$3:$A$65537,0)),INDEX(background_technosphere!$G$2:$G$65536,MATCH($C1028,background_technosphere!$A$2:$A$65536,0))),"")</f>
        <v/>
      </c>
      <c r="G1028" s="56" t="str">
        <f>_xlfn.IFNA(_xlfn.IFNA(INDEX(l_goods!$B$3:$B$65537,MATCH($C1028,l_goods!$A$3:$A$65537,0)),INDEX(background_technosphere!$F$2:$F$65536,MATCH($C1028,background_technosphere!$A$2:$A$65536,0))),"")</f>
        <v/>
      </c>
      <c r="H1028" s="57" t="str">
        <f>_xlfn.IFNA(_xlfn.IFNA(INDEX(l_fp!$B$3:$B$65537,MATCH($D1028,l_fp!$A$3:$A$65537,0)),INDEX(background_biosphere!$B$2:$B$65536,MATCH($D1028,background_biosphere!$A$2:$A$65536,0))),"")</f>
        <v/>
      </c>
      <c r="I1028" s="58"/>
      <c r="J1028" s="58"/>
      <c r="K1028" s="54"/>
      <c r="L1028" s="59" t="str">
        <f>IF(_xlfn.IFNA(_xlfn.IFNA(INDEX(l_fp!$D$3:$D$65537,MATCH($D1028,l_fp!$A$3:$A$65537,0)),INDEX(background_biosphere!$C$2:$C$65536,MATCH($D1028,background_biosphere!$A$2:$A$65536,0))),"")=0,"",_xlfn.IFNA(_xlfn.IFNA(INDEX(l_fp!$D$3:$D$65537,MATCH($D1028,l_fp!$A$3:$A$65537,0)),INDEX(background_biosphere!$C$2:$C$65536,MATCH($D1028,background_biosphere!$A$2:$A$65536,0))),""))</f>
        <v/>
      </c>
      <c r="M1028" s="59" t="str">
        <f>IF(_xlfn.IFNA(_xlfn.IFNA(INDEX(l_fp!$E$3:$E$65537,MATCH($D1028,l_fp!$A$3:$A$65537,0)),INDEX(background_biosphere!$D$2:$D$65536,MATCH($D1028,background_biosphere!$A$2:$A$65536,0))),"")=0,"",_xlfn.IFNA(_xlfn.IFNA(INDEX(l_fp!$E$3:$E$65537,MATCH($D1028,l_fp!$A$3:$A$65537,0)),INDEX(background_biosphere!$D$2:$D$65536,MATCH($D1028,background_biosphere!$A$2:$A$65536,0))),""))</f>
        <v/>
      </c>
      <c r="N1028" s="60" t="str">
        <f>_xlfn.IFNA(_xlfn.IFNA(_xlfn.IFNA(_xlfn.IFNA(INDEX(l_goods!$D$3:$D$65537,MATCH(C1028,l_goods!$A$3:$A$65537,0)),INDEX(background_technosphere!$H$2:$H$65536,MATCH(C1028,background_technosphere!$A$2:$A$65536,0))),INDEX(l_fp!$F$3:$F$65537,MATCH($D1028,l_fp!$A$3:$A$65537,0))),INDEX(background_biosphere!$E$2:$E$65536,MATCH($D1028,background_biosphere!$A$2:$A$65536,0))),"")</f>
        <v/>
      </c>
      <c r="O1028" s="61"/>
      <c r="P1028" s="61"/>
      <c r="Q1028" s="61"/>
    </row>
    <row r="1029" spans="1:17" x14ac:dyDescent="0.25">
      <c r="A1029" s="159"/>
      <c r="B1029" s="156"/>
      <c r="C1029" s="53"/>
      <c r="D1029" s="54"/>
      <c r="E1029" s="55" t="str">
        <f>_xlfn.IFNA(_xlfn.IFNA(INDEX(l_act!$B$3:$B$65537,MATCH(IFERROR(RIGHT($C1029,LEN($C1029)-FIND("_",$C1029)),""),l_act!$A$3:$A$65537,0)),INDEX(background_technosphere!$E$2:$E$65536,MATCH($C1029,background_technosphere!$A$2:$A$65536,0))),"")</f>
        <v/>
      </c>
      <c r="F1029" s="55" t="str">
        <f>_xlfn.IFNA(_xlfn.IFNA(INDEX(l_act!$C$3:$C$65537,MATCH(IFERROR(RIGHT($C1029,LEN($C1029)-FIND("_",$C1029)),""),l_act!$A$3:$A$65537,0)),INDEX(background_technosphere!$G$2:$G$65536,MATCH($C1029,background_technosphere!$A$2:$A$65536,0))),"")</f>
        <v/>
      </c>
      <c r="G1029" s="56" t="str">
        <f>_xlfn.IFNA(_xlfn.IFNA(INDEX(l_goods!$B$3:$B$65537,MATCH($C1029,l_goods!$A$3:$A$65537,0)),INDEX(background_technosphere!$F$2:$F$65536,MATCH($C1029,background_technosphere!$A$2:$A$65536,0))),"")</f>
        <v/>
      </c>
      <c r="H1029" s="57" t="str">
        <f>_xlfn.IFNA(_xlfn.IFNA(INDEX(l_fp!$B$3:$B$65537,MATCH($D1029,l_fp!$A$3:$A$65537,0)),INDEX(background_biosphere!$B$2:$B$65536,MATCH($D1029,background_biosphere!$A$2:$A$65536,0))),"")</f>
        <v/>
      </c>
      <c r="I1029" s="58"/>
      <c r="J1029" s="58"/>
      <c r="K1029" s="54"/>
      <c r="L1029" s="59" t="str">
        <f>IF(_xlfn.IFNA(_xlfn.IFNA(INDEX(l_fp!$D$3:$D$65537,MATCH($D1029,l_fp!$A$3:$A$65537,0)),INDEX(background_biosphere!$C$2:$C$65536,MATCH($D1029,background_biosphere!$A$2:$A$65536,0))),"")=0,"",_xlfn.IFNA(_xlfn.IFNA(INDEX(l_fp!$D$3:$D$65537,MATCH($D1029,l_fp!$A$3:$A$65537,0)),INDEX(background_biosphere!$C$2:$C$65536,MATCH($D1029,background_biosphere!$A$2:$A$65536,0))),""))</f>
        <v/>
      </c>
      <c r="M1029" s="59" t="str">
        <f>IF(_xlfn.IFNA(_xlfn.IFNA(INDEX(l_fp!$E$3:$E$65537,MATCH($D1029,l_fp!$A$3:$A$65537,0)),INDEX(background_biosphere!$D$2:$D$65536,MATCH($D1029,background_biosphere!$A$2:$A$65536,0))),"")=0,"",_xlfn.IFNA(_xlfn.IFNA(INDEX(l_fp!$E$3:$E$65537,MATCH($D1029,l_fp!$A$3:$A$65537,0)),INDEX(background_biosphere!$D$2:$D$65536,MATCH($D1029,background_biosphere!$A$2:$A$65536,0))),""))</f>
        <v/>
      </c>
      <c r="N1029" s="60" t="str">
        <f>_xlfn.IFNA(_xlfn.IFNA(_xlfn.IFNA(_xlfn.IFNA(INDEX(l_goods!$D$3:$D$65537,MATCH(C1029,l_goods!$A$3:$A$65537,0)),INDEX(background_technosphere!$H$2:$H$65536,MATCH(C1029,background_technosphere!$A$2:$A$65536,0))),INDEX(l_fp!$F$3:$F$65537,MATCH($D1029,l_fp!$A$3:$A$65537,0))),INDEX(background_biosphere!$E$2:$E$65536,MATCH($D1029,background_biosphere!$A$2:$A$65536,0))),"")</f>
        <v/>
      </c>
      <c r="O1029" s="61"/>
      <c r="P1029" s="61"/>
      <c r="Q1029" s="61"/>
    </row>
    <row r="1030" spans="1:17" x14ac:dyDescent="0.25">
      <c r="A1030" s="159"/>
      <c r="B1030" s="156"/>
      <c r="C1030" s="53"/>
      <c r="D1030" s="54"/>
      <c r="E1030" s="55" t="str">
        <f>_xlfn.IFNA(_xlfn.IFNA(INDEX(l_act!$B$3:$B$65537,MATCH(IFERROR(RIGHT($C1030,LEN($C1030)-FIND("_",$C1030)),""),l_act!$A$3:$A$65537,0)),INDEX(background_technosphere!$E$2:$E$65536,MATCH($C1030,background_technosphere!$A$2:$A$65536,0))),"")</f>
        <v/>
      </c>
      <c r="F1030" s="55" t="str">
        <f>_xlfn.IFNA(_xlfn.IFNA(INDEX(l_act!$C$3:$C$65537,MATCH(IFERROR(RIGHT($C1030,LEN($C1030)-FIND("_",$C1030)),""),l_act!$A$3:$A$65537,0)),INDEX(background_technosphere!$G$2:$G$65536,MATCH($C1030,background_technosphere!$A$2:$A$65536,0))),"")</f>
        <v/>
      </c>
      <c r="G1030" s="56" t="str">
        <f>_xlfn.IFNA(_xlfn.IFNA(INDEX(l_goods!$B$3:$B$65537,MATCH($C1030,l_goods!$A$3:$A$65537,0)),INDEX(background_technosphere!$F$2:$F$65536,MATCH($C1030,background_technosphere!$A$2:$A$65536,0))),"")</f>
        <v/>
      </c>
      <c r="H1030" s="57" t="str">
        <f>_xlfn.IFNA(_xlfn.IFNA(INDEX(l_fp!$B$3:$B$65537,MATCH($D1030,l_fp!$A$3:$A$65537,0)),INDEX(background_biosphere!$B$2:$B$65536,MATCH($D1030,background_biosphere!$A$2:$A$65536,0))),"")</f>
        <v/>
      </c>
      <c r="I1030" s="58"/>
      <c r="J1030" s="58"/>
      <c r="K1030" s="54"/>
      <c r="L1030" s="59" t="str">
        <f>IF(_xlfn.IFNA(_xlfn.IFNA(INDEX(l_fp!$D$3:$D$65537,MATCH($D1030,l_fp!$A$3:$A$65537,0)),INDEX(background_biosphere!$C$2:$C$65536,MATCH($D1030,background_biosphere!$A$2:$A$65536,0))),"")=0,"",_xlfn.IFNA(_xlfn.IFNA(INDEX(l_fp!$D$3:$D$65537,MATCH($D1030,l_fp!$A$3:$A$65537,0)),INDEX(background_biosphere!$C$2:$C$65536,MATCH($D1030,background_biosphere!$A$2:$A$65536,0))),""))</f>
        <v/>
      </c>
      <c r="M1030" s="59" t="str">
        <f>IF(_xlfn.IFNA(_xlfn.IFNA(INDEX(l_fp!$E$3:$E$65537,MATCH($D1030,l_fp!$A$3:$A$65537,0)),INDEX(background_biosphere!$D$2:$D$65536,MATCH($D1030,background_biosphere!$A$2:$A$65536,0))),"")=0,"",_xlfn.IFNA(_xlfn.IFNA(INDEX(l_fp!$E$3:$E$65537,MATCH($D1030,l_fp!$A$3:$A$65537,0)),INDEX(background_biosphere!$D$2:$D$65536,MATCH($D1030,background_biosphere!$A$2:$A$65536,0))),""))</f>
        <v/>
      </c>
      <c r="N1030" s="60" t="str">
        <f>_xlfn.IFNA(_xlfn.IFNA(_xlfn.IFNA(_xlfn.IFNA(INDEX(l_goods!$D$3:$D$65537,MATCH(C1030,l_goods!$A$3:$A$65537,0)),INDEX(background_technosphere!$H$2:$H$65536,MATCH(C1030,background_technosphere!$A$2:$A$65536,0))),INDEX(l_fp!$F$3:$F$65537,MATCH($D1030,l_fp!$A$3:$A$65537,0))),INDEX(background_biosphere!$E$2:$E$65536,MATCH($D1030,background_biosphere!$A$2:$A$65536,0))),"")</f>
        <v/>
      </c>
      <c r="O1030" s="61"/>
      <c r="P1030" s="61"/>
      <c r="Q1030" s="61"/>
    </row>
    <row r="1031" spans="1:17" x14ac:dyDescent="0.25">
      <c r="A1031" s="159"/>
      <c r="B1031" s="156"/>
      <c r="C1031" s="53"/>
      <c r="D1031" s="54"/>
      <c r="E1031" s="55" t="str">
        <f>_xlfn.IFNA(_xlfn.IFNA(INDEX(l_act!$B$3:$B$65537,MATCH(IFERROR(RIGHT($C1031,LEN($C1031)-FIND("_",$C1031)),""),l_act!$A$3:$A$65537,0)),INDEX(background_technosphere!$E$2:$E$65536,MATCH($C1031,background_technosphere!$A$2:$A$65536,0))),"")</f>
        <v/>
      </c>
      <c r="F1031" s="55" t="str">
        <f>_xlfn.IFNA(_xlfn.IFNA(INDEX(l_act!$C$3:$C$65537,MATCH(IFERROR(RIGHT($C1031,LEN($C1031)-FIND("_",$C1031)),""),l_act!$A$3:$A$65537,0)),INDEX(background_technosphere!$G$2:$G$65536,MATCH($C1031,background_technosphere!$A$2:$A$65536,0))),"")</f>
        <v/>
      </c>
      <c r="G1031" s="56" t="str">
        <f>_xlfn.IFNA(_xlfn.IFNA(INDEX(l_goods!$B$3:$B$65537,MATCH($C1031,l_goods!$A$3:$A$65537,0)),INDEX(background_technosphere!$F$2:$F$65536,MATCH($C1031,background_technosphere!$A$2:$A$65536,0))),"")</f>
        <v/>
      </c>
      <c r="H1031" s="57" t="str">
        <f>_xlfn.IFNA(_xlfn.IFNA(INDEX(l_fp!$B$3:$B$65537,MATCH($D1031,l_fp!$A$3:$A$65537,0)),INDEX(background_biosphere!$B$2:$B$65536,MATCH($D1031,background_biosphere!$A$2:$A$65536,0))),"")</f>
        <v/>
      </c>
      <c r="I1031" s="58"/>
      <c r="J1031" s="58"/>
      <c r="K1031" s="54"/>
      <c r="L1031" s="59" t="str">
        <f>IF(_xlfn.IFNA(_xlfn.IFNA(INDEX(l_fp!$D$3:$D$65537,MATCH($D1031,l_fp!$A$3:$A$65537,0)),INDEX(background_biosphere!$C$2:$C$65536,MATCH($D1031,background_biosphere!$A$2:$A$65536,0))),"")=0,"",_xlfn.IFNA(_xlfn.IFNA(INDEX(l_fp!$D$3:$D$65537,MATCH($D1031,l_fp!$A$3:$A$65537,0)),INDEX(background_biosphere!$C$2:$C$65536,MATCH($D1031,background_biosphere!$A$2:$A$65536,0))),""))</f>
        <v/>
      </c>
      <c r="M1031" s="59" t="str">
        <f>IF(_xlfn.IFNA(_xlfn.IFNA(INDEX(l_fp!$E$3:$E$65537,MATCH($D1031,l_fp!$A$3:$A$65537,0)),INDEX(background_biosphere!$D$2:$D$65536,MATCH($D1031,background_biosphere!$A$2:$A$65536,0))),"")=0,"",_xlfn.IFNA(_xlfn.IFNA(INDEX(l_fp!$E$3:$E$65537,MATCH($D1031,l_fp!$A$3:$A$65537,0)),INDEX(background_biosphere!$D$2:$D$65536,MATCH($D1031,background_biosphere!$A$2:$A$65536,0))),""))</f>
        <v/>
      </c>
      <c r="N1031" s="60" t="str">
        <f>_xlfn.IFNA(_xlfn.IFNA(_xlfn.IFNA(_xlfn.IFNA(INDEX(l_goods!$D$3:$D$65537,MATCH(C1031,l_goods!$A$3:$A$65537,0)),INDEX(background_technosphere!$H$2:$H$65536,MATCH(C1031,background_technosphere!$A$2:$A$65536,0))),INDEX(l_fp!$F$3:$F$65537,MATCH($D1031,l_fp!$A$3:$A$65537,0))),INDEX(background_biosphere!$E$2:$E$65536,MATCH($D1031,background_biosphere!$A$2:$A$65536,0))),"")</f>
        <v/>
      </c>
      <c r="O1031" s="61"/>
      <c r="P1031" s="61"/>
      <c r="Q1031" s="61"/>
    </row>
    <row r="1032" spans="1:17" x14ac:dyDescent="0.25">
      <c r="A1032" s="159"/>
      <c r="B1032" s="156"/>
      <c r="C1032" s="53"/>
      <c r="D1032" s="54"/>
      <c r="E1032" s="55" t="str">
        <f>_xlfn.IFNA(_xlfn.IFNA(INDEX(l_act!$B$3:$B$65537,MATCH(IFERROR(RIGHT($C1032,LEN($C1032)-FIND("_",$C1032)),""),l_act!$A$3:$A$65537,0)),INDEX(background_technosphere!$E$2:$E$65536,MATCH($C1032,background_technosphere!$A$2:$A$65536,0))),"")</f>
        <v/>
      </c>
      <c r="F1032" s="55" t="str">
        <f>_xlfn.IFNA(_xlfn.IFNA(INDEX(l_act!$C$3:$C$65537,MATCH(IFERROR(RIGHT($C1032,LEN($C1032)-FIND("_",$C1032)),""),l_act!$A$3:$A$65537,0)),INDEX(background_technosphere!$G$2:$G$65536,MATCH($C1032,background_technosphere!$A$2:$A$65536,0))),"")</f>
        <v/>
      </c>
      <c r="G1032" s="56" t="str">
        <f>_xlfn.IFNA(_xlfn.IFNA(INDEX(l_goods!$B$3:$B$65537,MATCH($C1032,l_goods!$A$3:$A$65537,0)),INDEX(background_technosphere!$F$2:$F$65536,MATCH($C1032,background_technosphere!$A$2:$A$65536,0))),"")</f>
        <v/>
      </c>
      <c r="H1032" s="57" t="str">
        <f>_xlfn.IFNA(_xlfn.IFNA(INDEX(l_fp!$B$3:$B$65537,MATCH($D1032,l_fp!$A$3:$A$65537,0)),INDEX(background_biosphere!$B$2:$B$65536,MATCH($D1032,background_biosphere!$A$2:$A$65536,0))),"")</f>
        <v/>
      </c>
      <c r="I1032" s="58"/>
      <c r="J1032" s="58"/>
      <c r="K1032" s="54"/>
      <c r="L1032" s="59" t="str">
        <f>IF(_xlfn.IFNA(_xlfn.IFNA(INDEX(l_fp!$D$3:$D$65537,MATCH($D1032,l_fp!$A$3:$A$65537,0)),INDEX(background_biosphere!$C$2:$C$65536,MATCH($D1032,background_biosphere!$A$2:$A$65536,0))),"")=0,"",_xlfn.IFNA(_xlfn.IFNA(INDEX(l_fp!$D$3:$D$65537,MATCH($D1032,l_fp!$A$3:$A$65537,0)),INDEX(background_biosphere!$C$2:$C$65536,MATCH($D1032,background_biosphere!$A$2:$A$65536,0))),""))</f>
        <v/>
      </c>
      <c r="M1032" s="59" t="str">
        <f>IF(_xlfn.IFNA(_xlfn.IFNA(INDEX(l_fp!$E$3:$E$65537,MATCH($D1032,l_fp!$A$3:$A$65537,0)),INDEX(background_biosphere!$D$2:$D$65536,MATCH($D1032,background_biosphere!$A$2:$A$65536,0))),"")=0,"",_xlfn.IFNA(_xlfn.IFNA(INDEX(l_fp!$E$3:$E$65537,MATCH($D1032,l_fp!$A$3:$A$65537,0)),INDEX(background_biosphere!$D$2:$D$65536,MATCH($D1032,background_biosphere!$A$2:$A$65536,0))),""))</f>
        <v/>
      </c>
      <c r="N1032" s="60" t="str">
        <f>_xlfn.IFNA(_xlfn.IFNA(_xlfn.IFNA(_xlfn.IFNA(INDEX(l_goods!$D$3:$D$65537,MATCH(C1032,l_goods!$A$3:$A$65537,0)),INDEX(background_technosphere!$H$2:$H$65536,MATCH(C1032,background_technosphere!$A$2:$A$65536,0))),INDEX(l_fp!$F$3:$F$65537,MATCH($D1032,l_fp!$A$3:$A$65537,0))),INDEX(background_biosphere!$E$2:$E$65536,MATCH($D1032,background_biosphere!$A$2:$A$65536,0))),"")</f>
        <v/>
      </c>
      <c r="O1032" s="61"/>
      <c r="P1032" s="61"/>
      <c r="Q1032" s="61"/>
    </row>
    <row r="1033" spans="1:17" x14ac:dyDescent="0.25">
      <c r="A1033" s="159"/>
      <c r="B1033" s="156"/>
      <c r="C1033" s="53"/>
      <c r="D1033" s="54"/>
      <c r="E1033" s="55" t="str">
        <f>_xlfn.IFNA(_xlfn.IFNA(INDEX(l_act!$B$3:$B$65537,MATCH(IFERROR(RIGHT($C1033,LEN($C1033)-FIND("_",$C1033)),""),l_act!$A$3:$A$65537,0)),INDEX(background_technosphere!$E$2:$E$65536,MATCH($C1033,background_technosphere!$A$2:$A$65536,0))),"")</f>
        <v/>
      </c>
      <c r="F1033" s="55" t="str">
        <f>_xlfn.IFNA(_xlfn.IFNA(INDEX(l_act!$C$3:$C$65537,MATCH(IFERROR(RIGHT($C1033,LEN($C1033)-FIND("_",$C1033)),""),l_act!$A$3:$A$65537,0)),INDEX(background_technosphere!$G$2:$G$65536,MATCH($C1033,background_technosphere!$A$2:$A$65536,0))),"")</f>
        <v/>
      </c>
      <c r="G1033" s="56" t="str">
        <f>_xlfn.IFNA(_xlfn.IFNA(INDEX(l_goods!$B$3:$B$65537,MATCH($C1033,l_goods!$A$3:$A$65537,0)),INDEX(background_technosphere!$F$2:$F$65536,MATCH($C1033,background_technosphere!$A$2:$A$65536,0))),"")</f>
        <v/>
      </c>
      <c r="H1033" s="57" t="str">
        <f>_xlfn.IFNA(_xlfn.IFNA(INDEX(l_fp!$B$3:$B$65537,MATCH($D1033,l_fp!$A$3:$A$65537,0)),INDEX(background_biosphere!$B$2:$B$65536,MATCH($D1033,background_biosphere!$A$2:$A$65536,0))),"")</f>
        <v/>
      </c>
      <c r="I1033" s="58"/>
      <c r="J1033" s="58"/>
      <c r="K1033" s="54"/>
      <c r="L1033" s="59" t="str">
        <f>IF(_xlfn.IFNA(_xlfn.IFNA(INDEX(l_fp!$D$3:$D$65537,MATCH($D1033,l_fp!$A$3:$A$65537,0)),INDEX(background_biosphere!$C$2:$C$65536,MATCH($D1033,background_biosphere!$A$2:$A$65536,0))),"")=0,"",_xlfn.IFNA(_xlfn.IFNA(INDEX(l_fp!$D$3:$D$65537,MATCH($D1033,l_fp!$A$3:$A$65537,0)),INDEX(background_biosphere!$C$2:$C$65536,MATCH($D1033,background_biosphere!$A$2:$A$65536,0))),""))</f>
        <v/>
      </c>
      <c r="M1033" s="59" t="str">
        <f>IF(_xlfn.IFNA(_xlfn.IFNA(INDEX(l_fp!$E$3:$E$65537,MATCH($D1033,l_fp!$A$3:$A$65537,0)),INDEX(background_biosphere!$D$2:$D$65536,MATCH($D1033,background_biosphere!$A$2:$A$65536,0))),"")=0,"",_xlfn.IFNA(_xlfn.IFNA(INDEX(l_fp!$E$3:$E$65537,MATCH($D1033,l_fp!$A$3:$A$65537,0)),INDEX(background_biosphere!$D$2:$D$65536,MATCH($D1033,background_biosphere!$A$2:$A$65536,0))),""))</f>
        <v/>
      </c>
      <c r="N1033" s="60" t="str">
        <f>_xlfn.IFNA(_xlfn.IFNA(_xlfn.IFNA(_xlfn.IFNA(INDEX(l_goods!$D$3:$D$65537,MATCH(C1033,l_goods!$A$3:$A$65537,0)),INDEX(background_technosphere!$H$2:$H$65536,MATCH(C1033,background_technosphere!$A$2:$A$65536,0))),INDEX(l_fp!$F$3:$F$65537,MATCH($D1033,l_fp!$A$3:$A$65537,0))),INDEX(background_biosphere!$E$2:$E$65536,MATCH($D1033,background_biosphere!$A$2:$A$65536,0))),"")</f>
        <v/>
      </c>
      <c r="O1033" s="61"/>
      <c r="P1033" s="61"/>
      <c r="Q1033" s="61"/>
    </row>
    <row r="1034" spans="1:17" x14ac:dyDescent="0.25">
      <c r="A1034" s="159"/>
      <c r="B1034" s="156"/>
      <c r="C1034" s="53"/>
      <c r="D1034" s="54"/>
      <c r="E1034" s="55" t="str">
        <f>_xlfn.IFNA(_xlfn.IFNA(INDEX(l_act!$B$3:$B$65537,MATCH(IFERROR(RIGHT($C1034,LEN($C1034)-FIND("_",$C1034)),""),l_act!$A$3:$A$65537,0)),INDEX(background_technosphere!$E$2:$E$65536,MATCH($C1034,background_technosphere!$A$2:$A$65536,0))),"")</f>
        <v/>
      </c>
      <c r="F1034" s="55" t="str">
        <f>_xlfn.IFNA(_xlfn.IFNA(INDEX(l_act!$C$3:$C$65537,MATCH(IFERROR(RIGHT($C1034,LEN($C1034)-FIND("_",$C1034)),""),l_act!$A$3:$A$65537,0)),INDEX(background_technosphere!$G$2:$G$65536,MATCH($C1034,background_technosphere!$A$2:$A$65536,0))),"")</f>
        <v/>
      </c>
      <c r="G1034" s="56" t="str">
        <f>_xlfn.IFNA(_xlfn.IFNA(INDEX(l_goods!$B$3:$B$65537,MATCH($C1034,l_goods!$A$3:$A$65537,0)),INDEX(background_technosphere!$F$2:$F$65536,MATCH($C1034,background_technosphere!$A$2:$A$65536,0))),"")</f>
        <v/>
      </c>
      <c r="H1034" s="57" t="str">
        <f>_xlfn.IFNA(_xlfn.IFNA(INDEX(l_fp!$B$3:$B$65537,MATCH($D1034,l_fp!$A$3:$A$65537,0)),INDEX(background_biosphere!$B$2:$B$65536,MATCH($D1034,background_biosphere!$A$2:$A$65536,0))),"")</f>
        <v/>
      </c>
      <c r="I1034" s="58"/>
      <c r="J1034" s="58"/>
      <c r="K1034" s="54"/>
      <c r="L1034" s="59" t="str">
        <f>IF(_xlfn.IFNA(_xlfn.IFNA(INDEX(l_fp!$D$3:$D$65537,MATCH($D1034,l_fp!$A$3:$A$65537,0)),INDEX(background_biosphere!$C$2:$C$65536,MATCH($D1034,background_biosphere!$A$2:$A$65536,0))),"")=0,"",_xlfn.IFNA(_xlfn.IFNA(INDEX(l_fp!$D$3:$D$65537,MATCH($D1034,l_fp!$A$3:$A$65537,0)),INDEX(background_biosphere!$C$2:$C$65536,MATCH($D1034,background_biosphere!$A$2:$A$65536,0))),""))</f>
        <v/>
      </c>
      <c r="M1034" s="59" t="str">
        <f>IF(_xlfn.IFNA(_xlfn.IFNA(INDEX(l_fp!$E$3:$E$65537,MATCH($D1034,l_fp!$A$3:$A$65537,0)),INDEX(background_biosphere!$D$2:$D$65536,MATCH($D1034,background_biosphere!$A$2:$A$65536,0))),"")=0,"",_xlfn.IFNA(_xlfn.IFNA(INDEX(l_fp!$E$3:$E$65537,MATCH($D1034,l_fp!$A$3:$A$65537,0)),INDEX(background_biosphere!$D$2:$D$65536,MATCH($D1034,background_biosphere!$A$2:$A$65536,0))),""))</f>
        <v/>
      </c>
      <c r="N1034" s="60" t="str">
        <f>_xlfn.IFNA(_xlfn.IFNA(_xlfn.IFNA(_xlfn.IFNA(INDEX(l_goods!$D$3:$D$65537,MATCH(C1034,l_goods!$A$3:$A$65537,0)),INDEX(background_technosphere!$H$2:$H$65536,MATCH(C1034,background_technosphere!$A$2:$A$65536,0))),INDEX(l_fp!$F$3:$F$65537,MATCH($D1034,l_fp!$A$3:$A$65537,0))),INDEX(background_biosphere!$E$2:$E$65536,MATCH($D1034,background_biosphere!$A$2:$A$65536,0))),"")</f>
        <v/>
      </c>
      <c r="O1034" s="61"/>
      <c r="P1034" s="61"/>
      <c r="Q1034" s="61"/>
    </row>
    <row r="1035" spans="1:17" x14ac:dyDescent="0.25">
      <c r="A1035" s="159"/>
      <c r="B1035" s="156"/>
      <c r="C1035" s="53"/>
      <c r="D1035" s="54"/>
      <c r="E1035" s="55" t="str">
        <f>_xlfn.IFNA(_xlfn.IFNA(INDEX(l_act!$B$3:$B$65537,MATCH(IFERROR(RIGHT($C1035,LEN($C1035)-FIND("_",$C1035)),""),l_act!$A$3:$A$65537,0)),INDEX(background_technosphere!$E$2:$E$65536,MATCH($C1035,background_technosphere!$A$2:$A$65536,0))),"")</f>
        <v/>
      </c>
      <c r="F1035" s="55" t="str">
        <f>_xlfn.IFNA(_xlfn.IFNA(INDEX(l_act!$C$3:$C$65537,MATCH(IFERROR(RIGHT($C1035,LEN($C1035)-FIND("_",$C1035)),""),l_act!$A$3:$A$65537,0)),INDEX(background_technosphere!$G$2:$G$65536,MATCH($C1035,background_technosphere!$A$2:$A$65536,0))),"")</f>
        <v/>
      </c>
      <c r="G1035" s="56" t="str">
        <f>_xlfn.IFNA(_xlfn.IFNA(INDEX(l_goods!$B$3:$B$65537,MATCH($C1035,l_goods!$A$3:$A$65537,0)),INDEX(background_technosphere!$F$2:$F$65536,MATCH($C1035,background_technosphere!$A$2:$A$65536,0))),"")</f>
        <v/>
      </c>
      <c r="H1035" s="57" t="str">
        <f>_xlfn.IFNA(_xlfn.IFNA(INDEX(l_fp!$B$3:$B$65537,MATCH($D1035,l_fp!$A$3:$A$65537,0)),INDEX(background_biosphere!$B$2:$B$65536,MATCH($D1035,background_biosphere!$A$2:$A$65536,0))),"")</f>
        <v/>
      </c>
      <c r="I1035" s="58"/>
      <c r="J1035" s="58"/>
      <c r="K1035" s="54"/>
      <c r="L1035" s="59" t="str">
        <f>IF(_xlfn.IFNA(_xlfn.IFNA(INDEX(l_fp!$D$3:$D$65537,MATCH($D1035,l_fp!$A$3:$A$65537,0)),INDEX(background_biosphere!$C$2:$C$65536,MATCH($D1035,background_biosphere!$A$2:$A$65536,0))),"")=0,"",_xlfn.IFNA(_xlfn.IFNA(INDEX(l_fp!$D$3:$D$65537,MATCH($D1035,l_fp!$A$3:$A$65537,0)),INDEX(background_biosphere!$C$2:$C$65536,MATCH($D1035,background_biosphere!$A$2:$A$65536,0))),""))</f>
        <v/>
      </c>
      <c r="M1035" s="59" t="str">
        <f>IF(_xlfn.IFNA(_xlfn.IFNA(INDEX(l_fp!$E$3:$E$65537,MATCH($D1035,l_fp!$A$3:$A$65537,0)),INDEX(background_biosphere!$D$2:$D$65536,MATCH($D1035,background_biosphere!$A$2:$A$65536,0))),"")=0,"",_xlfn.IFNA(_xlfn.IFNA(INDEX(l_fp!$E$3:$E$65537,MATCH($D1035,l_fp!$A$3:$A$65537,0)),INDEX(background_biosphere!$D$2:$D$65536,MATCH($D1035,background_biosphere!$A$2:$A$65536,0))),""))</f>
        <v/>
      </c>
      <c r="N1035" s="60" t="str">
        <f>_xlfn.IFNA(_xlfn.IFNA(_xlfn.IFNA(_xlfn.IFNA(INDEX(l_goods!$D$3:$D$65537,MATCH(C1035,l_goods!$A$3:$A$65537,0)),INDEX(background_technosphere!$H$2:$H$65536,MATCH(C1035,background_technosphere!$A$2:$A$65536,0))),INDEX(l_fp!$F$3:$F$65537,MATCH($D1035,l_fp!$A$3:$A$65537,0))),INDEX(background_biosphere!$E$2:$E$65536,MATCH($D1035,background_biosphere!$A$2:$A$65536,0))),"")</f>
        <v/>
      </c>
      <c r="O1035" s="61"/>
      <c r="P1035" s="61"/>
      <c r="Q1035" s="61"/>
    </row>
    <row r="1036" spans="1:17" x14ac:dyDescent="0.25">
      <c r="A1036" s="159"/>
      <c r="B1036" s="156"/>
      <c r="C1036" s="53"/>
      <c r="D1036" s="54"/>
      <c r="E1036" s="55" t="str">
        <f>_xlfn.IFNA(_xlfn.IFNA(INDEX(l_act!$B$3:$B$65537,MATCH(IFERROR(RIGHT($C1036,LEN($C1036)-FIND("_",$C1036)),""),l_act!$A$3:$A$65537,0)),INDEX(background_technosphere!$E$2:$E$65536,MATCH($C1036,background_technosphere!$A$2:$A$65536,0))),"")</f>
        <v/>
      </c>
      <c r="F1036" s="55" t="str">
        <f>_xlfn.IFNA(_xlfn.IFNA(INDEX(l_act!$C$3:$C$65537,MATCH(IFERROR(RIGHT($C1036,LEN($C1036)-FIND("_",$C1036)),""),l_act!$A$3:$A$65537,0)),INDEX(background_technosphere!$G$2:$G$65536,MATCH($C1036,background_technosphere!$A$2:$A$65536,0))),"")</f>
        <v/>
      </c>
      <c r="G1036" s="56" t="str">
        <f>_xlfn.IFNA(_xlfn.IFNA(INDEX(l_goods!$B$3:$B$65537,MATCH($C1036,l_goods!$A$3:$A$65537,0)),INDEX(background_technosphere!$F$2:$F$65536,MATCH($C1036,background_technosphere!$A$2:$A$65536,0))),"")</f>
        <v/>
      </c>
      <c r="H1036" s="57" t="str">
        <f>_xlfn.IFNA(_xlfn.IFNA(INDEX(l_fp!$B$3:$B$65537,MATCH($D1036,l_fp!$A$3:$A$65537,0)),INDEX(background_biosphere!$B$2:$B$65536,MATCH($D1036,background_biosphere!$A$2:$A$65536,0))),"")</f>
        <v/>
      </c>
      <c r="I1036" s="58"/>
      <c r="J1036" s="58"/>
      <c r="K1036" s="54"/>
      <c r="L1036" s="59" t="str">
        <f>IF(_xlfn.IFNA(_xlfn.IFNA(INDEX(l_fp!$D$3:$D$65537,MATCH($D1036,l_fp!$A$3:$A$65537,0)),INDEX(background_biosphere!$C$2:$C$65536,MATCH($D1036,background_biosphere!$A$2:$A$65536,0))),"")=0,"",_xlfn.IFNA(_xlfn.IFNA(INDEX(l_fp!$D$3:$D$65537,MATCH($D1036,l_fp!$A$3:$A$65537,0)),INDEX(background_biosphere!$C$2:$C$65536,MATCH($D1036,background_biosphere!$A$2:$A$65536,0))),""))</f>
        <v/>
      </c>
      <c r="M1036" s="59" t="str">
        <f>IF(_xlfn.IFNA(_xlfn.IFNA(INDEX(l_fp!$E$3:$E$65537,MATCH($D1036,l_fp!$A$3:$A$65537,0)),INDEX(background_biosphere!$D$2:$D$65536,MATCH($D1036,background_biosphere!$A$2:$A$65536,0))),"")=0,"",_xlfn.IFNA(_xlfn.IFNA(INDEX(l_fp!$E$3:$E$65537,MATCH($D1036,l_fp!$A$3:$A$65537,0)),INDEX(background_biosphere!$D$2:$D$65536,MATCH($D1036,background_biosphere!$A$2:$A$65536,0))),""))</f>
        <v/>
      </c>
      <c r="N1036" s="60" t="str">
        <f>_xlfn.IFNA(_xlfn.IFNA(_xlfn.IFNA(_xlfn.IFNA(INDEX(l_goods!$D$3:$D$65537,MATCH(C1036,l_goods!$A$3:$A$65537,0)),INDEX(background_technosphere!$H$2:$H$65536,MATCH(C1036,background_technosphere!$A$2:$A$65536,0))),INDEX(l_fp!$F$3:$F$65537,MATCH($D1036,l_fp!$A$3:$A$65537,0))),INDEX(background_biosphere!$E$2:$E$65536,MATCH($D1036,background_biosphere!$A$2:$A$65536,0))),"")</f>
        <v/>
      </c>
      <c r="O1036" s="61"/>
      <c r="P1036" s="61"/>
      <c r="Q1036" s="61"/>
    </row>
    <row r="1037" spans="1:17" x14ac:dyDescent="0.25">
      <c r="A1037" s="159"/>
      <c r="B1037" s="156"/>
      <c r="C1037" s="53"/>
      <c r="D1037" s="54"/>
      <c r="E1037" s="55" t="str">
        <f>_xlfn.IFNA(_xlfn.IFNA(INDEX(l_act!$B$3:$B$65537,MATCH(IFERROR(RIGHT($C1037,LEN($C1037)-FIND("_",$C1037)),""),l_act!$A$3:$A$65537,0)),INDEX(background_technosphere!$E$2:$E$65536,MATCH($C1037,background_technosphere!$A$2:$A$65536,0))),"")</f>
        <v/>
      </c>
      <c r="F1037" s="55" t="str">
        <f>_xlfn.IFNA(_xlfn.IFNA(INDEX(l_act!$C$3:$C$65537,MATCH(IFERROR(RIGHT($C1037,LEN($C1037)-FIND("_",$C1037)),""),l_act!$A$3:$A$65537,0)),INDEX(background_technosphere!$G$2:$G$65536,MATCH($C1037,background_technosphere!$A$2:$A$65536,0))),"")</f>
        <v/>
      </c>
      <c r="G1037" s="56" t="str">
        <f>_xlfn.IFNA(_xlfn.IFNA(INDEX(l_goods!$B$3:$B$65537,MATCH($C1037,l_goods!$A$3:$A$65537,0)),INDEX(background_technosphere!$F$2:$F$65536,MATCH($C1037,background_technosphere!$A$2:$A$65536,0))),"")</f>
        <v/>
      </c>
      <c r="H1037" s="57" t="str">
        <f>_xlfn.IFNA(_xlfn.IFNA(INDEX(l_fp!$B$3:$B$65537,MATCH($D1037,l_fp!$A$3:$A$65537,0)),INDEX(background_biosphere!$B$2:$B$65536,MATCH($D1037,background_biosphere!$A$2:$A$65536,0))),"")</f>
        <v/>
      </c>
      <c r="I1037" s="58"/>
      <c r="J1037" s="58"/>
      <c r="K1037" s="54"/>
      <c r="L1037" s="59" t="str">
        <f>IF(_xlfn.IFNA(_xlfn.IFNA(INDEX(l_fp!$D$3:$D$65537,MATCH($D1037,l_fp!$A$3:$A$65537,0)),INDEX(background_biosphere!$C$2:$C$65536,MATCH($D1037,background_biosphere!$A$2:$A$65536,0))),"")=0,"",_xlfn.IFNA(_xlfn.IFNA(INDEX(l_fp!$D$3:$D$65537,MATCH($D1037,l_fp!$A$3:$A$65537,0)),INDEX(background_biosphere!$C$2:$C$65536,MATCH($D1037,background_biosphere!$A$2:$A$65536,0))),""))</f>
        <v/>
      </c>
      <c r="M1037" s="59" t="str">
        <f>IF(_xlfn.IFNA(_xlfn.IFNA(INDEX(l_fp!$E$3:$E$65537,MATCH($D1037,l_fp!$A$3:$A$65537,0)),INDEX(background_biosphere!$D$2:$D$65536,MATCH($D1037,background_biosphere!$A$2:$A$65536,0))),"")=0,"",_xlfn.IFNA(_xlfn.IFNA(INDEX(l_fp!$E$3:$E$65537,MATCH($D1037,l_fp!$A$3:$A$65537,0)),INDEX(background_biosphere!$D$2:$D$65536,MATCH($D1037,background_biosphere!$A$2:$A$65536,0))),""))</f>
        <v/>
      </c>
      <c r="N1037" s="60" t="str">
        <f>_xlfn.IFNA(_xlfn.IFNA(_xlfn.IFNA(_xlfn.IFNA(INDEX(l_goods!$D$3:$D$65537,MATCH(C1037,l_goods!$A$3:$A$65537,0)),INDEX(background_technosphere!$H$2:$H$65536,MATCH(C1037,background_technosphere!$A$2:$A$65536,0))),INDEX(l_fp!$F$3:$F$65537,MATCH($D1037,l_fp!$A$3:$A$65537,0))),INDEX(background_biosphere!$E$2:$E$65536,MATCH($D1037,background_biosphere!$A$2:$A$65536,0))),"")</f>
        <v/>
      </c>
      <c r="O1037" s="61"/>
      <c r="P1037" s="61"/>
      <c r="Q1037" s="61"/>
    </row>
    <row r="1038" spans="1:17" x14ac:dyDescent="0.25">
      <c r="A1038" s="159"/>
      <c r="B1038" s="156"/>
      <c r="C1038" s="53"/>
      <c r="D1038" s="54"/>
      <c r="E1038" s="55" t="str">
        <f>_xlfn.IFNA(_xlfn.IFNA(INDEX(l_act!$B$3:$B$65537,MATCH(IFERROR(RIGHT($C1038,LEN($C1038)-FIND("_",$C1038)),""),l_act!$A$3:$A$65537,0)),INDEX(background_technosphere!$E$2:$E$65536,MATCH($C1038,background_technosphere!$A$2:$A$65536,0))),"")</f>
        <v/>
      </c>
      <c r="F1038" s="55" t="str">
        <f>_xlfn.IFNA(_xlfn.IFNA(INDEX(l_act!$C$3:$C$65537,MATCH(IFERROR(RIGHT($C1038,LEN($C1038)-FIND("_",$C1038)),""),l_act!$A$3:$A$65537,0)),INDEX(background_technosphere!$G$2:$G$65536,MATCH($C1038,background_technosphere!$A$2:$A$65536,0))),"")</f>
        <v/>
      </c>
      <c r="G1038" s="56" t="str">
        <f>_xlfn.IFNA(_xlfn.IFNA(INDEX(l_goods!$B$3:$B$65537,MATCH($C1038,l_goods!$A$3:$A$65537,0)),INDEX(background_technosphere!$F$2:$F$65536,MATCH($C1038,background_technosphere!$A$2:$A$65536,0))),"")</f>
        <v/>
      </c>
      <c r="H1038" s="57" t="str">
        <f>_xlfn.IFNA(_xlfn.IFNA(INDEX(l_fp!$B$3:$B$65537,MATCH($D1038,l_fp!$A$3:$A$65537,0)),INDEX(background_biosphere!$B$2:$B$65536,MATCH($D1038,background_biosphere!$A$2:$A$65536,0))),"")</f>
        <v/>
      </c>
      <c r="I1038" s="58"/>
      <c r="J1038" s="58"/>
      <c r="K1038" s="54"/>
      <c r="L1038" s="59" t="str">
        <f>IF(_xlfn.IFNA(_xlfn.IFNA(INDEX(l_fp!$D$3:$D$65537,MATCH($D1038,l_fp!$A$3:$A$65537,0)),INDEX(background_biosphere!$C$2:$C$65536,MATCH($D1038,background_biosphere!$A$2:$A$65536,0))),"")=0,"",_xlfn.IFNA(_xlfn.IFNA(INDEX(l_fp!$D$3:$D$65537,MATCH($D1038,l_fp!$A$3:$A$65537,0)),INDEX(background_biosphere!$C$2:$C$65536,MATCH($D1038,background_biosphere!$A$2:$A$65536,0))),""))</f>
        <v/>
      </c>
      <c r="M1038" s="59" t="str">
        <f>IF(_xlfn.IFNA(_xlfn.IFNA(INDEX(l_fp!$E$3:$E$65537,MATCH($D1038,l_fp!$A$3:$A$65537,0)),INDEX(background_biosphere!$D$2:$D$65536,MATCH($D1038,background_biosphere!$A$2:$A$65536,0))),"")=0,"",_xlfn.IFNA(_xlfn.IFNA(INDEX(l_fp!$E$3:$E$65537,MATCH($D1038,l_fp!$A$3:$A$65537,0)),INDEX(background_biosphere!$D$2:$D$65536,MATCH($D1038,background_biosphere!$A$2:$A$65536,0))),""))</f>
        <v/>
      </c>
      <c r="N1038" s="60" t="str">
        <f>_xlfn.IFNA(_xlfn.IFNA(_xlfn.IFNA(_xlfn.IFNA(INDEX(l_goods!$D$3:$D$65537,MATCH(C1038,l_goods!$A$3:$A$65537,0)),INDEX(background_technosphere!$H$2:$H$65536,MATCH(C1038,background_technosphere!$A$2:$A$65536,0))),INDEX(l_fp!$F$3:$F$65537,MATCH($D1038,l_fp!$A$3:$A$65537,0))),INDEX(background_biosphere!$E$2:$E$65536,MATCH($D1038,background_biosphere!$A$2:$A$65536,0))),"")</f>
        <v/>
      </c>
      <c r="O1038" s="61"/>
      <c r="P1038" s="61"/>
      <c r="Q1038" s="61"/>
    </row>
    <row r="1039" spans="1:17" x14ac:dyDescent="0.25">
      <c r="A1039" s="159"/>
      <c r="B1039" s="156"/>
      <c r="C1039" s="53"/>
      <c r="D1039" s="54"/>
      <c r="E1039" s="55" t="str">
        <f>_xlfn.IFNA(_xlfn.IFNA(INDEX(l_act!$B$3:$B$65537,MATCH(IFERROR(RIGHT($C1039,LEN($C1039)-FIND("_",$C1039)),""),l_act!$A$3:$A$65537,0)),INDEX(background_technosphere!$E$2:$E$65536,MATCH($C1039,background_technosphere!$A$2:$A$65536,0))),"")</f>
        <v/>
      </c>
      <c r="F1039" s="55" t="str">
        <f>_xlfn.IFNA(_xlfn.IFNA(INDEX(l_act!$C$3:$C$65537,MATCH(IFERROR(RIGHT($C1039,LEN($C1039)-FIND("_",$C1039)),""),l_act!$A$3:$A$65537,0)),INDEX(background_technosphere!$G$2:$G$65536,MATCH($C1039,background_technosphere!$A$2:$A$65536,0))),"")</f>
        <v/>
      </c>
      <c r="G1039" s="56" t="str">
        <f>_xlfn.IFNA(_xlfn.IFNA(INDEX(l_goods!$B$3:$B$65537,MATCH($C1039,l_goods!$A$3:$A$65537,0)),INDEX(background_technosphere!$F$2:$F$65536,MATCH($C1039,background_technosphere!$A$2:$A$65536,0))),"")</f>
        <v/>
      </c>
      <c r="H1039" s="57" t="str">
        <f>_xlfn.IFNA(_xlfn.IFNA(INDEX(l_fp!$B$3:$B$65537,MATCH($D1039,l_fp!$A$3:$A$65537,0)),INDEX(background_biosphere!$B$2:$B$65536,MATCH($D1039,background_biosphere!$A$2:$A$65536,0))),"")</f>
        <v/>
      </c>
      <c r="I1039" s="58"/>
      <c r="J1039" s="58"/>
      <c r="K1039" s="54"/>
      <c r="L1039" s="59" t="str">
        <f>IF(_xlfn.IFNA(_xlfn.IFNA(INDEX(l_fp!$D$3:$D$65537,MATCH($D1039,l_fp!$A$3:$A$65537,0)),INDEX(background_biosphere!$C$2:$C$65536,MATCH($D1039,background_biosphere!$A$2:$A$65536,0))),"")=0,"",_xlfn.IFNA(_xlfn.IFNA(INDEX(l_fp!$D$3:$D$65537,MATCH($D1039,l_fp!$A$3:$A$65537,0)),INDEX(background_biosphere!$C$2:$C$65536,MATCH($D1039,background_biosphere!$A$2:$A$65536,0))),""))</f>
        <v/>
      </c>
      <c r="M1039" s="59" t="str">
        <f>IF(_xlfn.IFNA(_xlfn.IFNA(INDEX(l_fp!$E$3:$E$65537,MATCH($D1039,l_fp!$A$3:$A$65537,0)),INDEX(background_biosphere!$D$2:$D$65536,MATCH($D1039,background_biosphere!$A$2:$A$65536,0))),"")=0,"",_xlfn.IFNA(_xlfn.IFNA(INDEX(l_fp!$E$3:$E$65537,MATCH($D1039,l_fp!$A$3:$A$65537,0)),INDEX(background_biosphere!$D$2:$D$65536,MATCH($D1039,background_biosphere!$A$2:$A$65536,0))),""))</f>
        <v/>
      </c>
      <c r="N1039" s="60" t="str">
        <f>_xlfn.IFNA(_xlfn.IFNA(_xlfn.IFNA(_xlfn.IFNA(INDEX(l_goods!$D$3:$D$65537,MATCH(C1039,l_goods!$A$3:$A$65537,0)),INDEX(background_technosphere!$H$2:$H$65536,MATCH(C1039,background_technosphere!$A$2:$A$65536,0))),INDEX(l_fp!$F$3:$F$65537,MATCH($D1039,l_fp!$A$3:$A$65537,0))),INDEX(background_biosphere!$E$2:$E$65536,MATCH($D1039,background_biosphere!$A$2:$A$65536,0))),"")</f>
        <v/>
      </c>
      <c r="O1039" s="61"/>
      <c r="P1039" s="61"/>
      <c r="Q1039" s="61"/>
    </row>
    <row r="1040" spans="1:17" x14ac:dyDescent="0.25">
      <c r="A1040" s="159"/>
      <c r="B1040" s="156"/>
      <c r="C1040" s="53"/>
      <c r="D1040" s="54"/>
      <c r="E1040" s="55" t="str">
        <f>_xlfn.IFNA(_xlfn.IFNA(INDEX(l_act!$B$3:$B$65537,MATCH(IFERROR(RIGHT($C1040,LEN($C1040)-FIND("_",$C1040)),""),l_act!$A$3:$A$65537,0)),INDEX(background_technosphere!$E$2:$E$65536,MATCH($C1040,background_technosphere!$A$2:$A$65536,0))),"")</f>
        <v/>
      </c>
      <c r="F1040" s="55" t="str">
        <f>_xlfn.IFNA(_xlfn.IFNA(INDEX(l_act!$C$3:$C$65537,MATCH(IFERROR(RIGHT($C1040,LEN($C1040)-FIND("_",$C1040)),""),l_act!$A$3:$A$65537,0)),INDEX(background_technosphere!$G$2:$G$65536,MATCH($C1040,background_technosphere!$A$2:$A$65536,0))),"")</f>
        <v/>
      </c>
      <c r="G1040" s="56" t="str">
        <f>_xlfn.IFNA(_xlfn.IFNA(INDEX(l_goods!$B$3:$B$65537,MATCH($C1040,l_goods!$A$3:$A$65537,0)),INDEX(background_technosphere!$F$2:$F$65536,MATCH($C1040,background_technosphere!$A$2:$A$65536,0))),"")</f>
        <v/>
      </c>
      <c r="H1040" s="57" t="str">
        <f>_xlfn.IFNA(_xlfn.IFNA(INDEX(l_fp!$B$3:$B$65537,MATCH($D1040,l_fp!$A$3:$A$65537,0)),INDEX(background_biosphere!$B$2:$B$65536,MATCH($D1040,background_biosphere!$A$2:$A$65536,0))),"")</f>
        <v/>
      </c>
      <c r="I1040" s="58"/>
      <c r="J1040" s="58"/>
      <c r="K1040" s="54"/>
      <c r="L1040" s="59" t="str">
        <f>IF(_xlfn.IFNA(_xlfn.IFNA(INDEX(l_fp!$D$3:$D$65537,MATCH($D1040,l_fp!$A$3:$A$65537,0)),INDEX(background_biosphere!$C$2:$C$65536,MATCH($D1040,background_biosphere!$A$2:$A$65536,0))),"")=0,"",_xlfn.IFNA(_xlfn.IFNA(INDEX(l_fp!$D$3:$D$65537,MATCH($D1040,l_fp!$A$3:$A$65537,0)),INDEX(background_biosphere!$C$2:$C$65536,MATCH($D1040,background_biosphere!$A$2:$A$65536,0))),""))</f>
        <v/>
      </c>
      <c r="M1040" s="59" t="str">
        <f>IF(_xlfn.IFNA(_xlfn.IFNA(INDEX(l_fp!$E$3:$E$65537,MATCH($D1040,l_fp!$A$3:$A$65537,0)),INDEX(background_biosphere!$D$2:$D$65536,MATCH($D1040,background_biosphere!$A$2:$A$65536,0))),"")=0,"",_xlfn.IFNA(_xlfn.IFNA(INDEX(l_fp!$E$3:$E$65537,MATCH($D1040,l_fp!$A$3:$A$65537,0)),INDEX(background_biosphere!$D$2:$D$65536,MATCH($D1040,background_biosphere!$A$2:$A$65536,0))),""))</f>
        <v/>
      </c>
      <c r="N1040" s="60" t="str">
        <f>_xlfn.IFNA(_xlfn.IFNA(_xlfn.IFNA(_xlfn.IFNA(INDEX(l_goods!$D$3:$D$65537,MATCH(C1040,l_goods!$A$3:$A$65537,0)),INDEX(background_technosphere!$H$2:$H$65536,MATCH(C1040,background_technosphere!$A$2:$A$65536,0))),INDEX(l_fp!$F$3:$F$65537,MATCH($D1040,l_fp!$A$3:$A$65537,0))),INDEX(background_biosphere!$E$2:$E$65536,MATCH($D1040,background_biosphere!$A$2:$A$65536,0))),"")</f>
        <v/>
      </c>
      <c r="O1040" s="61"/>
      <c r="P1040" s="61"/>
      <c r="Q1040" s="61"/>
    </row>
    <row r="1041" spans="1:17" x14ac:dyDescent="0.25">
      <c r="A1041" s="159"/>
      <c r="B1041" s="156"/>
      <c r="C1041" s="53"/>
      <c r="D1041" s="54"/>
      <c r="E1041" s="55" t="str">
        <f>_xlfn.IFNA(_xlfn.IFNA(INDEX(l_act!$B$3:$B$65537,MATCH(IFERROR(RIGHT($C1041,LEN($C1041)-FIND("_",$C1041)),""),l_act!$A$3:$A$65537,0)),INDEX(background_technosphere!$E$2:$E$65536,MATCH($C1041,background_technosphere!$A$2:$A$65536,0))),"")</f>
        <v/>
      </c>
      <c r="F1041" s="55" t="str">
        <f>_xlfn.IFNA(_xlfn.IFNA(INDEX(l_act!$C$3:$C$65537,MATCH(IFERROR(RIGHT($C1041,LEN($C1041)-FIND("_",$C1041)),""),l_act!$A$3:$A$65537,0)),INDEX(background_technosphere!$G$2:$G$65536,MATCH($C1041,background_technosphere!$A$2:$A$65536,0))),"")</f>
        <v/>
      </c>
      <c r="G1041" s="56" t="str">
        <f>_xlfn.IFNA(_xlfn.IFNA(INDEX(l_goods!$B$3:$B$65537,MATCH($C1041,l_goods!$A$3:$A$65537,0)),INDEX(background_technosphere!$F$2:$F$65536,MATCH($C1041,background_technosphere!$A$2:$A$65536,0))),"")</f>
        <v/>
      </c>
      <c r="H1041" s="57" t="str">
        <f>_xlfn.IFNA(_xlfn.IFNA(INDEX(l_fp!$B$3:$B$65537,MATCH($D1041,l_fp!$A$3:$A$65537,0)),INDEX(background_biosphere!$B$2:$B$65536,MATCH($D1041,background_biosphere!$A$2:$A$65536,0))),"")</f>
        <v/>
      </c>
      <c r="I1041" s="58"/>
      <c r="J1041" s="58"/>
      <c r="K1041" s="54"/>
      <c r="L1041" s="59" t="str">
        <f>IF(_xlfn.IFNA(_xlfn.IFNA(INDEX(l_fp!$D$3:$D$65537,MATCH($D1041,l_fp!$A$3:$A$65537,0)),INDEX(background_biosphere!$C$2:$C$65536,MATCH($D1041,background_biosphere!$A$2:$A$65536,0))),"")=0,"",_xlfn.IFNA(_xlfn.IFNA(INDEX(l_fp!$D$3:$D$65537,MATCH($D1041,l_fp!$A$3:$A$65537,0)),INDEX(background_biosphere!$C$2:$C$65536,MATCH($D1041,background_biosphere!$A$2:$A$65536,0))),""))</f>
        <v/>
      </c>
      <c r="M1041" s="59" t="str">
        <f>IF(_xlfn.IFNA(_xlfn.IFNA(INDEX(l_fp!$E$3:$E$65537,MATCH($D1041,l_fp!$A$3:$A$65537,0)),INDEX(background_biosphere!$D$2:$D$65536,MATCH($D1041,background_biosphere!$A$2:$A$65536,0))),"")=0,"",_xlfn.IFNA(_xlfn.IFNA(INDEX(l_fp!$E$3:$E$65537,MATCH($D1041,l_fp!$A$3:$A$65537,0)),INDEX(background_biosphere!$D$2:$D$65536,MATCH($D1041,background_biosphere!$A$2:$A$65536,0))),""))</f>
        <v/>
      </c>
      <c r="N1041" s="60" t="str">
        <f>_xlfn.IFNA(_xlfn.IFNA(_xlfn.IFNA(_xlfn.IFNA(INDEX(l_goods!$D$3:$D$65537,MATCH(C1041,l_goods!$A$3:$A$65537,0)),INDEX(background_technosphere!$H$2:$H$65536,MATCH(C1041,background_technosphere!$A$2:$A$65536,0))),INDEX(l_fp!$F$3:$F$65537,MATCH($D1041,l_fp!$A$3:$A$65537,0))),INDEX(background_biosphere!$E$2:$E$65536,MATCH($D1041,background_biosphere!$A$2:$A$65536,0))),"")</f>
        <v/>
      </c>
      <c r="O1041" s="61"/>
      <c r="P1041" s="61"/>
      <c r="Q1041" s="61"/>
    </row>
    <row r="1042" spans="1:17" x14ac:dyDescent="0.25">
      <c r="A1042" s="159"/>
      <c r="B1042" s="156"/>
      <c r="C1042" s="53"/>
      <c r="D1042" s="54"/>
      <c r="E1042" s="55" t="str">
        <f>_xlfn.IFNA(_xlfn.IFNA(INDEX(l_act!$B$3:$B$65537,MATCH(IFERROR(RIGHT($C1042,LEN($C1042)-FIND("_",$C1042)),""),l_act!$A$3:$A$65537,0)),INDEX(background_technosphere!$E$2:$E$65536,MATCH($C1042,background_technosphere!$A$2:$A$65536,0))),"")</f>
        <v/>
      </c>
      <c r="F1042" s="55" t="str">
        <f>_xlfn.IFNA(_xlfn.IFNA(INDEX(l_act!$C$3:$C$65537,MATCH(IFERROR(RIGHT($C1042,LEN($C1042)-FIND("_",$C1042)),""),l_act!$A$3:$A$65537,0)),INDEX(background_technosphere!$G$2:$G$65536,MATCH($C1042,background_technosphere!$A$2:$A$65536,0))),"")</f>
        <v/>
      </c>
      <c r="G1042" s="56" t="str">
        <f>_xlfn.IFNA(_xlfn.IFNA(INDEX(l_goods!$B$3:$B$65537,MATCH($C1042,l_goods!$A$3:$A$65537,0)),INDEX(background_technosphere!$F$2:$F$65536,MATCH($C1042,background_technosphere!$A$2:$A$65536,0))),"")</f>
        <v/>
      </c>
      <c r="H1042" s="57" t="str">
        <f>_xlfn.IFNA(_xlfn.IFNA(INDEX(l_fp!$B$3:$B$65537,MATCH($D1042,l_fp!$A$3:$A$65537,0)),INDEX(background_biosphere!$B$2:$B$65536,MATCH($D1042,background_biosphere!$A$2:$A$65536,0))),"")</f>
        <v/>
      </c>
      <c r="I1042" s="58"/>
      <c r="J1042" s="58"/>
      <c r="K1042" s="54"/>
      <c r="L1042" s="59" t="str">
        <f>IF(_xlfn.IFNA(_xlfn.IFNA(INDEX(l_fp!$D$3:$D$65537,MATCH($D1042,l_fp!$A$3:$A$65537,0)),INDEX(background_biosphere!$C$2:$C$65536,MATCH($D1042,background_biosphere!$A$2:$A$65536,0))),"")=0,"",_xlfn.IFNA(_xlfn.IFNA(INDEX(l_fp!$D$3:$D$65537,MATCH($D1042,l_fp!$A$3:$A$65537,0)),INDEX(background_biosphere!$C$2:$C$65536,MATCH($D1042,background_biosphere!$A$2:$A$65536,0))),""))</f>
        <v/>
      </c>
      <c r="M1042" s="59" t="str">
        <f>IF(_xlfn.IFNA(_xlfn.IFNA(INDEX(l_fp!$E$3:$E$65537,MATCH($D1042,l_fp!$A$3:$A$65537,0)),INDEX(background_biosphere!$D$2:$D$65536,MATCH($D1042,background_biosphere!$A$2:$A$65536,0))),"")=0,"",_xlfn.IFNA(_xlfn.IFNA(INDEX(l_fp!$E$3:$E$65537,MATCH($D1042,l_fp!$A$3:$A$65537,0)),INDEX(background_biosphere!$D$2:$D$65536,MATCH($D1042,background_biosphere!$A$2:$A$65536,0))),""))</f>
        <v/>
      </c>
      <c r="N1042" s="60" t="str">
        <f>_xlfn.IFNA(_xlfn.IFNA(_xlfn.IFNA(_xlfn.IFNA(INDEX(l_goods!$D$3:$D$65537,MATCH(C1042,l_goods!$A$3:$A$65537,0)),INDEX(background_technosphere!$H$2:$H$65536,MATCH(C1042,background_technosphere!$A$2:$A$65536,0))),INDEX(l_fp!$F$3:$F$65537,MATCH($D1042,l_fp!$A$3:$A$65537,0))),INDEX(background_biosphere!$E$2:$E$65536,MATCH($D1042,background_biosphere!$A$2:$A$65536,0))),"")</f>
        <v/>
      </c>
      <c r="O1042" s="61"/>
      <c r="P1042" s="61"/>
      <c r="Q1042" s="61"/>
    </row>
    <row r="1043" spans="1:17" x14ac:dyDescent="0.25">
      <c r="A1043" s="159"/>
      <c r="B1043" s="156"/>
      <c r="C1043" s="53"/>
      <c r="D1043" s="54"/>
      <c r="E1043" s="55" t="str">
        <f>_xlfn.IFNA(_xlfn.IFNA(INDEX(l_act!$B$3:$B$65537,MATCH(IFERROR(RIGHT($C1043,LEN($C1043)-FIND("_",$C1043)),""),l_act!$A$3:$A$65537,0)),INDEX(background_technosphere!$E$2:$E$65536,MATCH($C1043,background_technosphere!$A$2:$A$65536,0))),"")</f>
        <v/>
      </c>
      <c r="F1043" s="55" t="str">
        <f>_xlfn.IFNA(_xlfn.IFNA(INDEX(l_act!$C$3:$C$65537,MATCH(IFERROR(RIGHT($C1043,LEN($C1043)-FIND("_",$C1043)),""),l_act!$A$3:$A$65537,0)),INDEX(background_technosphere!$G$2:$G$65536,MATCH($C1043,background_technosphere!$A$2:$A$65536,0))),"")</f>
        <v/>
      </c>
      <c r="G1043" s="56" t="str">
        <f>_xlfn.IFNA(_xlfn.IFNA(INDEX(l_goods!$B$3:$B$65537,MATCH($C1043,l_goods!$A$3:$A$65537,0)),INDEX(background_technosphere!$F$2:$F$65536,MATCH($C1043,background_technosphere!$A$2:$A$65536,0))),"")</f>
        <v/>
      </c>
      <c r="H1043" s="57" t="str">
        <f>_xlfn.IFNA(_xlfn.IFNA(INDEX(l_fp!$B$3:$B$65537,MATCH($D1043,l_fp!$A$3:$A$65537,0)),INDEX(background_biosphere!$B$2:$B$65536,MATCH($D1043,background_biosphere!$A$2:$A$65536,0))),"")</f>
        <v/>
      </c>
      <c r="I1043" s="58"/>
      <c r="J1043" s="58"/>
      <c r="K1043" s="54"/>
      <c r="L1043" s="59" t="str">
        <f>IF(_xlfn.IFNA(_xlfn.IFNA(INDEX(l_fp!$D$3:$D$65537,MATCH($D1043,l_fp!$A$3:$A$65537,0)),INDEX(background_biosphere!$C$2:$C$65536,MATCH($D1043,background_biosphere!$A$2:$A$65536,0))),"")=0,"",_xlfn.IFNA(_xlfn.IFNA(INDEX(l_fp!$D$3:$D$65537,MATCH($D1043,l_fp!$A$3:$A$65537,0)),INDEX(background_biosphere!$C$2:$C$65536,MATCH($D1043,background_biosphere!$A$2:$A$65536,0))),""))</f>
        <v/>
      </c>
      <c r="M1043" s="59" t="str">
        <f>IF(_xlfn.IFNA(_xlfn.IFNA(INDEX(l_fp!$E$3:$E$65537,MATCH($D1043,l_fp!$A$3:$A$65537,0)),INDEX(background_biosphere!$D$2:$D$65536,MATCH($D1043,background_biosphere!$A$2:$A$65536,0))),"")=0,"",_xlfn.IFNA(_xlfn.IFNA(INDEX(l_fp!$E$3:$E$65537,MATCH($D1043,l_fp!$A$3:$A$65537,0)),INDEX(background_biosphere!$D$2:$D$65536,MATCH($D1043,background_biosphere!$A$2:$A$65536,0))),""))</f>
        <v/>
      </c>
      <c r="N1043" s="60" t="str">
        <f>_xlfn.IFNA(_xlfn.IFNA(_xlfn.IFNA(_xlfn.IFNA(INDEX(l_goods!$D$3:$D$65537,MATCH(C1043,l_goods!$A$3:$A$65537,0)),INDEX(background_technosphere!$H$2:$H$65536,MATCH(C1043,background_technosphere!$A$2:$A$65536,0))),INDEX(l_fp!$F$3:$F$65537,MATCH($D1043,l_fp!$A$3:$A$65537,0))),INDEX(background_biosphere!$E$2:$E$65536,MATCH($D1043,background_biosphere!$A$2:$A$65536,0))),"")</f>
        <v/>
      </c>
      <c r="O1043" s="61"/>
      <c r="P1043" s="61"/>
      <c r="Q1043" s="61"/>
    </row>
    <row r="1044" spans="1:17" x14ac:dyDescent="0.25">
      <c r="A1044" s="159"/>
      <c r="B1044" s="156"/>
      <c r="C1044" s="53"/>
      <c r="D1044" s="54"/>
      <c r="E1044" s="55" t="str">
        <f>_xlfn.IFNA(_xlfn.IFNA(INDEX(l_act!$B$3:$B$65537,MATCH(IFERROR(RIGHT($C1044,LEN($C1044)-FIND("_",$C1044)),""),l_act!$A$3:$A$65537,0)),INDEX(background_technosphere!$E$2:$E$65536,MATCH($C1044,background_technosphere!$A$2:$A$65536,0))),"")</f>
        <v/>
      </c>
      <c r="F1044" s="55" t="str">
        <f>_xlfn.IFNA(_xlfn.IFNA(INDEX(l_act!$C$3:$C$65537,MATCH(IFERROR(RIGHT($C1044,LEN($C1044)-FIND("_",$C1044)),""),l_act!$A$3:$A$65537,0)),INDEX(background_technosphere!$G$2:$G$65536,MATCH($C1044,background_technosphere!$A$2:$A$65536,0))),"")</f>
        <v/>
      </c>
      <c r="G1044" s="56" t="str">
        <f>_xlfn.IFNA(_xlfn.IFNA(INDEX(l_goods!$B$3:$B$65537,MATCH($C1044,l_goods!$A$3:$A$65537,0)),INDEX(background_technosphere!$F$2:$F$65536,MATCH($C1044,background_technosphere!$A$2:$A$65536,0))),"")</f>
        <v/>
      </c>
      <c r="H1044" s="57" t="str">
        <f>_xlfn.IFNA(_xlfn.IFNA(INDEX(l_fp!$B$3:$B$65537,MATCH($D1044,l_fp!$A$3:$A$65537,0)),INDEX(background_biosphere!$B$2:$B$65536,MATCH($D1044,background_biosphere!$A$2:$A$65536,0))),"")</f>
        <v/>
      </c>
      <c r="I1044" s="58"/>
      <c r="J1044" s="58"/>
      <c r="K1044" s="54"/>
      <c r="L1044" s="59" t="str">
        <f>IF(_xlfn.IFNA(_xlfn.IFNA(INDEX(l_fp!$D$3:$D$65537,MATCH($D1044,l_fp!$A$3:$A$65537,0)),INDEX(background_biosphere!$C$2:$C$65536,MATCH($D1044,background_biosphere!$A$2:$A$65536,0))),"")=0,"",_xlfn.IFNA(_xlfn.IFNA(INDEX(l_fp!$D$3:$D$65537,MATCH($D1044,l_fp!$A$3:$A$65537,0)),INDEX(background_biosphere!$C$2:$C$65536,MATCH($D1044,background_biosphere!$A$2:$A$65536,0))),""))</f>
        <v/>
      </c>
      <c r="M1044" s="59" t="str">
        <f>IF(_xlfn.IFNA(_xlfn.IFNA(INDEX(l_fp!$E$3:$E$65537,MATCH($D1044,l_fp!$A$3:$A$65537,0)),INDEX(background_biosphere!$D$2:$D$65536,MATCH($D1044,background_biosphere!$A$2:$A$65536,0))),"")=0,"",_xlfn.IFNA(_xlfn.IFNA(INDEX(l_fp!$E$3:$E$65537,MATCH($D1044,l_fp!$A$3:$A$65537,0)),INDEX(background_biosphere!$D$2:$D$65536,MATCH($D1044,background_biosphere!$A$2:$A$65536,0))),""))</f>
        <v/>
      </c>
      <c r="N1044" s="60" t="str">
        <f>_xlfn.IFNA(_xlfn.IFNA(_xlfn.IFNA(_xlfn.IFNA(INDEX(l_goods!$D$3:$D$65537,MATCH(C1044,l_goods!$A$3:$A$65537,0)),INDEX(background_technosphere!$H$2:$H$65536,MATCH(C1044,background_technosphere!$A$2:$A$65536,0))),INDEX(l_fp!$F$3:$F$65537,MATCH($D1044,l_fp!$A$3:$A$65537,0))),INDEX(background_biosphere!$E$2:$E$65536,MATCH($D1044,background_biosphere!$A$2:$A$65536,0))),"")</f>
        <v/>
      </c>
      <c r="O1044" s="61"/>
      <c r="P1044" s="61"/>
      <c r="Q1044" s="61"/>
    </row>
    <row r="1045" spans="1:17" x14ac:dyDescent="0.25">
      <c r="A1045" s="159"/>
      <c r="B1045" s="156"/>
      <c r="C1045" s="53"/>
      <c r="D1045" s="54"/>
      <c r="E1045" s="55" t="str">
        <f>_xlfn.IFNA(_xlfn.IFNA(INDEX(l_act!$B$3:$B$65537,MATCH(IFERROR(RIGHT($C1045,LEN($C1045)-FIND("_",$C1045)),""),l_act!$A$3:$A$65537,0)),INDEX(background_technosphere!$E$2:$E$65536,MATCH($C1045,background_technosphere!$A$2:$A$65536,0))),"")</f>
        <v/>
      </c>
      <c r="F1045" s="55" t="str">
        <f>_xlfn.IFNA(_xlfn.IFNA(INDEX(l_act!$C$3:$C$65537,MATCH(IFERROR(RIGHT($C1045,LEN($C1045)-FIND("_",$C1045)),""),l_act!$A$3:$A$65537,0)),INDEX(background_technosphere!$G$2:$G$65536,MATCH($C1045,background_technosphere!$A$2:$A$65536,0))),"")</f>
        <v/>
      </c>
      <c r="G1045" s="56" t="str">
        <f>_xlfn.IFNA(_xlfn.IFNA(INDEX(l_goods!$B$3:$B$65537,MATCH($C1045,l_goods!$A$3:$A$65537,0)),INDEX(background_technosphere!$F$2:$F$65536,MATCH($C1045,background_technosphere!$A$2:$A$65536,0))),"")</f>
        <v/>
      </c>
      <c r="H1045" s="57" t="str">
        <f>_xlfn.IFNA(_xlfn.IFNA(INDEX(l_fp!$B$3:$B$65537,MATCH($D1045,l_fp!$A$3:$A$65537,0)),INDEX(background_biosphere!$B$2:$B$65536,MATCH($D1045,background_biosphere!$A$2:$A$65536,0))),"")</f>
        <v/>
      </c>
      <c r="I1045" s="58"/>
      <c r="J1045" s="58"/>
      <c r="K1045" s="54"/>
      <c r="L1045" s="59" t="str">
        <f>IF(_xlfn.IFNA(_xlfn.IFNA(INDEX(l_fp!$D$3:$D$65537,MATCH($D1045,l_fp!$A$3:$A$65537,0)),INDEX(background_biosphere!$C$2:$C$65536,MATCH($D1045,background_biosphere!$A$2:$A$65536,0))),"")=0,"",_xlfn.IFNA(_xlfn.IFNA(INDEX(l_fp!$D$3:$D$65537,MATCH($D1045,l_fp!$A$3:$A$65537,0)),INDEX(background_biosphere!$C$2:$C$65536,MATCH($D1045,background_biosphere!$A$2:$A$65536,0))),""))</f>
        <v/>
      </c>
      <c r="M1045" s="59" t="str">
        <f>IF(_xlfn.IFNA(_xlfn.IFNA(INDEX(l_fp!$E$3:$E$65537,MATCH($D1045,l_fp!$A$3:$A$65537,0)),INDEX(background_biosphere!$D$2:$D$65536,MATCH($D1045,background_biosphere!$A$2:$A$65536,0))),"")=0,"",_xlfn.IFNA(_xlfn.IFNA(INDEX(l_fp!$E$3:$E$65537,MATCH($D1045,l_fp!$A$3:$A$65537,0)),INDEX(background_biosphere!$D$2:$D$65536,MATCH($D1045,background_biosphere!$A$2:$A$65536,0))),""))</f>
        <v/>
      </c>
      <c r="N1045" s="60" t="str">
        <f>_xlfn.IFNA(_xlfn.IFNA(_xlfn.IFNA(_xlfn.IFNA(INDEX(l_goods!$D$3:$D$65537,MATCH(C1045,l_goods!$A$3:$A$65537,0)),INDEX(background_technosphere!$H$2:$H$65536,MATCH(C1045,background_technosphere!$A$2:$A$65536,0))),INDEX(l_fp!$F$3:$F$65537,MATCH($D1045,l_fp!$A$3:$A$65537,0))),INDEX(background_biosphere!$E$2:$E$65536,MATCH($D1045,background_biosphere!$A$2:$A$65536,0))),"")</f>
        <v/>
      </c>
      <c r="O1045" s="61"/>
      <c r="P1045" s="61"/>
      <c r="Q1045" s="61"/>
    </row>
    <row r="1046" spans="1:17" x14ac:dyDescent="0.25">
      <c r="A1046" s="159"/>
      <c r="B1046" s="156"/>
      <c r="C1046" s="53"/>
      <c r="D1046" s="54"/>
      <c r="E1046" s="55" t="str">
        <f>_xlfn.IFNA(_xlfn.IFNA(INDEX(l_act!$B$3:$B$65537,MATCH(IFERROR(RIGHT($C1046,LEN($C1046)-FIND("_",$C1046)),""),l_act!$A$3:$A$65537,0)),INDEX(background_technosphere!$E$2:$E$65536,MATCH($C1046,background_technosphere!$A$2:$A$65536,0))),"")</f>
        <v/>
      </c>
      <c r="F1046" s="55" t="str">
        <f>_xlfn.IFNA(_xlfn.IFNA(INDEX(l_act!$C$3:$C$65537,MATCH(IFERROR(RIGHT($C1046,LEN($C1046)-FIND("_",$C1046)),""),l_act!$A$3:$A$65537,0)),INDEX(background_technosphere!$G$2:$G$65536,MATCH($C1046,background_technosphere!$A$2:$A$65536,0))),"")</f>
        <v/>
      </c>
      <c r="G1046" s="56" t="str">
        <f>_xlfn.IFNA(_xlfn.IFNA(INDEX(l_goods!$B$3:$B$65537,MATCH($C1046,l_goods!$A$3:$A$65537,0)),INDEX(background_technosphere!$F$2:$F$65536,MATCH($C1046,background_technosphere!$A$2:$A$65536,0))),"")</f>
        <v/>
      </c>
      <c r="H1046" s="57" t="str">
        <f>_xlfn.IFNA(_xlfn.IFNA(INDEX(l_fp!$B$3:$B$65537,MATCH($D1046,l_fp!$A$3:$A$65537,0)),INDEX(background_biosphere!$B$2:$B$65536,MATCH($D1046,background_biosphere!$A$2:$A$65536,0))),"")</f>
        <v/>
      </c>
      <c r="I1046" s="58"/>
      <c r="J1046" s="58"/>
      <c r="K1046" s="54"/>
      <c r="L1046" s="59" t="str">
        <f>IF(_xlfn.IFNA(_xlfn.IFNA(INDEX(l_fp!$D$3:$D$65537,MATCH($D1046,l_fp!$A$3:$A$65537,0)),INDEX(background_biosphere!$C$2:$C$65536,MATCH($D1046,background_biosphere!$A$2:$A$65536,0))),"")=0,"",_xlfn.IFNA(_xlfn.IFNA(INDEX(l_fp!$D$3:$D$65537,MATCH($D1046,l_fp!$A$3:$A$65537,0)),INDEX(background_biosphere!$C$2:$C$65536,MATCH($D1046,background_biosphere!$A$2:$A$65536,0))),""))</f>
        <v/>
      </c>
      <c r="M1046" s="59" t="str">
        <f>IF(_xlfn.IFNA(_xlfn.IFNA(INDEX(l_fp!$E$3:$E$65537,MATCH($D1046,l_fp!$A$3:$A$65537,0)),INDEX(background_biosphere!$D$2:$D$65536,MATCH($D1046,background_biosphere!$A$2:$A$65536,0))),"")=0,"",_xlfn.IFNA(_xlfn.IFNA(INDEX(l_fp!$E$3:$E$65537,MATCH($D1046,l_fp!$A$3:$A$65537,0)),INDEX(background_biosphere!$D$2:$D$65536,MATCH($D1046,background_biosphere!$A$2:$A$65536,0))),""))</f>
        <v/>
      </c>
      <c r="N1046" s="60" t="str">
        <f>_xlfn.IFNA(_xlfn.IFNA(_xlfn.IFNA(_xlfn.IFNA(INDEX(l_goods!$D$3:$D$65537,MATCH(C1046,l_goods!$A$3:$A$65537,0)),INDEX(background_technosphere!$H$2:$H$65536,MATCH(C1046,background_technosphere!$A$2:$A$65536,0))),INDEX(l_fp!$F$3:$F$65537,MATCH($D1046,l_fp!$A$3:$A$65537,0))),INDEX(background_biosphere!$E$2:$E$65536,MATCH($D1046,background_biosphere!$A$2:$A$65536,0))),"")</f>
        <v/>
      </c>
      <c r="O1046" s="61"/>
      <c r="P1046" s="61"/>
      <c r="Q1046" s="61"/>
    </row>
    <row r="1047" spans="1:17" x14ac:dyDescent="0.25">
      <c r="A1047" s="159"/>
      <c r="B1047" s="156"/>
      <c r="C1047" s="53"/>
      <c r="D1047" s="54"/>
      <c r="E1047" s="55" t="str">
        <f>_xlfn.IFNA(_xlfn.IFNA(INDEX(l_act!$B$3:$B$65537,MATCH(IFERROR(RIGHT($C1047,LEN($C1047)-FIND("_",$C1047)),""),l_act!$A$3:$A$65537,0)),INDEX(background_technosphere!$E$2:$E$65536,MATCH($C1047,background_technosphere!$A$2:$A$65536,0))),"")</f>
        <v/>
      </c>
      <c r="F1047" s="55" t="str">
        <f>_xlfn.IFNA(_xlfn.IFNA(INDEX(l_act!$C$3:$C$65537,MATCH(IFERROR(RIGHT($C1047,LEN($C1047)-FIND("_",$C1047)),""),l_act!$A$3:$A$65537,0)),INDEX(background_technosphere!$G$2:$G$65536,MATCH($C1047,background_technosphere!$A$2:$A$65536,0))),"")</f>
        <v/>
      </c>
      <c r="G1047" s="56" t="str">
        <f>_xlfn.IFNA(_xlfn.IFNA(INDEX(l_goods!$B$3:$B$65537,MATCH($C1047,l_goods!$A$3:$A$65537,0)),INDEX(background_technosphere!$F$2:$F$65536,MATCH($C1047,background_technosphere!$A$2:$A$65536,0))),"")</f>
        <v/>
      </c>
      <c r="H1047" s="57" t="str">
        <f>_xlfn.IFNA(_xlfn.IFNA(INDEX(l_fp!$B$3:$B$65537,MATCH($D1047,l_fp!$A$3:$A$65537,0)),INDEX(background_biosphere!$B$2:$B$65536,MATCH($D1047,background_biosphere!$A$2:$A$65536,0))),"")</f>
        <v/>
      </c>
      <c r="I1047" s="58"/>
      <c r="J1047" s="58"/>
      <c r="K1047" s="54"/>
      <c r="L1047" s="59" t="str">
        <f>IF(_xlfn.IFNA(_xlfn.IFNA(INDEX(l_fp!$D$3:$D$65537,MATCH($D1047,l_fp!$A$3:$A$65537,0)),INDEX(background_biosphere!$C$2:$C$65536,MATCH($D1047,background_biosphere!$A$2:$A$65536,0))),"")=0,"",_xlfn.IFNA(_xlfn.IFNA(INDEX(l_fp!$D$3:$D$65537,MATCH($D1047,l_fp!$A$3:$A$65537,0)),INDEX(background_biosphere!$C$2:$C$65536,MATCH($D1047,background_biosphere!$A$2:$A$65536,0))),""))</f>
        <v/>
      </c>
      <c r="M1047" s="59" t="str">
        <f>IF(_xlfn.IFNA(_xlfn.IFNA(INDEX(l_fp!$E$3:$E$65537,MATCH($D1047,l_fp!$A$3:$A$65537,0)),INDEX(background_biosphere!$D$2:$D$65536,MATCH($D1047,background_biosphere!$A$2:$A$65536,0))),"")=0,"",_xlfn.IFNA(_xlfn.IFNA(INDEX(l_fp!$E$3:$E$65537,MATCH($D1047,l_fp!$A$3:$A$65537,0)),INDEX(background_biosphere!$D$2:$D$65536,MATCH($D1047,background_biosphere!$A$2:$A$65536,0))),""))</f>
        <v/>
      </c>
      <c r="N1047" s="60" t="str">
        <f>_xlfn.IFNA(_xlfn.IFNA(_xlfn.IFNA(_xlfn.IFNA(INDEX(l_goods!$D$3:$D$65537,MATCH(C1047,l_goods!$A$3:$A$65537,0)),INDEX(background_technosphere!$H$2:$H$65536,MATCH(C1047,background_technosphere!$A$2:$A$65536,0))),INDEX(l_fp!$F$3:$F$65537,MATCH($D1047,l_fp!$A$3:$A$65537,0))),INDEX(background_biosphere!$E$2:$E$65536,MATCH($D1047,background_biosphere!$A$2:$A$65536,0))),"")</f>
        <v/>
      </c>
      <c r="O1047" s="61"/>
      <c r="P1047" s="61"/>
      <c r="Q1047" s="61"/>
    </row>
    <row r="1048" spans="1:17" x14ac:dyDescent="0.25">
      <c r="A1048" s="159"/>
      <c r="B1048" s="156"/>
      <c r="C1048" s="53"/>
      <c r="D1048" s="54"/>
      <c r="E1048" s="55" t="str">
        <f>_xlfn.IFNA(_xlfn.IFNA(INDEX(l_act!$B$3:$B$65537,MATCH(IFERROR(RIGHT($C1048,LEN($C1048)-FIND("_",$C1048)),""),l_act!$A$3:$A$65537,0)),INDEX(background_technosphere!$E$2:$E$65536,MATCH($C1048,background_technosphere!$A$2:$A$65536,0))),"")</f>
        <v/>
      </c>
      <c r="F1048" s="55" t="str">
        <f>_xlfn.IFNA(_xlfn.IFNA(INDEX(l_act!$C$3:$C$65537,MATCH(IFERROR(RIGHT($C1048,LEN($C1048)-FIND("_",$C1048)),""),l_act!$A$3:$A$65537,0)),INDEX(background_technosphere!$G$2:$G$65536,MATCH($C1048,background_technosphere!$A$2:$A$65536,0))),"")</f>
        <v/>
      </c>
      <c r="G1048" s="56" t="str">
        <f>_xlfn.IFNA(_xlfn.IFNA(INDEX(l_goods!$B$3:$B$65537,MATCH($C1048,l_goods!$A$3:$A$65537,0)),INDEX(background_technosphere!$F$2:$F$65536,MATCH($C1048,background_technosphere!$A$2:$A$65536,0))),"")</f>
        <v/>
      </c>
      <c r="H1048" s="57" t="str">
        <f>_xlfn.IFNA(_xlfn.IFNA(INDEX(l_fp!$B$3:$B$65537,MATCH($D1048,l_fp!$A$3:$A$65537,0)),INDEX(background_biosphere!$B$2:$B$65536,MATCH($D1048,background_biosphere!$A$2:$A$65536,0))),"")</f>
        <v/>
      </c>
      <c r="I1048" s="58"/>
      <c r="J1048" s="58"/>
      <c r="K1048" s="54"/>
      <c r="L1048" s="59" t="str">
        <f>IF(_xlfn.IFNA(_xlfn.IFNA(INDEX(l_fp!$D$3:$D$65537,MATCH($D1048,l_fp!$A$3:$A$65537,0)),INDEX(background_biosphere!$C$2:$C$65536,MATCH($D1048,background_biosphere!$A$2:$A$65536,0))),"")=0,"",_xlfn.IFNA(_xlfn.IFNA(INDEX(l_fp!$D$3:$D$65537,MATCH($D1048,l_fp!$A$3:$A$65537,0)),INDEX(background_biosphere!$C$2:$C$65536,MATCH($D1048,background_biosphere!$A$2:$A$65536,0))),""))</f>
        <v/>
      </c>
      <c r="M1048" s="59" t="str">
        <f>IF(_xlfn.IFNA(_xlfn.IFNA(INDEX(l_fp!$E$3:$E$65537,MATCH($D1048,l_fp!$A$3:$A$65537,0)),INDEX(background_biosphere!$D$2:$D$65536,MATCH($D1048,background_biosphere!$A$2:$A$65536,0))),"")=0,"",_xlfn.IFNA(_xlfn.IFNA(INDEX(l_fp!$E$3:$E$65537,MATCH($D1048,l_fp!$A$3:$A$65537,0)),INDEX(background_biosphere!$D$2:$D$65536,MATCH($D1048,background_biosphere!$A$2:$A$65536,0))),""))</f>
        <v/>
      </c>
      <c r="N1048" s="60" t="str">
        <f>_xlfn.IFNA(_xlfn.IFNA(_xlfn.IFNA(_xlfn.IFNA(INDEX(l_goods!$D$3:$D$65537,MATCH(C1048,l_goods!$A$3:$A$65537,0)),INDEX(background_technosphere!$H$2:$H$65536,MATCH(C1048,background_technosphere!$A$2:$A$65536,0))),INDEX(l_fp!$F$3:$F$65537,MATCH($D1048,l_fp!$A$3:$A$65537,0))),INDEX(background_biosphere!$E$2:$E$65536,MATCH($D1048,background_biosphere!$A$2:$A$65536,0))),"")</f>
        <v/>
      </c>
      <c r="O1048" s="61"/>
      <c r="P1048" s="61"/>
      <c r="Q1048" s="61"/>
    </row>
    <row r="1049" spans="1:17" x14ac:dyDescent="0.25">
      <c r="A1049" s="159"/>
      <c r="B1049" s="156"/>
      <c r="C1049" s="53"/>
      <c r="D1049" s="54"/>
      <c r="E1049" s="55" t="str">
        <f>_xlfn.IFNA(_xlfn.IFNA(INDEX(l_act!$B$3:$B$65537,MATCH(IFERROR(RIGHT($C1049,LEN($C1049)-FIND("_",$C1049)),""),l_act!$A$3:$A$65537,0)),INDEX(background_technosphere!$E$2:$E$65536,MATCH($C1049,background_technosphere!$A$2:$A$65536,0))),"")</f>
        <v/>
      </c>
      <c r="F1049" s="55" t="str">
        <f>_xlfn.IFNA(_xlfn.IFNA(INDEX(l_act!$C$3:$C$65537,MATCH(IFERROR(RIGHT($C1049,LEN($C1049)-FIND("_",$C1049)),""),l_act!$A$3:$A$65537,0)),INDEX(background_technosphere!$G$2:$G$65536,MATCH($C1049,background_technosphere!$A$2:$A$65536,0))),"")</f>
        <v/>
      </c>
      <c r="G1049" s="56" t="str">
        <f>_xlfn.IFNA(_xlfn.IFNA(INDEX(l_goods!$B$3:$B$65537,MATCH($C1049,l_goods!$A$3:$A$65537,0)),INDEX(background_technosphere!$F$2:$F$65536,MATCH($C1049,background_technosphere!$A$2:$A$65536,0))),"")</f>
        <v/>
      </c>
      <c r="H1049" s="57" t="str">
        <f>_xlfn.IFNA(_xlfn.IFNA(INDEX(l_fp!$B$3:$B$65537,MATCH($D1049,l_fp!$A$3:$A$65537,0)),INDEX(background_biosphere!$B$2:$B$65536,MATCH($D1049,background_biosphere!$A$2:$A$65536,0))),"")</f>
        <v/>
      </c>
      <c r="I1049" s="58"/>
      <c r="J1049" s="58"/>
      <c r="K1049" s="54"/>
      <c r="L1049" s="59" t="str">
        <f>IF(_xlfn.IFNA(_xlfn.IFNA(INDEX(l_fp!$D$3:$D$65537,MATCH($D1049,l_fp!$A$3:$A$65537,0)),INDEX(background_biosphere!$C$2:$C$65536,MATCH($D1049,background_biosphere!$A$2:$A$65536,0))),"")=0,"",_xlfn.IFNA(_xlfn.IFNA(INDEX(l_fp!$D$3:$D$65537,MATCH($D1049,l_fp!$A$3:$A$65537,0)),INDEX(background_biosphere!$C$2:$C$65536,MATCH($D1049,background_biosphere!$A$2:$A$65536,0))),""))</f>
        <v/>
      </c>
      <c r="M1049" s="59" t="str">
        <f>IF(_xlfn.IFNA(_xlfn.IFNA(INDEX(l_fp!$E$3:$E$65537,MATCH($D1049,l_fp!$A$3:$A$65537,0)),INDEX(background_biosphere!$D$2:$D$65536,MATCH($D1049,background_biosphere!$A$2:$A$65536,0))),"")=0,"",_xlfn.IFNA(_xlfn.IFNA(INDEX(l_fp!$E$3:$E$65537,MATCH($D1049,l_fp!$A$3:$A$65537,0)),INDEX(background_biosphere!$D$2:$D$65536,MATCH($D1049,background_biosphere!$A$2:$A$65536,0))),""))</f>
        <v/>
      </c>
      <c r="N1049" s="60" t="str">
        <f>_xlfn.IFNA(_xlfn.IFNA(_xlfn.IFNA(_xlfn.IFNA(INDEX(l_goods!$D$3:$D$65537,MATCH(C1049,l_goods!$A$3:$A$65537,0)),INDEX(background_technosphere!$H$2:$H$65536,MATCH(C1049,background_technosphere!$A$2:$A$65536,0))),INDEX(l_fp!$F$3:$F$65537,MATCH($D1049,l_fp!$A$3:$A$65537,0))),INDEX(background_biosphere!$E$2:$E$65536,MATCH($D1049,background_biosphere!$A$2:$A$65536,0))),"")</f>
        <v/>
      </c>
      <c r="O1049" s="61"/>
      <c r="P1049" s="61"/>
      <c r="Q1049" s="61"/>
    </row>
    <row r="1050" spans="1:17" x14ac:dyDescent="0.25">
      <c r="A1050" s="159"/>
      <c r="B1050" s="156"/>
      <c r="C1050" s="53"/>
      <c r="D1050" s="54"/>
      <c r="E1050" s="55" t="str">
        <f>_xlfn.IFNA(_xlfn.IFNA(INDEX(l_act!$B$3:$B$65537,MATCH(IFERROR(RIGHT($C1050,LEN($C1050)-FIND("_",$C1050)),""),l_act!$A$3:$A$65537,0)),INDEX(background_technosphere!$E$2:$E$65536,MATCH($C1050,background_technosphere!$A$2:$A$65536,0))),"")</f>
        <v/>
      </c>
      <c r="F1050" s="55" t="str">
        <f>_xlfn.IFNA(_xlfn.IFNA(INDEX(l_act!$C$3:$C$65537,MATCH(IFERROR(RIGHT($C1050,LEN($C1050)-FIND("_",$C1050)),""),l_act!$A$3:$A$65537,0)),INDEX(background_technosphere!$G$2:$G$65536,MATCH($C1050,background_technosphere!$A$2:$A$65536,0))),"")</f>
        <v/>
      </c>
      <c r="G1050" s="56" t="str">
        <f>_xlfn.IFNA(_xlfn.IFNA(INDEX(l_goods!$B$3:$B$65537,MATCH($C1050,l_goods!$A$3:$A$65537,0)),INDEX(background_technosphere!$F$2:$F$65536,MATCH($C1050,background_technosphere!$A$2:$A$65536,0))),"")</f>
        <v/>
      </c>
      <c r="H1050" s="57" t="str">
        <f>_xlfn.IFNA(_xlfn.IFNA(INDEX(l_fp!$B$3:$B$65537,MATCH($D1050,l_fp!$A$3:$A$65537,0)),INDEX(background_biosphere!$B$2:$B$65536,MATCH($D1050,background_biosphere!$A$2:$A$65536,0))),"")</f>
        <v/>
      </c>
      <c r="I1050" s="58"/>
      <c r="J1050" s="58"/>
      <c r="K1050" s="54"/>
      <c r="L1050" s="59" t="str">
        <f>IF(_xlfn.IFNA(_xlfn.IFNA(INDEX(l_fp!$D$3:$D$65537,MATCH($D1050,l_fp!$A$3:$A$65537,0)),INDEX(background_biosphere!$C$2:$C$65536,MATCH($D1050,background_biosphere!$A$2:$A$65536,0))),"")=0,"",_xlfn.IFNA(_xlfn.IFNA(INDEX(l_fp!$D$3:$D$65537,MATCH($D1050,l_fp!$A$3:$A$65537,0)),INDEX(background_biosphere!$C$2:$C$65536,MATCH($D1050,background_biosphere!$A$2:$A$65536,0))),""))</f>
        <v/>
      </c>
      <c r="M1050" s="59" t="str">
        <f>IF(_xlfn.IFNA(_xlfn.IFNA(INDEX(l_fp!$E$3:$E$65537,MATCH($D1050,l_fp!$A$3:$A$65537,0)),INDEX(background_biosphere!$D$2:$D$65536,MATCH($D1050,background_biosphere!$A$2:$A$65536,0))),"")=0,"",_xlfn.IFNA(_xlfn.IFNA(INDEX(l_fp!$E$3:$E$65537,MATCH($D1050,l_fp!$A$3:$A$65537,0)),INDEX(background_biosphere!$D$2:$D$65536,MATCH($D1050,background_biosphere!$A$2:$A$65536,0))),""))</f>
        <v/>
      </c>
      <c r="N1050" s="60" t="str">
        <f>_xlfn.IFNA(_xlfn.IFNA(_xlfn.IFNA(_xlfn.IFNA(INDEX(l_goods!$D$3:$D$65537,MATCH(C1050,l_goods!$A$3:$A$65537,0)),INDEX(background_technosphere!$H$2:$H$65536,MATCH(C1050,background_technosphere!$A$2:$A$65536,0))),INDEX(l_fp!$F$3:$F$65537,MATCH($D1050,l_fp!$A$3:$A$65537,0))),INDEX(background_biosphere!$E$2:$E$65536,MATCH($D1050,background_biosphere!$A$2:$A$65536,0))),"")</f>
        <v/>
      </c>
      <c r="O1050" s="61"/>
      <c r="P1050" s="61"/>
      <c r="Q1050" s="61"/>
    </row>
    <row r="1051" spans="1:17" x14ac:dyDescent="0.25">
      <c r="A1051" s="159"/>
      <c r="B1051" s="156"/>
      <c r="C1051" s="53"/>
      <c r="D1051" s="54"/>
      <c r="E1051" s="55" t="str">
        <f>_xlfn.IFNA(_xlfn.IFNA(INDEX(l_act!$B$3:$B$65537,MATCH(IFERROR(RIGHT($C1051,LEN($C1051)-FIND("_",$C1051)),""),l_act!$A$3:$A$65537,0)),INDEX(background_technosphere!$E$2:$E$65536,MATCH($C1051,background_technosphere!$A$2:$A$65536,0))),"")</f>
        <v/>
      </c>
      <c r="F1051" s="55" t="str">
        <f>_xlfn.IFNA(_xlfn.IFNA(INDEX(l_act!$C$3:$C$65537,MATCH(IFERROR(RIGHT($C1051,LEN($C1051)-FIND("_",$C1051)),""),l_act!$A$3:$A$65537,0)),INDEX(background_technosphere!$G$2:$G$65536,MATCH($C1051,background_technosphere!$A$2:$A$65536,0))),"")</f>
        <v/>
      </c>
      <c r="G1051" s="56" t="str">
        <f>_xlfn.IFNA(_xlfn.IFNA(INDEX(l_goods!$B$3:$B$65537,MATCH($C1051,l_goods!$A$3:$A$65537,0)),INDEX(background_technosphere!$F$2:$F$65536,MATCH($C1051,background_technosphere!$A$2:$A$65536,0))),"")</f>
        <v/>
      </c>
      <c r="H1051" s="57" t="str">
        <f>_xlfn.IFNA(_xlfn.IFNA(INDEX(l_fp!$B$3:$B$65537,MATCH($D1051,l_fp!$A$3:$A$65537,0)),INDEX(background_biosphere!$B$2:$B$65536,MATCH($D1051,background_biosphere!$A$2:$A$65536,0))),"")</f>
        <v/>
      </c>
      <c r="I1051" s="58"/>
      <c r="J1051" s="58"/>
      <c r="K1051" s="54"/>
      <c r="L1051" s="59" t="str">
        <f>IF(_xlfn.IFNA(_xlfn.IFNA(INDEX(l_fp!$D$3:$D$65537,MATCH($D1051,l_fp!$A$3:$A$65537,0)),INDEX(background_biosphere!$C$2:$C$65536,MATCH($D1051,background_biosphere!$A$2:$A$65536,0))),"")=0,"",_xlfn.IFNA(_xlfn.IFNA(INDEX(l_fp!$D$3:$D$65537,MATCH($D1051,l_fp!$A$3:$A$65537,0)),INDEX(background_biosphere!$C$2:$C$65536,MATCH($D1051,background_biosphere!$A$2:$A$65536,0))),""))</f>
        <v/>
      </c>
      <c r="M1051" s="59" t="str">
        <f>IF(_xlfn.IFNA(_xlfn.IFNA(INDEX(l_fp!$E$3:$E$65537,MATCH($D1051,l_fp!$A$3:$A$65537,0)),INDEX(background_biosphere!$D$2:$D$65536,MATCH($D1051,background_biosphere!$A$2:$A$65536,0))),"")=0,"",_xlfn.IFNA(_xlfn.IFNA(INDEX(l_fp!$E$3:$E$65537,MATCH($D1051,l_fp!$A$3:$A$65537,0)),INDEX(background_biosphere!$D$2:$D$65536,MATCH($D1051,background_biosphere!$A$2:$A$65536,0))),""))</f>
        <v/>
      </c>
      <c r="N1051" s="60" t="str">
        <f>_xlfn.IFNA(_xlfn.IFNA(_xlfn.IFNA(_xlfn.IFNA(INDEX(l_goods!$D$3:$D$65537,MATCH(C1051,l_goods!$A$3:$A$65537,0)),INDEX(background_technosphere!$H$2:$H$65536,MATCH(C1051,background_technosphere!$A$2:$A$65536,0))),INDEX(l_fp!$F$3:$F$65537,MATCH($D1051,l_fp!$A$3:$A$65537,0))),INDEX(background_biosphere!$E$2:$E$65536,MATCH($D1051,background_biosphere!$A$2:$A$65536,0))),"")</f>
        <v/>
      </c>
      <c r="O1051" s="61"/>
      <c r="P1051" s="61"/>
      <c r="Q1051" s="61"/>
    </row>
    <row r="1052" spans="1:17" x14ac:dyDescent="0.25">
      <c r="A1052" s="159"/>
      <c r="B1052" s="156"/>
      <c r="C1052" s="53"/>
      <c r="D1052" s="54"/>
      <c r="E1052" s="55" t="str">
        <f>_xlfn.IFNA(_xlfn.IFNA(INDEX(l_act!$B$3:$B$65537,MATCH(IFERROR(RIGHT($C1052,LEN($C1052)-FIND("_",$C1052)),""),l_act!$A$3:$A$65537,0)),INDEX(background_technosphere!$E$2:$E$65536,MATCH($C1052,background_technosphere!$A$2:$A$65536,0))),"")</f>
        <v/>
      </c>
      <c r="F1052" s="55" t="str">
        <f>_xlfn.IFNA(_xlfn.IFNA(INDEX(l_act!$C$3:$C$65537,MATCH(IFERROR(RIGHT($C1052,LEN($C1052)-FIND("_",$C1052)),""),l_act!$A$3:$A$65537,0)),INDEX(background_technosphere!$G$2:$G$65536,MATCH($C1052,background_technosphere!$A$2:$A$65536,0))),"")</f>
        <v/>
      </c>
      <c r="G1052" s="56" t="str">
        <f>_xlfn.IFNA(_xlfn.IFNA(INDEX(l_goods!$B$3:$B$65537,MATCH($C1052,l_goods!$A$3:$A$65537,0)),INDEX(background_technosphere!$F$2:$F$65536,MATCH($C1052,background_technosphere!$A$2:$A$65536,0))),"")</f>
        <v/>
      </c>
      <c r="H1052" s="57" t="str">
        <f>_xlfn.IFNA(_xlfn.IFNA(INDEX(l_fp!$B$3:$B$65537,MATCH($D1052,l_fp!$A$3:$A$65537,0)),INDEX(background_biosphere!$B$2:$B$65536,MATCH($D1052,background_biosphere!$A$2:$A$65536,0))),"")</f>
        <v/>
      </c>
      <c r="I1052" s="58"/>
      <c r="J1052" s="58"/>
      <c r="K1052" s="54"/>
      <c r="L1052" s="59" t="str">
        <f>IF(_xlfn.IFNA(_xlfn.IFNA(INDEX(l_fp!$D$3:$D$65537,MATCH($D1052,l_fp!$A$3:$A$65537,0)),INDEX(background_biosphere!$C$2:$C$65536,MATCH($D1052,background_biosphere!$A$2:$A$65536,0))),"")=0,"",_xlfn.IFNA(_xlfn.IFNA(INDEX(l_fp!$D$3:$D$65537,MATCH($D1052,l_fp!$A$3:$A$65537,0)),INDEX(background_biosphere!$C$2:$C$65536,MATCH($D1052,background_biosphere!$A$2:$A$65536,0))),""))</f>
        <v/>
      </c>
      <c r="M1052" s="59" t="str">
        <f>IF(_xlfn.IFNA(_xlfn.IFNA(INDEX(l_fp!$E$3:$E$65537,MATCH($D1052,l_fp!$A$3:$A$65537,0)),INDEX(background_biosphere!$D$2:$D$65536,MATCH($D1052,background_biosphere!$A$2:$A$65536,0))),"")=0,"",_xlfn.IFNA(_xlfn.IFNA(INDEX(l_fp!$E$3:$E$65537,MATCH($D1052,l_fp!$A$3:$A$65537,0)),INDEX(background_biosphere!$D$2:$D$65536,MATCH($D1052,background_biosphere!$A$2:$A$65536,0))),""))</f>
        <v/>
      </c>
      <c r="N1052" s="60" t="str">
        <f>_xlfn.IFNA(_xlfn.IFNA(_xlfn.IFNA(_xlfn.IFNA(INDEX(l_goods!$D$3:$D$65537,MATCH(C1052,l_goods!$A$3:$A$65537,0)),INDEX(background_technosphere!$H$2:$H$65536,MATCH(C1052,background_technosphere!$A$2:$A$65536,0))),INDEX(l_fp!$F$3:$F$65537,MATCH($D1052,l_fp!$A$3:$A$65537,0))),INDEX(background_biosphere!$E$2:$E$65536,MATCH($D1052,background_biosphere!$A$2:$A$65536,0))),"")</f>
        <v/>
      </c>
      <c r="O1052" s="61"/>
      <c r="P1052" s="61"/>
      <c r="Q1052" s="61"/>
    </row>
    <row r="1053" spans="1:17" x14ac:dyDescent="0.25">
      <c r="A1053" s="159"/>
      <c r="B1053" s="156"/>
      <c r="C1053" s="53"/>
      <c r="D1053" s="54"/>
      <c r="E1053" s="55" t="str">
        <f>_xlfn.IFNA(_xlfn.IFNA(INDEX(l_act!$B$3:$B$65537,MATCH(IFERROR(RIGHT($C1053,LEN($C1053)-FIND("_",$C1053)),""),l_act!$A$3:$A$65537,0)),INDEX(background_technosphere!$E$2:$E$65536,MATCH($C1053,background_technosphere!$A$2:$A$65536,0))),"")</f>
        <v/>
      </c>
      <c r="F1053" s="55" t="str">
        <f>_xlfn.IFNA(_xlfn.IFNA(INDEX(l_act!$C$3:$C$65537,MATCH(IFERROR(RIGHT($C1053,LEN($C1053)-FIND("_",$C1053)),""),l_act!$A$3:$A$65537,0)),INDEX(background_technosphere!$G$2:$G$65536,MATCH($C1053,background_technosphere!$A$2:$A$65536,0))),"")</f>
        <v/>
      </c>
      <c r="G1053" s="56" t="str">
        <f>_xlfn.IFNA(_xlfn.IFNA(INDEX(l_goods!$B$3:$B$65537,MATCH($C1053,l_goods!$A$3:$A$65537,0)),INDEX(background_technosphere!$F$2:$F$65536,MATCH($C1053,background_technosphere!$A$2:$A$65536,0))),"")</f>
        <v/>
      </c>
      <c r="H1053" s="57" t="str">
        <f>_xlfn.IFNA(_xlfn.IFNA(INDEX(l_fp!$B$3:$B$65537,MATCH($D1053,l_fp!$A$3:$A$65537,0)),INDEX(background_biosphere!$B$2:$B$65536,MATCH($D1053,background_biosphere!$A$2:$A$65536,0))),"")</f>
        <v/>
      </c>
      <c r="I1053" s="58"/>
      <c r="J1053" s="58"/>
      <c r="K1053" s="54"/>
      <c r="L1053" s="59" t="str">
        <f>IF(_xlfn.IFNA(_xlfn.IFNA(INDEX(l_fp!$D$3:$D$65537,MATCH($D1053,l_fp!$A$3:$A$65537,0)),INDEX(background_biosphere!$C$2:$C$65536,MATCH($D1053,background_biosphere!$A$2:$A$65536,0))),"")=0,"",_xlfn.IFNA(_xlfn.IFNA(INDEX(l_fp!$D$3:$D$65537,MATCH($D1053,l_fp!$A$3:$A$65537,0)),INDEX(background_biosphere!$C$2:$C$65536,MATCH($D1053,background_biosphere!$A$2:$A$65536,0))),""))</f>
        <v/>
      </c>
      <c r="M1053" s="59" t="str">
        <f>IF(_xlfn.IFNA(_xlfn.IFNA(INDEX(l_fp!$E$3:$E$65537,MATCH($D1053,l_fp!$A$3:$A$65537,0)),INDEX(background_biosphere!$D$2:$D$65536,MATCH($D1053,background_biosphere!$A$2:$A$65536,0))),"")=0,"",_xlfn.IFNA(_xlfn.IFNA(INDEX(l_fp!$E$3:$E$65537,MATCH($D1053,l_fp!$A$3:$A$65537,0)),INDEX(background_biosphere!$D$2:$D$65536,MATCH($D1053,background_biosphere!$A$2:$A$65536,0))),""))</f>
        <v/>
      </c>
      <c r="N1053" s="60" t="str">
        <f>_xlfn.IFNA(_xlfn.IFNA(_xlfn.IFNA(_xlfn.IFNA(INDEX(l_goods!$D$3:$D$65537,MATCH(C1053,l_goods!$A$3:$A$65537,0)),INDEX(background_technosphere!$H$2:$H$65536,MATCH(C1053,background_technosphere!$A$2:$A$65536,0))),INDEX(l_fp!$F$3:$F$65537,MATCH($D1053,l_fp!$A$3:$A$65537,0))),INDEX(background_biosphere!$E$2:$E$65536,MATCH($D1053,background_biosphere!$A$2:$A$65536,0))),"")</f>
        <v/>
      </c>
      <c r="O1053" s="61"/>
      <c r="P1053" s="61"/>
      <c r="Q1053" s="61"/>
    </row>
    <row r="1054" spans="1:17" x14ac:dyDescent="0.25">
      <c r="A1054" s="159"/>
      <c r="B1054" s="156"/>
      <c r="C1054" s="53"/>
      <c r="D1054" s="54"/>
      <c r="E1054" s="55" t="str">
        <f>_xlfn.IFNA(_xlfn.IFNA(INDEX(l_act!$B$3:$B$65537,MATCH(IFERROR(RIGHT($C1054,LEN($C1054)-FIND("_",$C1054)),""),l_act!$A$3:$A$65537,0)),INDEX(background_technosphere!$E$2:$E$65536,MATCH($C1054,background_technosphere!$A$2:$A$65536,0))),"")</f>
        <v/>
      </c>
      <c r="F1054" s="55" t="str">
        <f>_xlfn.IFNA(_xlfn.IFNA(INDEX(l_act!$C$3:$C$65537,MATCH(IFERROR(RIGHT($C1054,LEN($C1054)-FIND("_",$C1054)),""),l_act!$A$3:$A$65537,0)),INDEX(background_technosphere!$G$2:$G$65536,MATCH($C1054,background_technosphere!$A$2:$A$65536,0))),"")</f>
        <v/>
      </c>
      <c r="G1054" s="56" t="str">
        <f>_xlfn.IFNA(_xlfn.IFNA(INDEX(l_goods!$B$3:$B$65537,MATCH($C1054,l_goods!$A$3:$A$65537,0)),INDEX(background_technosphere!$F$2:$F$65536,MATCH($C1054,background_technosphere!$A$2:$A$65536,0))),"")</f>
        <v/>
      </c>
      <c r="H1054" s="57" t="str">
        <f>_xlfn.IFNA(_xlfn.IFNA(INDEX(l_fp!$B$3:$B$65537,MATCH($D1054,l_fp!$A$3:$A$65537,0)),INDEX(background_biosphere!$B$2:$B$65536,MATCH($D1054,background_biosphere!$A$2:$A$65536,0))),"")</f>
        <v/>
      </c>
      <c r="I1054" s="58"/>
      <c r="J1054" s="58"/>
      <c r="K1054" s="54"/>
      <c r="L1054" s="59" t="str">
        <f>IF(_xlfn.IFNA(_xlfn.IFNA(INDEX(l_fp!$D$3:$D$65537,MATCH($D1054,l_fp!$A$3:$A$65537,0)),INDEX(background_biosphere!$C$2:$C$65536,MATCH($D1054,background_biosphere!$A$2:$A$65536,0))),"")=0,"",_xlfn.IFNA(_xlfn.IFNA(INDEX(l_fp!$D$3:$D$65537,MATCH($D1054,l_fp!$A$3:$A$65537,0)),INDEX(background_biosphere!$C$2:$C$65536,MATCH($D1054,background_biosphere!$A$2:$A$65536,0))),""))</f>
        <v/>
      </c>
      <c r="M1054" s="59" t="str">
        <f>IF(_xlfn.IFNA(_xlfn.IFNA(INDEX(l_fp!$E$3:$E$65537,MATCH($D1054,l_fp!$A$3:$A$65537,0)),INDEX(background_biosphere!$D$2:$D$65536,MATCH($D1054,background_biosphere!$A$2:$A$65536,0))),"")=0,"",_xlfn.IFNA(_xlfn.IFNA(INDEX(l_fp!$E$3:$E$65537,MATCH($D1054,l_fp!$A$3:$A$65537,0)),INDEX(background_biosphere!$D$2:$D$65536,MATCH($D1054,background_biosphere!$A$2:$A$65536,0))),""))</f>
        <v/>
      </c>
      <c r="N1054" s="60" t="str">
        <f>_xlfn.IFNA(_xlfn.IFNA(_xlfn.IFNA(_xlfn.IFNA(INDEX(l_goods!$D$3:$D$65537,MATCH(C1054,l_goods!$A$3:$A$65537,0)),INDEX(background_technosphere!$H$2:$H$65536,MATCH(C1054,background_technosphere!$A$2:$A$65536,0))),INDEX(l_fp!$F$3:$F$65537,MATCH($D1054,l_fp!$A$3:$A$65537,0))),INDEX(background_biosphere!$E$2:$E$65536,MATCH($D1054,background_biosphere!$A$2:$A$65536,0))),"")</f>
        <v/>
      </c>
      <c r="O1054" s="61"/>
      <c r="P1054" s="61"/>
      <c r="Q1054" s="61"/>
    </row>
    <row r="1055" spans="1:17" x14ac:dyDescent="0.25">
      <c r="A1055" s="159"/>
      <c r="B1055" s="156"/>
      <c r="C1055" s="53"/>
      <c r="D1055" s="54"/>
      <c r="E1055" s="55" t="str">
        <f>_xlfn.IFNA(_xlfn.IFNA(INDEX(l_act!$B$3:$B$65537,MATCH(IFERROR(RIGHT($C1055,LEN($C1055)-FIND("_",$C1055)),""),l_act!$A$3:$A$65537,0)),INDEX(background_technosphere!$E$2:$E$65536,MATCH($C1055,background_technosphere!$A$2:$A$65536,0))),"")</f>
        <v/>
      </c>
      <c r="F1055" s="55" t="str">
        <f>_xlfn.IFNA(_xlfn.IFNA(INDEX(l_act!$C$3:$C$65537,MATCH(IFERROR(RIGHT($C1055,LEN($C1055)-FIND("_",$C1055)),""),l_act!$A$3:$A$65537,0)),INDEX(background_technosphere!$G$2:$G$65536,MATCH($C1055,background_technosphere!$A$2:$A$65536,0))),"")</f>
        <v/>
      </c>
      <c r="G1055" s="56" t="str">
        <f>_xlfn.IFNA(_xlfn.IFNA(INDEX(l_goods!$B$3:$B$65537,MATCH($C1055,l_goods!$A$3:$A$65537,0)),INDEX(background_technosphere!$F$2:$F$65536,MATCH($C1055,background_technosphere!$A$2:$A$65536,0))),"")</f>
        <v/>
      </c>
      <c r="H1055" s="57" t="str">
        <f>_xlfn.IFNA(_xlfn.IFNA(INDEX(l_fp!$B$3:$B$65537,MATCH($D1055,l_fp!$A$3:$A$65537,0)),INDEX(background_biosphere!$B$2:$B$65536,MATCH($D1055,background_biosphere!$A$2:$A$65536,0))),"")</f>
        <v/>
      </c>
      <c r="I1055" s="58"/>
      <c r="J1055" s="58"/>
      <c r="K1055" s="54"/>
      <c r="L1055" s="59" t="str">
        <f>IF(_xlfn.IFNA(_xlfn.IFNA(INDEX(l_fp!$D$3:$D$65537,MATCH($D1055,l_fp!$A$3:$A$65537,0)),INDEX(background_biosphere!$C$2:$C$65536,MATCH($D1055,background_biosphere!$A$2:$A$65536,0))),"")=0,"",_xlfn.IFNA(_xlfn.IFNA(INDEX(l_fp!$D$3:$D$65537,MATCH($D1055,l_fp!$A$3:$A$65537,0)),INDEX(background_biosphere!$C$2:$C$65536,MATCH($D1055,background_biosphere!$A$2:$A$65536,0))),""))</f>
        <v/>
      </c>
      <c r="M1055" s="59" t="str">
        <f>IF(_xlfn.IFNA(_xlfn.IFNA(INDEX(l_fp!$E$3:$E$65537,MATCH($D1055,l_fp!$A$3:$A$65537,0)),INDEX(background_biosphere!$D$2:$D$65536,MATCH($D1055,background_biosphere!$A$2:$A$65536,0))),"")=0,"",_xlfn.IFNA(_xlfn.IFNA(INDEX(l_fp!$E$3:$E$65537,MATCH($D1055,l_fp!$A$3:$A$65537,0)),INDEX(background_biosphere!$D$2:$D$65536,MATCH($D1055,background_biosphere!$A$2:$A$65536,0))),""))</f>
        <v/>
      </c>
      <c r="N1055" s="60" t="str">
        <f>_xlfn.IFNA(_xlfn.IFNA(_xlfn.IFNA(_xlfn.IFNA(INDEX(l_goods!$D$3:$D$65537,MATCH(C1055,l_goods!$A$3:$A$65537,0)),INDEX(background_technosphere!$H$2:$H$65536,MATCH(C1055,background_technosphere!$A$2:$A$65536,0))),INDEX(l_fp!$F$3:$F$65537,MATCH($D1055,l_fp!$A$3:$A$65537,0))),INDEX(background_biosphere!$E$2:$E$65536,MATCH($D1055,background_biosphere!$A$2:$A$65536,0))),"")</f>
        <v/>
      </c>
      <c r="O1055" s="61"/>
      <c r="P1055" s="61"/>
      <c r="Q1055" s="61"/>
    </row>
    <row r="1056" spans="1:17" x14ac:dyDescent="0.25">
      <c r="A1056" s="159"/>
      <c r="B1056" s="156"/>
      <c r="C1056" s="53"/>
      <c r="D1056" s="54"/>
      <c r="E1056" s="55" t="str">
        <f>_xlfn.IFNA(_xlfn.IFNA(INDEX(l_act!$B$3:$B$65537,MATCH(IFERROR(RIGHT($C1056,LEN($C1056)-FIND("_",$C1056)),""),l_act!$A$3:$A$65537,0)),INDEX(background_technosphere!$E$2:$E$65536,MATCH($C1056,background_technosphere!$A$2:$A$65536,0))),"")</f>
        <v/>
      </c>
      <c r="F1056" s="55" t="str">
        <f>_xlfn.IFNA(_xlfn.IFNA(INDEX(l_act!$C$3:$C$65537,MATCH(IFERROR(RIGHT($C1056,LEN($C1056)-FIND("_",$C1056)),""),l_act!$A$3:$A$65537,0)),INDEX(background_technosphere!$G$2:$G$65536,MATCH($C1056,background_technosphere!$A$2:$A$65536,0))),"")</f>
        <v/>
      </c>
      <c r="G1056" s="56" t="str">
        <f>_xlfn.IFNA(_xlfn.IFNA(INDEX(l_goods!$B$3:$B$65537,MATCH($C1056,l_goods!$A$3:$A$65537,0)),INDEX(background_technosphere!$F$2:$F$65536,MATCH($C1056,background_technosphere!$A$2:$A$65536,0))),"")</f>
        <v/>
      </c>
      <c r="H1056" s="57" t="str">
        <f>_xlfn.IFNA(_xlfn.IFNA(INDEX(l_fp!$B$3:$B$65537,MATCH($D1056,l_fp!$A$3:$A$65537,0)),INDEX(background_biosphere!$B$2:$B$65536,MATCH($D1056,background_biosphere!$A$2:$A$65536,0))),"")</f>
        <v/>
      </c>
      <c r="I1056" s="58"/>
      <c r="J1056" s="58"/>
      <c r="K1056" s="54"/>
      <c r="L1056" s="59" t="str">
        <f>IF(_xlfn.IFNA(_xlfn.IFNA(INDEX(l_fp!$D$3:$D$65537,MATCH($D1056,l_fp!$A$3:$A$65537,0)),INDEX(background_biosphere!$C$2:$C$65536,MATCH($D1056,background_biosphere!$A$2:$A$65536,0))),"")=0,"",_xlfn.IFNA(_xlfn.IFNA(INDEX(l_fp!$D$3:$D$65537,MATCH($D1056,l_fp!$A$3:$A$65537,0)),INDEX(background_biosphere!$C$2:$C$65536,MATCH($D1056,background_biosphere!$A$2:$A$65536,0))),""))</f>
        <v/>
      </c>
      <c r="M1056" s="59" t="str">
        <f>IF(_xlfn.IFNA(_xlfn.IFNA(INDEX(l_fp!$E$3:$E$65537,MATCH($D1056,l_fp!$A$3:$A$65537,0)),INDEX(background_biosphere!$D$2:$D$65536,MATCH($D1056,background_biosphere!$A$2:$A$65536,0))),"")=0,"",_xlfn.IFNA(_xlfn.IFNA(INDEX(l_fp!$E$3:$E$65537,MATCH($D1056,l_fp!$A$3:$A$65537,0)),INDEX(background_biosphere!$D$2:$D$65536,MATCH($D1056,background_biosphere!$A$2:$A$65536,0))),""))</f>
        <v/>
      </c>
      <c r="N1056" s="60" t="str">
        <f>_xlfn.IFNA(_xlfn.IFNA(_xlfn.IFNA(_xlfn.IFNA(INDEX(l_goods!$D$3:$D$65537,MATCH(C1056,l_goods!$A$3:$A$65537,0)),INDEX(background_technosphere!$H$2:$H$65536,MATCH(C1056,background_technosphere!$A$2:$A$65536,0))),INDEX(l_fp!$F$3:$F$65537,MATCH($D1056,l_fp!$A$3:$A$65537,0))),INDEX(background_biosphere!$E$2:$E$65536,MATCH($D1056,background_biosphere!$A$2:$A$65536,0))),"")</f>
        <v/>
      </c>
      <c r="O1056" s="61"/>
      <c r="P1056" s="61"/>
      <c r="Q1056" s="61"/>
    </row>
    <row r="1057" spans="1:17" x14ac:dyDescent="0.25">
      <c r="A1057" s="159"/>
      <c r="B1057" s="156"/>
      <c r="C1057" s="53"/>
      <c r="D1057" s="54"/>
      <c r="E1057" s="55" t="str">
        <f>_xlfn.IFNA(_xlfn.IFNA(INDEX(l_act!$B$3:$B$65537,MATCH(IFERROR(RIGHT($C1057,LEN($C1057)-FIND("_",$C1057)),""),l_act!$A$3:$A$65537,0)),INDEX(background_technosphere!$E$2:$E$65536,MATCH($C1057,background_technosphere!$A$2:$A$65536,0))),"")</f>
        <v/>
      </c>
      <c r="F1057" s="55" t="str">
        <f>_xlfn.IFNA(_xlfn.IFNA(INDEX(l_act!$C$3:$C$65537,MATCH(IFERROR(RIGHT($C1057,LEN($C1057)-FIND("_",$C1057)),""),l_act!$A$3:$A$65537,0)),INDEX(background_technosphere!$G$2:$G$65536,MATCH($C1057,background_technosphere!$A$2:$A$65536,0))),"")</f>
        <v/>
      </c>
      <c r="G1057" s="56" t="str">
        <f>_xlfn.IFNA(_xlfn.IFNA(INDEX(l_goods!$B$3:$B$65537,MATCH($C1057,l_goods!$A$3:$A$65537,0)),INDEX(background_technosphere!$F$2:$F$65536,MATCH($C1057,background_technosphere!$A$2:$A$65536,0))),"")</f>
        <v/>
      </c>
      <c r="H1057" s="57" t="str">
        <f>_xlfn.IFNA(_xlfn.IFNA(INDEX(l_fp!$B$3:$B$65537,MATCH($D1057,l_fp!$A$3:$A$65537,0)),INDEX(background_biosphere!$B$2:$B$65536,MATCH($D1057,background_biosphere!$A$2:$A$65536,0))),"")</f>
        <v/>
      </c>
      <c r="I1057" s="58"/>
      <c r="J1057" s="58"/>
      <c r="K1057" s="54"/>
      <c r="L1057" s="59" t="str">
        <f>IF(_xlfn.IFNA(_xlfn.IFNA(INDEX(l_fp!$D$3:$D$65537,MATCH($D1057,l_fp!$A$3:$A$65537,0)),INDEX(background_biosphere!$C$2:$C$65536,MATCH($D1057,background_biosphere!$A$2:$A$65536,0))),"")=0,"",_xlfn.IFNA(_xlfn.IFNA(INDEX(l_fp!$D$3:$D$65537,MATCH($D1057,l_fp!$A$3:$A$65537,0)),INDEX(background_biosphere!$C$2:$C$65536,MATCH($D1057,background_biosphere!$A$2:$A$65536,0))),""))</f>
        <v/>
      </c>
      <c r="M1057" s="59" t="str">
        <f>IF(_xlfn.IFNA(_xlfn.IFNA(INDEX(l_fp!$E$3:$E$65537,MATCH($D1057,l_fp!$A$3:$A$65537,0)),INDEX(background_biosphere!$D$2:$D$65536,MATCH($D1057,background_biosphere!$A$2:$A$65536,0))),"")=0,"",_xlfn.IFNA(_xlfn.IFNA(INDEX(l_fp!$E$3:$E$65537,MATCH($D1057,l_fp!$A$3:$A$65537,0)),INDEX(background_biosphere!$D$2:$D$65536,MATCH($D1057,background_biosphere!$A$2:$A$65536,0))),""))</f>
        <v/>
      </c>
      <c r="N1057" s="60" t="str">
        <f>_xlfn.IFNA(_xlfn.IFNA(_xlfn.IFNA(_xlfn.IFNA(INDEX(l_goods!$D$3:$D$65537,MATCH(C1057,l_goods!$A$3:$A$65537,0)),INDEX(background_technosphere!$H$2:$H$65536,MATCH(C1057,background_technosphere!$A$2:$A$65536,0))),INDEX(l_fp!$F$3:$F$65537,MATCH($D1057,l_fp!$A$3:$A$65537,0))),INDEX(background_biosphere!$E$2:$E$65536,MATCH($D1057,background_biosphere!$A$2:$A$65536,0))),"")</f>
        <v/>
      </c>
      <c r="O1057" s="61"/>
      <c r="P1057" s="61"/>
      <c r="Q1057" s="61"/>
    </row>
    <row r="1058" spans="1:17" x14ac:dyDescent="0.25">
      <c r="A1058" s="159"/>
      <c r="B1058" s="156"/>
      <c r="C1058" s="53"/>
      <c r="D1058" s="54"/>
      <c r="E1058" s="55" t="str">
        <f>_xlfn.IFNA(_xlfn.IFNA(INDEX(l_act!$B$3:$B$65537,MATCH(IFERROR(RIGHT($C1058,LEN($C1058)-FIND("_",$C1058)),""),l_act!$A$3:$A$65537,0)),INDEX(background_technosphere!$E$2:$E$65536,MATCH($C1058,background_technosphere!$A$2:$A$65536,0))),"")</f>
        <v/>
      </c>
      <c r="F1058" s="55" t="str">
        <f>_xlfn.IFNA(_xlfn.IFNA(INDEX(l_act!$C$3:$C$65537,MATCH(IFERROR(RIGHT($C1058,LEN($C1058)-FIND("_",$C1058)),""),l_act!$A$3:$A$65537,0)),INDEX(background_technosphere!$G$2:$G$65536,MATCH($C1058,background_technosphere!$A$2:$A$65536,0))),"")</f>
        <v/>
      </c>
      <c r="G1058" s="56" t="str">
        <f>_xlfn.IFNA(_xlfn.IFNA(INDEX(l_goods!$B$3:$B$65537,MATCH($C1058,l_goods!$A$3:$A$65537,0)),INDEX(background_technosphere!$F$2:$F$65536,MATCH($C1058,background_technosphere!$A$2:$A$65536,0))),"")</f>
        <v/>
      </c>
      <c r="H1058" s="57" t="str">
        <f>_xlfn.IFNA(_xlfn.IFNA(INDEX(l_fp!$B$3:$B$65537,MATCH($D1058,l_fp!$A$3:$A$65537,0)),INDEX(background_biosphere!$B$2:$B$65536,MATCH($D1058,background_biosphere!$A$2:$A$65536,0))),"")</f>
        <v/>
      </c>
      <c r="I1058" s="58"/>
      <c r="J1058" s="58"/>
      <c r="K1058" s="54"/>
      <c r="L1058" s="59" t="str">
        <f>IF(_xlfn.IFNA(_xlfn.IFNA(INDEX(l_fp!$D$3:$D$65537,MATCH($D1058,l_fp!$A$3:$A$65537,0)),INDEX(background_biosphere!$C$2:$C$65536,MATCH($D1058,background_biosphere!$A$2:$A$65536,0))),"")=0,"",_xlfn.IFNA(_xlfn.IFNA(INDEX(l_fp!$D$3:$D$65537,MATCH($D1058,l_fp!$A$3:$A$65537,0)),INDEX(background_biosphere!$C$2:$C$65536,MATCH($D1058,background_biosphere!$A$2:$A$65536,0))),""))</f>
        <v/>
      </c>
      <c r="M1058" s="59" t="str">
        <f>IF(_xlfn.IFNA(_xlfn.IFNA(INDEX(l_fp!$E$3:$E$65537,MATCH($D1058,l_fp!$A$3:$A$65537,0)),INDEX(background_biosphere!$D$2:$D$65536,MATCH($D1058,background_biosphere!$A$2:$A$65536,0))),"")=0,"",_xlfn.IFNA(_xlfn.IFNA(INDEX(l_fp!$E$3:$E$65537,MATCH($D1058,l_fp!$A$3:$A$65537,0)),INDEX(background_biosphere!$D$2:$D$65536,MATCH($D1058,background_biosphere!$A$2:$A$65536,0))),""))</f>
        <v/>
      </c>
      <c r="N1058" s="60" t="str">
        <f>_xlfn.IFNA(_xlfn.IFNA(_xlfn.IFNA(_xlfn.IFNA(INDEX(l_goods!$D$3:$D$65537,MATCH(C1058,l_goods!$A$3:$A$65537,0)),INDEX(background_technosphere!$H$2:$H$65536,MATCH(C1058,background_technosphere!$A$2:$A$65536,0))),INDEX(l_fp!$F$3:$F$65537,MATCH($D1058,l_fp!$A$3:$A$65537,0))),INDEX(background_biosphere!$E$2:$E$65536,MATCH($D1058,background_biosphere!$A$2:$A$65536,0))),"")</f>
        <v/>
      </c>
      <c r="O1058" s="61"/>
      <c r="P1058" s="61"/>
      <c r="Q1058" s="61"/>
    </row>
    <row r="1059" spans="1:17" x14ac:dyDescent="0.25">
      <c r="A1059" s="159"/>
      <c r="B1059" s="156"/>
      <c r="C1059" s="53"/>
      <c r="D1059" s="54"/>
      <c r="E1059" s="55" t="str">
        <f>_xlfn.IFNA(_xlfn.IFNA(INDEX(l_act!$B$3:$B$65537,MATCH(IFERROR(RIGHT($C1059,LEN($C1059)-FIND("_",$C1059)),""),l_act!$A$3:$A$65537,0)),INDEX(background_technosphere!$E$2:$E$65536,MATCH($C1059,background_technosphere!$A$2:$A$65536,0))),"")</f>
        <v/>
      </c>
      <c r="F1059" s="55" t="str">
        <f>_xlfn.IFNA(_xlfn.IFNA(INDEX(l_act!$C$3:$C$65537,MATCH(IFERROR(RIGHT($C1059,LEN($C1059)-FIND("_",$C1059)),""),l_act!$A$3:$A$65537,0)),INDEX(background_technosphere!$G$2:$G$65536,MATCH($C1059,background_technosphere!$A$2:$A$65536,0))),"")</f>
        <v/>
      </c>
      <c r="G1059" s="56" t="str">
        <f>_xlfn.IFNA(_xlfn.IFNA(INDEX(l_goods!$B$3:$B$65537,MATCH($C1059,l_goods!$A$3:$A$65537,0)),INDEX(background_technosphere!$F$2:$F$65536,MATCH($C1059,background_technosphere!$A$2:$A$65536,0))),"")</f>
        <v/>
      </c>
      <c r="H1059" s="57" t="str">
        <f>_xlfn.IFNA(_xlfn.IFNA(INDEX(l_fp!$B$3:$B$65537,MATCH($D1059,l_fp!$A$3:$A$65537,0)),INDEX(background_biosphere!$B$2:$B$65536,MATCH($D1059,background_biosphere!$A$2:$A$65536,0))),"")</f>
        <v/>
      </c>
      <c r="I1059" s="58"/>
      <c r="J1059" s="58"/>
      <c r="K1059" s="54"/>
      <c r="L1059" s="59" t="str">
        <f>IF(_xlfn.IFNA(_xlfn.IFNA(INDEX(l_fp!$D$3:$D$65537,MATCH($D1059,l_fp!$A$3:$A$65537,0)),INDEX(background_biosphere!$C$2:$C$65536,MATCH($D1059,background_biosphere!$A$2:$A$65536,0))),"")=0,"",_xlfn.IFNA(_xlfn.IFNA(INDEX(l_fp!$D$3:$D$65537,MATCH($D1059,l_fp!$A$3:$A$65537,0)),INDEX(background_biosphere!$C$2:$C$65536,MATCH($D1059,background_biosphere!$A$2:$A$65536,0))),""))</f>
        <v/>
      </c>
      <c r="M1059" s="59" t="str">
        <f>IF(_xlfn.IFNA(_xlfn.IFNA(INDEX(l_fp!$E$3:$E$65537,MATCH($D1059,l_fp!$A$3:$A$65537,0)),INDEX(background_biosphere!$D$2:$D$65536,MATCH($D1059,background_biosphere!$A$2:$A$65536,0))),"")=0,"",_xlfn.IFNA(_xlfn.IFNA(INDEX(l_fp!$E$3:$E$65537,MATCH($D1059,l_fp!$A$3:$A$65537,0)),INDEX(background_biosphere!$D$2:$D$65536,MATCH($D1059,background_biosphere!$A$2:$A$65536,0))),""))</f>
        <v/>
      </c>
      <c r="N1059" s="60" t="str">
        <f>_xlfn.IFNA(_xlfn.IFNA(_xlfn.IFNA(_xlfn.IFNA(INDEX(l_goods!$D$3:$D$65537,MATCH(C1059,l_goods!$A$3:$A$65537,0)),INDEX(background_technosphere!$H$2:$H$65536,MATCH(C1059,background_technosphere!$A$2:$A$65536,0))),INDEX(l_fp!$F$3:$F$65537,MATCH($D1059,l_fp!$A$3:$A$65537,0))),INDEX(background_biosphere!$E$2:$E$65536,MATCH($D1059,background_biosphere!$A$2:$A$65536,0))),"")</f>
        <v/>
      </c>
      <c r="O1059" s="61"/>
      <c r="P1059" s="61"/>
      <c r="Q1059" s="61"/>
    </row>
    <row r="1060" spans="1:17" x14ac:dyDescent="0.25">
      <c r="A1060" s="159"/>
      <c r="B1060" s="156"/>
      <c r="C1060" s="53"/>
      <c r="D1060" s="54"/>
      <c r="E1060" s="55" t="str">
        <f>_xlfn.IFNA(_xlfn.IFNA(INDEX(l_act!$B$3:$B$65537,MATCH(IFERROR(RIGHT($C1060,LEN($C1060)-FIND("_",$C1060)),""),l_act!$A$3:$A$65537,0)),INDEX(background_technosphere!$E$2:$E$65536,MATCH($C1060,background_technosphere!$A$2:$A$65536,0))),"")</f>
        <v/>
      </c>
      <c r="F1060" s="55" t="str">
        <f>_xlfn.IFNA(_xlfn.IFNA(INDEX(l_act!$C$3:$C$65537,MATCH(IFERROR(RIGHT($C1060,LEN($C1060)-FIND("_",$C1060)),""),l_act!$A$3:$A$65537,0)),INDEX(background_technosphere!$G$2:$G$65536,MATCH($C1060,background_technosphere!$A$2:$A$65536,0))),"")</f>
        <v/>
      </c>
      <c r="G1060" s="56" t="str">
        <f>_xlfn.IFNA(_xlfn.IFNA(INDEX(l_goods!$B$3:$B$65537,MATCH($C1060,l_goods!$A$3:$A$65537,0)),INDEX(background_technosphere!$F$2:$F$65536,MATCH($C1060,background_technosphere!$A$2:$A$65536,0))),"")</f>
        <v/>
      </c>
      <c r="H1060" s="57" t="str">
        <f>_xlfn.IFNA(_xlfn.IFNA(INDEX(l_fp!$B$3:$B$65537,MATCH($D1060,l_fp!$A$3:$A$65537,0)),INDEX(background_biosphere!$B$2:$B$65536,MATCH($D1060,background_biosphere!$A$2:$A$65536,0))),"")</f>
        <v/>
      </c>
      <c r="I1060" s="58"/>
      <c r="J1060" s="58"/>
      <c r="K1060" s="54"/>
      <c r="L1060" s="59" t="str">
        <f>IF(_xlfn.IFNA(_xlfn.IFNA(INDEX(l_fp!$D$3:$D$65537,MATCH($D1060,l_fp!$A$3:$A$65537,0)),INDEX(background_biosphere!$C$2:$C$65536,MATCH($D1060,background_biosphere!$A$2:$A$65536,0))),"")=0,"",_xlfn.IFNA(_xlfn.IFNA(INDEX(l_fp!$D$3:$D$65537,MATCH($D1060,l_fp!$A$3:$A$65537,0)),INDEX(background_biosphere!$C$2:$C$65536,MATCH($D1060,background_biosphere!$A$2:$A$65536,0))),""))</f>
        <v/>
      </c>
      <c r="M1060" s="59" t="str">
        <f>IF(_xlfn.IFNA(_xlfn.IFNA(INDEX(l_fp!$E$3:$E$65537,MATCH($D1060,l_fp!$A$3:$A$65537,0)),INDEX(background_biosphere!$D$2:$D$65536,MATCH($D1060,background_biosphere!$A$2:$A$65536,0))),"")=0,"",_xlfn.IFNA(_xlfn.IFNA(INDEX(l_fp!$E$3:$E$65537,MATCH($D1060,l_fp!$A$3:$A$65537,0)),INDEX(background_biosphere!$D$2:$D$65536,MATCH($D1060,background_biosphere!$A$2:$A$65536,0))),""))</f>
        <v/>
      </c>
      <c r="N1060" s="60" t="str">
        <f>_xlfn.IFNA(_xlfn.IFNA(_xlfn.IFNA(_xlfn.IFNA(INDEX(l_goods!$D$3:$D$65537,MATCH(C1060,l_goods!$A$3:$A$65537,0)),INDEX(background_technosphere!$H$2:$H$65536,MATCH(C1060,background_technosphere!$A$2:$A$65536,0))),INDEX(l_fp!$F$3:$F$65537,MATCH($D1060,l_fp!$A$3:$A$65537,0))),INDEX(background_biosphere!$E$2:$E$65536,MATCH($D1060,background_biosphere!$A$2:$A$65536,0))),"")</f>
        <v/>
      </c>
      <c r="O1060" s="61"/>
      <c r="P1060" s="61"/>
      <c r="Q1060" s="61"/>
    </row>
    <row r="1061" spans="1:17" x14ac:dyDescent="0.25">
      <c r="A1061" s="159"/>
      <c r="B1061" s="156"/>
      <c r="C1061" s="53"/>
      <c r="D1061" s="54"/>
      <c r="E1061" s="55" t="str">
        <f>_xlfn.IFNA(_xlfn.IFNA(INDEX(l_act!$B$3:$B$65537,MATCH(IFERROR(RIGHT($C1061,LEN($C1061)-FIND("_",$C1061)),""),l_act!$A$3:$A$65537,0)),INDEX(background_technosphere!$E$2:$E$65536,MATCH($C1061,background_technosphere!$A$2:$A$65536,0))),"")</f>
        <v/>
      </c>
      <c r="F1061" s="55" t="str">
        <f>_xlfn.IFNA(_xlfn.IFNA(INDEX(l_act!$C$3:$C$65537,MATCH(IFERROR(RIGHT($C1061,LEN($C1061)-FIND("_",$C1061)),""),l_act!$A$3:$A$65537,0)),INDEX(background_technosphere!$G$2:$G$65536,MATCH($C1061,background_technosphere!$A$2:$A$65536,0))),"")</f>
        <v/>
      </c>
      <c r="G1061" s="56" t="str">
        <f>_xlfn.IFNA(_xlfn.IFNA(INDEX(l_goods!$B$3:$B$65537,MATCH($C1061,l_goods!$A$3:$A$65537,0)),INDEX(background_technosphere!$F$2:$F$65536,MATCH($C1061,background_technosphere!$A$2:$A$65536,0))),"")</f>
        <v/>
      </c>
      <c r="H1061" s="57" t="str">
        <f>_xlfn.IFNA(_xlfn.IFNA(INDEX(l_fp!$B$3:$B$65537,MATCH($D1061,l_fp!$A$3:$A$65537,0)),INDEX(background_biosphere!$B$2:$B$65536,MATCH($D1061,background_biosphere!$A$2:$A$65536,0))),"")</f>
        <v/>
      </c>
      <c r="I1061" s="58"/>
      <c r="J1061" s="58"/>
      <c r="K1061" s="54"/>
      <c r="L1061" s="59" t="str">
        <f>IF(_xlfn.IFNA(_xlfn.IFNA(INDEX(l_fp!$D$3:$D$65537,MATCH($D1061,l_fp!$A$3:$A$65537,0)),INDEX(background_biosphere!$C$2:$C$65536,MATCH($D1061,background_biosphere!$A$2:$A$65536,0))),"")=0,"",_xlfn.IFNA(_xlfn.IFNA(INDEX(l_fp!$D$3:$D$65537,MATCH($D1061,l_fp!$A$3:$A$65537,0)),INDEX(background_biosphere!$C$2:$C$65536,MATCH($D1061,background_biosphere!$A$2:$A$65536,0))),""))</f>
        <v/>
      </c>
      <c r="M1061" s="59" t="str">
        <f>IF(_xlfn.IFNA(_xlfn.IFNA(INDEX(l_fp!$E$3:$E$65537,MATCH($D1061,l_fp!$A$3:$A$65537,0)),INDEX(background_biosphere!$D$2:$D$65536,MATCH($D1061,background_biosphere!$A$2:$A$65536,0))),"")=0,"",_xlfn.IFNA(_xlfn.IFNA(INDEX(l_fp!$E$3:$E$65537,MATCH($D1061,l_fp!$A$3:$A$65537,0)),INDEX(background_biosphere!$D$2:$D$65536,MATCH($D1061,background_biosphere!$A$2:$A$65536,0))),""))</f>
        <v/>
      </c>
      <c r="N1061" s="60" t="str">
        <f>_xlfn.IFNA(_xlfn.IFNA(_xlfn.IFNA(_xlfn.IFNA(INDEX(l_goods!$D$3:$D$65537,MATCH(C1061,l_goods!$A$3:$A$65537,0)),INDEX(background_technosphere!$H$2:$H$65536,MATCH(C1061,background_technosphere!$A$2:$A$65536,0))),INDEX(l_fp!$F$3:$F$65537,MATCH($D1061,l_fp!$A$3:$A$65537,0))),INDEX(background_biosphere!$E$2:$E$65536,MATCH($D1061,background_biosphere!$A$2:$A$65536,0))),"")</f>
        <v/>
      </c>
      <c r="O1061" s="61"/>
      <c r="P1061" s="61"/>
      <c r="Q1061" s="61"/>
    </row>
    <row r="1062" spans="1:17" x14ac:dyDescent="0.25">
      <c r="A1062" s="159"/>
      <c r="B1062" s="156"/>
      <c r="C1062" s="53"/>
      <c r="D1062" s="54"/>
      <c r="E1062" s="55" t="str">
        <f>_xlfn.IFNA(_xlfn.IFNA(INDEX(l_act!$B$3:$B$65537,MATCH(IFERROR(RIGHT($C1062,LEN($C1062)-FIND("_",$C1062)),""),l_act!$A$3:$A$65537,0)),INDEX(background_technosphere!$E$2:$E$65536,MATCH($C1062,background_technosphere!$A$2:$A$65536,0))),"")</f>
        <v/>
      </c>
      <c r="F1062" s="55" t="str">
        <f>_xlfn.IFNA(_xlfn.IFNA(INDEX(l_act!$C$3:$C$65537,MATCH(IFERROR(RIGHT($C1062,LEN($C1062)-FIND("_",$C1062)),""),l_act!$A$3:$A$65537,0)),INDEX(background_technosphere!$G$2:$G$65536,MATCH($C1062,background_technosphere!$A$2:$A$65536,0))),"")</f>
        <v/>
      </c>
      <c r="G1062" s="56" t="str">
        <f>_xlfn.IFNA(_xlfn.IFNA(INDEX(l_goods!$B$3:$B$65537,MATCH($C1062,l_goods!$A$3:$A$65537,0)),INDEX(background_technosphere!$F$2:$F$65536,MATCH($C1062,background_technosphere!$A$2:$A$65536,0))),"")</f>
        <v/>
      </c>
      <c r="H1062" s="57" t="str">
        <f>_xlfn.IFNA(_xlfn.IFNA(INDEX(l_fp!$B$3:$B$65537,MATCH($D1062,l_fp!$A$3:$A$65537,0)),INDEX(background_biosphere!$B$2:$B$65536,MATCH($D1062,background_biosphere!$A$2:$A$65536,0))),"")</f>
        <v/>
      </c>
      <c r="I1062" s="58"/>
      <c r="J1062" s="58"/>
      <c r="K1062" s="54"/>
      <c r="L1062" s="59" t="str">
        <f>IF(_xlfn.IFNA(_xlfn.IFNA(INDEX(l_fp!$D$3:$D$65537,MATCH($D1062,l_fp!$A$3:$A$65537,0)),INDEX(background_biosphere!$C$2:$C$65536,MATCH($D1062,background_biosphere!$A$2:$A$65536,0))),"")=0,"",_xlfn.IFNA(_xlfn.IFNA(INDEX(l_fp!$D$3:$D$65537,MATCH($D1062,l_fp!$A$3:$A$65537,0)),INDEX(background_biosphere!$C$2:$C$65536,MATCH($D1062,background_biosphere!$A$2:$A$65536,0))),""))</f>
        <v/>
      </c>
      <c r="M1062" s="59" t="str">
        <f>IF(_xlfn.IFNA(_xlfn.IFNA(INDEX(l_fp!$E$3:$E$65537,MATCH($D1062,l_fp!$A$3:$A$65537,0)),INDEX(background_biosphere!$D$2:$D$65536,MATCH($D1062,background_biosphere!$A$2:$A$65536,0))),"")=0,"",_xlfn.IFNA(_xlfn.IFNA(INDEX(l_fp!$E$3:$E$65537,MATCH($D1062,l_fp!$A$3:$A$65537,0)),INDEX(background_biosphere!$D$2:$D$65536,MATCH($D1062,background_biosphere!$A$2:$A$65536,0))),""))</f>
        <v/>
      </c>
      <c r="N1062" s="60" t="str">
        <f>_xlfn.IFNA(_xlfn.IFNA(_xlfn.IFNA(_xlfn.IFNA(INDEX(l_goods!$D$3:$D$65537,MATCH(C1062,l_goods!$A$3:$A$65537,0)),INDEX(background_technosphere!$H$2:$H$65536,MATCH(C1062,background_technosphere!$A$2:$A$65536,0))),INDEX(l_fp!$F$3:$F$65537,MATCH($D1062,l_fp!$A$3:$A$65537,0))),INDEX(background_biosphere!$E$2:$E$65536,MATCH($D1062,background_biosphere!$A$2:$A$65536,0))),"")</f>
        <v/>
      </c>
      <c r="O1062" s="61"/>
      <c r="P1062" s="61"/>
      <c r="Q1062" s="61"/>
    </row>
    <row r="1063" spans="1:17" x14ac:dyDescent="0.25">
      <c r="A1063" s="159"/>
      <c r="B1063" s="156"/>
      <c r="C1063" s="53"/>
      <c r="D1063" s="54"/>
      <c r="E1063" s="55" t="str">
        <f>_xlfn.IFNA(_xlfn.IFNA(INDEX(l_act!$B$3:$B$65537,MATCH(IFERROR(RIGHT($C1063,LEN($C1063)-FIND("_",$C1063)),""),l_act!$A$3:$A$65537,0)),INDEX(background_technosphere!$E$2:$E$65536,MATCH($C1063,background_technosphere!$A$2:$A$65536,0))),"")</f>
        <v/>
      </c>
      <c r="F1063" s="55" t="str">
        <f>_xlfn.IFNA(_xlfn.IFNA(INDEX(l_act!$C$3:$C$65537,MATCH(IFERROR(RIGHT($C1063,LEN($C1063)-FIND("_",$C1063)),""),l_act!$A$3:$A$65537,0)),INDEX(background_technosphere!$G$2:$G$65536,MATCH($C1063,background_technosphere!$A$2:$A$65536,0))),"")</f>
        <v/>
      </c>
      <c r="G1063" s="56" t="str">
        <f>_xlfn.IFNA(_xlfn.IFNA(INDEX(l_goods!$B$3:$B$65537,MATCH($C1063,l_goods!$A$3:$A$65537,0)),INDEX(background_technosphere!$F$2:$F$65536,MATCH($C1063,background_technosphere!$A$2:$A$65536,0))),"")</f>
        <v/>
      </c>
      <c r="H1063" s="57" t="str">
        <f>_xlfn.IFNA(_xlfn.IFNA(INDEX(l_fp!$B$3:$B$65537,MATCH($D1063,l_fp!$A$3:$A$65537,0)),INDEX(background_biosphere!$B$2:$B$65536,MATCH($D1063,background_biosphere!$A$2:$A$65536,0))),"")</f>
        <v/>
      </c>
      <c r="I1063" s="58"/>
      <c r="J1063" s="58"/>
      <c r="K1063" s="54"/>
      <c r="L1063" s="59" t="str">
        <f>IF(_xlfn.IFNA(_xlfn.IFNA(INDEX(l_fp!$D$3:$D$65537,MATCH($D1063,l_fp!$A$3:$A$65537,0)),INDEX(background_biosphere!$C$2:$C$65536,MATCH($D1063,background_biosphere!$A$2:$A$65536,0))),"")=0,"",_xlfn.IFNA(_xlfn.IFNA(INDEX(l_fp!$D$3:$D$65537,MATCH($D1063,l_fp!$A$3:$A$65537,0)),INDEX(background_biosphere!$C$2:$C$65536,MATCH($D1063,background_biosphere!$A$2:$A$65536,0))),""))</f>
        <v/>
      </c>
      <c r="M1063" s="59" t="str">
        <f>IF(_xlfn.IFNA(_xlfn.IFNA(INDEX(l_fp!$E$3:$E$65537,MATCH($D1063,l_fp!$A$3:$A$65537,0)),INDEX(background_biosphere!$D$2:$D$65536,MATCH($D1063,background_biosphere!$A$2:$A$65536,0))),"")=0,"",_xlfn.IFNA(_xlfn.IFNA(INDEX(l_fp!$E$3:$E$65537,MATCH($D1063,l_fp!$A$3:$A$65537,0)),INDEX(background_biosphere!$D$2:$D$65536,MATCH($D1063,background_biosphere!$A$2:$A$65536,0))),""))</f>
        <v/>
      </c>
      <c r="N1063" s="60" t="str">
        <f>_xlfn.IFNA(_xlfn.IFNA(_xlfn.IFNA(_xlfn.IFNA(INDEX(l_goods!$D$3:$D$65537,MATCH(C1063,l_goods!$A$3:$A$65537,0)),INDEX(background_technosphere!$H$2:$H$65536,MATCH(C1063,background_technosphere!$A$2:$A$65536,0))),INDEX(l_fp!$F$3:$F$65537,MATCH($D1063,l_fp!$A$3:$A$65537,0))),INDEX(background_biosphere!$E$2:$E$65536,MATCH($D1063,background_biosphere!$A$2:$A$65536,0))),"")</f>
        <v/>
      </c>
      <c r="O1063" s="61"/>
      <c r="P1063" s="61"/>
      <c r="Q1063" s="61"/>
    </row>
    <row r="1064" spans="1:17" x14ac:dyDescent="0.25">
      <c r="A1064" s="159"/>
      <c r="B1064" s="156"/>
      <c r="C1064" s="53"/>
      <c r="D1064" s="54"/>
      <c r="E1064" s="55" t="str">
        <f>_xlfn.IFNA(_xlfn.IFNA(INDEX(l_act!$B$3:$B$65537,MATCH(IFERROR(RIGHT($C1064,LEN($C1064)-FIND("_",$C1064)),""),l_act!$A$3:$A$65537,0)),INDEX(background_technosphere!$E$2:$E$65536,MATCH($C1064,background_technosphere!$A$2:$A$65536,0))),"")</f>
        <v/>
      </c>
      <c r="F1064" s="55" t="str">
        <f>_xlfn.IFNA(_xlfn.IFNA(INDEX(l_act!$C$3:$C$65537,MATCH(IFERROR(RIGHT($C1064,LEN($C1064)-FIND("_",$C1064)),""),l_act!$A$3:$A$65537,0)),INDEX(background_technosphere!$G$2:$G$65536,MATCH($C1064,background_technosphere!$A$2:$A$65536,0))),"")</f>
        <v/>
      </c>
      <c r="G1064" s="56" t="str">
        <f>_xlfn.IFNA(_xlfn.IFNA(INDEX(l_goods!$B$3:$B$65537,MATCH($C1064,l_goods!$A$3:$A$65537,0)),INDEX(background_technosphere!$F$2:$F$65536,MATCH($C1064,background_technosphere!$A$2:$A$65536,0))),"")</f>
        <v/>
      </c>
      <c r="H1064" s="57" t="str">
        <f>_xlfn.IFNA(_xlfn.IFNA(INDEX(l_fp!$B$3:$B$65537,MATCH($D1064,l_fp!$A$3:$A$65537,0)),INDEX(background_biosphere!$B$2:$B$65536,MATCH($D1064,background_biosphere!$A$2:$A$65536,0))),"")</f>
        <v/>
      </c>
      <c r="I1064" s="58"/>
      <c r="J1064" s="58"/>
      <c r="K1064" s="54"/>
      <c r="L1064" s="59" t="str">
        <f>IF(_xlfn.IFNA(_xlfn.IFNA(INDEX(l_fp!$D$3:$D$65537,MATCH($D1064,l_fp!$A$3:$A$65537,0)),INDEX(background_biosphere!$C$2:$C$65536,MATCH($D1064,background_biosphere!$A$2:$A$65536,0))),"")=0,"",_xlfn.IFNA(_xlfn.IFNA(INDEX(l_fp!$D$3:$D$65537,MATCH($D1064,l_fp!$A$3:$A$65537,0)),INDEX(background_biosphere!$C$2:$C$65536,MATCH($D1064,background_biosphere!$A$2:$A$65536,0))),""))</f>
        <v/>
      </c>
      <c r="M1064" s="59" t="str">
        <f>IF(_xlfn.IFNA(_xlfn.IFNA(INDEX(l_fp!$E$3:$E$65537,MATCH($D1064,l_fp!$A$3:$A$65537,0)),INDEX(background_biosphere!$D$2:$D$65536,MATCH($D1064,background_biosphere!$A$2:$A$65536,0))),"")=0,"",_xlfn.IFNA(_xlfn.IFNA(INDEX(l_fp!$E$3:$E$65537,MATCH($D1064,l_fp!$A$3:$A$65537,0)),INDEX(background_biosphere!$D$2:$D$65536,MATCH($D1064,background_biosphere!$A$2:$A$65536,0))),""))</f>
        <v/>
      </c>
      <c r="N1064" s="60" t="str">
        <f>_xlfn.IFNA(_xlfn.IFNA(_xlfn.IFNA(_xlfn.IFNA(INDEX(l_goods!$D$3:$D$65537,MATCH(C1064,l_goods!$A$3:$A$65537,0)),INDEX(background_technosphere!$H$2:$H$65536,MATCH(C1064,background_technosphere!$A$2:$A$65536,0))),INDEX(l_fp!$F$3:$F$65537,MATCH($D1064,l_fp!$A$3:$A$65537,0))),INDEX(background_biosphere!$E$2:$E$65536,MATCH($D1064,background_biosphere!$A$2:$A$65536,0))),"")</f>
        <v/>
      </c>
      <c r="O1064" s="61"/>
      <c r="P1064" s="61"/>
      <c r="Q1064" s="61"/>
    </row>
    <row r="1065" spans="1:17" x14ac:dyDescent="0.25">
      <c r="A1065" s="159"/>
      <c r="B1065" s="156"/>
      <c r="C1065" s="53"/>
      <c r="D1065" s="54"/>
      <c r="E1065" s="55" t="str">
        <f>_xlfn.IFNA(_xlfn.IFNA(INDEX(l_act!$B$3:$B$65537,MATCH(IFERROR(RIGHT($C1065,LEN($C1065)-FIND("_",$C1065)),""),l_act!$A$3:$A$65537,0)),INDEX(background_technosphere!$E$2:$E$65536,MATCH($C1065,background_technosphere!$A$2:$A$65536,0))),"")</f>
        <v/>
      </c>
      <c r="F1065" s="55" t="str">
        <f>_xlfn.IFNA(_xlfn.IFNA(INDEX(l_act!$C$3:$C$65537,MATCH(IFERROR(RIGHT($C1065,LEN($C1065)-FIND("_",$C1065)),""),l_act!$A$3:$A$65537,0)),INDEX(background_technosphere!$G$2:$G$65536,MATCH($C1065,background_technosphere!$A$2:$A$65536,0))),"")</f>
        <v/>
      </c>
      <c r="G1065" s="56" t="str">
        <f>_xlfn.IFNA(_xlfn.IFNA(INDEX(l_goods!$B$3:$B$65537,MATCH($C1065,l_goods!$A$3:$A$65537,0)),INDEX(background_technosphere!$F$2:$F$65536,MATCH($C1065,background_technosphere!$A$2:$A$65536,0))),"")</f>
        <v/>
      </c>
      <c r="H1065" s="57" t="str">
        <f>_xlfn.IFNA(_xlfn.IFNA(INDEX(l_fp!$B$3:$B$65537,MATCH($D1065,l_fp!$A$3:$A$65537,0)),INDEX(background_biosphere!$B$2:$B$65536,MATCH($D1065,background_biosphere!$A$2:$A$65536,0))),"")</f>
        <v/>
      </c>
      <c r="I1065" s="58"/>
      <c r="J1065" s="58"/>
      <c r="K1065" s="54"/>
      <c r="L1065" s="59" t="str">
        <f>IF(_xlfn.IFNA(_xlfn.IFNA(INDEX(l_fp!$D$3:$D$65537,MATCH($D1065,l_fp!$A$3:$A$65537,0)),INDEX(background_biosphere!$C$2:$C$65536,MATCH($D1065,background_biosphere!$A$2:$A$65536,0))),"")=0,"",_xlfn.IFNA(_xlfn.IFNA(INDEX(l_fp!$D$3:$D$65537,MATCH($D1065,l_fp!$A$3:$A$65537,0)),INDEX(background_biosphere!$C$2:$C$65536,MATCH($D1065,background_biosphere!$A$2:$A$65536,0))),""))</f>
        <v/>
      </c>
      <c r="M1065" s="59" t="str">
        <f>IF(_xlfn.IFNA(_xlfn.IFNA(INDEX(l_fp!$E$3:$E$65537,MATCH($D1065,l_fp!$A$3:$A$65537,0)),INDEX(background_biosphere!$D$2:$D$65536,MATCH($D1065,background_biosphere!$A$2:$A$65536,0))),"")=0,"",_xlfn.IFNA(_xlfn.IFNA(INDEX(l_fp!$E$3:$E$65537,MATCH($D1065,l_fp!$A$3:$A$65537,0)),INDEX(background_biosphere!$D$2:$D$65536,MATCH($D1065,background_biosphere!$A$2:$A$65536,0))),""))</f>
        <v/>
      </c>
      <c r="N1065" s="60" t="str">
        <f>_xlfn.IFNA(_xlfn.IFNA(_xlfn.IFNA(_xlfn.IFNA(INDEX(l_goods!$D$3:$D$65537,MATCH(C1065,l_goods!$A$3:$A$65537,0)),INDEX(background_technosphere!$H$2:$H$65536,MATCH(C1065,background_technosphere!$A$2:$A$65536,0))),INDEX(l_fp!$F$3:$F$65537,MATCH($D1065,l_fp!$A$3:$A$65537,0))),INDEX(background_biosphere!$E$2:$E$65536,MATCH($D1065,background_biosphere!$A$2:$A$65536,0))),"")</f>
        <v/>
      </c>
      <c r="O1065" s="61"/>
      <c r="P1065" s="61"/>
      <c r="Q1065" s="61"/>
    </row>
    <row r="1066" spans="1:17" x14ac:dyDescent="0.25">
      <c r="A1066" s="159"/>
      <c r="B1066" s="156"/>
      <c r="C1066" s="53"/>
      <c r="D1066" s="54"/>
      <c r="E1066" s="55" t="str">
        <f>_xlfn.IFNA(_xlfn.IFNA(INDEX(l_act!$B$3:$B$65537,MATCH(IFERROR(RIGHT($C1066,LEN($C1066)-FIND("_",$C1066)),""),l_act!$A$3:$A$65537,0)),INDEX(background_technosphere!$E$2:$E$65536,MATCH($C1066,background_technosphere!$A$2:$A$65536,0))),"")</f>
        <v/>
      </c>
      <c r="F1066" s="55" t="str">
        <f>_xlfn.IFNA(_xlfn.IFNA(INDEX(l_act!$C$3:$C$65537,MATCH(IFERROR(RIGHT($C1066,LEN($C1066)-FIND("_",$C1066)),""),l_act!$A$3:$A$65537,0)),INDEX(background_technosphere!$G$2:$G$65536,MATCH($C1066,background_technosphere!$A$2:$A$65536,0))),"")</f>
        <v/>
      </c>
      <c r="G1066" s="56" t="str">
        <f>_xlfn.IFNA(_xlfn.IFNA(INDEX(l_goods!$B$3:$B$65537,MATCH($C1066,l_goods!$A$3:$A$65537,0)),INDEX(background_technosphere!$F$2:$F$65536,MATCH($C1066,background_technosphere!$A$2:$A$65536,0))),"")</f>
        <v/>
      </c>
      <c r="H1066" s="57" t="str">
        <f>_xlfn.IFNA(_xlfn.IFNA(INDEX(l_fp!$B$3:$B$65537,MATCH($D1066,l_fp!$A$3:$A$65537,0)),INDEX(background_biosphere!$B$2:$B$65536,MATCH($D1066,background_biosphere!$A$2:$A$65536,0))),"")</f>
        <v/>
      </c>
      <c r="I1066" s="58"/>
      <c r="J1066" s="58"/>
      <c r="K1066" s="54"/>
      <c r="L1066" s="59" t="str">
        <f>IF(_xlfn.IFNA(_xlfn.IFNA(INDEX(l_fp!$D$3:$D$65537,MATCH($D1066,l_fp!$A$3:$A$65537,0)),INDEX(background_biosphere!$C$2:$C$65536,MATCH($D1066,background_biosphere!$A$2:$A$65536,0))),"")=0,"",_xlfn.IFNA(_xlfn.IFNA(INDEX(l_fp!$D$3:$D$65537,MATCH($D1066,l_fp!$A$3:$A$65537,0)),INDEX(background_biosphere!$C$2:$C$65536,MATCH($D1066,background_biosphere!$A$2:$A$65536,0))),""))</f>
        <v/>
      </c>
      <c r="M1066" s="59" t="str">
        <f>IF(_xlfn.IFNA(_xlfn.IFNA(INDEX(l_fp!$E$3:$E$65537,MATCH($D1066,l_fp!$A$3:$A$65537,0)),INDEX(background_biosphere!$D$2:$D$65536,MATCH($D1066,background_biosphere!$A$2:$A$65536,0))),"")=0,"",_xlfn.IFNA(_xlfn.IFNA(INDEX(l_fp!$E$3:$E$65537,MATCH($D1066,l_fp!$A$3:$A$65537,0)),INDEX(background_biosphere!$D$2:$D$65536,MATCH($D1066,background_biosphere!$A$2:$A$65536,0))),""))</f>
        <v/>
      </c>
      <c r="N1066" s="60" t="str">
        <f>_xlfn.IFNA(_xlfn.IFNA(_xlfn.IFNA(_xlfn.IFNA(INDEX(l_goods!$D$3:$D$65537,MATCH(C1066,l_goods!$A$3:$A$65537,0)),INDEX(background_technosphere!$H$2:$H$65536,MATCH(C1066,background_technosphere!$A$2:$A$65536,0))),INDEX(l_fp!$F$3:$F$65537,MATCH($D1066,l_fp!$A$3:$A$65537,0))),INDEX(background_biosphere!$E$2:$E$65536,MATCH($D1066,background_biosphere!$A$2:$A$65536,0))),"")</f>
        <v/>
      </c>
      <c r="O1066" s="61"/>
      <c r="P1066" s="61"/>
      <c r="Q1066" s="61"/>
    </row>
    <row r="1067" spans="1:17" x14ac:dyDescent="0.25">
      <c r="A1067" s="159"/>
      <c r="B1067" s="156"/>
      <c r="C1067" s="53"/>
      <c r="D1067" s="54"/>
      <c r="E1067" s="55" t="str">
        <f>_xlfn.IFNA(_xlfn.IFNA(INDEX(l_act!$B$3:$B$65537,MATCH(IFERROR(RIGHT($C1067,LEN($C1067)-FIND("_",$C1067)),""),l_act!$A$3:$A$65537,0)),INDEX(background_technosphere!$E$2:$E$65536,MATCH($C1067,background_technosphere!$A$2:$A$65536,0))),"")</f>
        <v/>
      </c>
      <c r="F1067" s="55" t="str">
        <f>_xlfn.IFNA(_xlfn.IFNA(INDEX(l_act!$C$3:$C$65537,MATCH(IFERROR(RIGHT($C1067,LEN($C1067)-FIND("_",$C1067)),""),l_act!$A$3:$A$65537,0)),INDEX(background_technosphere!$G$2:$G$65536,MATCH($C1067,background_technosphere!$A$2:$A$65536,0))),"")</f>
        <v/>
      </c>
      <c r="G1067" s="56" t="str">
        <f>_xlfn.IFNA(_xlfn.IFNA(INDEX(l_goods!$B$3:$B$65537,MATCH($C1067,l_goods!$A$3:$A$65537,0)),INDEX(background_technosphere!$F$2:$F$65536,MATCH($C1067,background_technosphere!$A$2:$A$65536,0))),"")</f>
        <v/>
      </c>
      <c r="H1067" s="57" t="str">
        <f>_xlfn.IFNA(_xlfn.IFNA(INDEX(l_fp!$B$3:$B$65537,MATCH($D1067,l_fp!$A$3:$A$65537,0)),INDEX(background_biosphere!$B$2:$B$65536,MATCH($D1067,background_biosphere!$A$2:$A$65536,0))),"")</f>
        <v/>
      </c>
      <c r="I1067" s="58"/>
      <c r="J1067" s="58"/>
      <c r="K1067" s="54"/>
      <c r="L1067" s="59" t="str">
        <f>IF(_xlfn.IFNA(_xlfn.IFNA(INDEX(l_fp!$D$3:$D$65537,MATCH($D1067,l_fp!$A$3:$A$65537,0)),INDEX(background_biosphere!$C$2:$C$65536,MATCH($D1067,background_biosphere!$A$2:$A$65536,0))),"")=0,"",_xlfn.IFNA(_xlfn.IFNA(INDEX(l_fp!$D$3:$D$65537,MATCH($D1067,l_fp!$A$3:$A$65537,0)),INDEX(background_biosphere!$C$2:$C$65536,MATCH($D1067,background_biosphere!$A$2:$A$65536,0))),""))</f>
        <v/>
      </c>
      <c r="M1067" s="59" t="str">
        <f>IF(_xlfn.IFNA(_xlfn.IFNA(INDEX(l_fp!$E$3:$E$65537,MATCH($D1067,l_fp!$A$3:$A$65537,0)),INDEX(background_biosphere!$D$2:$D$65536,MATCH($D1067,background_biosphere!$A$2:$A$65536,0))),"")=0,"",_xlfn.IFNA(_xlfn.IFNA(INDEX(l_fp!$E$3:$E$65537,MATCH($D1067,l_fp!$A$3:$A$65537,0)),INDEX(background_biosphere!$D$2:$D$65536,MATCH($D1067,background_biosphere!$A$2:$A$65536,0))),""))</f>
        <v/>
      </c>
      <c r="N1067" s="60" t="str">
        <f>_xlfn.IFNA(_xlfn.IFNA(_xlfn.IFNA(_xlfn.IFNA(INDEX(l_goods!$D$3:$D$65537,MATCH(C1067,l_goods!$A$3:$A$65537,0)),INDEX(background_technosphere!$H$2:$H$65536,MATCH(C1067,background_technosphere!$A$2:$A$65536,0))),INDEX(l_fp!$F$3:$F$65537,MATCH($D1067,l_fp!$A$3:$A$65537,0))),INDEX(background_biosphere!$E$2:$E$65536,MATCH($D1067,background_biosphere!$A$2:$A$65536,0))),"")</f>
        <v/>
      </c>
      <c r="O1067" s="61"/>
      <c r="P1067" s="61"/>
      <c r="Q1067" s="61"/>
    </row>
    <row r="1068" spans="1:17" x14ac:dyDescent="0.25">
      <c r="A1068" s="159"/>
      <c r="B1068" s="156"/>
      <c r="C1068" s="53"/>
      <c r="D1068" s="54"/>
      <c r="E1068" s="55" t="str">
        <f>_xlfn.IFNA(_xlfn.IFNA(INDEX(l_act!$B$3:$B$65537,MATCH(IFERROR(RIGHT($C1068,LEN($C1068)-FIND("_",$C1068)),""),l_act!$A$3:$A$65537,0)),INDEX(background_technosphere!$E$2:$E$65536,MATCH($C1068,background_technosphere!$A$2:$A$65536,0))),"")</f>
        <v/>
      </c>
      <c r="F1068" s="55" t="str">
        <f>_xlfn.IFNA(_xlfn.IFNA(INDEX(l_act!$C$3:$C$65537,MATCH(IFERROR(RIGHT($C1068,LEN($C1068)-FIND("_",$C1068)),""),l_act!$A$3:$A$65537,0)),INDEX(background_technosphere!$G$2:$G$65536,MATCH($C1068,background_technosphere!$A$2:$A$65536,0))),"")</f>
        <v/>
      </c>
      <c r="G1068" s="56" t="str">
        <f>_xlfn.IFNA(_xlfn.IFNA(INDEX(l_goods!$B$3:$B$65537,MATCH($C1068,l_goods!$A$3:$A$65537,0)),INDEX(background_technosphere!$F$2:$F$65536,MATCH($C1068,background_technosphere!$A$2:$A$65536,0))),"")</f>
        <v/>
      </c>
      <c r="H1068" s="57" t="str">
        <f>_xlfn.IFNA(_xlfn.IFNA(INDEX(l_fp!$B$3:$B$65537,MATCH($D1068,l_fp!$A$3:$A$65537,0)),INDEX(background_biosphere!$B$2:$B$65536,MATCH($D1068,background_biosphere!$A$2:$A$65536,0))),"")</f>
        <v/>
      </c>
      <c r="I1068" s="58"/>
      <c r="J1068" s="58"/>
      <c r="K1068" s="54"/>
      <c r="L1068" s="59" t="str">
        <f>IF(_xlfn.IFNA(_xlfn.IFNA(INDEX(l_fp!$D$3:$D$65537,MATCH($D1068,l_fp!$A$3:$A$65537,0)),INDEX(background_biosphere!$C$2:$C$65536,MATCH($D1068,background_biosphere!$A$2:$A$65536,0))),"")=0,"",_xlfn.IFNA(_xlfn.IFNA(INDEX(l_fp!$D$3:$D$65537,MATCH($D1068,l_fp!$A$3:$A$65537,0)),INDEX(background_biosphere!$C$2:$C$65536,MATCH($D1068,background_biosphere!$A$2:$A$65536,0))),""))</f>
        <v/>
      </c>
      <c r="M1068" s="59" t="str">
        <f>IF(_xlfn.IFNA(_xlfn.IFNA(INDEX(l_fp!$E$3:$E$65537,MATCH($D1068,l_fp!$A$3:$A$65537,0)),INDEX(background_biosphere!$D$2:$D$65536,MATCH($D1068,background_biosphere!$A$2:$A$65536,0))),"")=0,"",_xlfn.IFNA(_xlfn.IFNA(INDEX(l_fp!$E$3:$E$65537,MATCH($D1068,l_fp!$A$3:$A$65537,0)),INDEX(background_biosphere!$D$2:$D$65536,MATCH($D1068,background_biosphere!$A$2:$A$65536,0))),""))</f>
        <v/>
      </c>
      <c r="N1068" s="60" t="str">
        <f>_xlfn.IFNA(_xlfn.IFNA(_xlfn.IFNA(_xlfn.IFNA(INDEX(l_goods!$D$3:$D$65537,MATCH(C1068,l_goods!$A$3:$A$65537,0)),INDEX(background_technosphere!$H$2:$H$65536,MATCH(C1068,background_technosphere!$A$2:$A$65536,0))),INDEX(l_fp!$F$3:$F$65537,MATCH($D1068,l_fp!$A$3:$A$65537,0))),INDEX(background_biosphere!$E$2:$E$65536,MATCH($D1068,background_biosphere!$A$2:$A$65536,0))),"")</f>
        <v/>
      </c>
      <c r="O1068" s="61"/>
      <c r="P1068" s="61"/>
      <c r="Q1068" s="61"/>
    </row>
    <row r="1069" spans="1:17" x14ac:dyDescent="0.25">
      <c r="A1069" s="159"/>
      <c r="B1069" s="156"/>
      <c r="C1069" s="53"/>
      <c r="D1069" s="54"/>
      <c r="E1069" s="55" t="str">
        <f>_xlfn.IFNA(_xlfn.IFNA(INDEX(l_act!$B$3:$B$65537,MATCH(IFERROR(RIGHT($C1069,LEN($C1069)-FIND("_",$C1069)),""),l_act!$A$3:$A$65537,0)),INDEX(background_technosphere!$E$2:$E$65536,MATCH($C1069,background_technosphere!$A$2:$A$65536,0))),"")</f>
        <v/>
      </c>
      <c r="F1069" s="55" t="str">
        <f>_xlfn.IFNA(_xlfn.IFNA(INDEX(l_act!$C$3:$C$65537,MATCH(IFERROR(RIGHT($C1069,LEN($C1069)-FIND("_",$C1069)),""),l_act!$A$3:$A$65537,0)),INDEX(background_technosphere!$G$2:$G$65536,MATCH($C1069,background_technosphere!$A$2:$A$65536,0))),"")</f>
        <v/>
      </c>
      <c r="G1069" s="56" t="str">
        <f>_xlfn.IFNA(_xlfn.IFNA(INDEX(l_goods!$B$3:$B$65537,MATCH($C1069,l_goods!$A$3:$A$65537,0)),INDEX(background_technosphere!$F$2:$F$65536,MATCH($C1069,background_technosphere!$A$2:$A$65536,0))),"")</f>
        <v/>
      </c>
      <c r="H1069" s="57" t="str">
        <f>_xlfn.IFNA(_xlfn.IFNA(INDEX(l_fp!$B$3:$B$65537,MATCH($D1069,l_fp!$A$3:$A$65537,0)),INDEX(background_biosphere!$B$2:$B$65536,MATCH($D1069,background_biosphere!$A$2:$A$65536,0))),"")</f>
        <v/>
      </c>
      <c r="I1069" s="58"/>
      <c r="J1069" s="58"/>
      <c r="K1069" s="54"/>
      <c r="L1069" s="59" t="str">
        <f>IF(_xlfn.IFNA(_xlfn.IFNA(INDEX(l_fp!$D$3:$D$65537,MATCH($D1069,l_fp!$A$3:$A$65537,0)),INDEX(background_biosphere!$C$2:$C$65536,MATCH($D1069,background_biosphere!$A$2:$A$65536,0))),"")=0,"",_xlfn.IFNA(_xlfn.IFNA(INDEX(l_fp!$D$3:$D$65537,MATCH($D1069,l_fp!$A$3:$A$65537,0)),INDEX(background_biosphere!$C$2:$C$65536,MATCH($D1069,background_biosphere!$A$2:$A$65536,0))),""))</f>
        <v/>
      </c>
      <c r="M1069" s="59" t="str">
        <f>IF(_xlfn.IFNA(_xlfn.IFNA(INDEX(l_fp!$E$3:$E$65537,MATCH($D1069,l_fp!$A$3:$A$65537,0)),INDEX(background_biosphere!$D$2:$D$65536,MATCH($D1069,background_biosphere!$A$2:$A$65536,0))),"")=0,"",_xlfn.IFNA(_xlfn.IFNA(INDEX(l_fp!$E$3:$E$65537,MATCH($D1069,l_fp!$A$3:$A$65537,0)),INDEX(background_biosphere!$D$2:$D$65536,MATCH($D1069,background_biosphere!$A$2:$A$65536,0))),""))</f>
        <v/>
      </c>
      <c r="N1069" s="60" t="str">
        <f>_xlfn.IFNA(_xlfn.IFNA(_xlfn.IFNA(_xlfn.IFNA(INDEX(l_goods!$D$3:$D$65537,MATCH(C1069,l_goods!$A$3:$A$65537,0)),INDEX(background_technosphere!$H$2:$H$65536,MATCH(C1069,background_technosphere!$A$2:$A$65536,0))),INDEX(l_fp!$F$3:$F$65537,MATCH($D1069,l_fp!$A$3:$A$65537,0))),INDEX(background_biosphere!$E$2:$E$65536,MATCH($D1069,background_biosphere!$A$2:$A$65536,0))),"")</f>
        <v/>
      </c>
      <c r="O1069" s="61"/>
      <c r="P1069" s="61"/>
      <c r="Q1069" s="61"/>
    </row>
    <row r="1070" spans="1:17" x14ac:dyDescent="0.25">
      <c r="A1070" s="159"/>
      <c r="B1070" s="156"/>
      <c r="C1070" s="53"/>
      <c r="D1070" s="54"/>
      <c r="E1070" s="55" t="str">
        <f>_xlfn.IFNA(_xlfn.IFNA(INDEX(l_act!$B$3:$B$65537,MATCH(IFERROR(RIGHT($C1070,LEN($C1070)-FIND("_",$C1070)),""),l_act!$A$3:$A$65537,0)),INDEX(background_technosphere!$E$2:$E$65536,MATCH($C1070,background_technosphere!$A$2:$A$65536,0))),"")</f>
        <v/>
      </c>
      <c r="F1070" s="55" t="str">
        <f>_xlfn.IFNA(_xlfn.IFNA(INDEX(l_act!$C$3:$C$65537,MATCH(IFERROR(RIGHT($C1070,LEN($C1070)-FIND("_",$C1070)),""),l_act!$A$3:$A$65537,0)),INDEX(background_technosphere!$G$2:$G$65536,MATCH($C1070,background_technosphere!$A$2:$A$65536,0))),"")</f>
        <v/>
      </c>
      <c r="G1070" s="56" t="str">
        <f>_xlfn.IFNA(_xlfn.IFNA(INDEX(l_goods!$B$3:$B$65537,MATCH($C1070,l_goods!$A$3:$A$65537,0)),INDEX(background_technosphere!$F$2:$F$65536,MATCH($C1070,background_technosphere!$A$2:$A$65536,0))),"")</f>
        <v/>
      </c>
      <c r="H1070" s="57" t="str">
        <f>_xlfn.IFNA(_xlfn.IFNA(INDEX(l_fp!$B$3:$B$65537,MATCH($D1070,l_fp!$A$3:$A$65537,0)),INDEX(background_biosphere!$B$2:$B$65536,MATCH($D1070,background_biosphere!$A$2:$A$65536,0))),"")</f>
        <v/>
      </c>
      <c r="I1070" s="58"/>
      <c r="J1070" s="58"/>
      <c r="K1070" s="54"/>
      <c r="L1070" s="59" t="str">
        <f>IF(_xlfn.IFNA(_xlfn.IFNA(INDEX(l_fp!$D$3:$D$65537,MATCH($D1070,l_fp!$A$3:$A$65537,0)),INDEX(background_biosphere!$C$2:$C$65536,MATCH($D1070,background_biosphere!$A$2:$A$65536,0))),"")=0,"",_xlfn.IFNA(_xlfn.IFNA(INDEX(l_fp!$D$3:$D$65537,MATCH($D1070,l_fp!$A$3:$A$65537,0)),INDEX(background_biosphere!$C$2:$C$65536,MATCH($D1070,background_biosphere!$A$2:$A$65536,0))),""))</f>
        <v/>
      </c>
      <c r="M1070" s="59" t="str">
        <f>IF(_xlfn.IFNA(_xlfn.IFNA(INDEX(l_fp!$E$3:$E$65537,MATCH($D1070,l_fp!$A$3:$A$65537,0)),INDEX(background_biosphere!$D$2:$D$65536,MATCH($D1070,background_biosphere!$A$2:$A$65536,0))),"")=0,"",_xlfn.IFNA(_xlfn.IFNA(INDEX(l_fp!$E$3:$E$65537,MATCH($D1070,l_fp!$A$3:$A$65537,0)),INDEX(background_biosphere!$D$2:$D$65536,MATCH($D1070,background_biosphere!$A$2:$A$65536,0))),""))</f>
        <v/>
      </c>
      <c r="N1070" s="60" t="str">
        <f>_xlfn.IFNA(_xlfn.IFNA(_xlfn.IFNA(_xlfn.IFNA(INDEX(l_goods!$D$3:$D$65537,MATCH(C1070,l_goods!$A$3:$A$65537,0)),INDEX(background_technosphere!$H$2:$H$65536,MATCH(C1070,background_technosphere!$A$2:$A$65536,0))),INDEX(l_fp!$F$3:$F$65537,MATCH($D1070,l_fp!$A$3:$A$65537,0))),INDEX(background_biosphere!$E$2:$E$65536,MATCH($D1070,background_biosphere!$A$2:$A$65536,0))),"")</f>
        <v/>
      </c>
      <c r="O1070" s="61"/>
      <c r="P1070" s="61"/>
      <c r="Q1070" s="61"/>
    </row>
    <row r="1071" spans="1:17" x14ac:dyDescent="0.25">
      <c r="A1071" s="159"/>
      <c r="B1071" s="156"/>
      <c r="C1071" s="53"/>
      <c r="D1071" s="54"/>
      <c r="E1071" s="55" t="str">
        <f>_xlfn.IFNA(_xlfn.IFNA(INDEX(l_act!$B$3:$B$65537,MATCH(IFERROR(RIGHT($C1071,LEN($C1071)-FIND("_",$C1071)),""),l_act!$A$3:$A$65537,0)),INDEX(background_technosphere!$E$2:$E$65536,MATCH($C1071,background_technosphere!$A$2:$A$65536,0))),"")</f>
        <v/>
      </c>
      <c r="F1071" s="55" t="str">
        <f>_xlfn.IFNA(_xlfn.IFNA(INDEX(l_act!$C$3:$C$65537,MATCH(IFERROR(RIGHT($C1071,LEN($C1071)-FIND("_",$C1071)),""),l_act!$A$3:$A$65537,0)),INDEX(background_technosphere!$G$2:$G$65536,MATCH($C1071,background_technosphere!$A$2:$A$65536,0))),"")</f>
        <v/>
      </c>
      <c r="G1071" s="56" t="str">
        <f>_xlfn.IFNA(_xlfn.IFNA(INDEX(l_goods!$B$3:$B$65537,MATCH($C1071,l_goods!$A$3:$A$65537,0)),INDEX(background_technosphere!$F$2:$F$65536,MATCH($C1071,background_technosphere!$A$2:$A$65536,0))),"")</f>
        <v/>
      </c>
      <c r="H1071" s="57" t="str">
        <f>_xlfn.IFNA(_xlfn.IFNA(INDEX(l_fp!$B$3:$B$65537,MATCH($D1071,l_fp!$A$3:$A$65537,0)),INDEX(background_biosphere!$B$2:$B$65536,MATCH($D1071,background_biosphere!$A$2:$A$65536,0))),"")</f>
        <v/>
      </c>
      <c r="I1071" s="58"/>
      <c r="J1071" s="58"/>
      <c r="K1071" s="54"/>
      <c r="L1071" s="59" t="str">
        <f>IF(_xlfn.IFNA(_xlfn.IFNA(INDEX(l_fp!$D$3:$D$65537,MATCH($D1071,l_fp!$A$3:$A$65537,0)),INDEX(background_biosphere!$C$2:$C$65536,MATCH($D1071,background_biosphere!$A$2:$A$65536,0))),"")=0,"",_xlfn.IFNA(_xlfn.IFNA(INDEX(l_fp!$D$3:$D$65537,MATCH($D1071,l_fp!$A$3:$A$65537,0)),INDEX(background_biosphere!$C$2:$C$65536,MATCH($D1071,background_biosphere!$A$2:$A$65536,0))),""))</f>
        <v/>
      </c>
      <c r="M1071" s="59" t="str">
        <f>IF(_xlfn.IFNA(_xlfn.IFNA(INDEX(l_fp!$E$3:$E$65537,MATCH($D1071,l_fp!$A$3:$A$65537,0)),INDEX(background_biosphere!$D$2:$D$65536,MATCH($D1071,background_biosphere!$A$2:$A$65536,0))),"")=0,"",_xlfn.IFNA(_xlfn.IFNA(INDEX(l_fp!$E$3:$E$65537,MATCH($D1071,l_fp!$A$3:$A$65537,0)),INDEX(background_biosphere!$D$2:$D$65536,MATCH($D1071,background_biosphere!$A$2:$A$65536,0))),""))</f>
        <v/>
      </c>
      <c r="N1071" s="60" t="str">
        <f>_xlfn.IFNA(_xlfn.IFNA(_xlfn.IFNA(_xlfn.IFNA(INDEX(l_goods!$D$3:$D$65537,MATCH(C1071,l_goods!$A$3:$A$65537,0)),INDEX(background_technosphere!$H$2:$H$65536,MATCH(C1071,background_technosphere!$A$2:$A$65536,0))),INDEX(l_fp!$F$3:$F$65537,MATCH($D1071,l_fp!$A$3:$A$65537,0))),INDEX(background_biosphere!$E$2:$E$65536,MATCH($D1071,background_biosphere!$A$2:$A$65536,0))),"")</f>
        <v/>
      </c>
      <c r="O1071" s="61"/>
      <c r="P1071" s="61"/>
      <c r="Q1071" s="61"/>
    </row>
    <row r="1072" spans="1:17" x14ac:dyDescent="0.25">
      <c r="A1072" s="159"/>
      <c r="B1072" s="156"/>
      <c r="C1072" s="53"/>
      <c r="D1072" s="54"/>
      <c r="E1072" s="55" t="str">
        <f>_xlfn.IFNA(_xlfn.IFNA(INDEX(l_act!$B$3:$B$65537,MATCH(IFERROR(RIGHT($C1072,LEN($C1072)-FIND("_",$C1072)),""),l_act!$A$3:$A$65537,0)),INDEX(background_technosphere!$E$2:$E$65536,MATCH($C1072,background_technosphere!$A$2:$A$65536,0))),"")</f>
        <v/>
      </c>
      <c r="F1072" s="55" t="str">
        <f>_xlfn.IFNA(_xlfn.IFNA(INDEX(l_act!$C$3:$C$65537,MATCH(IFERROR(RIGHT($C1072,LEN($C1072)-FIND("_",$C1072)),""),l_act!$A$3:$A$65537,0)),INDEX(background_technosphere!$G$2:$G$65536,MATCH($C1072,background_technosphere!$A$2:$A$65536,0))),"")</f>
        <v/>
      </c>
      <c r="G1072" s="56" t="str">
        <f>_xlfn.IFNA(_xlfn.IFNA(INDEX(l_goods!$B$3:$B$65537,MATCH($C1072,l_goods!$A$3:$A$65537,0)),INDEX(background_technosphere!$F$2:$F$65536,MATCH($C1072,background_technosphere!$A$2:$A$65536,0))),"")</f>
        <v/>
      </c>
      <c r="H1072" s="57" t="str">
        <f>_xlfn.IFNA(_xlfn.IFNA(INDEX(l_fp!$B$3:$B$65537,MATCH($D1072,l_fp!$A$3:$A$65537,0)),INDEX(background_biosphere!$B$2:$B$65536,MATCH($D1072,background_biosphere!$A$2:$A$65536,0))),"")</f>
        <v/>
      </c>
      <c r="I1072" s="58"/>
      <c r="J1072" s="58"/>
      <c r="K1072" s="54"/>
      <c r="L1072" s="59" t="str">
        <f>IF(_xlfn.IFNA(_xlfn.IFNA(INDEX(l_fp!$D$3:$D$65537,MATCH($D1072,l_fp!$A$3:$A$65537,0)),INDEX(background_biosphere!$C$2:$C$65536,MATCH($D1072,background_biosphere!$A$2:$A$65536,0))),"")=0,"",_xlfn.IFNA(_xlfn.IFNA(INDEX(l_fp!$D$3:$D$65537,MATCH($D1072,l_fp!$A$3:$A$65537,0)),INDEX(background_biosphere!$C$2:$C$65536,MATCH($D1072,background_biosphere!$A$2:$A$65536,0))),""))</f>
        <v/>
      </c>
      <c r="M1072" s="59" t="str">
        <f>IF(_xlfn.IFNA(_xlfn.IFNA(INDEX(l_fp!$E$3:$E$65537,MATCH($D1072,l_fp!$A$3:$A$65537,0)),INDEX(background_biosphere!$D$2:$D$65536,MATCH($D1072,background_biosphere!$A$2:$A$65536,0))),"")=0,"",_xlfn.IFNA(_xlfn.IFNA(INDEX(l_fp!$E$3:$E$65537,MATCH($D1072,l_fp!$A$3:$A$65537,0)),INDEX(background_biosphere!$D$2:$D$65536,MATCH($D1072,background_biosphere!$A$2:$A$65536,0))),""))</f>
        <v/>
      </c>
      <c r="N1072" s="60" t="str">
        <f>_xlfn.IFNA(_xlfn.IFNA(_xlfn.IFNA(_xlfn.IFNA(INDEX(l_goods!$D$3:$D$65537,MATCH(C1072,l_goods!$A$3:$A$65537,0)),INDEX(background_technosphere!$H$2:$H$65536,MATCH(C1072,background_technosphere!$A$2:$A$65536,0))),INDEX(l_fp!$F$3:$F$65537,MATCH($D1072,l_fp!$A$3:$A$65537,0))),INDEX(background_biosphere!$E$2:$E$65536,MATCH($D1072,background_biosphere!$A$2:$A$65536,0))),"")</f>
        <v/>
      </c>
      <c r="O1072" s="61"/>
      <c r="P1072" s="61"/>
      <c r="Q1072" s="61"/>
    </row>
    <row r="1073" spans="1:17" x14ac:dyDescent="0.25">
      <c r="A1073" s="159"/>
      <c r="B1073" s="156"/>
      <c r="C1073" s="53"/>
      <c r="D1073" s="54"/>
      <c r="E1073" s="55" t="str">
        <f>_xlfn.IFNA(_xlfn.IFNA(INDEX(l_act!$B$3:$B$65537,MATCH(IFERROR(RIGHT($C1073,LEN($C1073)-FIND("_",$C1073)),""),l_act!$A$3:$A$65537,0)),INDEX(background_technosphere!$E$2:$E$65536,MATCH($C1073,background_technosphere!$A$2:$A$65536,0))),"")</f>
        <v/>
      </c>
      <c r="F1073" s="55" t="str">
        <f>_xlfn.IFNA(_xlfn.IFNA(INDEX(l_act!$C$3:$C$65537,MATCH(IFERROR(RIGHT($C1073,LEN($C1073)-FIND("_",$C1073)),""),l_act!$A$3:$A$65537,0)),INDEX(background_technosphere!$G$2:$G$65536,MATCH($C1073,background_technosphere!$A$2:$A$65536,0))),"")</f>
        <v/>
      </c>
      <c r="G1073" s="56" t="str">
        <f>_xlfn.IFNA(_xlfn.IFNA(INDEX(l_goods!$B$3:$B$65537,MATCH($C1073,l_goods!$A$3:$A$65537,0)),INDEX(background_technosphere!$F$2:$F$65536,MATCH($C1073,background_technosphere!$A$2:$A$65536,0))),"")</f>
        <v/>
      </c>
      <c r="H1073" s="57" t="str">
        <f>_xlfn.IFNA(_xlfn.IFNA(INDEX(l_fp!$B$3:$B$65537,MATCH($D1073,l_fp!$A$3:$A$65537,0)),INDEX(background_biosphere!$B$2:$B$65536,MATCH($D1073,background_biosphere!$A$2:$A$65536,0))),"")</f>
        <v/>
      </c>
      <c r="I1073" s="58"/>
      <c r="J1073" s="58"/>
      <c r="K1073" s="54"/>
      <c r="L1073" s="59" t="str">
        <f>IF(_xlfn.IFNA(_xlfn.IFNA(INDEX(l_fp!$D$3:$D$65537,MATCH($D1073,l_fp!$A$3:$A$65537,0)),INDEX(background_biosphere!$C$2:$C$65536,MATCH($D1073,background_biosphere!$A$2:$A$65536,0))),"")=0,"",_xlfn.IFNA(_xlfn.IFNA(INDEX(l_fp!$D$3:$D$65537,MATCH($D1073,l_fp!$A$3:$A$65537,0)),INDEX(background_biosphere!$C$2:$C$65536,MATCH($D1073,background_biosphere!$A$2:$A$65536,0))),""))</f>
        <v/>
      </c>
      <c r="M1073" s="59" t="str">
        <f>IF(_xlfn.IFNA(_xlfn.IFNA(INDEX(l_fp!$E$3:$E$65537,MATCH($D1073,l_fp!$A$3:$A$65537,0)),INDEX(background_biosphere!$D$2:$D$65536,MATCH($D1073,background_biosphere!$A$2:$A$65536,0))),"")=0,"",_xlfn.IFNA(_xlfn.IFNA(INDEX(l_fp!$E$3:$E$65537,MATCH($D1073,l_fp!$A$3:$A$65537,0)),INDEX(background_biosphere!$D$2:$D$65536,MATCH($D1073,background_biosphere!$A$2:$A$65536,0))),""))</f>
        <v/>
      </c>
      <c r="N1073" s="60" t="str">
        <f>_xlfn.IFNA(_xlfn.IFNA(_xlfn.IFNA(_xlfn.IFNA(INDEX(l_goods!$D$3:$D$65537,MATCH(C1073,l_goods!$A$3:$A$65537,0)),INDEX(background_technosphere!$H$2:$H$65536,MATCH(C1073,background_technosphere!$A$2:$A$65536,0))),INDEX(l_fp!$F$3:$F$65537,MATCH($D1073,l_fp!$A$3:$A$65537,0))),INDEX(background_biosphere!$E$2:$E$65536,MATCH($D1073,background_biosphere!$A$2:$A$65536,0))),"")</f>
        <v/>
      </c>
      <c r="O1073" s="61"/>
      <c r="P1073" s="61"/>
      <c r="Q1073" s="61"/>
    </row>
    <row r="1074" spans="1:17" x14ac:dyDescent="0.25">
      <c r="A1074" s="159"/>
      <c r="B1074" s="156"/>
      <c r="C1074" s="53"/>
      <c r="D1074" s="54"/>
      <c r="E1074" s="55" t="str">
        <f>_xlfn.IFNA(_xlfn.IFNA(INDEX(l_act!$B$3:$B$65537,MATCH(IFERROR(RIGHT($C1074,LEN($C1074)-FIND("_",$C1074)),""),l_act!$A$3:$A$65537,0)),INDEX(background_technosphere!$E$2:$E$65536,MATCH($C1074,background_technosphere!$A$2:$A$65536,0))),"")</f>
        <v/>
      </c>
      <c r="F1074" s="55" t="str">
        <f>_xlfn.IFNA(_xlfn.IFNA(INDEX(l_act!$C$3:$C$65537,MATCH(IFERROR(RIGHT($C1074,LEN($C1074)-FIND("_",$C1074)),""),l_act!$A$3:$A$65537,0)),INDEX(background_technosphere!$G$2:$G$65536,MATCH($C1074,background_technosphere!$A$2:$A$65536,0))),"")</f>
        <v/>
      </c>
      <c r="G1074" s="56" t="str">
        <f>_xlfn.IFNA(_xlfn.IFNA(INDEX(l_goods!$B$3:$B$65537,MATCH($C1074,l_goods!$A$3:$A$65537,0)),INDEX(background_technosphere!$F$2:$F$65536,MATCH($C1074,background_technosphere!$A$2:$A$65536,0))),"")</f>
        <v/>
      </c>
      <c r="H1074" s="57" t="str">
        <f>_xlfn.IFNA(_xlfn.IFNA(INDEX(l_fp!$B$3:$B$65537,MATCH($D1074,l_fp!$A$3:$A$65537,0)),INDEX(background_biosphere!$B$2:$B$65536,MATCH($D1074,background_biosphere!$A$2:$A$65536,0))),"")</f>
        <v/>
      </c>
      <c r="I1074" s="58"/>
      <c r="J1074" s="58"/>
      <c r="K1074" s="54"/>
      <c r="L1074" s="59" t="str">
        <f>IF(_xlfn.IFNA(_xlfn.IFNA(INDEX(l_fp!$D$3:$D$65537,MATCH($D1074,l_fp!$A$3:$A$65537,0)),INDEX(background_biosphere!$C$2:$C$65536,MATCH($D1074,background_biosphere!$A$2:$A$65536,0))),"")=0,"",_xlfn.IFNA(_xlfn.IFNA(INDEX(l_fp!$D$3:$D$65537,MATCH($D1074,l_fp!$A$3:$A$65537,0)),INDEX(background_biosphere!$C$2:$C$65536,MATCH($D1074,background_biosphere!$A$2:$A$65536,0))),""))</f>
        <v/>
      </c>
      <c r="M1074" s="59" t="str">
        <f>IF(_xlfn.IFNA(_xlfn.IFNA(INDEX(l_fp!$E$3:$E$65537,MATCH($D1074,l_fp!$A$3:$A$65537,0)),INDEX(background_biosphere!$D$2:$D$65536,MATCH($D1074,background_biosphere!$A$2:$A$65536,0))),"")=0,"",_xlfn.IFNA(_xlfn.IFNA(INDEX(l_fp!$E$3:$E$65537,MATCH($D1074,l_fp!$A$3:$A$65537,0)),INDEX(background_biosphere!$D$2:$D$65536,MATCH($D1074,background_biosphere!$A$2:$A$65536,0))),""))</f>
        <v/>
      </c>
      <c r="N1074" s="60" t="str">
        <f>_xlfn.IFNA(_xlfn.IFNA(_xlfn.IFNA(_xlfn.IFNA(INDEX(l_goods!$D$3:$D$65537,MATCH(C1074,l_goods!$A$3:$A$65537,0)),INDEX(background_technosphere!$H$2:$H$65536,MATCH(C1074,background_technosphere!$A$2:$A$65536,0))),INDEX(l_fp!$F$3:$F$65537,MATCH($D1074,l_fp!$A$3:$A$65537,0))),INDEX(background_biosphere!$E$2:$E$65536,MATCH($D1074,background_biosphere!$A$2:$A$65536,0))),"")</f>
        <v/>
      </c>
      <c r="O1074" s="61"/>
      <c r="P1074" s="61"/>
      <c r="Q1074" s="61"/>
    </row>
    <row r="1075" spans="1:17" x14ac:dyDescent="0.25">
      <c r="A1075" s="159"/>
      <c r="B1075" s="156"/>
      <c r="C1075" s="53"/>
      <c r="D1075" s="54"/>
      <c r="E1075" s="55" t="str">
        <f>_xlfn.IFNA(_xlfn.IFNA(INDEX(l_act!$B$3:$B$65537,MATCH(IFERROR(RIGHT($C1075,LEN($C1075)-FIND("_",$C1075)),""),l_act!$A$3:$A$65537,0)),INDEX(background_technosphere!$E$2:$E$65536,MATCH($C1075,background_technosphere!$A$2:$A$65536,0))),"")</f>
        <v/>
      </c>
      <c r="F1075" s="55" t="str">
        <f>_xlfn.IFNA(_xlfn.IFNA(INDEX(l_act!$C$3:$C$65537,MATCH(IFERROR(RIGHT($C1075,LEN($C1075)-FIND("_",$C1075)),""),l_act!$A$3:$A$65537,0)),INDEX(background_technosphere!$G$2:$G$65536,MATCH($C1075,background_technosphere!$A$2:$A$65536,0))),"")</f>
        <v/>
      </c>
      <c r="G1075" s="56" t="str">
        <f>_xlfn.IFNA(_xlfn.IFNA(INDEX(l_goods!$B$3:$B$65537,MATCH($C1075,l_goods!$A$3:$A$65537,0)),INDEX(background_technosphere!$F$2:$F$65536,MATCH($C1075,background_technosphere!$A$2:$A$65536,0))),"")</f>
        <v/>
      </c>
      <c r="H1075" s="57" t="str">
        <f>_xlfn.IFNA(_xlfn.IFNA(INDEX(l_fp!$B$3:$B$65537,MATCH($D1075,l_fp!$A$3:$A$65537,0)),INDEX(background_biosphere!$B$2:$B$65536,MATCH($D1075,background_biosphere!$A$2:$A$65536,0))),"")</f>
        <v/>
      </c>
      <c r="I1075" s="58"/>
      <c r="J1075" s="58"/>
      <c r="K1075" s="54"/>
      <c r="L1075" s="59" t="str">
        <f>IF(_xlfn.IFNA(_xlfn.IFNA(INDEX(l_fp!$D$3:$D$65537,MATCH($D1075,l_fp!$A$3:$A$65537,0)),INDEX(background_biosphere!$C$2:$C$65536,MATCH($D1075,background_biosphere!$A$2:$A$65536,0))),"")=0,"",_xlfn.IFNA(_xlfn.IFNA(INDEX(l_fp!$D$3:$D$65537,MATCH($D1075,l_fp!$A$3:$A$65537,0)),INDEX(background_biosphere!$C$2:$C$65536,MATCH($D1075,background_biosphere!$A$2:$A$65536,0))),""))</f>
        <v/>
      </c>
      <c r="M1075" s="59" t="str">
        <f>IF(_xlfn.IFNA(_xlfn.IFNA(INDEX(l_fp!$E$3:$E$65537,MATCH($D1075,l_fp!$A$3:$A$65537,0)),INDEX(background_biosphere!$D$2:$D$65536,MATCH($D1075,background_biosphere!$A$2:$A$65536,0))),"")=0,"",_xlfn.IFNA(_xlfn.IFNA(INDEX(l_fp!$E$3:$E$65537,MATCH($D1075,l_fp!$A$3:$A$65537,0)),INDEX(background_biosphere!$D$2:$D$65536,MATCH($D1075,background_biosphere!$A$2:$A$65536,0))),""))</f>
        <v/>
      </c>
      <c r="N1075" s="60" t="str">
        <f>_xlfn.IFNA(_xlfn.IFNA(_xlfn.IFNA(_xlfn.IFNA(INDEX(l_goods!$D$3:$D$65537,MATCH(C1075,l_goods!$A$3:$A$65537,0)),INDEX(background_technosphere!$H$2:$H$65536,MATCH(C1075,background_technosphere!$A$2:$A$65536,0))),INDEX(l_fp!$F$3:$F$65537,MATCH($D1075,l_fp!$A$3:$A$65537,0))),INDEX(background_biosphere!$E$2:$E$65536,MATCH($D1075,background_biosphere!$A$2:$A$65536,0))),"")</f>
        <v/>
      </c>
      <c r="O1075" s="61"/>
      <c r="P1075" s="61"/>
      <c r="Q1075" s="61"/>
    </row>
  </sheetData>
  <phoneticPr fontId="4" type="noConversion"/>
  <hyperlinks>
    <hyperlink ref="P5" r:id="rId1" xr:uid="{3936A1B4-25D1-490C-A7C9-81EC6C89D9BB}"/>
    <hyperlink ref="P11" r:id="rId2" xr:uid="{9A1675A0-26E6-41C8-A32F-9122E1CAFD82}"/>
    <hyperlink ref="P13" r:id="rId3" xr:uid="{55248712-CE45-4D61-A660-0B4222995D3A}"/>
    <hyperlink ref="P31" r:id="rId4" xr:uid="{F7D0BE43-C42C-4807-9747-A4B316B0C817}"/>
  </hyperlinks>
  <pageMargins left="0.7" right="0.7" top="0.75" bottom="0.75" header="0.51180555555555496" footer="0.51180555555555496"/>
  <pageSetup firstPageNumber="0" orientation="portrait" horizontalDpi="300" verticalDpi="300" r:id="rId5"/>
  <legacy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3"/>
  <sheetViews>
    <sheetView zoomScale="80" zoomScaleNormal="100" workbookViewId="0">
      <pane ySplit="1" topLeftCell="A2" activePane="bottomLeft" state="frozen"/>
      <selection pane="bottomLeft" activeCell="A144" sqref="A144"/>
    </sheetView>
  </sheetViews>
  <sheetFormatPr defaultRowHeight="13.2" x14ac:dyDescent="0.25"/>
  <cols>
    <col min="1" max="1" width="8.44140625" style="63" customWidth="1"/>
    <col min="2" max="2" width="26.33203125" style="64" customWidth="1"/>
    <col min="3" max="3" width="33.6640625" style="65" customWidth="1"/>
    <col min="4" max="4" width="13.6640625" style="55" hidden="1" customWidth="1"/>
    <col min="5" max="5" width="38.5546875" style="55" customWidth="1"/>
    <col min="6" max="6" width="35.88671875" style="56" customWidth="1"/>
    <col min="7" max="7" width="10.109375" style="55" customWidth="1"/>
    <col min="8" max="8" width="9.33203125" style="66" customWidth="1"/>
    <col min="9" max="9" width="7.88671875" style="66" customWidth="1"/>
    <col min="10" max="10" width="8.88671875" style="66" customWidth="1"/>
    <col min="11" max="1025" width="9.109375" customWidth="1"/>
  </cols>
  <sheetData>
    <row r="1" spans="1:10" s="73" customFormat="1" ht="28.95" customHeight="1" x14ac:dyDescent="0.25">
      <c r="A1" s="67" t="s">
        <v>28</v>
      </c>
      <c r="B1" s="68" t="s">
        <v>16</v>
      </c>
      <c r="C1" s="69" t="s">
        <v>22</v>
      </c>
      <c r="D1" s="70" t="s">
        <v>41</v>
      </c>
      <c r="E1" s="70" t="s">
        <v>42</v>
      </c>
      <c r="F1" s="71" t="s">
        <v>43</v>
      </c>
      <c r="G1" s="70" t="s">
        <v>17</v>
      </c>
      <c r="H1" s="72" t="s">
        <v>44</v>
      </c>
      <c r="I1" s="72" t="s">
        <v>45</v>
      </c>
      <c r="J1" s="72" t="s">
        <v>46</v>
      </c>
    </row>
    <row r="2" spans="1:10" x14ac:dyDescent="0.25">
      <c r="A2" s="63" t="s">
        <v>5713</v>
      </c>
      <c r="E2" s="55" t="s">
        <v>5749</v>
      </c>
      <c r="F2" s="56" t="s">
        <v>5778</v>
      </c>
      <c r="G2" s="55" t="s">
        <v>5804</v>
      </c>
      <c r="H2" s="66" t="s">
        <v>4</v>
      </c>
    </row>
    <row r="3" spans="1:10" x14ac:dyDescent="0.25">
      <c r="A3" s="63" t="s">
        <v>5714</v>
      </c>
      <c r="E3" s="55" t="s">
        <v>5750</v>
      </c>
      <c r="F3" s="56" t="s">
        <v>5779</v>
      </c>
      <c r="G3" s="55" t="s">
        <v>5805</v>
      </c>
      <c r="H3" s="66" t="s">
        <v>4</v>
      </c>
    </row>
    <row r="4" spans="1:10" x14ac:dyDescent="0.25">
      <c r="A4" s="63" t="s">
        <v>5715</v>
      </c>
      <c r="E4" s="55" t="s">
        <v>5751</v>
      </c>
      <c r="F4" s="56" t="s">
        <v>5780</v>
      </c>
      <c r="G4" s="55" t="s">
        <v>5804</v>
      </c>
      <c r="H4" s="66" t="s">
        <v>4</v>
      </c>
    </row>
    <row r="5" spans="1:10" x14ac:dyDescent="0.25">
      <c r="A5" s="63" t="s">
        <v>5716</v>
      </c>
      <c r="E5" s="55" t="s">
        <v>5752</v>
      </c>
      <c r="F5" s="56" t="s">
        <v>5781</v>
      </c>
      <c r="G5" s="55" t="s">
        <v>5804</v>
      </c>
      <c r="H5" s="66" t="s">
        <v>4</v>
      </c>
    </row>
    <row r="6" spans="1:10" x14ac:dyDescent="0.25">
      <c r="A6" s="63" t="s">
        <v>5717</v>
      </c>
      <c r="E6" s="55" t="s">
        <v>5753</v>
      </c>
      <c r="F6" s="56" t="s">
        <v>5782</v>
      </c>
      <c r="G6" s="55" t="s">
        <v>5805</v>
      </c>
      <c r="H6" s="66" t="s">
        <v>4</v>
      </c>
    </row>
    <row r="7" spans="1:10" x14ac:dyDescent="0.25">
      <c r="A7" s="63" t="s">
        <v>5718</v>
      </c>
      <c r="E7" s="55" t="s">
        <v>5754</v>
      </c>
      <c r="F7" s="56" t="s">
        <v>5783</v>
      </c>
      <c r="G7" s="55" t="s">
        <v>5805</v>
      </c>
      <c r="H7" s="66" t="s">
        <v>4</v>
      </c>
    </row>
    <row r="8" spans="1:10" x14ac:dyDescent="0.25">
      <c r="A8" s="63" t="s">
        <v>5719</v>
      </c>
      <c r="E8" s="55" t="s">
        <v>5755</v>
      </c>
      <c r="F8" s="56" t="s">
        <v>5784</v>
      </c>
      <c r="G8" s="55" t="s">
        <v>5805</v>
      </c>
      <c r="H8" s="66" t="s">
        <v>4</v>
      </c>
    </row>
    <row r="9" spans="1:10" x14ac:dyDescent="0.25">
      <c r="A9" s="63" t="s">
        <v>5720</v>
      </c>
      <c r="E9" s="55" t="s">
        <v>5756</v>
      </c>
      <c r="F9" s="56" t="s">
        <v>5785</v>
      </c>
      <c r="G9" s="55" t="s">
        <v>5804</v>
      </c>
      <c r="H9" s="66" t="s">
        <v>4</v>
      </c>
    </row>
    <row r="10" spans="1:10" x14ac:dyDescent="0.25">
      <c r="A10" s="63" t="s">
        <v>5721</v>
      </c>
      <c r="E10" s="55" t="s">
        <v>5757</v>
      </c>
      <c r="F10" s="56" t="s">
        <v>5786</v>
      </c>
      <c r="G10" s="55" t="s">
        <v>5804</v>
      </c>
      <c r="H10" s="66" t="s">
        <v>4</v>
      </c>
    </row>
    <row r="11" spans="1:10" x14ac:dyDescent="0.25">
      <c r="A11" s="63" t="s">
        <v>5722</v>
      </c>
      <c r="E11" s="55" t="s">
        <v>5758</v>
      </c>
      <c r="F11" s="56" t="s">
        <v>5787</v>
      </c>
      <c r="G11" s="55" t="s">
        <v>5805</v>
      </c>
      <c r="H11" s="66" t="s">
        <v>4</v>
      </c>
    </row>
    <row r="12" spans="1:10" x14ac:dyDescent="0.25">
      <c r="A12" s="63" t="s">
        <v>5723</v>
      </c>
      <c r="E12" s="55" t="s">
        <v>5759</v>
      </c>
      <c r="F12" s="56" t="s">
        <v>5788</v>
      </c>
      <c r="G12" s="55" t="s">
        <v>5805</v>
      </c>
      <c r="H12" s="66" t="s">
        <v>4</v>
      </c>
    </row>
    <row r="13" spans="1:10" x14ac:dyDescent="0.25">
      <c r="A13" s="63" t="s">
        <v>5724</v>
      </c>
      <c r="E13" s="55" t="s">
        <v>5760</v>
      </c>
      <c r="F13" s="56" t="s">
        <v>5789</v>
      </c>
      <c r="G13" s="55" t="s">
        <v>5805</v>
      </c>
      <c r="H13" s="66" t="s">
        <v>4</v>
      </c>
    </row>
    <row r="14" spans="1:10" x14ac:dyDescent="0.25">
      <c r="A14" s="63" t="s">
        <v>5725</v>
      </c>
      <c r="E14" s="55" t="s">
        <v>5761</v>
      </c>
      <c r="F14" s="56" t="s">
        <v>5790</v>
      </c>
      <c r="G14" s="55" t="s">
        <v>5805</v>
      </c>
      <c r="H14" s="66" t="s">
        <v>4</v>
      </c>
    </row>
    <row r="15" spans="1:10" x14ac:dyDescent="0.25">
      <c r="A15" s="63" t="s">
        <v>5726</v>
      </c>
      <c r="E15" s="55" t="s">
        <v>5762</v>
      </c>
      <c r="F15" s="56" t="s">
        <v>5791</v>
      </c>
      <c r="G15" s="55" t="s">
        <v>5804</v>
      </c>
      <c r="H15" s="66" t="s">
        <v>4</v>
      </c>
    </row>
    <row r="16" spans="1:10" x14ac:dyDescent="0.25">
      <c r="A16" s="63" t="s">
        <v>5727</v>
      </c>
      <c r="E16" s="55" t="s">
        <v>5763</v>
      </c>
      <c r="F16" s="56" t="s">
        <v>5792</v>
      </c>
      <c r="G16" s="55" t="s">
        <v>5805</v>
      </c>
      <c r="H16" s="66" t="s">
        <v>4</v>
      </c>
    </row>
    <row r="17" spans="1:8" x14ac:dyDescent="0.25">
      <c r="A17" s="63" t="s">
        <v>5728</v>
      </c>
      <c r="E17" s="55" t="s">
        <v>5764</v>
      </c>
      <c r="F17" s="56" t="s">
        <v>5793</v>
      </c>
      <c r="G17" s="55" t="s">
        <v>5805</v>
      </c>
      <c r="H17" s="66" t="s">
        <v>4</v>
      </c>
    </row>
    <row r="18" spans="1:8" x14ac:dyDescent="0.25">
      <c r="A18" s="63" t="s">
        <v>5729</v>
      </c>
      <c r="E18" s="55" t="s">
        <v>5765</v>
      </c>
      <c r="F18" s="56" t="s">
        <v>5794</v>
      </c>
      <c r="G18" s="55" t="s">
        <v>5805</v>
      </c>
      <c r="H18" s="66" t="s">
        <v>4</v>
      </c>
    </row>
    <row r="19" spans="1:8" x14ac:dyDescent="0.25">
      <c r="A19" s="63" t="s">
        <v>5730</v>
      </c>
      <c r="E19" s="55" t="s">
        <v>5766</v>
      </c>
      <c r="F19" s="56" t="s">
        <v>5795</v>
      </c>
      <c r="G19" s="55" t="s">
        <v>5806</v>
      </c>
      <c r="H19" s="66" t="s">
        <v>5807</v>
      </c>
    </row>
    <row r="20" spans="1:8" x14ac:dyDescent="0.25">
      <c r="A20" s="63" t="s">
        <v>5731</v>
      </c>
      <c r="E20" s="55" t="s">
        <v>5766</v>
      </c>
      <c r="F20" s="56" t="s">
        <v>5795</v>
      </c>
      <c r="G20" s="55" t="s">
        <v>5808</v>
      </c>
      <c r="H20" s="66" t="s">
        <v>5807</v>
      </c>
    </row>
    <row r="21" spans="1:8" x14ac:dyDescent="0.25">
      <c r="A21" s="63" t="s">
        <v>5732</v>
      </c>
      <c r="E21" s="55" t="s">
        <v>5767</v>
      </c>
      <c r="F21" s="56" t="s">
        <v>5795</v>
      </c>
      <c r="G21" s="55" t="s">
        <v>5809</v>
      </c>
      <c r="H21" s="66" t="s">
        <v>5807</v>
      </c>
    </row>
    <row r="22" spans="1:8" x14ac:dyDescent="0.25">
      <c r="A22" s="63" t="s">
        <v>5733</v>
      </c>
      <c r="E22" s="55" t="s">
        <v>5767</v>
      </c>
      <c r="F22" s="56" t="s">
        <v>5795</v>
      </c>
      <c r="G22" s="55" t="s">
        <v>5810</v>
      </c>
      <c r="H22" s="66" t="s">
        <v>5807</v>
      </c>
    </row>
    <row r="23" spans="1:8" x14ac:dyDescent="0.25">
      <c r="A23" s="63" t="s">
        <v>5734</v>
      </c>
      <c r="E23" s="55" t="s">
        <v>5767</v>
      </c>
      <c r="F23" s="56" t="s">
        <v>5795</v>
      </c>
      <c r="G23" s="55" t="s">
        <v>5811</v>
      </c>
      <c r="H23" s="66" t="s">
        <v>5807</v>
      </c>
    </row>
    <row r="24" spans="1:8" x14ac:dyDescent="0.25">
      <c r="A24" s="63" t="s">
        <v>5735</v>
      </c>
      <c r="E24" s="55" t="s">
        <v>5767</v>
      </c>
      <c r="F24" s="56" t="s">
        <v>5795</v>
      </c>
      <c r="G24" s="55" t="s">
        <v>5812</v>
      </c>
      <c r="H24" s="66" t="s">
        <v>5807</v>
      </c>
    </row>
    <row r="25" spans="1:8" x14ac:dyDescent="0.25">
      <c r="A25" s="63" t="s">
        <v>5736</v>
      </c>
      <c r="E25" s="55" t="s">
        <v>5768</v>
      </c>
      <c r="F25" s="56" t="s">
        <v>5796</v>
      </c>
      <c r="G25" s="55" t="s">
        <v>5804</v>
      </c>
      <c r="H25" s="66" t="s">
        <v>1018</v>
      </c>
    </row>
    <row r="26" spans="1:8" x14ac:dyDescent="0.25">
      <c r="A26" s="63" t="s">
        <v>5737</v>
      </c>
      <c r="E26" s="55" t="s">
        <v>5769</v>
      </c>
      <c r="F26" s="56" t="s">
        <v>5797</v>
      </c>
      <c r="G26" s="55" t="s">
        <v>5805</v>
      </c>
      <c r="H26" s="66" t="s">
        <v>1018</v>
      </c>
    </row>
    <row r="27" spans="1:8" x14ac:dyDescent="0.25">
      <c r="A27" s="63" t="s">
        <v>5738</v>
      </c>
      <c r="E27" s="55" t="s">
        <v>5770</v>
      </c>
      <c r="F27" s="56" t="s">
        <v>5798</v>
      </c>
      <c r="G27" s="55" t="s">
        <v>5813</v>
      </c>
      <c r="H27" s="66" t="s">
        <v>1018</v>
      </c>
    </row>
    <row r="28" spans="1:8" x14ac:dyDescent="0.25">
      <c r="A28" s="63" t="s">
        <v>5739</v>
      </c>
      <c r="E28" s="55" t="s">
        <v>5770</v>
      </c>
      <c r="F28" s="56" t="s">
        <v>5798</v>
      </c>
      <c r="G28" s="55" t="s">
        <v>5805</v>
      </c>
      <c r="H28" s="66" t="s">
        <v>1018</v>
      </c>
    </row>
    <row r="29" spans="1:8" x14ac:dyDescent="0.25">
      <c r="A29" s="63" t="s">
        <v>5740</v>
      </c>
      <c r="E29" s="55" t="s">
        <v>5771</v>
      </c>
      <c r="F29" s="56" t="s">
        <v>5797</v>
      </c>
      <c r="G29" s="55" t="s">
        <v>5805</v>
      </c>
      <c r="H29" s="66" t="s">
        <v>1018</v>
      </c>
    </row>
    <row r="30" spans="1:8" x14ac:dyDescent="0.25">
      <c r="A30" s="63" t="s">
        <v>5741</v>
      </c>
      <c r="E30" s="55" t="s">
        <v>5772</v>
      </c>
      <c r="F30" s="56" t="s">
        <v>5799</v>
      </c>
      <c r="G30" s="55" t="s">
        <v>5805</v>
      </c>
      <c r="H30" s="66" t="s">
        <v>2132</v>
      </c>
    </row>
    <row r="31" spans="1:8" x14ac:dyDescent="0.25">
      <c r="A31" s="63" t="s">
        <v>5742</v>
      </c>
      <c r="E31" s="55" t="s">
        <v>5773</v>
      </c>
      <c r="F31" s="56" t="s">
        <v>5800</v>
      </c>
      <c r="G31" s="55" t="s">
        <v>5805</v>
      </c>
      <c r="H31" s="66" t="s">
        <v>4</v>
      </c>
    </row>
    <row r="32" spans="1:8" x14ac:dyDescent="0.25">
      <c r="A32" s="63" t="s">
        <v>5743</v>
      </c>
      <c r="E32" s="55" t="s">
        <v>5774</v>
      </c>
      <c r="F32" s="56" t="s">
        <v>5801</v>
      </c>
      <c r="G32" s="55" t="s">
        <v>5805</v>
      </c>
      <c r="H32" s="66" t="s">
        <v>4</v>
      </c>
    </row>
    <row r="33" spans="1:8" x14ac:dyDescent="0.25">
      <c r="A33" s="63" t="s">
        <v>5744</v>
      </c>
      <c r="E33" s="55" t="s">
        <v>5774</v>
      </c>
      <c r="F33" s="56" t="s">
        <v>5801</v>
      </c>
      <c r="G33" s="55" t="s">
        <v>5712</v>
      </c>
      <c r="H33" s="66" t="s">
        <v>4</v>
      </c>
    </row>
    <row r="34" spans="1:8" x14ac:dyDescent="0.25">
      <c r="A34" s="63" t="s">
        <v>5745</v>
      </c>
      <c r="E34" s="55" t="s">
        <v>5774</v>
      </c>
      <c r="F34" s="56" t="s">
        <v>5801</v>
      </c>
      <c r="G34" s="55" t="s">
        <v>5814</v>
      </c>
      <c r="H34" s="66" t="s">
        <v>4</v>
      </c>
    </row>
    <row r="35" spans="1:8" x14ac:dyDescent="0.25">
      <c r="A35" s="63" t="s">
        <v>5746</v>
      </c>
      <c r="E35" s="55" t="s">
        <v>5774</v>
      </c>
      <c r="F35" s="56" t="s">
        <v>5801</v>
      </c>
      <c r="G35" s="55" t="s">
        <v>5813</v>
      </c>
      <c r="H35" s="66" t="s">
        <v>4</v>
      </c>
    </row>
    <row r="36" spans="1:8" x14ac:dyDescent="0.25">
      <c r="A36" s="63" t="s">
        <v>5747</v>
      </c>
      <c r="E36" s="55" t="s">
        <v>5775</v>
      </c>
      <c r="F36" s="56" t="s">
        <v>5802</v>
      </c>
      <c r="G36" s="55" t="s">
        <v>5805</v>
      </c>
      <c r="H36" s="66" t="s">
        <v>4</v>
      </c>
    </row>
    <row r="37" spans="1:8" x14ac:dyDescent="0.25">
      <c r="A37" s="63" t="s">
        <v>5748</v>
      </c>
      <c r="E37" s="55" t="s">
        <v>5776</v>
      </c>
      <c r="F37" s="56" t="s">
        <v>5803</v>
      </c>
      <c r="G37" s="55" t="s">
        <v>5805</v>
      </c>
      <c r="H37" s="66" t="s">
        <v>4</v>
      </c>
    </row>
    <row r="38" spans="1:8" x14ac:dyDescent="0.25">
      <c r="A38" s="63" t="s">
        <v>5818</v>
      </c>
      <c r="E38" s="55" t="s">
        <v>5766</v>
      </c>
      <c r="F38" s="56" t="s">
        <v>5795</v>
      </c>
      <c r="G38" s="55" t="s">
        <v>5819</v>
      </c>
      <c r="H38" s="66" t="s">
        <v>5807</v>
      </c>
    </row>
    <row r="39" spans="1:8" x14ac:dyDescent="0.25">
      <c r="A39" s="63" t="s">
        <v>5820</v>
      </c>
      <c r="E39" s="55" t="s">
        <v>5769</v>
      </c>
      <c r="F39" s="56" t="s">
        <v>5797</v>
      </c>
      <c r="G39" s="55" t="s">
        <v>5821</v>
      </c>
      <c r="H39" s="66" t="s">
        <v>1018</v>
      </c>
    </row>
    <row r="40" spans="1:8" x14ac:dyDescent="0.25">
      <c r="A40" s="63" t="s">
        <v>5835</v>
      </c>
      <c r="E40" s="55" t="s">
        <v>5836</v>
      </c>
      <c r="F40" s="56" t="s">
        <v>5837</v>
      </c>
      <c r="G40" s="55" t="s">
        <v>5805</v>
      </c>
      <c r="H40" s="66" t="s">
        <v>4</v>
      </c>
    </row>
    <row r="41" spans="1:8" x14ac:dyDescent="0.25">
      <c r="A41" s="63" t="s">
        <v>5838</v>
      </c>
      <c r="E41" s="55" t="s">
        <v>5899</v>
      </c>
      <c r="F41" s="56" t="s">
        <v>5900</v>
      </c>
      <c r="G41" s="55" t="s">
        <v>5901</v>
      </c>
      <c r="H41" s="66" t="s">
        <v>4</v>
      </c>
    </row>
    <row r="42" spans="1:8" x14ac:dyDescent="0.25">
      <c r="A42" s="63" t="s">
        <v>5839</v>
      </c>
      <c r="E42" s="55" t="s">
        <v>5899</v>
      </c>
      <c r="F42" s="56" t="s">
        <v>5900</v>
      </c>
      <c r="G42" s="55" t="s">
        <v>5805</v>
      </c>
      <c r="H42" s="66" t="s">
        <v>4</v>
      </c>
    </row>
    <row r="43" spans="1:8" x14ac:dyDescent="0.25">
      <c r="A43" s="63" t="s">
        <v>5840</v>
      </c>
      <c r="E43" s="55" t="s">
        <v>5899</v>
      </c>
      <c r="F43" s="56" t="s">
        <v>5900</v>
      </c>
      <c r="G43" s="55" t="s">
        <v>5811</v>
      </c>
      <c r="H43" s="66" t="s">
        <v>4</v>
      </c>
    </row>
    <row r="44" spans="1:8" x14ac:dyDescent="0.25">
      <c r="A44" s="63" t="s">
        <v>5841</v>
      </c>
      <c r="E44" s="55" t="s">
        <v>5899</v>
      </c>
      <c r="F44" s="56" t="s">
        <v>5900</v>
      </c>
      <c r="G44" s="55" t="s">
        <v>5812</v>
      </c>
      <c r="H44" s="66" t="s">
        <v>4</v>
      </c>
    </row>
    <row r="45" spans="1:8" x14ac:dyDescent="0.25">
      <c r="A45" s="63" t="s">
        <v>5842</v>
      </c>
      <c r="E45" s="55" t="s">
        <v>5899</v>
      </c>
      <c r="F45" s="56" t="s">
        <v>5900</v>
      </c>
      <c r="G45" s="55" t="s">
        <v>5712</v>
      </c>
      <c r="H45" s="66" t="s">
        <v>4</v>
      </c>
    </row>
    <row r="46" spans="1:8" x14ac:dyDescent="0.25">
      <c r="A46" s="63" t="s">
        <v>5843</v>
      </c>
      <c r="E46" s="55" t="s">
        <v>5899</v>
      </c>
      <c r="F46" s="56" t="s">
        <v>5900</v>
      </c>
      <c r="G46" s="55" t="s">
        <v>5808</v>
      </c>
      <c r="H46" s="66" t="s">
        <v>4</v>
      </c>
    </row>
    <row r="47" spans="1:8" x14ac:dyDescent="0.25">
      <c r="A47" s="63" t="s">
        <v>5844</v>
      </c>
      <c r="E47" s="55" t="s">
        <v>5899</v>
      </c>
      <c r="F47" s="56" t="s">
        <v>5900</v>
      </c>
      <c r="G47" s="55" t="s">
        <v>5902</v>
      </c>
      <c r="H47" s="66" t="s">
        <v>4</v>
      </c>
    </row>
    <row r="48" spans="1:8" x14ac:dyDescent="0.25">
      <c r="A48" s="63" t="s">
        <v>5845</v>
      </c>
      <c r="E48" s="55" t="s">
        <v>5899</v>
      </c>
      <c r="F48" s="56" t="s">
        <v>5900</v>
      </c>
      <c r="G48" s="55" t="s">
        <v>5903</v>
      </c>
      <c r="H48" s="66" t="s">
        <v>4</v>
      </c>
    </row>
    <row r="49" spans="1:8" x14ac:dyDescent="0.25">
      <c r="A49" s="63" t="s">
        <v>5846</v>
      </c>
      <c r="E49" s="55" t="s">
        <v>5904</v>
      </c>
      <c r="F49" s="56" t="s">
        <v>5905</v>
      </c>
      <c r="G49" s="55" t="s">
        <v>5804</v>
      </c>
      <c r="H49" s="66" t="s">
        <v>4</v>
      </c>
    </row>
    <row r="50" spans="1:8" x14ac:dyDescent="0.25">
      <c r="A50" s="63" t="s">
        <v>5716</v>
      </c>
      <c r="E50" s="55" t="s">
        <v>5752</v>
      </c>
      <c r="F50" s="56" t="s">
        <v>5781</v>
      </c>
      <c r="G50" s="55" t="s">
        <v>5804</v>
      </c>
      <c r="H50" s="66" t="s">
        <v>4</v>
      </c>
    </row>
    <row r="51" spans="1:8" x14ac:dyDescent="0.25">
      <c r="A51" s="63" t="s">
        <v>5847</v>
      </c>
      <c r="E51" s="55" t="s">
        <v>5906</v>
      </c>
      <c r="F51" s="56" t="s">
        <v>5907</v>
      </c>
      <c r="G51" s="55" t="s">
        <v>5805</v>
      </c>
      <c r="H51" s="66" t="s">
        <v>4</v>
      </c>
    </row>
    <row r="52" spans="1:8" x14ac:dyDescent="0.25">
      <c r="A52" s="63" t="s">
        <v>5848</v>
      </c>
      <c r="E52" s="55" t="s">
        <v>5908</v>
      </c>
      <c r="F52" s="56" t="s">
        <v>5909</v>
      </c>
      <c r="G52" s="55" t="s">
        <v>5804</v>
      </c>
      <c r="H52" s="66" t="s">
        <v>2</v>
      </c>
    </row>
    <row r="53" spans="1:8" x14ac:dyDescent="0.25">
      <c r="A53" s="63" t="s">
        <v>5849</v>
      </c>
      <c r="E53" s="55" t="s">
        <v>5910</v>
      </c>
      <c r="F53" s="56" t="s">
        <v>5911</v>
      </c>
      <c r="G53" s="55" t="s">
        <v>5804</v>
      </c>
      <c r="H53" s="66" t="s">
        <v>4</v>
      </c>
    </row>
    <row r="54" spans="1:8" x14ac:dyDescent="0.25">
      <c r="A54" s="63" t="s">
        <v>5835</v>
      </c>
      <c r="E54" s="55" t="s">
        <v>5836</v>
      </c>
      <c r="F54" s="56" t="s">
        <v>5837</v>
      </c>
      <c r="G54" s="55" t="s">
        <v>5805</v>
      </c>
      <c r="H54" s="66" t="s">
        <v>4</v>
      </c>
    </row>
    <row r="55" spans="1:8" x14ac:dyDescent="0.25">
      <c r="A55" s="63" t="s">
        <v>5850</v>
      </c>
      <c r="E55" s="55" t="s">
        <v>5912</v>
      </c>
      <c r="F55" s="56" t="s">
        <v>5913</v>
      </c>
      <c r="G55" s="55" t="s">
        <v>5914</v>
      </c>
      <c r="H55" s="66" t="s">
        <v>4</v>
      </c>
    </row>
    <row r="56" spans="1:8" x14ac:dyDescent="0.25">
      <c r="A56" s="63" t="s">
        <v>5851</v>
      </c>
      <c r="E56" s="55" t="s">
        <v>5912</v>
      </c>
      <c r="F56" s="56" t="s">
        <v>5913</v>
      </c>
      <c r="G56" s="55" t="s">
        <v>5915</v>
      </c>
      <c r="H56" s="66" t="s">
        <v>4</v>
      </c>
    </row>
    <row r="57" spans="1:8" x14ac:dyDescent="0.25">
      <c r="A57" s="63" t="s">
        <v>5852</v>
      </c>
      <c r="E57" s="55" t="s">
        <v>5912</v>
      </c>
      <c r="F57" s="56" t="s">
        <v>5913</v>
      </c>
      <c r="G57" s="55" t="s">
        <v>5712</v>
      </c>
      <c r="H57" s="66" t="s">
        <v>4</v>
      </c>
    </row>
    <row r="58" spans="1:8" x14ac:dyDescent="0.25">
      <c r="A58" s="63" t="s">
        <v>5853</v>
      </c>
      <c r="E58" s="55" t="s">
        <v>5912</v>
      </c>
      <c r="F58" s="56" t="s">
        <v>5913</v>
      </c>
      <c r="G58" s="55" t="s">
        <v>5916</v>
      </c>
      <c r="H58" s="66" t="s">
        <v>4</v>
      </c>
    </row>
    <row r="59" spans="1:8" x14ac:dyDescent="0.25">
      <c r="A59" s="63" t="s">
        <v>5854</v>
      </c>
      <c r="E59" s="55" t="s">
        <v>5912</v>
      </c>
      <c r="F59" s="56" t="s">
        <v>5913</v>
      </c>
      <c r="G59" s="55" t="s">
        <v>5901</v>
      </c>
      <c r="H59" s="66" t="s">
        <v>4</v>
      </c>
    </row>
    <row r="60" spans="1:8" x14ac:dyDescent="0.25">
      <c r="A60" s="63" t="s">
        <v>5855</v>
      </c>
      <c r="E60" s="55" t="s">
        <v>5912</v>
      </c>
      <c r="F60" s="56" t="s">
        <v>5913</v>
      </c>
      <c r="G60" s="55" t="s">
        <v>5805</v>
      </c>
      <c r="H60" s="66" t="s">
        <v>4</v>
      </c>
    </row>
    <row r="61" spans="1:8" x14ac:dyDescent="0.25">
      <c r="A61" s="63" t="s">
        <v>5856</v>
      </c>
      <c r="E61" s="55" t="s">
        <v>5917</v>
      </c>
      <c r="F61" s="56" t="s">
        <v>5918</v>
      </c>
      <c r="G61" s="55" t="s">
        <v>5915</v>
      </c>
      <c r="H61" s="66" t="s">
        <v>4</v>
      </c>
    </row>
    <row r="62" spans="1:8" x14ac:dyDescent="0.25">
      <c r="A62" s="63" t="s">
        <v>5857</v>
      </c>
      <c r="E62" s="55" t="s">
        <v>5917</v>
      </c>
      <c r="F62" s="56" t="s">
        <v>5918</v>
      </c>
      <c r="G62" s="55" t="s">
        <v>5916</v>
      </c>
      <c r="H62" s="66" t="s">
        <v>4</v>
      </c>
    </row>
    <row r="63" spans="1:8" x14ac:dyDescent="0.25">
      <c r="A63" s="63" t="s">
        <v>5858</v>
      </c>
      <c r="E63" s="55" t="s">
        <v>5917</v>
      </c>
      <c r="F63" s="56" t="s">
        <v>5918</v>
      </c>
      <c r="G63" s="55" t="s">
        <v>5914</v>
      </c>
      <c r="H63" s="66" t="s">
        <v>4</v>
      </c>
    </row>
    <row r="64" spans="1:8" x14ac:dyDescent="0.25">
      <c r="A64" s="63" t="s">
        <v>5859</v>
      </c>
      <c r="E64" s="55" t="s">
        <v>5917</v>
      </c>
      <c r="F64" s="56" t="s">
        <v>5918</v>
      </c>
      <c r="G64" s="55" t="s">
        <v>5712</v>
      </c>
      <c r="H64" s="66" t="s">
        <v>4</v>
      </c>
    </row>
    <row r="65" spans="1:8" x14ac:dyDescent="0.25">
      <c r="A65" s="63" t="s">
        <v>5860</v>
      </c>
      <c r="E65" s="55" t="s">
        <v>5917</v>
      </c>
      <c r="F65" s="56" t="s">
        <v>5918</v>
      </c>
      <c r="G65" s="55" t="s">
        <v>5805</v>
      </c>
      <c r="H65" s="66" t="s">
        <v>4</v>
      </c>
    </row>
    <row r="66" spans="1:8" x14ac:dyDescent="0.25">
      <c r="A66" s="63" t="s">
        <v>5861</v>
      </c>
      <c r="E66" s="55" t="s">
        <v>5917</v>
      </c>
      <c r="F66" s="56" t="s">
        <v>5918</v>
      </c>
      <c r="G66" s="55" t="s">
        <v>5901</v>
      </c>
      <c r="H66" s="66" t="s">
        <v>4</v>
      </c>
    </row>
    <row r="67" spans="1:8" x14ac:dyDescent="0.25">
      <c r="A67" s="63" t="s">
        <v>5862</v>
      </c>
      <c r="E67" s="55" t="s">
        <v>5919</v>
      </c>
      <c r="F67" s="56" t="s">
        <v>5920</v>
      </c>
      <c r="G67" s="55" t="s">
        <v>5901</v>
      </c>
      <c r="H67" s="66" t="s">
        <v>4</v>
      </c>
    </row>
    <row r="68" spans="1:8" x14ac:dyDescent="0.25">
      <c r="A68" s="63" t="s">
        <v>5863</v>
      </c>
      <c r="E68" s="55" t="s">
        <v>5919</v>
      </c>
      <c r="F68" s="56" t="s">
        <v>5920</v>
      </c>
      <c r="G68" s="55" t="s">
        <v>5915</v>
      </c>
      <c r="H68" s="66" t="s">
        <v>4</v>
      </c>
    </row>
    <row r="69" spans="1:8" x14ac:dyDescent="0.25">
      <c r="A69" s="63" t="s">
        <v>5864</v>
      </c>
      <c r="E69" s="55" t="s">
        <v>5919</v>
      </c>
      <c r="F69" s="56" t="s">
        <v>5920</v>
      </c>
      <c r="G69" s="55" t="s">
        <v>5805</v>
      </c>
      <c r="H69" s="66" t="s">
        <v>4</v>
      </c>
    </row>
    <row r="70" spans="1:8" x14ac:dyDescent="0.25">
      <c r="A70" s="63" t="s">
        <v>5865</v>
      </c>
      <c r="E70" s="55" t="s">
        <v>5919</v>
      </c>
      <c r="F70" s="56" t="s">
        <v>5920</v>
      </c>
      <c r="G70" s="55" t="s">
        <v>5712</v>
      </c>
      <c r="H70" s="66" t="s">
        <v>4</v>
      </c>
    </row>
    <row r="71" spans="1:8" x14ac:dyDescent="0.25">
      <c r="A71" s="63" t="s">
        <v>5866</v>
      </c>
      <c r="E71" s="55" t="s">
        <v>5919</v>
      </c>
      <c r="F71" s="56" t="s">
        <v>5920</v>
      </c>
      <c r="G71" s="55" t="s">
        <v>5916</v>
      </c>
      <c r="H71" s="66" t="s">
        <v>4</v>
      </c>
    </row>
    <row r="72" spans="1:8" x14ac:dyDescent="0.25">
      <c r="A72" s="63" t="s">
        <v>5867</v>
      </c>
      <c r="E72" s="55" t="s">
        <v>5919</v>
      </c>
      <c r="F72" s="56" t="s">
        <v>5920</v>
      </c>
      <c r="G72" s="55" t="s">
        <v>5914</v>
      </c>
      <c r="H72" s="66" t="s">
        <v>4</v>
      </c>
    </row>
    <row r="73" spans="1:8" x14ac:dyDescent="0.25">
      <c r="A73" s="63" t="s">
        <v>5868</v>
      </c>
      <c r="E73" s="55" t="s">
        <v>5921</v>
      </c>
      <c r="F73" s="56" t="s">
        <v>5922</v>
      </c>
      <c r="G73" s="55" t="s">
        <v>5805</v>
      </c>
      <c r="H73" s="66" t="s">
        <v>1018</v>
      </c>
    </row>
    <row r="74" spans="1:8" x14ac:dyDescent="0.25">
      <c r="A74" s="63" t="s">
        <v>5869</v>
      </c>
      <c r="E74" s="55" t="s">
        <v>5923</v>
      </c>
      <c r="F74" s="56" t="s">
        <v>5924</v>
      </c>
      <c r="G74" s="55" t="s">
        <v>5712</v>
      </c>
      <c r="H74" s="66" t="s">
        <v>4</v>
      </c>
    </row>
    <row r="75" spans="1:8" x14ac:dyDescent="0.25">
      <c r="A75" s="63" t="s">
        <v>5870</v>
      </c>
      <c r="E75" s="55" t="s">
        <v>5923</v>
      </c>
      <c r="F75" s="56" t="s">
        <v>5924</v>
      </c>
      <c r="G75" s="55" t="s">
        <v>5914</v>
      </c>
      <c r="H75" s="66" t="s">
        <v>4</v>
      </c>
    </row>
    <row r="76" spans="1:8" x14ac:dyDescent="0.25">
      <c r="A76" s="63" t="s">
        <v>5871</v>
      </c>
      <c r="E76" s="55" t="s">
        <v>5923</v>
      </c>
      <c r="F76" s="56" t="s">
        <v>5924</v>
      </c>
      <c r="G76" s="55" t="s">
        <v>5805</v>
      </c>
      <c r="H76" s="66" t="s">
        <v>4</v>
      </c>
    </row>
    <row r="77" spans="1:8" x14ac:dyDescent="0.25">
      <c r="A77" s="63" t="s">
        <v>5872</v>
      </c>
      <c r="E77" s="55" t="s">
        <v>5923</v>
      </c>
      <c r="F77" s="56" t="s">
        <v>5924</v>
      </c>
      <c r="G77" s="55" t="s">
        <v>5916</v>
      </c>
      <c r="H77" s="66" t="s">
        <v>4</v>
      </c>
    </row>
    <row r="78" spans="1:8" x14ac:dyDescent="0.25">
      <c r="A78" s="63" t="s">
        <v>5873</v>
      </c>
      <c r="E78" s="55" t="s">
        <v>5923</v>
      </c>
      <c r="F78" s="56" t="s">
        <v>5924</v>
      </c>
      <c r="G78" s="55" t="s">
        <v>5901</v>
      </c>
      <c r="H78" s="66" t="s">
        <v>4</v>
      </c>
    </row>
    <row r="79" spans="1:8" x14ac:dyDescent="0.25">
      <c r="A79" s="63" t="s">
        <v>5874</v>
      </c>
      <c r="E79" s="55" t="s">
        <v>5925</v>
      </c>
      <c r="F79" s="56" t="s">
        <v>5926</v>
      </c>
      <c r="G79" s="55" t="s">
        <v>5805</v>
      </c>
      <c r="H79" s="66" t="s">
        <v>4</v>
      </c>
    </row>
    <row r="80" spans="1:8" x14ac:dyDescent="0.25">
      <c r="A80" s="63" t="s">
        <v>5875</v>
      </c>
      <c r="E80" s="55" t="s">
        <v>5927</v>
      </c>
      <c r="F80" s="56" t="s">
        <v>5928</v>
      </c>
      <c r="G80" s="55" t="s">
        <v>5805</v>
      </c>
      <c r="H80" s="66" t="s">
        <v>4</v>
      </c>
    </row>
    <row r="81" spans="1:8" x14ac:dyDescent="0.25">
      <c r="A81" s="63" t="s">
        <v>5876</v>
      </c>
      <c r="E81" s="55" t="s">
        <v>5929</v>
      </c>
      <c r="F81" s="56" t="s">
        <v>5930</v>
      </c>
      <c r="G81" s="55" t="s">
        <v>5805</v>
      </c>
      <c r="H81" s="66" t="s">
        <v>4</v>
      </c>
    </row>
    <row r="82" spans="1:8" x14ac:dyDescent="0.25">
      <c r="A82" s="63" t="s">
        <v>5726</v>
      </c>
      <c r="E82" s="55" t="s">
        <v>5762</v>
      </c>
      <c r="F82" s="56" t="s">
        <v>5791</v>
      </c>
      <c r="G82" s="55" t="s">
        <v>5804</v>
      </c>
      <c r="H82" s="66" t="s">
        <v>4</v>
      </c>
    </row>
    <row r="83" spans="1:8" x14ac:dyDescent="0.25">
      <c r="A83" s="63" t="s">
        <v>5877</v>
      </c>
      <c r="E83" s="55" t="s">
        <v>5931</v>
      </c>
      <c r="F83" s="56" t="s">
        <v>5932</v>
      </c>
      <c r="G83" s="55" t="s">
        <v>5804</v>
      </c>
      <c r="H83" s="66" t="s">
        <v>4</v>
      </c>
    </row>
    <row r="84" spans="1:8" x14ac:dyDescent="0.25">
      <c r="A84" s="63" t="s">
        <v>5878</v>
      </c>
      <c r="E84" s="55" t="s">
        <v>5933</v>
      </c>
      <c r="F84" s="56" t="s">
        <v>5934</v>
      </c>
      <c r="G84" s="55" t="s">
        <v>5804</v>
      </c>
      <c r="H84" s="66" t="s">
        <v>4</v>
      </c>
    </row>
    <row r="85" spans="1:8" x14ac:dyDescent="0.25">
      <c r="A85" s="63" t="s">
        <v>5879</v>
      </c>
      <c r="E85" s="55" t="s">
        <v>5935</v>
      </c>
      <c r="F85" s="56" t="s">
        <v>5936</v>
      </c>
      <c r="G85" s="55" t="s">
        <v>5805</v>
      </c>
      <c r="H85" s="66" t="s">
        <v>4</v>
      </c>
    </row>
    <row r="86" spans="1:8" x14ac:dyDescent="0.25">
      <c r="A86" s="63" t="s">
        <v>5880</v>
      </c>
      <c r="E86" s="55" t="s">
        <v>5937</v>
      </c>
      <c r="F86" s="56" t="s">
        <v>5938</v>
      </c>
      <c r="G86" s="55" t="s">
        <v>5804</v>
      </c>
      <c r="H86" s="66" t="s">
        <v>4</v>
      </c>
    </row>
    <row r="87" spans="1:8" x14ac:dyDescent="0.25">
      <c r="A87" s="63" t="s">
        <v>5730</v>
      </c>
      <c r="E87" s="55" t="s">
        <v>5766</v>
      </c>
      <c r="F87" s="56" t="s">
        <v>5795</v>
      </c>
      <c r="G87" s="55" t="s">
        <v>5806</v>
      </c>
      <c r="H87" s="66" t="s">
        <v>5807</v>
      </c>
    </row>
    <row r="88" spans="1:8" x14ac:dyDescent="0.25">
      <c r="A88" s="63" t="s">
        <v>5731</v>
      </c>
      <c r="E88" s="55" t="s">
        <v>5766</v>
      </c>
      <c r="F88" s="56" t="s">
        <v>5795</v>
      </c>
      <c r="G88" s="55" t="s">
        <v>5808</v>
      </c>
      <c r="H88" s="66" t="s">
        <v>5807</v>
      </c>
    </row>
    <row r="89" spans="1:8" x14ac:dyDescent="0.25">
      <c r="A89" s="63" t="s">
        <v>5732</v>
      </c>
      <c r="E89" s="55" t="s">
        <v>5767</v>
      </c>
      <c r="F89" s="56" t="s">
        <v>5795</v>
      </c>
      <c r="G89" s="55" t="s">
        <v>5809</v>
      </c>
      <c r="H89" s="66" t="s">
        <v>5807</v>
      </c>
    </row>
    <row r="90" spans="1:8" x14ac:dyDescent="0.25">
      <c r="A90" s="63" t="s">
        <v>5733</v>
      </c>
      <c r="E90" s="55" t="s">
        <v>5767</v>
      </c>
      <c r="F90" s="56" t="s">
        <v>5795</v>
      </c>
      <c r="G90" s="55" t="s">
        <v>5810</v>
      </c>
      <c r="H90" s="66" t="s">
        <v>5807</v>
      </c>
    </row>
    <row r="91" spans="1:8" x14ac:dyDescent="0.25">
      <c r="A91" s="63" t="s">
        <v>5734</v>
      </c>
      <c r="E91" s="55" t="s">
        <v>5767</v>
      </c>
      <c r="F91" s="56" t="s">
        <v>5795</v>
      </c>
      <c r="G91" s="55" t="s">
        <v>5811</v>
      </c>
      <c r="H91" s="66" t="s">
        <v>5807</v>
      </c>
    </row>
    <row r="92" spans="1:8" x14ac:dyDescent="0.25">
      <c r="A92" s="63" t="s">
        <v>5735</v>
      </c>
      <c r="E92" s="55" t="s">
        <v>5767</v>
      </c>
      <c r="F92" s="56" t="s">
        <v>5795</v>
      </c>
      <c r="G92" s="55" t="s">
        <v>5812</v>
      </c>
      <c r="H92" s="66" t="s">
        <v>5807</v>
      </c>
    </row>
    <row r="93" spans="1:8" x14ac:dyDescent="0.25">
      <c r="A93" s="63" t="s">
        <v>5881</v>
      </c>
      <c r="E93" s="55" t="s">
        <v>5939</v>
      </c>
      <c r="F93" s="56" t="s">
        <v>5940</v>
      </c>
      <c r="G93" s="55" t="s">
        <v>5805</v>
      </c>
      <c r="H93" s="66" t="s">
        <v>2132</v>
      </c>
    </row>
    <row r="94" spans="1:8" x14ac:dyDescent="0.25">
      <c r="A94" s="63" t="s">
        <v>5882</v>
      </c>
      <c r="E94" s="55" t="s">
        <v>5941</v>
      </c>
      <c r="F94" s="56" t="s">
        <v>5797</v>
      </c>
      <c r="G94" s="55" t="s">
        <v>5813</v>
      </c>
      <c r="H94" s="66" t="s">
        <v>1018</v>
      </c>
    </row>
    <row r="95" spans="1:8" x14ac:dyDescent="0.25">
      <c r="A95" s="63" t="s">
        <v>5883</v>
      </c>
      <c r="E95" s="55" t="s">
        <v>5941</v>
      </c>
      <c r="F95" s="56" t="s">
        <v>5797</v>
      </c>
      <c r="G95" s="55" t="s">
        <v>5805</v>
      </c>
      <c r="H95" s="66" t="s">
        <v>1018</v>
      </c>
    </row>
    <row r="96" spans="1:8" x14ac:dyDescent="0.25">
      <c r="A96" s="63" t="s">
        <v>5884</v>
      </c>
      <c r="E96" s="55" t="s">
        <v>5942</v>
      </c>
      <c r="F96" s="56" t="s">
        <v>5943</v>
      </c>
      <c r="G96" s="55" t="s">
        <v>5915</v>
      </c>
      <c r="H96" s="66" t="s">
        <v>4</v>
      </c>
    </row>
    <row r="97" spans="1:8" x14ac:dyDescent="0.25">
      <c r="A97" s="63" t="s">
        <v>5885</v>
      </c>
      <c r="E97" s="55" t="s">
        <v>5942</v>
      </c>
      <c r="F97" s="56" t="s">
        <v>5943</v>
      </c>
      <c r="G97" s="55" t="s">
        <v>5901</v>
      </c>
      <c r="H97" s="66" t="s">
        <v>4</v>
      </c>
    </row>
    <row r="98" spans="1:8" x14ac:dyDescent="0.25">
      <c r="A98" s="63" t="s">
        <v>5886</v>
      </c>
      <c r="E98" s="55" t="s">
        <v>5942</v>
      </c>
      <c r="F98" s="56" t="s">
        <v>5943</v>
      </c>
      <c r="G98" s="55" t="s">
        <v>5914</v>
      </c>
      <c r="H98" s="66" t="s">
        <v>4</v>
      </c>
    </row>
    <row r="99" spans="1:8" x14ac:dyDescent="0.25">
      <c r="A99" s="63" t="s">
        <v>5887</v>
      </c>
      <c r="E99" s="55" t="s">
        <v>5942</v>
      </c>
      <c r="F99" s="56" t="s">
        <v>5943</v>
      </c>
      <c r="G99" s="55" t="s">
        <v>5805</v>
      </c>
      <c r="H99" s="66" t="s">
        <v>4</v>
      </c>
    </row>
    <row r="100" spans="1:8" x14ac:dyDescent="0.25">
      <c r="A100" s="63" t="s">
        <v>5888</v>
      </c>
      <c r="E100" s="55" t="s">
        <v>5942</v>
      </c>
      <c r="F100" s="56" t="s">
        <v>5943</v>
      </c>
      <c r="G100" s="55" t="s">
        <v>5916</v>
      </c>
      <c r="H100" s="66" t="s">
        <v>4</v>
      </c>
    </row>
    <row r="101" spans="1:8" x14ac:dyDescent="0.25">
      <c r="A101" s="63" t="s">
        <v>5889</v>
      </c>
      <c r="E101" s="55" t="s">
        <v>5942</v>
      </c>
      <c r="F101" s="56" t="s">
        <v>5943</v>
      </c>
      <c r="G101" s="55" t="s">
        <v>5813</v>
      </c>
      <c r="H101" s="66" t="s">
        <v>4</v>
      </c>
    </row>
    <row r="102" spans="1:8" x14ac:dyDescent="0.25">
      <c r="A102" s="63" t="s">
        <v>5890</v>
      </c>
      <c r="E102" s="55" t="s">
        <v>5942</v>
      </c>
      <c r="F102" s="56" t="s">
        <v>5943</v>
      </c>
      <c r="G102" s="55" t="s">
        <v>5712</v>
      </c>
      <c r="H102" s="66" t="s">
        <v>4</v>
      </c>
    </row>
    <row r="103" spans="1:8" x14ac:dyDescent="0.25">
      <c r="A103" s="63" t="s">
        <v>5891</v>
      </c>
      <c r="E103" s="55" t="s">
        <v>5944</v>
      </c>
      <c r="F103" s="56" t="s">
        <v>5945</v>
      </c>
      <c r="G103" s="55" t="s">
        <v>5805</v>
      </c>
      <c r="H103" s="66" t="s">
        <v>4</v>
      </c>
    </row>
    <row r="104" spans="1:8" x14ac:dyDescent="0.25">
      <c r="A104" s="63" t="s">
        <v>5743</v>
      </c>
      <c r="E104" s="55" t="s">
        <v>5774</v>
      </c>
      <c r="F104" s="56" t="s">
        <v>5801</v>
      </c>
      <c r="G104" s="55" t="s">
        <v>5805</v>
      </c>
      <c r="H104" s="66" t="s">
        <v>4</v>
      </c>
    </row>
    <row r="105" spans="1:8" x14ac:dyDescent="0.25">
      <c r="A105" s="63" t="s">
        <v>5744</v>
      </c>
      <c r="E105" s="55" t="s">
        <v>5774</v>
      </c>
      <c r="F105" s="56" t="s">
        <v>5801</v>
      </c>
      <c r="G105" s="55" t="s">
        <v>5712</v>
      </c>
      <c r="H105" s="66" t="s">
        <v>4</v>
      </c>
    </row>
    <row r="106" spans="1:8" x14ac:dyDescent="0.25">
      <c r="A106" s="63" t="s">
        <v>5745</v>
      </c>
      <c r="E106" s="55" t="s">
        <v>5774</v>
      </c>
      <c r="F106" s="56" t="s">
        <v>5801</v>
      </c>
      <c r="G106" s="55" t="s">
        <v>5814</v>
      </c>
      <c r="H106" s="66" t="s">
        <v>4</v>
      </c>
    </row>
    <row r="107" spans="1:8" x14ac:dyDescent="0.25">
      <c r="A107" s="63" t="s">
        <v>5746</v>
      </c>
      <c r="E107" s="55" t="s">
        <v>5774</v>
      </c>
      <c r="F107" s="56" t="s">
        <v>5801</v>
      </c>
      <c r="G107" s="55" t="s">
        <v>5813</v>
      </c>
      <c r="H107" s="66" t="s">
        <v>4</v>
      </c>
    </row>
    <row r="108" spans="1:8" x14ac:dyDescent="0.25">
      <c r="A108" s="63" t="s">
        <v>5892</v>
      </c>
      <c r="E108" s="55" t="s">
        <v>5946</v>
      </c>
      <c r="F108" s="56" t="s">
        <v>5947</v>
      </c>
      <c r="G108" s="55" t="s">
        <v>5805</v>
      </c>
      <c r="H108" s="66" t="s">
        <v>4</v>
      </c>
    </row>
    <row r="109" spans="1:8" x14ac:dyDescent="0.25">
      <c r="A109" s="63" t="s">
        <v>5893</v>
      </c>
      <c r="E109" s="55" t="s">
        <v>5948</v>
      </c>
      <c r="F109" s="56" t="s">
        <v>5949</v>
      </c>
      <c r="G109" s="55" t="s">
        <v>5805</v>
      </c>
      <c r="H109" s="66" t="s">
        <v>4</v>
      </c>
    </row>
    <row r="110" spans="1:8" x14ac:dyDescent="0.25">
      <c r="A110" s="63" t="s">
        <v>5894</v>
      </c>
      <c r="E110" s="55" t="s">
        <v>5950</v>
      </c>
      <c r="F110" s="56" t="s">
        <v>5951</v>
      </c>
      <c r="G110" s="55" t="s">
        <v>5805</v>
      </c>
      <c r="H110" s="66" t="s">
        <v>4</v>
      </c>
    </row>
    <row r="111" spans="1:8" x14ac:dyDescent="0.25">
      <c r="A111" s="63" t="s">
        <v>5895</v>
      </c>
      <c r="E111" s="55" t="s">
        <v>5952</v>
      </c>
      <c r="F111" s="56" t="s">
        <v>5953</v>
      </c>
      <c r="G111" s="55" t="s">
        <v>5805</v>
      </c>
      <c r="H111" s="66" t="s">
        <v>4</v>
      </c>
    </row>
    <row r="112" spans="1:8" x14ac:dyDescent="0.25">
      <c r="A112" s="63" t="s">
        <v>5896</v>
      </c>
      <c r="E112" s="55" t="s">
        <v>5954</v>
      </c>
      <c r="F112" s="56" t="s">
        <v>5955</v>
      </c>
      <c r="G112" s="55" t="s">
        <v>5804</v>
      </c>
      <c r="H112" s="66" t="s">
        <v>4</v>
      </c>
    </row>
    <row r="113" spans="1:8" x14ac:dyDescent="0.25">
      <c r="A113" s="63" t="s">
        <v>5897</v>
      </c>
      <c r="E113" s="55" t="s">
        <v>5956</v>
      </c>
      <c r="F113" s="56" t="s">
        <v>5957</v>
      </c>
      <c r="G113" s="55" t="s">
        <v>5804</v>
      </c>
      <c r="H113" s="66" t="s">
        <v>4</v>
      </c>
    </row>
    <row r="114" spans="1:8" x14ac:dyDescent="0.25">
      <c r="A114" s="63" t="s">
        <v>5898</v>
      </c>
      <c r="E114" s="55" t="s">
        <v>5958</v>
      </c>
      <c r="F114" s="56" t="s">
        <v>5959</v>
      </c>
      <c r="G114" s="55" t="s">
        <v>5804</v>
      </c>
      <c r="H114" s="66" t="s">
        <v>2</v>
      </c>
    </row>
    <row r="115" spans="1:8" x14ac:dyDescent="0.25">
      <c r="A115" s="63" t="s">
        <v>5892</v>
      </c>
      <c r="E115" s="55" t="s">
        <v>5946</v>
      </c>
      <c r="F115" s="56" t="s">
        <v>5947</v>
      </c>
      <c r="G115" s="55" t="s">
        <v>5805</v>
      </c>
      <c r="H115" s="66" t="s">
        <v>4</v>
      </c>
    </row>
    <row r="116" spans="1:8" x14ac:dyDescent="0.25">
      <c r="A116" s="63" t="s">
        <v>5842</v>
      </c>
      <c r="E116" s="55" t="s">
        <v>5899</v>
      </c>
      <c r="F116" s="56" t="s">
        <v>5900</v>
      </c>
      <c r="G116" s="55" t="s">
        <v>5712</v>
      </c>
      <c r="H116" s="66" t="s">
        <v>4</v>
      </c>
    </row>
    <row r="117" spans="1:8" x14ac:dyDescent="0.25">
      <c r="A117" s="63" t="s">
        <v>5852</v>
      </c>
      <c r="E117" s="55" t="s">
        <v>5912</v>
      </c>
      <c r="F117" s="56" t="s">
        <v>5913</v>
      </c>
      <c r="G117" s="55" t="s">
        <v>5712</v>
      </c>
      <c r="H117" s="66" t="s">
        <v>4</v>
      </c>
    </row>
    <row r="118" spans="1:8" x14ac:dyDescent="0.25">
      <c r="A118" s="63" t="s">
        <v>5859</v>
      </c>
      <c r="E118" s="55" t="s">
        <v>5917</v>
      </c>
      <c r="F118" s="56" t="s">
        <v>5918</v>
      </c>
      <c r="G118" s="55" t="s">
        <v>5712</v>
      </c>
      <c r="H118" s="66" t="s">
        <v>4</v>
      </c>
    </row>
    <row r="119" spans="1:8" x14ac:dyDescent="0.25">
      <c r="A119" s="63" t="s">
        <v>5865</v>
      </c>
      <c r="E119" s="55" t="s">
        <v>5919</v>
      </c>
      <c r="F119" s="56" t="s">
        <v>5920</v>
      </c>
      <c r="G119" s="55" t="s">
        <v>5712</v>
      </c>
      <c r="H119" s="66" t="s">
        <v>4</v>
      </c>
    </row>
    <row r="120" spans="1:8" x14ac:dyDescent="0.25">
      <c r="A120" s="63" t="s">
        <v>5869</v>
      </c>
      <c r="E120" s="55" t="s">
        <v>5923</v>
      </c>
      <c r="F120" s="56" t="s">
        <v>5924</v>
      </c>
      <c r="G120" s="55" t="s">
        <v>5712</v>
      </c>
      <c r="H120" s="66" t="s">
        <v>4</v>
      </c>
    </row>
    <row r="121" spans="1:8" x14ac:dyDescent="0.25">
      <c r="A121" s="63" t="s">
        <v>5966</v>
      </c>
      <c r="E121" s="55" t="s">
        <v>5967</v>
      </c>
      <c r="F121" s="56" t="s">
        <v>5968</v>
      </c>
      <c r="G121" s="55" t="s">
        <v>5804</v>
      </c>
      <c r="H121" s="66" t="s">
        <v>4</v>
      </c>
    </row>
    <row r="122" spans="1:8" x14ac:dyDescent="0.25">
      <c r="A122" s="63" t="s">
        <v>5970</v>
      </c>
      <c r="E122" s="55" t="s">
        <v>5971</v>
      </c>
      <c r="F122" s="56" t="s">
        <v>5972</v>
      </c>
      <c r="G122" s="55" t="s">
        <v>5804</v>
      </c>
      <c r="H122" s="66" t="s">
        <v>4</v>
      </c>
    </row>
    <row r="123" spans="1:8" x14ac:dyDescent="0.25">
      <c r="A123" s="63" t="s">
        <v>5973</v>
      </c>
      <c r="E123" s="55" t="s">
        <v>5974</v>
      </c>
      <c r="F123" s="56" t="s">
        <v>5975</v>
      </c>
      <c r="G123" s="55" t="s">
        <v>5804</v>
      </c>
      <c r="H123" s="66" t="s">
        <v>4</v>
      </c>
    </row>
    <row r="124" spans="1:8" x14ac:dyDescent="0.25">
      <c r="A124" s="63" t="s">
        <v>5976</v>
      </c>
      <c r="E124" s="55" t="s">
        <v>5977</v>
      </c>
      <c r="F124" s="56" t="s">
        <v>5978</v>
      </c>
      <c r="G124" s="55" t="s">
        <v>5804</v>
      </c>
      <c r="H124" s="66" t="s">
        <v>4</v>
      </c>
    </row>
    <row r="125" spans="1:8" x14ac:dyDescent="0.25">
      <c r="A125" s="63" t="s">
        <v>5979</v>
      </c>
      <c r="E125" s="55" t="s">
        <v>5980</v>
      </c>
      <c r="F125" s="56" t="s">
        <v>5981</v>
      </c>
      <c r="G125" s="55" t="s">
        <v>5805</v>
      </c>
      <c r="H125" s="66" t="s">
        <v>4</v>
      </c>
    </row>
    <row r="126" spans="1:8" x14ac:dyDescent="0.25">
      <c r="A126" s="63" t="s">
        <v>5982</v>
      </c>
      <c r="E126" s="55" t="s">
        <v>5983</v>
      </c>
      <c r="F126" s="56" t="s">
        <v>5801</v>
      </c>
      <c r="G126" s="55" t="s">
        <v>5804</v>
      </c>
      <c r="H126" s="66" t="s">
        <v>4</v>
      </c>
    </row>
    <row r="127" spans="1:8" x14ac:dyDescent="0.25">
      <c r="A127" s="63" t="s">
        <v>5833</v>
      </c>
      <c r="E127" s="55" t="s">
        <v>5984</v>
      </c>
      <c r="F127" s="56" t="s">
        <v>5837</v>
      </c>
      <c r="G127" s="55" t="s">
        <v>5712</v>
      </c>
      <c r="H127" s="66" t="s">
        <v>4</v>
      </c>
    </row>
    <row r="128" spans="1:8" x14ac:dyDescent="0.25">
      <c r="A128" s="63" t="s">
        <v>5990</v>
      </c>
      <c r="E128" s="55" t="s">
        <v>5991</v>
      </c>
      <c r="F128" s="56" t="s">
        <v>5992</v>
      </c>
      <c r="G128" s="55" t="s">
        <v>5804</v>
      </c>
      <c r="H128" s="66" t="s">
        <v>4</v>
      </c>
    </row>
    <row r="129" spans="1:8" x14ac:dyDescent="0.25">
      <c r="A129" s="63" t="s">
        <v>5890</v>
      </c>
      <c r="E129" s="55" t="s">
        <v>5942</v>
      </c>
      <c r="F129" s="56" t="s">
        <v>5943</v>
      </c>
      <c r="G129" s="55" t="s">
        <v>5712</v>
      </c>
      <c r="H129" s="66" t="s">
        <v>4</v>
      </c>
    </row>
    <row r="130" spans="1:8" x14ac:dyDescent="0.25">
      <c r="A130" s="63" t="s">
        <v>5995</v>
      </c>
      <c r="E130" s="55" t="s">
        <v>5766</v>
      </c>
      <c r="F130" s="56" t="s">
        <v>5795</v>
      </c>
      <c r="G130" s="55" t="s">
        <v>5813</v>
      </c>
      <c r="H130" s="66" t="s">
        <v>5807</v>
      </c>
    </row>
    <row r="131" spans="1:8" x14ac:dyDescent="0.25">
      <c r="A131" s="63" t="s">
        <v>5996</v>
      </c>
      <c r="E131" s="55" t="s">
        <v>5769</v>
      </c>
      <c r="F131" s="56" t="s">
        <v>5797</v>
      </c>
      <c r="G131" s="55" t="s">
        <v>5813</v>
      </c>
      <c r="H131" s="66" t="s">
        <v>1018</v>
      </c>
    </row>
    <row r="132" spans="1:8" x14ac:dyDescent="0.25">
      <c r="A132" s="63" t="s">
        <v>5998</v>
      </c>
      <c r="E132" s="55" t="s">
        <v>5771</v>
      </c>
      <c r="F132" s="56" t="s">
        <v>5797</v>
      </c>
      <c r="G132" s="55" t="s">
        <v>5813</v>
      </c>
      <c r="H132" s="66" t="s">
        <v>1018</v>
      </c>
    </row>
    <row r="133" spans="1:8" x14ac:dyDescent="0.25">
      <c r="A133" s="63" t="s">
        <v>5746</v>
      </c>
      <c r="E133" s="55" t="s">
        <v>5774</v>
      </c>
      <c r="F133" s="56" t="s">
        <v>5801</v>
      </c>
      <c r="G133" s="55" t="s">
        <v>5813</v>
      </c>
      <c r="H133" s="66" t="s">
        <v>4</v>
      </c>
    </row>
    <row r="134" spans="1:8" x14ac:dyDescent="0.25">
      <c r="A134" s="63" t="s">
        <v>5889</v>
      </c>
      <c r="E134" s="55" t="s">
        <v>5942</v>
      </c>
      <c r="F134" s="56" t="s">
        <v>5943</v>
      </c>
      <c r="G134" s="55" t="s">
        <v>5813</v>
      </c>
      <c r="H134" s="66" t="s">
        <v>4</v>
      </c>
    </row>
    <row r="135" spans="1:8" x14ac:dyDescent="0.25">
      <c r="A135" s="63" t="s">
        <v>6002</v>
      </c>
      <c r="E135" s="55" t="s">
        <v>6003</v>
      </c>
      <c r="F135" s="56" t="s">
        <v>5801</v>
      </c>
      <c r="G135" s="55" t="s">
        <v>5813</v>
      </c>
      <c r="H135" s="66" t="s">
        <v>4</v>
      </c>
    </row>
    <row r="136" spans="1:8" x14ac:dyDescent="0.25">
      <c r="A136" s="63" t="s">
        <v>6004</v>
      </c>
      <c r="E136" s="55" t="s">
        <v>6005</v>
      </c>
      <c r="F136" s="56" t="s">
        <v>5968</v>
      </c>
      <c r="G136" s="55" t="s">
        <v>5805</v>
      </c>
      <c r="H136" s="66" t="s">
        <v>4</v>
      </c>
    </row>
    <row r="137" spans="1:8" x14ac:dyDescent="0.25">
      <c r="A137" s="63" t="s">
        <v>6006</v>
      </c>
      <c r="E137" s="55" t="s">
        <v>6007</v>
      </c>
      <c r="F137" s="56" t="s">
        <v>5972</v>
      </c>
      <c r="G137" s="55" t="s">
        <v>5805</v>
      </c>
      <c r="H137" s="66" t="s">
        <v>4</v>
      </c>
    </row>
    <row r="138" spans="1:8" x14ac:dyDescent="0.25">
      <c r="A138" s="63" t="s">
        <v>6008</v>
      </c>
      <c r="E138" s="55" t="s">
        <v>6009</v>
      </c>
      <c r="F138" s="56" t="s">
        <v>5978</v>
      </c>
      <c r="G138" s="55" t="s">
        <v>5804</v>
      </c>
      <c r="H138" s="66" t="s">
        <v>4</v>
      </c>
    </row>
    <row r="139" spans="1:8" x14ac:dyDescent="0.25">
      <c r="A139" s="63" t="s">
        <v>6010</v>
      </c>
      <c r="E139" s="55" t="s">
        <v>6011</v>
      </c>
      <c r="F139" s="56" t="s">
        <v>5992</v>
      </c>
      <c r="G139" s="55" t="s">
        <v>5805</v>
      </c>
      <c r="H139" s="66" t="s">
        <v>4</v>
      </c>
    </row>
    <row r="140" spans="1:8" x14ac:dyDescent="0.25">
      <c r="A140" s="63" t="s">
        <v>6024</v>
      </c>
      <c r="E140" s="55" t="s">
        <v>6025</v>
      </c>
      <c r="F140" s="56" t="s">
        <v>5947</v>
      </c>
      <c r="G140" s="55" t="s">
        <v>5813</v>
      </c>
      <c r="H140" s="66" t="s">
        <v>4</v>
      </c>
    </row>
    <row r="141" spans="1:8" x14ac:dyDescent="0.25">
      <c r="A141" s="63" t="s">
        <v>6026</v>
      </c>
      <c r="E141" s="55" t="s">
        <v>6027</v>
      </c>
      <c r="F141" s="56" t="s">
        <v>5947</v>
      </c>
      <c r="G141" s="55" t="s">
        <v>5805</v>
      </c>
      <c r="H141" s="66" t="s">
        <v>4</v>
      </c>
    </row>
    <row r="142" spans="1:8" x14ac:dyDescent="0.25">
      <c r="A142" s="63" t="s">
        <v>6043</v>
      </c>
      <c r="E142" s="55" t="s">
        <v>6044</v>
      </c>
      <c r="F142" s="122" t="s">
        <v>5947</v>
      </c>
      <c r="G142" s="55" t="s">
        <v>5813</v>
      </c>
      <c r="H142" s="66" t="s">
        <v>4</v>
      </c>
    </row>
    <row r="143" spans="1:8" x14ac:dyDescent="0.25">
      <c r="A143" s="63" t="s">
        <v>6042</v>
      </c>
      <c r="E143" s="55" t="s">
        <v>6052</v>
      </c>
      <c r="F143" s="122" t="s">
        <v>5947</v>
      </c>
      <c r="G143" s="55" t="s">
        <v>5813</v>
      </c>
      <c r="H143" s="66" t="s">
        <v>4</v>
      </c>
    </row>
  </sheetData>
  <phoneticPr fontId="4" type="noConversion"/>
  <pageMargins left="0.7" right="0.7" top="0.75" bottom="0.75" header="0.51180555555555496" footer="0.51180555555555496"/>
  <pageSetup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244"/>
  <sheetViews>
    <sheetView tabSelected="1" zoomScaleNormal="100" workbookViewId="0">
      <pane ySplit="1" topLeftCell="A3960" activePane="bottomLeft" state="frozen"/>
      <selection pane="bottomLeft" activeCell="B3974" sqref="B3974"/>
    </sheetView>
  </sheetViews>
  <sheetFormatPr defaultRowHeight="13.2" x14ac:dyDescent="0.25"/>
  <cols>
    <col min="1" max="1" width="37.5546875" style="74" customWidth="1"/>
    <col min="2" max="2" width="52.6640625" style="37" customWidth="1"/>
    <col min="3" max="3" width="9.109375" customWidth="1"/>
    <col min="4" max="4" width="33.44140625" customWidth="1"/>
    <col min="5" max="5" width="9.6640625" customWidth="1"/>
    <col min="6" max="1025" width="9.109375" customWidth="1"/>
  </cols>
  <sheetData>
    <row r="1" spans="1:5" ht="27" customHeight="1" x14ac:dyDescent="0.25">
      <c r="A1" s="75" t="s">
        <v>18</v>
      </c>
      <c r="B1" s="76" t="s">
        <v>47</v>
      </c>
      <c r="C1" s="76" t="s">
        <v>19</v>
      </c>
      <c r="D1" s="76" t="s">
        <v>20</v>
      </c>
      <c r="E1" s="77" t="s">
        <v>44</v>
      </c>
    </row>
    <row r="2" spans="1:5" x14ac:dyDescent="0.25">
      <c r="A2" s="78" t="s">
        <v>48</v>
      </c>
      <c r="B2" s="57" t="s">
        <v>49</v>
      </c>
      <c r="C2" s="57" t="s">
        <v>21</v>
      </c>
      <c r="D2" s="57" t="s">
        <v>50</v>
      </c>
      <c r="E2" s="66" t="s">
        <v>4</v>
      </c>
    </row>
    <row r="3" spans="1:5" x14ac:dyDescent="0.25">
      <c r="A3" s="78" t="s">
        <v>51</v>
      </c>
      <c r="B3" s="57" t="s">
        <v>49</v>
      </c>
      <c r="C3" s="57" t="s">
        <v>21</v>
      </c>
      <c r="D3" s="57" t="s">
        <v>52</v>
      </c>
      <c r="E3" s="66" t="s">
        <v>4</v>
      </c>
    </row>
    <row r="4" spans="1:5" x14ac:dyDescent="0.25">
      <c r="A4" s="78" t="s">
        <v>53</v>
      </c>
      <c r="B4" s="57" t="s">
        <v>49</v>
      </c>
      <c r="C4" s="57" t="s">
        <v>21</v>
      </c>
      <c r="D4" s="57" t="s">
        <v>54</v>
      </c>
      <c r="E4" s="66" t="s">
        <v>4</v>
      </c>
    </row>
    <row r="5" spans="1:5" x14ac:dyDescent="0.25">
      <c r="A5" s="78" t="s">
        <v>55</v>
      </c>
      <c r="B5" s="57" t="s">
        <v>49</v>
      </c>
      <c r="C5" s="57" t="s">
        <v>21</v>
      </c>
      <c r="D5" s="57" t="s">
        <v>56</v>
      </c>
      <c r="E5" s="66" t="s">
        <v>4</v>
      </c>
    </row>
    <row r="6" spans="1:5" x14ac:dyDescent="0.25">
      <c r="A6" s="78" t="s">
        <v>57</v>
      </c>
      <c r="B6" s="57" t="s">
        <v>49</v>
      </c>
      <c r="C6" s="57" t="s">
        <v>21</v>
      </c>
      <c r="D6" s="57" t="s">
        <v>58</v>
      </c>
      <c r="E6" s="66" t="s">
        <v>4</v>
      </c>
    </row>
    <row r="7" spans="1:5" x14ac:dyDescent="0.25">
      <c r="A7" s="78" t="s">
        <v>59</v>
      </c>
      <c r="B7" s="57" t="s">
        <v>60</v>
      </c>
      <c r="C7" s="57" t="s">
        <v>21</v>
      </c>
      <c r="D7" s="57" t="s">
        <v>50</v>
      </c>
      <c r="E7" s="66" t="s">
        <v>4</v>
      </c>
    </row>
    <row r="8" spans="1:5" x14ac:dyDescent="0.25">
      <c r="A8" s="78" t="s">
        <v>61</v>
      </c>
      <c r="B8" s="57" t="s">
        <v>60</v>
      </c>
      <c r="C8" s="57" t="s">
        <v>21</v>
      </c>
      <c r="D8" s="57" t="s">
        <v>52</v>
      </c>
      <c r="E8" s="66" t="s">
        <v>4</v>
      </c>
    </row>
    <row r="9" spans="1:5" x14ac:dyDescent="0.25">
      <c r="A9" s="78" t="s">
        <v>62</v>
      </c>
      <c r="B9" s="57" t="s">
        <v>60</v>
      </c>
      <c r="C9" s="57" t="s">
        <v>21</v>
      </c>
      <c r="D9" s="57" t="s">
        <v>54</v>
      </c>
      <c r="E9" s="66" t="s">
        <v>4</v>
      </c>
    </row>
    <row r="10" spans="1:5" x14ac:dyDescent="0.25">
      <c r="A10" s="78" t="s">
        <v>63</v>
      </c>
      <c r="B10" s="57" t="s">
        <v>60</v>
      </c>
      <c r="C10" s="57" t="s">
        <v>21</v>
      </c>
      <c r="D10" s="57" t="s">
        <v>56</v>
      </c>
      <c r="E10" s="66" t="s">
        <v>4</v>
      </c>
    </row>
    <row r="11" spans="1:5" x14ac:dyDescent="0.25">
      <c r="A11" s="78" t="s">
        <v>64</v>
      </c>
      <c r="B11" s="57" t="s">
        <v>60</v>
      </c>
      <c r="C11" s="57" t="s">
        <v>21</v>
      </c>
      <c r="D11" s="57" t="s">
        <v>58</v>
      </c>
      <c r="E11" s="66" t="s">
        <v>4</v>
      </c>
    </row>
    <row r="12" spans="1:5" x14ac:dyDescent="0.25">
      <c r="A12" s="78" t="s">
        <v>65</v>
      </c>
      <c r="B12" s="57" t="s">
        <v>66</v>
      </c>
      <c r="C12" s="57" t="s">
        <v>21</v>
      </c>
      <c r="D12" s="57" t="s">
        <v>50</v>
      </c>
      <c r="E12" s="66" t="s">
        <v>4</v>
      </c>
    </row>
    <row r="13" spans="1:5" x14ac:dyDescent="0.25">
      <c r="A13" s="78" t="s">
        <v>67</v>
      </c>
      <c r="B13" s="57" t="s">
        <v>66</v>
      </c>
      <c r="C13" s="57" t="s">
        <v>21</v>
      </c>
      <c r="D13" s="57" t="s">
        <v>52</v>
      </c>
      <c r="E13" s="66" t="s">
        <v>4</v>
      </c>
    </row>
    <row r="14" spans="1:5" x14ac:dyDescent="0.25">
      <c r="A14" s="78" t="s">
        <v>68</v>
      </c>
      <c r="B14" s="57" t="s">
        <v>66</v>
      </c>
      <c r="C14" s="57" t="s">
        <v>21</v>
      </c>
      <c r="D14" s="57" t="s">
        <v>54</v>
      </c>
      <c r="E14" s="66" t="s">
        <v>4</v>
      </c>
    </row>
    <row r="15" spans="1:5" x14ac:dyDescent="0.25">
      <c r="A15" s="78" t="s">
        <v>69</v>
      </c>
      <c r="B15" s="57" t="s">
        <v>66</v>
      </c>
      <c r="C15" s="57" t="s">
        <v>21</v>
      </c>
      <c r="D15" s="57" t="s">
        <v>56</v>
      </c>
      <c r="E15" s="66" t="s">
        <v>4</v>
      </c>
    </row>
    <row r="16" spans="1:5" x14ac:dyDescent="0.25">
      <c r="A16" s="78" t="s">
        <v>70</v>
      </c>
      <c r="B16" s="57" t="s">
        <v>66</v>
      </c>
      <c r="C16" s="57" t="s">
        <v>21</v>
      </c>
      <c r="D16" s="57" t="s">
        <v>58</v>
      </c>
      <c r="E16" s="66" t="s">
        <v>4</v>
      </c>
    </row>
    <row r="17" spans="1:5" x14ac:dyDescent="0.25">
      <c r="A17" s="78" t="s">
        <v>71</v>
      </c>
      <c r="B17" s="57" t="s">
        <v>72</v>
      </c>
      <c r="C17" s="57" t="s">
        <v>21</v>
      </c>
      <c r="D17" s="57" t="s">
        <v>56</v>
      </c>
      <c r="E17" s="66" t="s">
        <v>4</v>
      </c>
    </row>
    <row r="18" spans="1:5" x14ac:dyDescent="0.25">
      <c r="A18" s="78" t="s">
        <v>73</v>
      </c>
      <c r="B18" s="57" t="s">
        <v>74</v>
      </c>
      <c r="C18" s="57" t="s">
        <v>21</v>
      </c>
      <c r="D18" s="57" t="s">
        <v>54</v>
      </c>
      <c r="E18" s="66" t="s">
        <v>4</v>
      </c>
    </row>
    <row r="19" spans="1:5" x14ac:dyDescent="0.25">
      <c r="A19" s="78" t="s">
        <v>75</v>
      </c>
      <c r="B19" s="57" t="s">
        <v>76</v>
      </c>
      <c r="C19" s="57" t="s">
        <v>21</v>
      </c>
      <c r="D19" s="57" t="s">
        <v>54</v>
      </c>
      <c r="E19" s="66" t="s">
        <v>4</v>
      </c>
    </row>
    <row r="20" spans="1:5" x14ac:dyDescent="0.25">
      <c r="A20" s="78" t="s">
        <v>77</v>
      </c>
      <c r="B20" s="57" t="s">
        <v>78</v>
      </c>
      <c r="C20" s="57" t="s">
        <v>21</v>
      </c>
      <c r="D20" s="57" t="s">
        <v>54</v>
      </c>
      <c r="E20" s="66" t="s">
        <v>4</v>
      </c>
    </row>
    <row r="21" spans="1:5" x14ac:dyDescent="0.25">
      <c r="A21" s="78" t="s">
        <v>79</v>
      </c>
      <c r="B21" s="57" t="s">
        <v>80</v>
      </c>
      <c r="C21" s="57" t="s">
        <v>21</v>
      </c>
      <c r="D21" s="57" t="s">
        <v>54</v>
      </c>
      <c r="E21" s="66" t="s">
        <v>4</v>
      </c>
    </row>
    <row r="22" spans="1:5" x14ac:dyDescent="0.25">
      <c r="A22" s="78" t="s">
        <v>81</v>
      </c>
      <c r="B22" s="57" t="s">
        <v>82</v>
      </c>
      <c r="C22" s="57" t="s">
        <v>21</v>
      </c>
      <c r="D22" s="57" t="s">
        <v>50</v>
      </c>
      <c r="E22" s="66" t="s">
        <v>4</v>
      </c>
    </row>
    <row r="23" spans="1:5" x14ac:dyDescent="0.25">
      <c r="A23" s="78" t="s">
        <v>83</v>
      </c>
      <c r="B23" s="57" t="s">
        <v>82</v>
      </c>
      <c r="C23" s="57" t="s">
        <v>21</v>
      </c>
      <c r="D23" s="57" t="s">
        <v>52</v>
      </c>
      <c r="E23" s="66" t="s">
        <v>4</v>
      </c>
    </row>
    <row r="24" spans="1:5" x14ac:dyDescent="0.25">
      <c r="A24" s="78" t="s">
        <v>84</v>
      </c>
      <c r="B24" s="57" t="s">
        <v>82</v>
      </c>
      <c r="C24" s="57" t="s">
        <v>21</v>
      </c>
      <c r="D24" s="57" t="s">
        <v>54</v>
      </c>
      <c r="E24" s="66" t="s">
        <v>4</v>
      </c>
    </row>
    <row r="25" spans="1:5" x14ac:dyDescent="0.25">
      <c r="A25" s="78" t="s">
        <v>85</v>
      </c>
      <c r="B25" s="57" t="s">
        <v>82</v>
      </c>
      <c r="C25" s="57" t="s">
        <v>21</v>
      </c>
      <c r="D25" s="57" t="s">
        <v>56</v>
      </c>
      <c r="E25" s="66" t="s">
        <v>4</v>
      </c>
    </row>
    <row r="26" spans="1:5" x14ac:dyDescent="0.25">
      <c r="A26" s="78" t="s">
        <v>86</v>
      </c>
      <c r="B26" s="57" t="s">
        <v>82</v>
      </c>
      <c r="C26" s="57" t="s">
        <v>21</v>
      </c>
      <c r="D26" s="57" t="s">
        <v>58</v>
      </c>
      <c r="E26" s="66" t="s">
        <v>4</v>
      </c>
    </row>
    <row r="27" spans="1:5" x14ac:dyDescent="0.25">
      <c r="A27" s="78" t="s">
        <v>87</v>
      </c>
      <c r="B27" s="57" t="s">
        <v>88</v>
      </c>
      <c r="C27" s="57" t="s">
        <v>21</v>
      </c>
      <c r="D27" s="57" t="s">
        <v>50</v>
      </c>
      <c r="E27" s="66" t="s">
        <v>4</v>
      </c>
    </row>
    <row r="28" spans="1:5" x14ac:dyDescent="0.25">
      <c r="A28" s="78" t="s">
        <v>89</v>
      </c>
      <c r="B28" s="57" t="s">
        <v>88</v>
      </c>
      <c r="C28" s="57" t="s">
        <v>21</v>
      </c>
      <c r="D28" s="57" t="s">
        <v>52</v>
      </c>
      <c r="E28" s="66" t="s">
        <v>4</v>
      </c>
    </row>
    <row r="29" spans="1:5" x14ac:dyDescent="0.25">
      <c r="A29" s="78" t="s">
        <v>90</v>
      </c>
      <c r="B29" s="57" t="s">
        <v>88</v>
      </c>
      <c r="C29" s="57" t="s">
        <v>21</v>
      </c>
      <c r="D29" s="57" t="s">
        <v>54</v>
      </c>
      <c r="E29" s="66" t="s">
        <v>4</v>
      </c>
    </row>
    <row r="30" spans="1:5" x14ac:dyDescent="0.25">
      <c r="A30" s="78" t="s">
        <v>91</v>
      </c>
      <c r="B30" s="57" t="s">
        <v>88</v>
      </c>
      <c r="C30" s="57" t="s">
        <v>21</v>
      </c>
      <c r="D30" s="57" t="s">
        <v>56</v>
      </c>
      <c r="E30" s="66" t="s">
        <v>4</v>
      </c>
    </row>
    <row r="31" spans="1:5" x14ac:dyDescent="0.25">
      <c r="A31" s="78" t="s">
        <v>92</v>
      </c>
      <c r="B31" s="57" t="s">
        <v>88</v>
      </c>
      <c r="C31" s="57" t="s">
        <v>21</v>
      </c>
      <c r="D31" s="57" t="s">
        <v>58</v>
      </c>
      <c r="E31" s="66" t="s">
        <v>4</v>
      </c>
    </row>
    <row r="32" spans="1:5" x14ac:dyDescent="0.25">
      <c r="A32" s="78" t="s">
        <v>93</v>
      </c>
      <c r="B32" s="57" t="s">
        <v>94</v>
      </c>
      <c r="C32" s="57" t="s">
        <v>21</v>
      </c>
      <c r="D32" s="57" t="s">
        <v>50</v>
      </c>
      <c r="E32" s="66" t="s">
        <v>4</v>
      </c>
    </row>
    <row r="33" spans="1:5" x14ac:dyDescent="0.25">
      <c r="A33" s="78" t="s">
        <v>95</v>
      </c>
      <c r="B33" s="57" t="s">
        <v>94</v>
      </c>
      <c r="C33" s="57" t="s">
        <v>21</v>
      </c>
      <c r="D33" s="57" t="s">
        <v>52</v>
      </c>
      <c r="E33" s="66" t="s">
        <v>4</v>
      </c>
    </row>
    <row r="34" spans="1:5" x14ac:dyDescent="0.25">
      <c r="A34" s="78" t="s">
        <v>96</v>
      </c>
      <c r="B34" s="57" t="s">
        <v>94</v>
      </c>
      <c r="C34" s="57" t="s">
        <v>21</v>
      </c>
      <c r="D34" s="57" t="s">
        <v>54</v>
      </c>
      <c r="E34" s="66" t="s">
        <v>4</v>
      </c>
    </row>
    <row r="35" spans="1:5" x14ac:dyDescent="0.25">
      <c r="A35" s="78" t="s">
        <v>97</v>
      </c>
      <c r="B35" s="57" t="s">
        <v>94</v>
      </c>
      <c r="C35" s="57" t="s">
        <v>21</v>
      </c>
      <c r="D35" s="57" t="s">
        <v>56</v>
      </c>
      <c r="E35" s="66" t="s">
        <v>4</v>
      </c>
    </row>
    <row r="36" spans="1:5" x14ac:dyDescent="0.25">
      <c r="A36" s="78" t="s">
        <v>98</v>
      </c>
      <c r="B36" s="57" t="s">
        <v>94</v>
      </c>
      <c r="C36" s="57" t="s">
        <v>21</v>
      </c>
      <c r="D36" s="57" t="s">
        <v>58</v>
      </c>
      <c r="E36" s="66" t="s">
        <v>4</v>
      </c>
    </row>
    <row r="37" spans="1:5" x14ac:dyDescent="0.25">
      <c r="A37" s="78" t="s">
        <v>99</v>
      </c>
      <c r="B37" s="57" t="s">
        <v>100</v>
      </c>
      <c r="C37" s="57" t="s">
        <v>21</v>
      </c>
      <c r="D37" s="57" t="s">
        <v>50</v>
      </c>
      <c r="E37" s="66" t="s">
        <v>4</v>
      </c>
    </row>
    <row r="38" spans="1:5" x14ac:dyDescent="0.25">
      <c r="A38" s="78" t="s">
        <v>101</v>
      </c>
      <c r="B38" s="57" t="s">
        <v>100</v>
      </c>
      <c r="C38" s="57" t="s">
        <v>21</v>
      </c>
      <c r="D38" s="57" t="s">
        <v>52</v>
      </c>
      <c r="E38" s="66" t="s">
        <v>4</v>
      </c>
    </row>
    <row r="39" spans="1:5" x14ac:dyDescent="0.25">
      <c r="A39" s="78" t="s">
        <v>102</v>
      </c>
      <c r="B39" s="57" t="s">
        <v>100</v>
      </c>
      <c r="C39" s="57" t="s">
        <v>21</v>
      </c>
      <c r="D39" s="57" t="s">
        <v>54</v>
      </c>
      <c r="E39" s="66" t="s">
        <v>4</v>
      </c>
    </row>
    <row r="40" spans="1:5" x14ac:dyDescent="0.25">
      <c r="A40" s="78" t="s">
        <v>103</v>
      </c>
      <c r="B40" s="57" t="s">
        <v>100</v>
      </c>
      <c r="C40" s="57" t="s">
        <v>21</v>
      </c>
      <c r="D40" s="57" t="s">
        <v>56</v>
      </c>
      <c r="E40" s="66" t="s">
        <v>4</v>
      </c>
    </row>
    <row r="41" spans="1:5" x14ac:dyDescent="0.25">
      <c r="A41" s="78" t="s">
        <v>104</v>
      </c>
      <c r="B41" s="57" t="s">
        <v>100</v>
      </c>
      <c r="C41" s="57" t="s">
        <v>21</v>
      </c>
      <c r="D41" s="57" t="s">
        <v>58</v>
      </c>
      <c r="E41" s="66" t="s">
        <v>4</v>
      </c>
    </row>
    <row r="42" spans="1:5" x14ac:dyDescent="0.25">
      <c r="A42" s="78" t="s">
        <v>105</v>
      </c>
      <c r="B42" s="57" t="s">
        <v>106</v>
      </c>
      <c r="C42" s="57" t="s">
        <v>21</v>
      </c>
      <c r="D42" s="57" t="s">
        <v>50</v>
      </c>
      <c r="E42" s="66" t="s">
        <v>4</v>
      </c>
    </row>
    <row r="43" spans="1:5" x14ac:dyDescent="0.25">
      <c r="A43" s="78" t="s">
        <v>107</v>
      </c>
      <c r="B43" s="57" t="s">
        <v>106</v>
      </c>
      <c r="C43" s="57" t="s">
        <v>21</v>
      </c>
      <c r="D43" s="57" t="s">
        <v>52</v>
      </c>
      <c r="E43" s="66" t="s">
        <v>4</v>
      </c>
    </row>
    <row r="44" spans="1:5" x14ac:dyDescent="0.25">
      <c r="A44" s="78" t="s">
        <v>108</v>
      </c>
      <c r="B44" s="57" t="s">
        <v>106</v>
      </c>
      <c r="C44" s="57" t="s">
        <v>21</v>
      </c>
      <c r="D44" s="57" t="s">
        <v>54</v>
      </c>
      <c r="E44" s="66" t="s">
        <v>4</v>
      </c>
    </row>
    <row r="45" spans="1:5" x14ac:dyDescent="0.25">
      <c r="A45" s="78" t="s">
        <v>109</v>
      </c>
      <c r="B45" s="57" t="s">
        <v>106</v>
      </c>
      <c r="C45" s="57" t="s">
        <v>21</v>
      </c>
      <c r="D45" s="57" t="s">
        <v>56</v>
      </c>
      <c r="E45" s="66" t="s">
        <v>4</v>
      </c>
    </row>
    <row r="46" spans="1:5" x14ac:dyDescent="0.25">
      <c r="A46" s="78" t="s">
        <v>110</v>
      </c>
      <c r="B46" s="57" t="s">
        <v>106</v>
      </c>
      <c r="C46" s="57" t="s">
        <v>21</v>
      </c>
      <c r="D46" s="57" t="s">
        <v>58</v>
      </c>
      <c r="E46" s="66" t="s">
        <v>4</v>
      </c>
    </row>
    <row r="47" spans="1:5" x14ac:dyDescent="0.25">
      <c r="A47" s="78" t="s">
        <v>111</v>
      </c>
      <c r="B47" s="57" t="s">
        <v>112</v>
      </c>
      <c r="C47" s="57" t="s">
        <v>21</v>
      </c>
      <c r="D47" s="57" t="s">
        <v>50</v>
      </c>
      <c r="E47" s="66" t="s">
        <v>4</v>
      </c>
    </row>
    <row r="48" spans="1:5" x14ac:dyDescent="0.25">
      <c r="A48" s="78" t="s">
        <v>113</v>
      </c>
      <c r="B48" s="57" t="s">
        <v>112</v>
      </c>
      <c r="C48" s="57" t="s">
        <v>21</v>
      </c>
      <c r="D48" s="57" t="s">
        <v>52</v>
      </c>
      <c r="E48" s="66" t="s">
        <v>4</v>
      </c>
    </row>
    <row r="49" spans="1:5" x14ac:dyDescent="0.25">
      <c r="A49" s="78" t="s">
        <v>114</v>
      </c>
      <c r="B49" s="57" t="s">
        <v>112</v>
      </c>
      <c r="C49" s="57" t="s">
        <v>21</v>
      </c>
      <c r="D49" s="57" t="s">
        <v>54</v>
      </c>
      <c r="E49" s="66" t="s">
        <v>4</v>
      </c>
    </row>
    <row r="50" spans="1:5" x14ac:dyDescent="0.25">
      <c r="A50" s="78" t="s">
        <v>115</v>
      </c>
      <c r="B50" s="57" t="s">
        <v>112</v>
      </c>
      <c r="C50" s="57" t="s">
        <v>21</v>
      </c>
      <c r="D50" s="57" t="s">
        <v>56</v>
      </c>
      <c r="E50" s="66" t="s">
        <v>4</v>
      </c>
    </row>
    <row r="51" spans="1:5" x14ac:dyDescent="0.25">
      <c r="A51" s="78" t="s">
        <v>116</v>
      </c>
      <c r="B51" s="57" t="s">
        <v>112</v>
      </c>
      <c r="C51" s="57" t="s">
        <v>21</v>
      </c>
      <c r="D51" s="57" t="s">
        <v>58</v>
      </c>
      <c r="E51" s="66" t="s">
        <v>4</v>
      </c>
    </row>
    <row r="52" spans="1:5" x14ac:dyDescent="0.25">
      <c r="A52" s="78" t="s">
        <v>117</v>
      </c>
      <c r="B52" s="57" t="s">
        <v>118</v>
      </c>
      <c r="C52" s="57" t="s">
        <v>21</v>
      </c>
      <c r="D52" s="57" t="s">
        <v>50</v>
      </c>
      <c r="E52" s="66" t="s">
        <v>4</v>
      </c>
    </row>
    <row r="53" spans="1:5" x14ac:dyDescent="0.25">
      <c r="A53" s="78" t="s">
        <v>119</v>
      </c>
      <c r="B53" s="57" t="s">
        <v>118</v>
      </c>
      <c r="C53" s="57" t="s">
        <v>21</v>
      </c>
      <c r="D53" s="57" t="s">
        <v>52</v>
      </c>
      <c r="E53" s="66" t="s">
        <v>4</v>
      </c>
    </row>
    <row r="54" spans="1:5" x14ac:dyDescent="0.25">
      <c r="A54" s="78" t="s">
        <v>120</v>
      </c>
      <c r="B54" s="57" t="s">
        <v>118</v>
      </c>
      <c r="C54" s="57" t="s">
        <v>21</v>
      </c>
      <c r="D54" s="57" t="s">
        <v>54</v>
      </c>
      <c r="E54" s="66" t="s">
        <v>4</v>
      </c>
    </row>
    <row r="55" spans="1:5" x14ac:dyDescent="0.25">
      <c r="A55" s="78" t="s">
        <v>121</v>
      </c>
      <c r="B55" s="57" t="s">
        <v>118</v>
      </c>
      <c r="C55" s="57" t="s">
        <v>21</v>
      </c>
      <c r="D55" s="57" t="s">
        <v>56</v>
      </c>
      <c r="E55" s="66" t="s">
        <v>4</v>
      </c>
    </row>
    <row r="56" spans="1:5" x14ac:dyDescent="0.25">
      <c r="A56" s="78" t="s">
        <v>122</v>
      </c>
      <c r="B56" s="57" t="s">
        <v>118</v>
      </c>
      <c r="C56" s="57" t="s">
        <v>21</v>
      </c>
      <c r="D56" s="57" t="s">
        <v>58</v>
      </c>
      <c r="E56" s="66" t="s">
        <v>4</v>
      </c>
    </row>
    <row r="57" spans="1:5" x14ac:dyDescent="0.25">
      <c r="A57" s="78" t="s">
        <v>123</v>
      </c>
      <c r="B57" s="57" t="s">
        <v>124</v>
      </c>
      <c r="C57" s="57" t="s">
        <v>21</v>
      </c>
      <c r="D57" s="57" t="s">
        <v>50</v>
      </c>
      <c r="E57" s="66" t="s">
        <v>4</v>
      </c>
    </row>
    <row r="58" spans="1:5" x14ac:dyDescent="0.25">
      <c r="A58" s="78" t="s">
        <v>125</v>
      </c>
      <c r="B58" s="57" t="s">
        <v>124</v>
      </c>
      <c r="C58" s="57" t="s">
        <v>21</v>
      </c>
      <c r="D58" s="57" t="s">
        <v>52</v>
      </c>
      <c r="E58" s="66" t="s">
        <v>4</v>
      </c>
    </row>
    <row r="59" spans="1:5" x14ac:dyDescent="0.25">
      <c r="A59" s="78" t="s">
        <v>126</v>
      </c>
      <c r="B59" s="57" t="s">
        <v>124</v>
      </c>
      <c r="C59" s="57" t="s">
        <v>21</v>
      </c>
      <c r="D59" s="57" t="s">
        <v>54</v>
      </c>
      <c r="E59" s="66" t="s">
        <v>4</v>
      </c>
    </row>
    <row r="60" spans="1:5" x14ac:dyDescent="0.25">
      <c r="A60" s="78" t="s">
        <v>127</v>
      </c>
      <c r="B60" s="57" t="s">
        <v>124</v>
      </c>
      <c r="C60" s="57" t="s">
        <v>21</v>
      </c>
      <c r="D60" s="57" t="s">
        <v>56</v>
      </c>
      <c r="E60" s="66" t="s">
        <v>4</v>
      </c>
    </row>
    <row r="61" spans="1:5" x14ac:dyDescent="0.25">
      <c r="A61" s="78" t="s">
        <v>128</v>
      </c>
      <c r="B61" s="57" t="s">
        <v>124</v>
      </c>
      <c r="C61" s="57" t="s">
        <v>21</v>
      </c>
      <c r="D61" s="57" t="s">
        <v>58</v>
      </c>
      <c r="E61" s="66" t="s">
        <v>4</v>
      </c>
    </row>
    <row r="62" spans="1:5" x14ac:dyDescent="0.25">
      <c r="A62" s="78" t="s">
        <v>129</v>
      </c>
      <c r="B62" s="57" t="s">
        <v>130</v>
      </c>
      <c r="C62" s="57" t="s">
        <v>21</v>
      </c>
      <c r="D62" s="57" t="s">
        <v>50</v>
      </c>
      <c r="E62" s="66" t="s">
        <v>4</v>
      </c>
    </row>
    <row r="63" spans="1:5" x14ac:dyDescent="0.25">
      <c r="A63" s="78" t="s">
        <v>131</v>
      </c>
      <c r="B63" s="57" t="s">
        <v>130</v>
      </c>
      <c r="C63" s="57" t="s">
        <v>21</v>
      </c>
      <c r="D63" s="57" t="s">
        <v>52</v>
      </c>
      <c r="E63" s="66" t="s">
        <v>4</v>
      </c>
    </row>
    <row r="64" spans="1:5" x14ac:dyDescent="0.25">
      <c r="A64" s="78" t="s">
        <v>132</v>
      </c>
      <c r="B64" s="57" t="s">
        <v>130</v>
      </c>
      <c r="C64" s="57" t="s">
        <v>21</v>
      </c>
      <c r="D64" s="57" t="s">
        <v>54</v>
      </c>
      <c r="E64" s="66" t="s">
        <v>4</v>
      </c>
    </row>
    <row r="65" spans="1:5" x14ac:dyDescent="0.25">
      <c r="A65" s="78" t="s">
        <v>133</v>
      </c>
      <c r="B65" s="57" t="s">
        <v>130</v>
      </c>
      <c r="C65" s="57" t="s">
        <v>21</v>
      </c>
      <c r="D65" s="57" t="s">
        <v>56</v>
      </c>
      <c r="E65" s="66" t="s">
        <v>4</v>
      </c>
    </row>
    <row r="66" spans="1:5" x14ac:dyDescent="0.25">
      <c r="A66" s="78" t="s">
        <v>134</v>
      </c>
      <c r="B66" s="57" t="s">
        <v>130</v>
      </c>
      <c r="C66" s="57" t="s">
        <v>21</v>
      </c>
      <c r="D66" s="57" t="s">
        <v>58</v>
      </c>
      <c r="E66" s="66" t="s">
        <v>4</v>
      </c>
    </row>
    <row r="67" spans="1:5" x14ac:dyDescent="0.25">
      <c r="A67" s="78" t="s">
        <v>135</v>
      </c>
      <c r="B67" s="57" t="s">
        <v>136</v>
      </c>
      <c r="C67" s="57" t="s">
        <v>21</v>
      </c>
      <c r="D67" s="57" t="s">
        <v>56</v>
      </c>
      <c r="E67" s="66" t="s">
        <v>4</v>
      </c>
    </row>
    <row r="68" spans="1:5" x14ac:dyDescent="0.25">
      <c r="A68" s="78" t="s">
        <v>137</v>
      </c>
      <c r="B68" s="57" t="s">
        <v>138</v>
      </c>
      <c r="C68" s="57" t="s">
        <v>21</v>
      </c>
      <c r="D68" s="57" t="s">
        <v>54</v>
      </c>
      <c r="E68" s="66" t="s">
        <v>4</v>
      </c>
    </row>
    <row r="69" spans="1:5" x14ac:dyDescent="0.25">
      <c r="A69" s="78" t="s">
        <v>139</v>
      </c>
      <c r="B69" s="57" t="s">
        <v>140</v>
      </c>
      <c r="C69" s="57" t="s">
        <v>21</v>
      </c>
      <c r="D69" s="57" t="s">
        <v>50</v>
      </c>
      <c r="E69" s="66" t="s">
        <v>4</v>
      </c>
    </row>
    <row r="70" spans="1:5" x14ac:dyDescent="0.25">
      <c r="A70" s="78" t="s">
        <v>141</v>
      </c>
      <c r="B70" s="57" t="s">
        <v>140</v>
      </c>
      <c r="C70" s="57" t="s">
        <v>21</v>
      </c>
      <c r="D70" s="57" t="s">
        <v>52</v>
      </c>
      <c r="E70" s="66" t="s">
        <v>4</v>
      </c>
    </row>
    <row r="71" spans="1:5" x14ac:dyDescent="0.25">
      <c r="A71" s="78" t="s">
        <v>142</v>
      </c>
      <c r="B71" s="57" t="s">
        <v>140</v>
      </c>
      <c r="C71" s="57" t="s">
        <v>21</v>
      </c>
      <c r="D71" s="57" t="s">
        <v>54</v>
      </c>
      <c r="E71" s="66" t="s">
        <v>4</v>
      </c>
    </row>
    <row r="72" spans="1:5" x14ac:dyDescent="0.25">
      <c r="A72" s="78" t="s">
        <v>143</v>
      </c>
      <c r="B72" s="57" t="s">
        <v>140</v>
      </c>
      <c r="C72" s="57" t="s">
        <v>21</v>
      </c>
      <c r="D72" s="57" t="s">
        <v>56</v>
      </c>
      <c r="E72" s="66" t="s">
        <v>4</v>
      </c>
    </row>
    <row r="73" spans="1:5" x14ac:dyDescent="0.25">
      <c r="A73" s="78" t="s">
        <v>144</v>
      </c>
      <c r="B73" s="57" t="s">
        <v>140</v>
      </c>
      <c r="C73" s="57" t="s">
        <v>21</v>
      </c>
      <c r="D73" s="57" t="s">
        <v>58</v>
      </c>
      <c r="E73" s="66" t="s">
        <v>4</v>
      </c>
    </row>
    <row r="74" spans="1:5" x14ac:dyDescent="0.25">
      <c r="A74" s="78" t="s">
        <v>145</v>
      </c>
      <c r="B74" s="57" t="s">
        <v>146</v>
      </c>
      <c r="C74" s="57" t="s">
        <v>21</v>
      </c>
      <c r="D74" s="57" t="s">
        <v>54</v>
      </c>
      <c r="E74" s="66" t="s">
        <v>4</v>
      </c>
    </row>
    <row r="75" spans="1:5" x14ac:dyDescent="0.25">
      <c r="A75" s="78" t="s">
        <v>147</v>
      </c>
      <c r="B75" s="57" t="s">
        <v>148</v>
      </c>
      <c r="C75" s="57" t="s">
        <v>21</v>
      </c>
      <c r="D75" s="57" t="s">
        <v>50</v>
      </c>
      <c r="E75" s="66" t="s">
        <v>4</v>
      </c>
    </row>
    <row r="76" spans="1:5" x14ac:dyDescent="0.25">
      <c r="A76" s="78" t="s">
        <v>149</v>
      </c>
      <c r="B76" s="57" t="s">
        <v>148</v>
      </c>
      <c r="C76" s="57" t="s">
        <v>21</v>
      </c>
      <c r="D76" s="57" t="s">
        <v>52</v>
      </c>
      <c r="E76" s="66" t="s">
        <v>4</v>
      </c>
    </row>
    <row r="77" spans="1:5" x14ac:dyDescent="0.25">
      <c r="A77" s="78" t="s">
        <v>150</v>
      </c>
      <c r="B77" s="57" t="s">
        <v>148</v>
      </c>
      <c r="C77" s="57" t="s">
        <v>21</v>
      </c>
      <c r="D77" s="57" t="s">
        <v>54</v>
      </c>
      <c r="E77" s="66" t="s">
        <v>4</v>
      </c>
    </row>
    <row r="78" spans="1:5" x14ac:dyDescent="0.25">
      <c r="A78" s="78" t="s">
        <v>151</v>
      </c>
      <c r="B78" s="57" t="s">
        <v>148</v>
      </c>
      <c r="C78" s="57" t="s">
        <v>21</v>
      </c>
      <c r="D78" s="57" t="s">
        <v>56</v>
      </c>
      <c r="E78" s="66" t="s">
        <v>4</v>
      </c>
    </row>
    <row r="79" spans="1:5" x14ac:dyDescent="0.25">
      <c r="A79" s="78" t="s">
        <v>152</v>
      </c>
      <c r="B79" s="57" t="s">
        <v>148</v>
      </c>
      <c r="C79" s="57" t="s">
        <v>21</v>
      </c>
      <c r="D79" s="57" t="s">
        <v>58</v>
      </c>
      <c r="E79" s="66" t="s">
        <v>4</v>
      </c>
    </row>
    <row r="80" spans="1:5" x14ac:dyDescent="0.25">
      <c r="A80" s="78" t="s">
        <v>153</v>
      </c>
      <c r="B80" s="57" t="s">
        <v>154</v>
      </c>
      <c r="C80" s="57" t="s">
        <v>21</v>
      </c>
      <c r="D80" s="57" t="s">
        <v>50</v>
      </c>
      <c r="E80" s="66" t="s">
        <v>4</v>
      </c>
    </row>
    <row r="81" spans="1:5" x14ac:dyDescent="0.25">
      <c r="A81" s="78" t="s">
        <v>155</v>
      </c>
      <c r="B81" s="57" t="s">
        <v>154</v>
      </c>
      <c r="C81" s="57" t="s">
        <v>21</v>
      </c>
      <c r="D81" s="57" t="s">
        <v>52</v>
      </c>
      <c r="E81" s="66" t="s">
        <v>4</v>
      </c>
    </row>
    <row r="82" spans="1:5" x14ac:dyDescent="0.25">
      <c r="A82" s="78" t="s">
        <v>156</v>
      </c>
      <c r="B82" s="57" t="s">
        <v>154</v>
      </c>
      <c r="C82" s="57" t="s">
        <v>21</v>
      </c>
      <c r="D82" s="57" t="s">
        <v>54</v>
      </c>
      <c r="E82" s="66" t="s">
        <v>4</v>
      </c>
    </row>
    <row r="83" spans="1:5" x14ac:dyDescent="0.25">
      <c r="A83" s="78" t="s">
        <v>157</v>
      </c>
      <c r="B83" s="57" t="s">
        <v>154</v>
      </c>
      <c r="C83" s="57" t="s">
        <v>21</v>
      </c>
      <c r="D83" s="57" t="s">
        <v>56</v>
      </c>
      <c r="E83" s="66" t="s">
        <v>4</v>
      </c>
    </row>
    <row r="84" spans="1:5" x14ac:dyDescent="0.25">
      <c r="A84" s="78" t="s">
        <v>158</v>
      </c>
      <c r="B84" s="57" t="s">
        <v>154</v>
      </c>
      <c r="C84" s="57" t="s">
        <v>21</v>
      </c>
      <c r="D84" s="57" t="s">
        <v>58</v>
      </c>
      <c r="E84" s="66" t="s">
        <v>4</v>
      </c>
    </row>
    <row r="85" spans="1:5" x14ac:dyDescent="0.25">
      <c r="A85" s="78" t="s">
        <v>159</v>
      </c>
      <c r="B85" s="57" t="s">
        <v>160</v>
      </c>
      <c r="C85" s="57" t="s">
        <v>21</v>
      </c>
      <c r="D85" s="57" t="s">
        <v>50</v>
      </c>
      <c r="E85" s="66" t="s">
        <v>4</v>
      </c>
    </row>
    <row r="86" spans="1:5" x14ac:dyDescent="0.25">
      <c r="A86" s="78" t="s">
        <v>161</v>
      </c>
      <c r="B86" s="57" t="s">
        <v>160</v>
      </c>
      <c r="C86" s="57" t="s">
        <v>21</v>
      </c>
      <c r="D86" s="57" t="s">
        <v>52</v>
      </c>
      <c r="E86" s="66" t="s">
        <v>4</v>
      </c>
    </row>
    <row r="87" spans="1:5" x14ac:dyDescent="0.25">
      <c r="A87" s="78" t="s">
        <v>162</v>
      </c>
      <c r="B87" s="57" t="s">
        <v>160</v>
      </c>
      <c r="C87" s="57" t="s">
        <v>21</v>
      </c>
      <c r="D87" s="57" t="s">
        <v>54</v>
      </c>
      <c r="E87" s="66" t="s">
        <v>4</v>
      </c>
    </row>
    <row r="88" spans="1:5" x14ac:dyDescent="0.25">
      <c r="A88" s="78" t="s">
        <v>163</v>
      </c>
      <c r="B88" s="57" t="s">
        <v>160</v>
      </c>
      <c r="C88" s="57" t="s">
        <v>21</v>
      </c>
      <c r="D88" s="57" t="s">
        <v>56</v>
      </c>
      <c r="E88" s="66" t="s">
        <v>4</v>
      </c>
    </row>
    <row r="89" spans="1:5" x14ac:dyDescent="0.25">
      <c r="A89" s="78" t="s">
        <v>164</v>
      </c>
      <c r="B89" s="57" t="s">
        <v>160</v>
      </c>
      <c r="C89" s="57" t="s">
        <v>21</v>
      </c>
      <c r="D89" s="57" t="s">
        <v>58</v>
      </c>
      <c r="E89" s="66" t="s">
        <v>4</v>
      </c>
    </row>
    <row r="90" spans="1:5" x14ac:dyDescent="0.25">
      <c r="A90" s="78" t="s">
        <v>165</v>
      </c>
      <c r="B90" s="57" t="s">
        <v>166</v>
      </c>
      <c r="C90" s="57" t="s">
        <v>21</v>
      </c>
      <c r="D90" s="57" t="s">
        <v>50</v>
      </c>
      <c r="E90" s="66" t="s">
        <v>4</v>
      </c>
    </row>
    <row r="91" spans="1:5" x14ac:dyDescent="0.25">
      <c r="A91" s="78" t="s">
        <v>167</v>
      </c>
      <c r="B91" s="57" t="s">
        <v>166</v>
      </c>
      <c r="C91" s="57" t="s">
        <v>21</v>
      </c>
      <c r="D91" s="57" t="s">
        <v>52</v>
      </c>
      <c r="E91" s="66" t="s">
        <v>4</v>
      </c>
    </row>
    <row r="92" spans="1:5" x14ac:dyDescent="0.25">
      <c r="A92" s="78" t="s">
        <v>168</v>
      </c>
      <c r="B92" s="57" t="s">
        <v>166</v>
      </c>
      <c r="C92" s="57" t="s">
        <v>21</v>
      </c>
      <c r="D92" s="57" t="s">
        <v>54</v>
      </c>
      <c r="E92" s="66" t="s">
        <v>4</v>
      </c>
    </row>
    <row r="93" spans="1:5" x14ac:dyDescent="0.25">
      <c r="A93" s="78" t="s">
        <v>169</v>
      </c>
      <c r="B93" s="57" t="s">
        <v>166</v>
      </c>
      <c r="C93" s="57" t="s">
        <v>21</v>
      </c>
      <c r="D93" s="57" t="s">
        <v>56</v>
      </c>
      <c r="E93" s="66" t="s">
        <v>4</v>
      </c>
    </row>
    <row r="94" spans="1:5" x14ac:dyDescent="0.25">
      <c r="A94" s="78" t="s">
        <v>170</v>
      </c>
      <c r="B94" s="57" t="s">
        <v>166</v>
      </c>
      <c r="C94" s="57" t="s">
        <v>21</v>
      </c>
      <c r="D94" s="57" t="s">
        <v>58</v>
      </c>
      <c r="E94" s="66" t="s">
        <v>4</v>
      </c>
    </row>
    <row r="95" spans="1:5" x14ac:dyDescent="0.25">
      <c r="A95" s="78" t="s">
        <v>171</v>
      </c>
      <c r="B95" s="57" t="s">
        <v>172</v>
      </c>
      <c r="C95" s="57" t="s">
        <v>21</v>
      </c>
      <c r="D95" s="57" t="s">
        <v>54</v>
      </c>
      <c r="E95" s="66" t="s">
        <v>4</v>
      </c>
    </row>
    <row r="96" spans="1:5" x14ac:dyDescent="0.25">
      <c r="A96" s="78" t="s">
        <v>173</v>
      </c>
      <c r="B96" s="57" t="s">
        <v>174</v>
      </c>
      <c r="C96" s="57" t="s">
        <v>21</v>
      </c>
      <c r="D96" s="57" t="s">
        <v>50</v>
      </c>
      <c r="E96" s="66" t="s">
        <v>4</v>
      </c>
    </row>
    <row r="97" spans="1:5" x14ac:dyDescent="0.25">
      <c r="A97" s="78" t="s">
        <v>175</v>
      </c>
      <c r="B97" s="57" t="s">
        <v>174</v>
      </c>
      <c r="C97" s="57" t="s">
        <v>21</v>
      </c>
      <c r="D97" s="57" t="s">
        <v>52</v>
      </c>
      <c r="E97" s="66" t="s">
        <v>4</v>
      </c>
    </row>
    <row r="98" spans="1:5" x14ac:dyDescent="0.25">
      <c r="A98" s="78" t="s">
        <v>176</v>
      </c>
      <c r="B98" s="57" t="s">
        <v>174</v>
      </c>
      <c r="C98" s="57" t="s">
        <v>21</v>
      </c>
      <c r="D98" s="57" t="s">
        <v>54</v>
      </c>
      <c r="E98" s="66" t="s">
        <v>4</v>
      </c>
    </row>
    <row r="99" spans="1:5" x14ac:dyDescent="0.25">
      <c r="A99" s="78" t="s">
        <v>177</v>
      </c>
      <c r="B99" s="57" t="s">
        <v>174</v>
      </c>
      <c r="C99" s="57" t="s">
        <v>21</v>
      </c>
      <c r="D99" s="57" t="s">
        <v>56</v>
      </c>
      <c r="E99" s="66" t="s">
        <v>4</v>
      </c>
    </row>
    <row r="100" spans="1:5" x14ac:dyDescent="0.25">
      <c r="A100" s="78" t="s">
        <v>178</v>
      </c>
      <c r="B100" s="57" t="s">
        <v>174</v>
      </c>
      <c r="C100" s="57" t="s">
        <v>21</v>
      </c>
      <c r="D100" s="57" t="s">
        <v>58</v>
      </c>
      <c r="E100" s="66" t="s">
        <v>4</v>
      </c>
    </row>
    <row r="101" spans="1:5" x14ac:dyDescent="0.25">
      <c r="A101" s="78" t="s">
        <v>179</v>
      </c>
      <c r="B101" s="57" t="s">
        <v>180</v>
      </c>
      <c r="C101" s="57" t="s">
        <v>21</v>
      </c>
      <c r="D101" s="57" t="s">
        <v>50</v>
      </c>
      <c r="E101" s="66" t="s">
        <v>4</v>
      </c>
    </row>
    <row r="102" spans="1:5" x14ac:dyDescent="0.25">
      <c r="A102" s="78" t="s">
        <v>181</v>
      </c>
      <c r="B102" s="57" t="s">
        <v>180</v>
      </c>
      <c r="C102" s="57" t="s">
        <v>21</v>
      </c>
      <c r="D102" s="57" t="s">
        <v>52</v>
      </c>
      <c r="E102" s="66" t="s">
        <v>4</v>
      </c>
    </row>
    <row r="103" spans="1:5" x14ac:dyDescent="0.25">
      <c r="A103" s="78" t="s">
        <v>182</v>
      </c>
      <c r="B103" s="57" t="s">
        <v>180</v>
      </c>
      <c r="C103" s="57" t="s">
        <v>21</v>
      </c>
      <c r="D103" s="57" t="s">
        <v>54</v>
      </c>
      <c r="E103" s="66" t="s">
        <v>4</v>
      </c>
    </row>
    <row r="104" spans="1:5" x14ac:dyDescent="0.25">
      <c r="A104" s="78" t="s">
        <v>183</v>
      </c>
      <c r="B104" s="57" t="s">
        <v>180</v>
      </c>
      <c r="C104" s="57" t="s">
        <v>21</v>
      </c>
      <c r="D104" s="57" t="s">
        <v>56</v>
      </c>
      <c r="E104" s="66" t="s">
        <v>4</v>
      </c>
    </row>
    <row r="105" spans="1:5" x14ac:dyDescent="0.25">
      <c r="A105" s="78" t="s">
        <v>184</v>
      </c>
      <c r="B105" s="57" t="s">
        <v>180</v>
      </c>
      <c r="C105" s="57" t="s">
        <v>21</v>
      </c>
      <c r="D105" s="57" t="s">
        <v>58</v>
      </c>
      <c r="E105" s="66" t="s">
        <v>4</v>
      </c>
    </row>
    <row r="106" spans="1:5" x14ac:dyDescent="0.25">
      <c r="A106" s="78" t="s">
        <v>185</v>
      </c>
      <c r="B106" s="57" t="s">
        <v>186</v>
      </c>
      <c r="C106" s="57" t="s">
        <v>21</v>
      </c>
      <c r="D106" s="57" t="s">
        <v>50</v>
      </c>
      <c r="E106" s="66" t="s">
        <v>4</v>
      </c>
    </row>
    <row r="107" spans="1:5" x14ac:dyDescent="0.25">
      <c r="A107" s="78" t="s">
        <v>187</v>
      </c>
      <c r="B107" s="57" t="s">
        <v>186</v>
      </c>
      <c r="C107" s="57" t="s">
        <v>21</v>
      </c>
      <c r="D107" s="57" t="s">
        <v>52</v>
      </c>
      <c r="E107" s="66" t="s">
        <v>4</v>
      </c>
    </row>
    <row r="108" spans="1:5" x14ac:dyDescent="0.25">
      <c r="A108" s="78" t="s">
        <v>188</v>
      </c>
      <c r="B108" s="57" t="s">
        <v>186</v>
      </c>
      <c r="C108" s="57" t="s">
        <v>21</v>
      </c>
      <c r="D108" s="57" t="s">
        <v>54</v>
      </c>
      <c r="E108" s="66" t="s">
        <v>4</v>
      </c>
    </row>
    <row r="109" spans="1:5" x14ac:dyDescent="0.25">
      <c r="A109" s="78" t="s">
        <v>189</v>
      </c>
      <c r="B109" s="57" t="s">
        <v>186</v>
      </c>
      <c r="C109" s="57" t="s">
        <v>21</v>
      </c>
      <c r="D109" s="57" t="s">
        <v>56</v>
      </c>
      <c r="E109" s="66" t="s">
        <v>4</v>
      </c>
    </row>
    <row r="110" spans="1:5" x14ac:dyDescent="0.25">
      <c r="A110" s="78" t="s">
        <v>190</v>
      </c>
      <c r="B110" s="57" t="s">
        <v>186</v>
      </c>
      <c r="C110" s="57" t="s">
        <v>21</v>
      </c>
      <c r="D110" s="57" t="s">
        <v>58</v>
      </c>
      <c r="E110" s="66" t="s">
        <v>4</v>
      </c>
    </row>
    <row r="111" spans="1:5" x14ac:dyDescent="0.25">
      <c r="A111" s="78" t="s">
        <v>191</v>
      </c>
      <c r="B111" s="57" t="s">
        <v>192</v>
      </c>
      <c r="C111" s="57" t="s">
        <v>21</v>
      </c>
      <c r="D111" s="57" t="s">
        <v>50</v>
      </c>
      <c r="E111" s="66" t="s">
        <v>193</v>
      </c>
    </row>
    <row r="112" spans="1:5" x14ac:dyDescent="0.25">
      <c r="A112" s="78" t="s">
        <v>194</v>
      </c>
      <c r="B112" s="57" t="s">
        <v>192</v>
      </c>
      <c r="C112" s="57" t="s">
        <v>21</v>
      </c>
      <c r="D112" s="57" t="s">
        <v>52</v>
      </c>
      <c r="E112" s="66" t="s">
        <v>193</v>
      </c>
    </row>
    <row r="113" spans="1:5" x14ac:dyDescent="0.25">
      <c r="A113" s="78" t="s">
        <v>195</v>
      </c>
      <c r="B113" s="57" t="s">
        <v>192</v>
      </c>
      <c r="C113" s="57" t="s">
        <v>21</v>
      </c>
      <c r="D113" s="57" t="s">
        <v>54</v>
      </c>
      <c r="E113" s="66" t="s">
        <v>193</v>
      </c>
    </row>
    <row r="114" spans="1:5" x14ac:dyDescent="0.25">
      <c r="A114" s="78" t="s">
        <v>196</v>
      </c>
      <c r="B114" s="57" t="s">
        <v>192</v>
      </c>
      <c r="C114" s="57" t="s">
        <v>21</v>
      </c>
      <c r="D114" s="57" t="s">
        <v>56</v>
      </c>
      <c r="E114" s="66" t="s">
        <v>193</v>
      </c>
    </row>
    <row r="115" spans="1:5" x14ac:dyDescent="0.25">
      <c r="A115" s="78" t="s">
        <v>197</v>
      </c>
      <c r="B115" s="57" t="s">
        <v>192</v>
      </c>
      <c r="C115" s="57" t="s">
        <v>21</v>
      </c>
      <c r="D115" s="57" t="s">
        <v>58</v>
      </c>
      <c r="E115" s="66" t="s">
        <v>193</v>
      </c>
    </row>
    <row r="116" spans="1:5" x14ac:dyDescent="0.25">
      <c r="A116" s="78" t="s">
        <v>198</v>
      </c>
      <c r="B116" s="57" t="s">
        <v>199</v>
      </c>
      <c r="C116" s="57" t="s">
        <v>21</v>
      </c>
      <c r="D116" s="57" t="s">
        <v>50</v>
      </c>
      <c r="E116" s="66" t="s">
        <v>193</v>
      </c>
    </row>
    <row r="117" spans="1:5" x14ac:dyDescent="0.25">
      <c r="A117" s="78" t="s">
        <v>200</v>
      </c>
      <c r="B117" s="57" t="s">
        <v>199</v>
      </c>
      <c r="C117" s="57" t="s">
        <v>21</v>
      </c>
      <c r="D117" s="57" t="s">
        <v>52</v>
      </c>
      <c r="E117" s="66" t="s">
        <v>193</v>
      </c>
    </row>
    <row r="118" spans="1:5" x14ac:dyDescent="0.25">
      <c r="A118" s="78" t="s">
        <v>201</v>
      </c>
      <c r="B118" s="57" t="s">
        <v>199</v>
      </c>
      <c r="C118" s="57" t="s">
        <v>21</v>
      </c>
      <c r="D118" s="57" t="s">
        <v>54</v>
      </c>
      <c r="E118" s="66" t="s">
        <v>193</v>
      </c>
    </row>
    <row r="119" spans="1:5" x14ac:dyDescent="0.25">
      <c r="A119" s="78" t="s">
        <v>202</v>
      </c>
      <c r="B119" s="57" t="s">
        <v>199</v>
      </c>
      <c r="C119" s="57" t="s">
        <v>21</v>
      </c>
      <c r="D119" s="57" t="s">
        <v>56</v>
      </c>
      <c r="E119" s="66" t="s">
        <v>193</v>
      </c>
    </row>
    <row r="120" spans="1:5" x14ac:dyDescent="0.25">
      <c r="A120" s="78" t="s">
        <v>203</v>
      </c>
      <c r="B120" s="57" t="s">
        <v>199</v>
      </c>
      <c r="C120" s="57" t="s">
        <v>21</v>
      </c>
      <c r="D120" s="57" t="s">
        <v>58</v>
      </c>
      <c r="E120" s="66" t="s">
        <v>193</v>
      </c>
    </row>
    <row r="121" spans="1:5" x14ac:dyDescent="0.25">
      <c r="A121" s="78" t="s">
        <v>204</v>
      </c>
      <c r="B121" s="57" t="s">
        <v>205</v>
      </c>
      <c r="C121" s="57" t="s">
        <v>21</v>
      </c>
      <c r="D121" s="57" t="s">
        <v>54</v>
      </c>
      <c r="E121" s="66" t="s">
        <v>4</v>
      </c>
    </row>
    <row r="122" spans="1:5" x14ac:dyDescent="0.25">
      <c r="A122" s="78" t="s">
        <v>206</v>
      </c>
      <c r="B122" s="57" t="s">
        <v>207</v>
      </c>
      <c r="C122" s="57" t="s">
        <v>21</v>
      </c>
      <c r="D122" s="57" t="s">
        <v>50</v>
      </c>
      <c r="E122" s="66" t="s">
        <v>4</v>
      </c>
    </row>
    <row r="123" spans="1:5" x14ac:dyDescent="0.25">
      <c r="A123" s="78" t="s">
        <v>208</v>
      </c>
      <c r="B123" s="57" t="s">
        <v>207</v>
      </c>
      <c r="C123" s="57" t="s">
        <v>21</v>
      </c>
      <c r="D123" s="57" t="s">
        <v>52</v>
      </c>
      <c r="E123" s="66" t="s">
        <v>4</v>
      </c>
    </row>
    <row r="124" spans="1:5" x14ac:dyDescent="0.25">
      <c r="A124" s="78" t="s">
        <v>209</v>
      </c>
      <c r="B124" s="57" t="s">
        <v>207</v>
      </c>
      <c r="C124" s="57" t="s">
        <v>21</v>
      </c>
      <c r="D124" s="57" t="s">
        <v>54</v>
      </c>
      <c r="E124" s="66" t="s">
        <v>4</v>
      </c>
    </row>
    <row r="125" spans="1:5" x14ac:dyDescent="0.25">
      <c r="A125" s="78" t="s">
        <v>210</v>
      </c>
      <c r="B125" s="57" t="s">
        <v>207</v>
      </c>
      <c r="C125" s="57" t="s">
        <v>21</v>
      </c>
      <c r="D125" s="57" t="s">
        <v>56</v>
      </c>
      <c r="E125" s="66" t="s">
        <v>4</v>
      </c>
    </row>
    <row r="126" spans="1:5" x14ac:dyDescent="0.25">
      <c r="A126" s="78" t="s">
        <v>211</v>
      </c>
      <c r="B126" s="57" t="s">
        <v>207</v>
      </c>
      <c r="C126" s="57" t="s">
        <v>21</v>
      </c>
      <c r="D126" s="57" t="s">
        <v>58</v>
      </c>
      <c r="E126" s="66" t="s">
        <v>4</v>
      </c>
    </row>
    <row r="127" spans="1:5" x14ac:dyDescent="0.25">
      <c r="A127" s="78" t="s">
        <v>212</v>
      </c>
      <c r="B127" s="57" t="s">
        <v>213</v>
      </c>
      <c r="C127" s="57" t="s">
        <v>21</v>
      </c>
      <c r="D127" s="57" t="s">
        <v>50</v>
      </c>
      <c r="E127" s="66" t="s">
        <v>4</v>
      </c>
    </row>
    <row r="128" spans="1:5" x14ac:dyDescent="0.25">
      <c r="A128" s="78" t="s">
        <v>214</v>
      </c>
      <c r="B128" s="57" t="s">
        <v>213</v>
      </c>
      <c r="C128" s="57" t="s">
        <v>21</v>
      </c>
      <c r="D128" s="57" t="s">
        <v>52</v>
      </c>
      <c r="E128" s="66" t="s">
        <v>4</v>
      </c>
    </row>
    <row r="129" spans="1:5" x14ac:dyDescent="0.25">
      <c r="A129" s="78" t="s">
        <v>215</v>
      </c>
      <c r="B129" s="57" t="s">
        <v>213</v>
      </c>
      <c r="C129" s="57" t="s">
        <v>21</v>
      </c>
      <c r="D129" s="57" t="s">
        <v>54</v>
      </c>
      <c r="E129" s="66" t="s">
        <v>4</v>
      </c>
    </row>
    <row r="130" spans="1:5" x14ac:dyDescent="0.25">
      <c r="A130" s="78" t="s">
        <v>216</v>
      </c>
      <c r="B130" s="57" t="s">
        <v>213</v>
      </c>
      <c r="C130" s="57" t="s">
        <v>21</v>
      </c>
      <c r="D130" s="57" t="s">
        <v>56</v>
      </c>
      <c r="E130" s="66" t="s">
        <v>4</v>
      </c>
    </row>
    <row r="131" spans="1:5" x14ac:dyDescent="0.25">
      <c r="A131" s="78" t="s">
        <v>217</v>
      </c>
      <c r="B131" s="57" t="s">
        <v>213</v>
      </c>
      <c r="C131" s="57" t="s">
        <v>21</v>
      </c>
      <c r="D131" s="57" t="s">
        <v>58</v>
      </c>
      <c r="E131" s="66" t="s">
        <v>4</v>
      </c>
    </row>
    <row r="132" spans="1:5" x14ac:dyDescent="0.25">
      <c r="A132" s="78" t="s">
        <v>218</v>
      </c>
      <c r="B132" s="57" t="s">
        <v>219</v>
      </c>
      <c r="C132" s="57" t="s">
        <v>21</v>
      </c>
      <c r="D132" s="57" t="s">
        <v>50</v>
      </c>
      <c r="E132" s="66" t="s">
        <v>193</v>
      </c>
    </row>
    <row r="133" spans="1:5" x14ac:dyDescent="0.25">
      <c r="A133" s="78" t="s">
        <v>220</v>
      </c>
      <c r="B133" s="57" t="s">
        <v>219</v>
      </c>
      <c r="C133" s="57" t="s">
        <v>21</v>
      </c>
      <c r="D133" s="57" t="s">
        <v>52</v>
      </c>
      <c r="E133" s="66" t="s">
        <v>193</v>
      </c>
    </row>
    <row r="134" spans="1:5" x14ac:dyDescent="0.25">
      <c r="A134" s="78" t="s">
        <v>221</v>
      </c>
      <c r="B134" s="57" t="s">
        <v>219</v>
      </c>
      <c r="C134" s="57" t="s">
        <v>21</v>
      </c>
      <c r="D134" s="57" t="s">
        <v>54</v>
      </c>
      <c r="E134" s="66" t="s">
        <v>193</v>
      </c>
    </row>
    <row r="135" spans="1:5" x14ac:dyDescent="0.25">
      <c r="A135" s="78" t="s">
        <v>222</v>
      </c>
      <c r="B135" s="57" t="s">
        <v>219</v>
      </c>
      <c r="C135" s="57" t="s">
        <v>21</v>
      </c>
      <c r="D135" s="57" t="s">
        <v>56</v>
      </c>
      <c r="E135" s="66" t="s">
        <v>193</v>
      </c>
    </row>
    <row r="136" spans="1:5" x14ac:dyDescent="0.25">
      <c r="A136" s="78" t="s">
        <v>223</v>
      </c>
      <c r="B136" s="57" t="s">
        <v>219</v>
      </c>
      <c r="C136" s="57" t="s">
        <v>21</v>
      </c>
      <c r="D136" s="57" t="s">
        <v>58</v>
      </c>
      <c r="E136" s="66" t="s">
        <v>193</v>
      </c>
    </row>
    <row r="137" spans="1:5" x14ac:dyDescent="0.25">
      <c r="A137" s="78" t="s">
        <v>224</v>
      </c>
      <c r="B137" s="57" t="s">
        <v>225</v>
      </c>
      <c r="C137" s="57" t="s">
        <v>21</v>
      </c>
      <c r="D137" s="57" t="s">
        <v>56</v>
      </c>
      <c r="E137" s="66" t="s">
        <v>4</v>
      </c>
    </row>
    <row r="138" spans="1:5" x14ac:dyDescent="0.25">
      <c r="A138" s="78" t="s">
        <v>226</v>
      </c>
      <c r="B138" s="57" t="s">
        <v>227</v>
      </c>
      <c r="C138" s="57" t="s">
        <v>21</v>
      </c>
      <c r="D138" s="57" t="s">
        <v>50</v>
      </c>
      <c r="E138" s="66" t="s">
        <v>4</v>
      </c>
    </row>
    <row r="139" spans="1:5" x14ac:dyDescent="0.25">
      <c r="A139" s="78" t="s">
        <v>228</v>
      </c>
      <c r="B139" s="57" t="s">
        <v>227</v>
      </c>
      <c r="C139" s="57" t="s">
        <v>21</v>
      </c>
      <c r="D139" s="57" t="s">
        <v>52</v>
      </c>
      <c r="E139" s="66" t="s">
        <v>4</v>
      </c>
    </row>
    <row r="140" spans="1:5" x14ac:dyDescent="0.25">
      <c r="A140" s="78" t="s">
        <v>229</v>
      </c>
      <c r="B140" s="57" t="s">
        <v>227</v>
      </c>
      <c r="C140" s="57" t="s">
        <v>21</v>
      </c>
      <c r="D140" s="57" t="s">
        <v>54</v>
      </c>
      <c r="E140" s="66" t="s">
        <v>4</v>
      </c>
    </row>
    <row r="141" spans="1:5" x14ac:dyDescent="0.25">
      <c r="A141" s="78" t="s">
        <v>230</v>
      </c>
      <c r="B141" s="57" t="s">
        <v>227</v>
      </c>
      <c r="C141" s="57" t="s">
        <v>21</v>
      </c>
      <c r="D141" s="57" t="s">
        <v>56</v>
      </c>
      <c r="E141" s="66" t="s">
        <v>4</v>
      </c>
    </row>
    <row r="142" spans="1:5" x14ac:dyDescent="0.25">
      <c r="A142" s="78" t="s">
        <v>231</v>
      </c>
      <c r="B142" s="57" t="s">
        <v>227</v>
      </c>
      <c r="C142" s="57" t="s">
        <v>21</v>
      </c>
      <c r="D142" s="57" t="s">
        <v>58</v>
      </c>
      <c r="E142" s="66" t="s">
        <v>4</v>
      </c>
    </row>
    <row r="143" spans="1:5" x14ac:dyDescent="0.25">
      <c r="A143" s="78" t="s">
        <v>232</v>
      </c>
      <c r="B143" s="57" t="s">
        <v>233</v>
      </c>
      <c r="C143" s="57" t="s">
        <v>21</v>
      </c>
      <c r="D143" s="57" t="s">
        <v>50</v>
      </c>
      <c r="E143" s="66" t="s">
        <v>4</v>
      </c>
    </row>
    <row r="144" spans="1:5" x14ac:dyDescent="0.25">
      <c r="A144" s="78" t="s">
        <v>234</v>
      </c>
      <c r="B144" s="57" t="s">
        <v>233</v>
      </c>
      <c r="C144" s="57" t="s">
        <v>21</v>
      </c>
      <c r="D144" s="57" t="s">
        <v>52</v>
      </c>
      <c r="E144" s="66" t="s">
        <v>4</v>
      </c>
    </row>
    <row r="145" spans="1:5" x14ac:dyDescent="0.25">
      <c r="A145" s="78" t="s">
        <v>235</v>
      </c>
      <c r="B145" s="57" t="s">
        <v>233</v>
      </c>
      <c r="C145" s="57" t="s">
        <v>21</v>
      </c>
      <c r="D145" s="57" t="s">
        <v>54</v>
      </c>
      <c r="E145" s="66" t="s">
        <v>4</v>
      </c>
    </row>
    <row r="146" spans="1:5" x14ac:dyDescent="0.25">
      <c r="A146" s="78" t="s">
        <v>236</v>
      </c>
      <c r="B146" s="57" t="s">
        <v>233</v>
      </c>
      <c r="C146" s="57" t="s">
        <v>21</v>
      </c>
      <c r="D146" s="57" t="s">
        <v>56</v>
      </c>
      <c r="E146" s="66" t="s">
        <v>4</v>
      </c>
    </row>
    <row r="147" spans="1:5" x14ac:dyDescent="0.25">
      <c r="A147" s="78" t="s">
        <v>237</v>
      </c>
      <c r="B147" s="57" t="s">
        <v>233</v>
      </c>
      <c r="C147" s="57" t="s">
        <v>21</v>
      </c>
      <c r="D147" s="57" t="s">
        <v>58</v>
      </c>
      <c r="E147" s="66" t="s">
        <v>4</v>
      </c>
    </row>
    <row r="148" spans="1:5" x14ac:dyDescent="0.25">
      <c r="A148" s="78" t="s">
        <v>238</v>
      </c>
      <c r="B148" s="57" t="s">
        <v>239</v>
      </c>
      <c r="C148" s="57" t="s">
        <v>21</v>
      </c>
      <c r="D148" s="57" t="s">
        <v>50</v>
      </c>
      <c r="E148" s="66" t="s">
        <v>4</v>
      </c>
    </row>
    <row r="149" spans="1:5" x14ac:dyDescent="0.25">
      <c r="A149" s="78" t="s">
        <v>240</v>
      </c>
      <c r="B149" s="57" t="s">
        <v>239</v>
      </c>
      <c r="C149" s="57" t="s">
        <v>21</v>
      </c>
      <c r="D149" s="57" t="s">
        <v>52</v>
      </c>
      <c r="E149" s="66" t="s">
        <v>4</v>
      </c>
    </row>
    <row r="150" spans="1:5" x14ac:dyDescent="0.25">
      <c r="A150" s="78" t="s">
        <v>241</v>
      </c>
      <c r="B150" s="57" t="s">
        <v>239</v>
      </c>
      <c r="C150" s="57" t="s">
        <v>21</v>
      </c>
      <c r="D150" s="57" t="s">
        <v>54</v>
      </c>
      <c r="E150" s="66" t="s">
        <v>4</v>
      </c>
    </row>
    <row r="151" spans="1:5" x14ac:dyDescent="0.25">
      <c r="A151" s="78" t="s">
        <v>242</v>
      </c>
      <c r="B151" s="57" t="s">
        <v>239</v>
      </c>
      <c r="C151" s="57" t="s">
        <v>21</v>
      </c>
      <c r="D151" s="57" t="s">
        <v>56</v>
      </c>
      <c r="E151" s="66" t="s">
        <v>4</v>
      </c>
    </row>
    <row r="152" spans="1:5" x14ac:dyDescent="0.25">
      <c r="A152" s="78" t="s">
        <v>243</v>
      </c>
      <c r="B152" s="57" t="s">
        <v>239</v>
      </c>
      <c r="C152" s="57" t="s">
        <v>21</v>
      </c>
      <c r="D152" s="57" t="s">
        <v>58</v>
      </c>
      <c r="E152" s="66" t="s">
        <v>4</v>
      </c>
    </row>
    <row r="153" spans="1:5" x14ac:dyDescent="0.25">
      <c r="A153" s="78" t="s">
        <v>244</v>
      </c>
      <c r="B153" s="57" t="s">
        <v>245</v>
      </c>
      <c r="C153" s="57" t="s">
        <v>21</v>
      </c>
      <c r="D153" s="57" t="s">
        <v>56</v>
      </c>
      <c r="E153" s="66" t="s">
        <v>4</v>
      </c>
    </row>
    <row r="154" spans="1:5" x14ac:dyDescent="0.25">
      <c r="A154" s="78" t="s">
        <v>246</v>
      </c>
      <c r="B154" s="57" t="s">
        <v>247</v>
      </c>
      <c r="C154" s="57" t="s">
        <v>21</v>
      </c>
      <c r="D154" s="57" t="s">
        <v>50</v>
      </c>
      <c r="E154" s="66" t="s">
        <v>4</v>
      </c>
    </row>
    <row r="155" spans="1:5" x14ac:dyDescent="0.25">
      <c r="A155" s="78" t="s">
        <v>248</v>
      </c>
      <c r="B155" s="57" t="s">
        <v>247</v>
      </c>
      <c r="C155" s="57" t="s">
        <v>21</v>
      </c>
      <c r="D155" s="57" t="s">
        <v>52</v>
      </c>
      <c r="E155" s="66" t="s">
        <v>4</v>
      </c>
    </row>
    <row r="156" spans="1:5" x14ac:dyDescent="0.25">
      <c r="A156" s="78" t="s">
        <v>249</v>
      </c>
      <c r="B156" s="57" t="s">
        <v>247</v>
      </c>
      <c r="C156" s="57" t="s">
        <v>21</v>
      </c>
      <c r="D156" s="57" t="s">
        <v>54</v>
      </c>
      <c r="E156" s="66" t="s">
        <v>4</v>
      </c>
    </row>
    <row r="157" spans="1:5" x14ac:dyDescent="0.25">
      <c r="A157" s="78" t="s">
        <v>250</v>
      </c>
      <c r="B157" s="57" t="s">
        <v>247</v>
      </c>
      <c r="C157" s="57" t="s">
        <v>21</v>
      </c>
      <c r="D157" s="57" t="s">
        <v>56</v>
      </c>
      <c r="E157" s="66" t="s">
        <v>4</v>
      </c>
    </row>
    <row r="158" spans="1:5" x14ac:dyDescent="0.25">
      <c r="A158" s="78" t="s">
        <v>251</v>
      </c>
      <c r="B158" s="57" t="s">
        <v>247</v>
      </c>
      <c r="C158" s="57" t="s">
        <v>21</v>
      </c>
      <c r="D158" s="57" t="s">
        <v>58</v>
      </c>
      <c r="E158" s="66" t="s">
        <v>4</v>
      </c>
    </row>
    <row r="159" spans="1:5" x14ac:dyDescent="0.25">
      <c r="A159" s="78" t="s">
        <v>252</v>
      </c>
      <c r="B159" s="57" t="s">
        <v>253</v>
      </c>
      <c r="C159" s="57" t="s">
        <v>21</v>
      </c>
      <c r="D159" s="57" t="s">
        <v>50</v>
      </c>
      <c r="E159" s="66" t="s">
        <v>4</v>
      </c>
    </row>
    <row r="160" spans="1:5" x14ac:dyDescent="0.25">
      <c r="A160" s="78" t="s">
        <v>254</v>
      </c>
      <c r="B160" s="57" t="s">
        <v>253</v>
      </c>
      <c r="C160" s="57" t="s">
        <v>21</v>
      </c>
      <c r="D160" s="57" t="s">
        <v>52</v>
      </c>
      <c r="E160" s="66" t="s">
        <v>4</v>
      </c>
    </row>
    <row r="161" spans="1:5" x14ac:dyDescent="0.25">
      <c r="A161" s="78" t="s">
        <v>255</v>
      </c>
      <c r="B161" s="57" t="s">
        <v>253</v>
      </c>
      <c r="C161" s="57" t="s">
        <v>21</v>
      </c>
      <c r="D161" s="57" t="s">
        <v>54</v>
      </c>
      <c r="E161" s="66" t="s">
        <v>4</v>
      </c>
    </row>
    <row r="162" spans="1:5" x14ac:dyDescent="0.25">
      <c r="A162" s="78" t="s">
        <v>256</v>
      </c>
      <c r="B162" s="57" t="s">
        <v>253</v>
      </c>
      <c r="C162" s="57" t="s">
        <v>21</v>
      </c>
      <c r="D162" s="57" t="s">
        <v>56</v>
      </c>
      <c r="E162" s="66" t="s">
        <v>4</v>
      </c>
    </row>
    <row r="163" spans="1:5" x14ac:dyDescent="0.25">
      <c r="A163" s="78" t="s">
        <v>257</v>
      </c>
      <c r="B163" s="57" t="s">
        <v>253</v>
      </c>
      <c r="C163" s="57" t="s">
        <v>21</v>
      </c>
      <c r="D163" s="57" t="s">
        <v>58</v>
      </c>
      <c r="E163" s="66" t="s">
        <v>4</v>
      </c>
    </row>
    <row r="164" spans="1:5" x14ac:dyDescent="0.25">
      <c r="A164" s="78" t="s">
        <v>258</v>
      </c>
      <c r="B164" s="57" t="s">
        <v>259</v>
      </c>
      <c r="C164" s="57" t="s">
        <v>21</v>
      </c>
      <c r="D164" s="57" t="s">
        <v>50</v>
      </c>
      <c r="E164" s="66" t="s">
        <v>193</v>
      </c>
    </row>
    <row r="165" spans="1:5" x14ac:dyDescent="0.25">
      <c r="A165" s="78" t="s">
        <v>260</v>
      </c>
      <c r="B165" s="57" t="s">
        <v>259</v>
      </c>
      <c r="C165" s="57" t="s">
        <v>21</v>
      </c>
      <c r="D165" s="57" t="s">
        <v>52</v>
      </c>
      <c r="E165" s="66" t="s">
        <v>193</v>
      </c>
    </row>
    <row r="166" spans="1:5" x14ac:dyDescent="0.25">
      <c r="A166" s="78" t="s">
        <v>261</v>
      </c>
      <c r="B166" s="57" t="s">
        <v>259</v>
      </c>
      <c r="C166" s="57" t="s">
        <v>21</v>
      </c>
      <c r="D166" s="57" t="s">
        <v>54</v>
      </c>
      <c r="E166" s="66" t="s">
        <v>193</v>
      </c>
    </row>
    <row r="167" spans="1:5" x14ac:dyDescent="0.25">
      <c r="A167" s="78" t="s">
        <v>262</v>
      </c>
      <c r="B167" s="57" t="s">
        <v>259</v>
      </c>
      <c r="C167" s="57" t="s">
        <v>21</v>
      </c>
      <c r="D167" s="57" t="s">
        <v>56</v>
      </c>
      <c r="E167" s="66" t="s">
        <v>193</v>
      </c>
    </row>
    <row r="168" spans="1:5" x14ac:dyDescent="0.25">
      <c r="A168" s="78" t="s">
        <v>263</v>
      </c>
      <c r="B168" s="57" t="s">
        <v>259</v>
      </c>
      <c r="C168" s="57" t="s">
        <v>21</v>
      </c>
      <c r="D168" s="57" t="s">
        <v>58</v>
      </c>
      <c r="E168" s="66" t="s">
        <v>193</v>
      </c>
    </row>
    <row r="169" spans="1:5" x14ac:dyDescent="0.25">
      <c r="A169" s="78" t="s">
        <v>264</v>
      </c>
      <c r="B169" s="57" t="s">
        <v>265</v>
      </c>
      <c r="C169" s="57" t="s">
        <v>21</v>
      </c>
      <c r="D169" s="57" t="s">
        <v>50</v>
      </c>
      <c r="E169" s="66" t="s">
        <v>193</v>
      </c>
    </row>
    <row r="170" spans="1:5" x14ac:dyDescent="0.25">
      <c r="A170" s="78" t="s">
        <v>266</v>
      </c>
      <c r="B170" s="57" t="s">
        <v>265</v>
      </c>
      <c r="C170" s="57" t="s">
        <v>21</v>
      </c>
      <c r="D170" s="57" t="s">
        <v>52</v>
      </c>
      <c r="E170" s="66" t="s">
        <v>193</v>
      </c>
    </row>
    <row r="171" spans="1:5" x14ac:dyDescent="0.25">
      <c r="A171" s="78" t="s">
        <v>267</v>
      </c>
      <c r="B171" s="57" t="s">
        <v>265</v>
      </c>
      <c r="C171" s="57" t="s">
        <v>21</v>
      </c>
      <c r="D171" s="57" t="s">
        <v>54</v>
      </c>
      <c r="E171" s="66" t="s">
        <v>193</v>
      </c>
    </row>
    <row r="172" spans="1:5" x14ac:dyDescent="0.25">
      <c r="A172" s="78" t="s">
        <v>268</v>
      </c>
      <c r="B172" s="57" t="s">
        <v>265</v>
      </c>
      <c r="C172" s="57" t="s">
        <v>21</v>
      </c>
      <c r="D172" s="57" t="s">
        <v>56</v>
      </c>
      <c r="E172" s="66" t="s">
        <v>193</v>
      </c>
    </row>
    <row r="173" spans="1:5" x14ac:dyDescent="0.25">
      <c r="A173" s="78" t="s">
        <v>269</v>
      </c>
      <c r="B173" s="57" t="s">
        <v>265</v>
      </c>
      <c r="C173" s="57" t="s">
        <v>21</v>
      </c>
      <c r="D173" s="57" t="s">
        <v>58</v>
      </c>
      <c r="E173" s="66" t="s">
        <v>193</v>
      </c>
    </row>
    <row r="174" spans="1:5" x14ac:dyDescent="0.25">
      <c r="A174" s="78" t="s">
        <v>270</v>
      </c>
      <c r="B174" s="57" t="s">
        <v>271</v>
      </c>
      <c r="C174" s="57" t="s">
        <v>21</v>
      </c>
      <c r="D174" s="57" t="s">
        <v>56</v>
      </c>
      <c r="E174" s="66" t="s">
        <v>4</v>
      </c>
    </row>
    <row r="175" spans="1:5" x14ac:dyDescent="0.25">
      <c r="A175" s="78" t="s">
        <v>272</v>
      </c>
      <c r="B175" s="57" t="s">
        <v>273</v>
      </c>
      <c r="C175" s="57" t="s">
        <v>21</v>
      </c>
      <c r="D175" s="57" t="s">
        <v>50</v>
      </c>
      <c r="E175" s="66" t="s">
        <v>193</v>
      </c>
    </row>
    <row r="176" spans="1:5" x14ac:dyDescent="0.25">
      <c r="A176" s="78" t="s">
        <v>274</v>
      </c>
      <c r="B176" s="57" t="s">
        <v>273</v>
      </c>
      <c r="C176" s="57" t="s">
        <v>21</v>
      </c>
      <c r="D176" s="57" t="s">
        <v>52</v>
      </c>
      <c r="E176" s="66" t="s">
        <v>193</v>
      </c>
    </row>
    <row r="177" spans="1:5" x14ac:dyDescent="0.25">
      <c r="A177" s="78" t="s">
        <v>275</v>
      </c>
      <c r="B177" s="57" t="s">
        <v>273</v>
      </c>
      <c r="C177" s="57" t="s">
        <v>21</v>
      </c>
      <c r="D177" s="57" t="s">
        <v>54</v>
      </c>
      <c r="E177" s="66" t="s">
        <v>193</v>
      </c>
    </row>
    <row r="178" spans="1:5" x14ac:dyDescent="0.25">
      <c r="A178" s="78" t="s">
        <v>276</v>
      </c>
      <c r="B178" s="57" t="s">
        <v>273</v>
      </c>
      <c r="C178" s="57" t="s">
        <v>21</v>
      </c>
      <c r="D178" s="57" t="s">
        <v>56</v>
      </c>
      <c r="E178" s="66" t="s">
        <v>193</v>
      </c>
    </row>
    <row r="179" spans="1:5" x14ac:dyDescent="0.25">
      <c r="A179" s="78" t="s">
        <v>277</v>
      </c>
      <c r="B179" s="57" t="s">
        <v>273</v>
      </c>
      <c r="C179" s="57" t="s">
        <v>21</v>
      </c>
      <c r="D179" s="57" t="s">
        <v>58</v>
      </c>
      <c r="E179" s="66" t="s">
        <v>193</v>
      </c>
    </row>
    <row r="180" spans="1:5" x14ac:dyDescent="0.25">
      <c r="A180" s="78" t="s">
        <v>278</v>
      </c>
      <c r="B180" s="57" t="s">
        <v>279</v>
      </c>
      <c r="C180" s="57" t="s">
        <v>21</v>
      </c>
      <c r="D180" s="57" t="s">
        <v>50</v>
      </c>
      <c r="E180" s="66" t="s">
        <v>4</v>
      </c>
    </row>
    <row r="181" spans="1:5" x14ac:dyDescent="0.25">
      <c r="A181" s="78" t="s">
        <v>280</v>
      </c>
      <c r="B181" s="57" t="s">
        <v>279</v>
      </c>
      <c r="C181" s="57" t="s">
        <v>21</v>
      </c>
      <c r="D181" s="57" t="s">
        <v>52</v>
      </c>
      <c r="E181" s="66" t="s">
        <v>4</v>
      </c>
    </row>
    <row r="182" spans="1:5" x14ac:dyDescent="0.25">
      <c r="A182" s="78" t="s">
        <v>281</v>
      </c>
      <c r="B182" s="57" t="s">
        <v>279</v>
      </c>
      <c r="C182" s="57" t="s">
        <v>21</v>
      </c>
      <c r="D182" s="57" t="s">
        <v>54</v>
      </c>
      <c r="E182" s="66" t="s">
        <v>4</v>
      </c>
    </row>
    <row r="183" spans="1:5" x14ac:dyDescent="0.25">
      <c r="A183" s="78" t="s">
        <v>282</v>
      </c>
      <c r="B183" s="57" t="s">
        <v>279</v>
      </c>
      <c r="C183" s="57" t="s">
        <v>21</v>
      </c>
      <c r="D183" s="57" t="s">
        <v>56</v>
      </c>
      <c r="E183" s="66" t="s">
        <v>4</v>
      </c>
    </row>
    <row r="184" spans="1:5" x14ac:dyDescent="0.25">
      <c r="A184" s="78" t="s">
        <v>283</v>
      </c>
      <c r="B184" s="57" t="s">
        <v>279</v>
      </c>
      <c r="C184" s="57" t="s">
        <v>21</v>
      </c>
      <c r="D184" s="57" t="s">
        <v>58</v>
      </c>
      <c r="E184" s="66" t="s">
        <v>4</v>
      </c>
    </row>
    <row r="185" spans="1:5" x14ac:dyDescent="0.25">
      <c r="A185" s="78" t="s">
        <v>284</v>
      </c>
      <c r="B185" s="57" t="s">
        <v>285</v>
      </c>
      <c r="C185" s="57" t="s">
        <v>21</v>
      </c>
      <c r="D185" s="57" t="s">
        <v>50</v>
      </c>
      <c r="E185" s="66" t="s">
        <v>4</v>
      </c>
    </row>
    <row r="186" spans="1:5" x14ac:dyDescent="0.25">
      <c r="A186" s="78" t="s">
        <v>286</v>
      </c>
      <c r="B186" s="57" t="s">
        <v>285</v>
      </c>
      <c r="C186" s="57" t="s">
        <v>21</v>
      </c>
      <c r="D186" s="57" t="s">
        <v>52</v>
      </c>
      <c r="E186" s="66" t="s">
        <v>4</v>
      </c>
    </row>
    <row r="187" spans="1:5" x14ac:dyDescent="0.25">
      <c r="A187" s="78" t="s">
        <v>287</v>
      </c>
      <c r="B187" s="57" t="s">
        <v>285</v>
      </c>
      <c r="C187" s="57" t="s">
        <v>21</v>
      </c>
      <c r="D187" s="57" t="s">
        <v>54</v>
      </c>
      <c r="E187" s="66" t="s">
        <v>4</v>
      </c>
    </row>
    <row r="188" spans="1:5" x14ac:dyDescent="0.25">
      <c r="A188" s="78" t="s">
        <v>288</v>
      </c>
      <c r="B188" s="57" t="s">
        <v>285</v>
      </c>
      <c r="C188" s="57" t="s">
        <v>21</v>
      </c>
      <c r="D188" s="57" t="s">
        <v>56</v>
      </c>
      <c r="E188" s="66" t="s">
        <v>4</v>
      </c>
    </row>
    <row r="189" spans="1:5" x14ac:dyDescent="0.25">
      <c r="A189" s="78" t="s">
        <v>289</v>
      </c>
      <c r="B189" s="57" t="s">
        <v>285</v>
      </c>
      <c r="C189" s="57" t="s">
        <v>21</v>
      </c>
      <c r="D189" s="57" t="s">
        <v>58</v>
      </c>
      <c r="E189" s="66" t="s">
        <v>4</v>
      </c>
    </row>
    <row r="190" spans="1:5" x14ac:dyDescent="0.25">
      <c r="A190" s="78" t="s">
        <v>290</v>
      </c>
      <c r="B190" s="57" t="s">
        <v>291</v>
      </c>
      <c r="C190" s="57" t="s">
        <v>21</v>
      </c>
      <c r="D190" s="57" t="s">
        <v>54</v>
      </c>
      <c r="E190" s="66" t="s">
        <v>4</v>
      </c>
    </row>
    <row r="191" spans="1:5" x14ac:dyDescent="0.25">
      <c r="A191" s="78" t="s">
        <v>292</v>
      </c>
      <c r="B191" s="57" t="s">
        <v>293</v>
      </c>
      <c r="C191" s="57" t="s">
        <v>21</v>
      </c>
      <c r="D191" s="57" t="s">
        <v>54</v>
      </c>
      <c r="E191" s="66" t="s">
        <v>4</v>
      </c>
    </row>
    <row r="192" spans="1:5" x14ac:dyDescent="0.25">
      <c r="A192" s="78" t="s">
        <v>294</v>
      </c>
      <c r="B192" s="57" t="s">
        <v>295</v>
      </c>
      <c r="C192" s="57" t="s">
        <v>21</v>
      </c>
      <c r="D192" s="57" t="s">
        <v>50</v>
      </c>
      <c r="E192" s="66" t="s">
        <v>4</v>
      </c>
    </row>
    <row r="193" spans="1:5" x14ac:dyDescent="0.25">
      <c r="A193" s="78" t="s">
        <v>296</v>
      </c>
      <c r="B193" s="57" t="s">
        <v>295</v>
      </c>
      <c r="C193" s="57" t="s">
        <v>21</v>
      </c>
      <c r="D193" s="57" t="s">
        <v>52</v>
      </c>
      <c r="E193" s="66" t="s">
        <v>4</v>
      </c>
    </row>
    <row r="194" spans="1:5" x14ac:dyDescent="0.25">
      <c r="A194" s="78" t="s">
        <v>297</v>
      </c>
      <c r="B194" s="57" t="s">
        <v>295</v>
      </c>
      <c r="C194" s="57" t="s">
        <v>21</v>
      </c>
      <c r="D194" s="57" t="s">
        <v>54</v>
      </c>
      <c r="E194" s="66" t="s">
        <v>4</v>
      </c>
    </row>
    <row r="195" spans="1:5" x14ac:dyDescent="0.25">
      <c r="A195" s="78" t="s">
        <v>298</v>
      </c>
      <c r="B195" s="57" t="s">
        <v>295</v>
      </c>
      <c r="C195" s="57" t="s">
        <v>21</v>
      </c>
      <c r="D195" s="57" t="s">
        <v>56</v>
      </c>
      <c r="E195" s="66" t="s">
        <v>4</v>
      </c>
    </row>
    <row r="196" spans="1:5" x14ac:dyDescent="0.25">
      <c r="A196" s="78" t="s">
        <v>299</v>
      </c>
      <c r="B196" s="57" t="s">
        <v>295</v>
      </c>
      <c r="C196" s="57" t="s">
        <v>21</v>
      </c>
      <c r="D196" s="57" t="s">
        <v>58</v>
      </c>
      <c r="E196" s="66" t="s">
        <v>4</v>
      </c>
    </row>
    <row r="197" spans="1:5" x14ac:dyDescent="0.25">
      <c r="A197" s="78" t="s">
        <v>300</v>
      </c>
      <c r="B197" s="57" t="s">
        <v>301</v>
      </c>
      <c r="C197" s="57" t="s">
        <v>21</v>
      </c>
      <c r="D197" s="57" t="s">
        <v>50</v>
      </c>
      <c r="E197" s="66" t="s">
        <v>193</v>
      </c>
    </row>
    <row r="198" spans="1:5" x14ac:dyDescent="0.25">
      <c r="A198" s="78" t="s">
        <v>302</v>
      </c>
      <c r="B198" s="57" t="s">
        <v>301</v>
      </c>
      <c r="C198" s="57" t="s">
        <v>21</v>
      </c>
      <c r="D198" s="57" t="s">
        <v>52</v>
      </c>
      <c r="E198" s="66" t="s">
        <v>193</v>
      </c>
    </row>
    <row r="199" spans="1:5" x14ac:dyDescent="0.25">
      <c r="A199" s="78" t="s">
        <v>303</v>
      </c>
      <c r="B199" s="57" t="s">
        <v>301</v>
      </c>
      <c r="C199" s="57" t="s">
        <v>21</v>
      </c>
      <c r="D199" s="57" t="s">
        <v>54</v>
      </c>
      <c r="E199" s="66" t="s">
        <v>193</v>
      </c>
    </row>
    <row r="200" spans="1:5" x14ac:dyDescent="0.25">
      <c r="A200" s="78" t="s">
        <v>304</v>
      </c>
      <c r="B200" s="57" t="s">
        <v>301</v>
      </c>
      <c r="C200" s="57" t="s">
        <v>21</v>
      </c>
      <c r="D200" s="57" t="s">
        <v>56</v>
      </c>
      <c r="E200" s="66" t="s">
        <v>193</v>
      </c>
    </row>
    <row r="201" spans="1:5" x14ac:dyDescent="0.25">
      <c r="A201" s="78" t="s">
        <v>305</v>
      </c>
      <c r="B201" s="57" t="s">
        <v>301</v>
      </c>
      <c r="C201" s="57" t="s">
        <v>21</v>
      </c>
      <c r="D201" s="57" t="s">
        <v>58</v>
      </c>
      <c r="E201" s="66" t="s">
        <v>193</v>
      </c>
    </row>
    <row r="202" spans="1:5" x14ac:dyDescent="0.25">
      <c r="A202" s="78" t="s">
        <v>306</v>
      </c>
      <c r="B202" s="57" t="s">
        <v>307</v>
      </c>
      <c r="C202" s="57" t="s">
        <v>21</v>
      </c>
      <c r="D202" s="57" t="s">
        <v>54</v>
      </c>
      <c r="E202" s="66" t="s">
        <v>4</v>
      </c>
    </row>
    <row r="203" spans="1:5" x14ac:dyDescent="0.25">
      <c r="A203" s="78" t="s">
        <v>308</v>
      </c>
      <c r="B203" s="57" t="s">
        <v>309</v>
      </c>
      <c r="C203" s="57" t="s">
        <v>21</v>
      </c>
      <c r="D203" s="57" t="s">
        <v>56</v>
      </c>
      <c r="E203" s="66" t="s">
        <v>4</v>
      </c>
    </row>
    <row r="204" spans="1:5" x14ac:dyDescent="0.25">
      <c r="A204" s="78" t="s">
        <v>310</v>
      </c>
      <c r="B204" s="57" t="s">
        <v>311</v>
      </c>
      <c r="C204" s="57" t="s">
        <v>21</v>
      </c>
      <c r="D204" s="57" t="s">
        <v>50</v>
      </c>
      <c r="E204" s="66" t="s">
        <v>4</v>
      </c>
    </row>
    <row r="205" spans="1:5" x14ac:dyDescent="0.25">
      <c r="A205" s="78" t="s">
        <v>312</v>
      </c>
      <c r="B205" s="57" t="s">
        <v>311</v>
      </c>
      <c r="C205" s="57" t="s">
        <v>21</v>
      </c>
      <c r="D205" s="57" t="s">
        <v>52</v>
      </c>
      <c r="E205" s="66" t="s">
        <v>4</v>
      </c>
    </row>
    <row r="206" spans="1:5" x14ac:dyDescent="0.25">
      <c r="A206" s="78" t="s">
        <v>313</v>
      </c>
      <c r="B206" s="57" t="s">
        <v>311</v>
      </c>
      <c r="C206" s="57" t="s">
        <v>21</v>
      </c>
      <c r="D206" s="57" t="s">
        <v>54</v>
      </c>
      <c r="E206" s="66" t="s">
        <v>4</v>
      </c>
    </row>
    <row r="207" spans="1:5" x14ac:dyDescent="0.25">
      <c r="A207" s="78" t="s">
        <v>314</v>
      </c>
      <c r="B207" s="57" t="s">
        <v>311</v>
      </c>
      <c r="C207" s="57" t="s">
        <v>21</v>
      </c>
      <c r="D207" s="57" t="s">
        <v>56</v>
      </c>
      <c r="E207" s="66" t="s">
        <v>4</v>
      </c>
    </row>
    <row r="208" spans="1:5" x14ac:dyDescent="0.25">
      <c r="A208" s="78" t="s">
        <v>315</v>
      </c>
      <c r="B208" s="57" t="s">
        <v>311</v>
      </c>
      <c r="C208" s="57" t="s">
        <v>21</v>
      </c>
      <c r="D208" s="57" t="s">
        <v>58</v>
      </c>
      <c r="E208" s="66" t="s">
        <v>4</v>
      </c>
    </row>
    <row r="209" spans="1:5" x14ac:dyDescent="0.25">
      <c r="A209" s="78" t="s">
        <v>316</v>
      </c>
      <c r="B209" s="57" t="s">
        <v>317</v>
      </c>
      <c r="C209" s="57" t="s">
        <v>21</v>
      </c>
      <c r="D209" s="57" t="s">
        <v>50</v>
      </c>
      <c r="E209" s="66" t="s">
        <v>4</v>
      </c>
    </row>
    <row r="210" spans="1:5" x14ac:dyDescent="0.25">
      <c r="A210" s="78" t="s">
        <v>318</v>
      </c>
      <c r="B210" s="57" t="s">
        <v>317</v>
      </c>
      <c r="C210" s="57" t="s">
        <v>21</v>
      </c>
      <c r="D210" s="57" t="s">
        <v>52</v>
      </c>
      <c r="E210" s="66" t="s">
        <v>4</v>
      </c>
    </row>
    <row r="211" spans="1:5" x14ac:dyDescent="0.25">
      <c r="A211" s="78" t="s">
        <v>319</v>
      </c>
      <c r="B211" s="57" t="s">
        <v>317</v>
      </c>
      <c r="C211" s="57" t="s">
        <v>21</v>
      </c>
      <c r="D211" s="57" t="s">
        <v>54</v>
      </c>
      <c r="E211" s="66" t="s">
        <v>4</v>
      </c>
    </row>
    <row r="212" spans="1:5" x14ac:dyDescent="0.25">
      <c r="A212" s="78" t="s">
        <v>320</v>
      </c>
      <c r="B212" s="57" t="s">
        <v>317</v>
      </c>
      <c r="C212" s="57" t="s">
        <v>21</v>
      </c>
      <c r="D212" s="57" t="s">
        <v>56</v>
      </c>
      <c r="E212" s="66" t="s">
        <v>4</v>
      </c>
    </row>
    <row r="213" spans="1:5" x14ac:dyDescent="0.25">
      <c r="A213" s="78" t="s">
        <v>321</v>
      </c>
      <c r="B213" s="57" t="s">
        <v>317</v>
      </c>
      <c r="C213" s="57" t="s">
        <v>21</v>
      </c>
      <c r="D213" s="57" t="s">
        <v>58</v>
      </c>
      <c r="E213" s="66" t="s">
        <v>4</v>
      </c>
    </row>
    <row r="214" spans="1:5" x14ac:dyDescent="0.25">
      <c r="A214" s="78" t="s">
        <v>322</v>
      </c>
      <c r="B214" s="57" t="s">
        <v>323</v>
      </c>
      <c r="C214" s="57" t="s">
        <v>21</v>
      </c>
      <c r="D214" s="57" t="s">
        <v>50</v>
      </c>
      <c r="E214" s="66" t="s">
        <v>4</v>
      </c>
    </row>
    <row r="215" spans="1:5" x14ac:dyDescent="0.25">
      <c r="A215" s="78" t="s">
        <v>324</v>
      </c>
      <c r="B215" s="57" t="s">
        <v>323</v>
      </c>
      <c r="C215" s="57" t="s">
        <v>21</v>
      </c>
      <c r="D215" s="57" t="s">
        <v>52</v>
      </c>
      <c r="E215" s="66" t="s">
        <v>4</v>
      </c>
    </row>
    <row r="216" spans="1:5" x14ac:dyDescent="0.25">
      <c r="A216" s="78" t="s">
        <v>325</v>
      </c>
      <c r="B216" s="57" t="s">
        <v>323</v>
      </c>
      <c r="C216" s="57" t="s">
        <v>21</v>
      </c>
      <c r="D216" s="57" t="s">
        <v>54</v>
      </c>
      <c r="E216" s="66" t="s">
        <v>4</v>
      </c>
    </row>
    <row r="217" spans="1:5" x14ac:dyDescent="0.25">
      <c r="A217" s="78" t="s">
        <v>326</v>
      </c>
      <c r="B217" s="57" t="s">
        <v>323</v>
      </c>
      <c r="C217" s="57" t="s">
        <v>21</v>
      </c>
      <c r="D217" s="57" t="s">
        <v>56</v>
      </c>
      <c r="E217" s="66" t="s">
        <v>4</v>
      </c>
    </row>
    <row r="218" spans="1:5" x14ac:dyDescent="0.25">
      <c r="A218" s="78" t="s">
        <v>327</v>
      </c>
      <c r="B218" s="57" t="s">
        <v>323</v>
      </c>
      <c r="C218" s="57" t="s">
        <v>21</v>
      </c>
      <c r="D218" s="57" t="s">
        <v>58</v>
      </c>
      <c r="E218" s="66" t="s">
        <v>4</v>
      </c>
    </row>
    <row r="219" spans="1:5" x14ac:dyDescent="0.25">
      <c r="A219" s="78" t="s">
        <v>328</v>
      </c>
      <c r="B219" s="57" t="s">
        <v>329</v>
      </c>
      <c r="C219" s="57" t="s">
        <v>21</v>
      </c>
      <c r="D219" s="57" t="s">
        <v>50</v>
      </c>
      <c r="E219" s="66" t="s">
        <v>4</v>
      </c>
    </row>
    <row r="220" spans="1:5" x14ac:dyDescent="0.25">
      <c r="A220" s="78" t="s">
        <v>330</v>
      </c>
      <c r="B220" s="57" t="s">
        <v>329</v>
      </c>
      <c r="C220" s="57" t="s">
        <v>21</v>
      </c>
      <c r="D220" s="57" t="s">
        <v>52</v>
      </c>
      <c r="E220" s="66" t="s">
        <v>4</v>
      </c>
    </row>
    <row r="221" spans="1:5" x14ac:dyDescent="0.25">
      <c r="A221" s="78" t="s">
        <v>331</v>
      </c>
      <c r="B221" s="57" t="s">
        <v>329</v>
      </c>
      <c r="C221" s="57" t="s">
        <v>21</v>
      </c>
      <c r="D221" s="57" t="s">
        <v>54</v>
      </c>
      <c r="E221" s="66" t="s">
        <v>4</v>
      </c>
    </row>
    <row r="222" spans="1:5" x14ac:dyDescent="0.25">
      <c r="A222" s="78" t="s">
        <v>332</v>
      </c>
      <c r="B222" s="57" t="s">
        <v>329</v>
      </c>
      <c r="C222" s="57" t="s">
        <v>21</v>
      </c>
      <c r="D222" s="57" t="s">
        <v>56</v>
      </c>
      <c r="E222" s="66" t="s">
        <v>4</v>
      </c>
    </row>
    <row r="223" spans="1:5" x14ac:dyDescent="0.25">
      <c r="A223" s="78" t="s">
        <v>333</v>
      </c>
      <c r="B223" s="57" t="s">
        <v>329</v>
      </c>
      <c r="C223" s="57" t="s">
        <v>21</v>
      </c>
      <c r="D223" s="57" t="s">
        <v>58</v>
      </c>
      <c r="E223" s="66" t="s">
        <v>4</v>
      </c>
    </row>
    <row r="224" spans="1:5" x14ac:dyDescent="0.25">
      <c r="A224" s="78" t="s">
        <v>334</v>
      </c>
      <c r="B224" s="57" t="s">
        <v>335</v>
      </c>
      <c r="C224" s="57" t="s">
        <v>21</v>
      </c>
      <c r="D224" s="57" t="s">
        <v>50</v>
      </c>
      <c r="E224" s="66" t="s">
        <v>4</v>
      </c>
    </row>
    <row r="225" spans="1:5" x14ac:dyDescent="0.25">
      <c r="A225" s="78" t="s">
        <v>336</v>
      </c>
      <c r="B225" s="57" t="s">
        <v>335</v>
      </c>
      <c r="C225" s="57" t="s">
        <v>21</v>
      </c>
      <c r="D225" s="57" t="s">
        <v>52</v>
      </c>
      <c r="E225" s="66" t="s">
        <v>4</v>
      </c>
    </row>
    <row r="226" spans="1:5" x14ac:dyDescent="0.25">
      <c r="A226" s="78" t="s">
        <v>337</v>
      </c>
      <c r="B226" s="57" t="s">
        <v>335</v>
      </c>
      <c r="C226" s="57" t="s">
        <v>21</v>
      </c>
      <c r="D226" s="57" t="s">
        <v>54</v>
      </c>
      <c r="E226" s="66" t="s">
        <v>4</v>
      </c>
    </row>
    <row r="227" spans="1:5" x14ac:dyDescent="0.25">
      <c r="A227" s="78" t="s">
        <v>338</v>
      </c>
      <c r="B227" s="57" t="s">
        <v>335</v>
      </c>
      <c r="C227" s="57" t="s">
        <v>21</v>
      </c>
      <c r="D227" s="57" t="s">
        <v>56</v>
      </c>
      <c r="E227" s="66" t="s">
        <v>4</v>
      </c>
    </row>
    <row r="228" spans="1:5" x14ac:dyDescent="0.25">
      <c r="A228" s="78" t="s">
        <v>339</v>
      </c>
      <c r="B228" s="57" t="s">
        <v>335</v>
      </c>
      <c r="C228" s="57" t="s">
        <v>21</v>
      </c>
      <c r="D228" s="57" t="s">
        <v>58</v>
      </c>
      <c r="E228" s="66" t="s">
        <v>4</v>
      </c>
    </row>
    <row r="229" spans="1:5" x14ac:dyDescent="0.25">
      <c r="A229" s="78" t="s">
        <v>340</v>
      </c>
      <c r="B229" s="57" t="s">
        <v>341</v>
      </c>
      <c r="C229" s="57" t="s">
        <v>21</v>
      </c>
      <c r="D229" s="57" t="s">
        <v>50</v>
      </c>
      <c r="E229" s="66" t="s">
        <v>4</v>
      </c>
    </row>
    <row r="230" spans="1:5" x14ac:dyDescent="0.25">
      <c r="A230" s="78" t="s">
        <v>342</v>
      </c>
      <c r="B230" s="57" t="s">
        <v>341</v>
      </c>
      <c r="C230" s="57" t="s">
        <v>21</v>
      </c>
      <c r="D230" s="57" t="s">
        <v>52</v>
      </c>
      <c r="E230" s="66" t="s">
        <v>4</v>
      </c>
    </row>
    <row r="231" spans="1:5" x14ac:dyDescent="0.25">
      <c r="A231" s="78" t="s">
        <v>343</v>
      </c>
      <c r="B231" s="57" t="s">
        <v>341</v>
      </c>
      <c r="C231" s="57" t="s">
        <v>21</v>
      </c>
      <c r="D231" s="57" t="s">
        <v>54</v>
      </c>
      <c r="E231" s="66" t="s">
        <v>4</v>
      </c>
    </row>
    <row r="232" spans="1:5" x14ac:dyDescent="0.25">
      <c r="A232" s="78" t="s">
        <v>344</v>
      </c>
      <c r="B232" s="57" t="s">
        <v>341</v>
      </c>
      <c r="C232" s="57" t="s">
        <v>21</v>
      </c>
      <c r="D232" s="57" t="s">
        <v>56</v>
      </c>
      <c r="E232" s="66" t="s">
        <v>4</v>
      </c>
    </row>
    <row r="233" spans="1:5" x14ac:dyDescent="0.25">
      <c r="A233" s="78" t="s">
        <v>345</v>
      </c>
      <c r="B233" s="57" t="s">
        <v>341</v>
      </c>
      <c r="C233" s="57" t="s">
        <v>21</v>
      </c>
      <c r="D233" s="57" t="s">
        <v>58</v>
      </c>
      <c r="E233" s="66" t="s">
        <v>4</v>
      </c>
    </row>
    <row r="234" spans="1:5" x14ac:dyDescent="0.25">
      <c r="A234" s="78" t="s">
        <v>346</v>
      </c>
      <c r="B234" s="57" t="s">
        <v>347</v>
      </c>
      <c r="C234" s="57" t="s">
        <v>21</v>
      </c>
      <c r="D234" s="57" t="s">
        <v>50</v>
      </c>
      <c r="E234" s="66" t="s">
        <v>4</v>
      </c>
    </row>
    <row r="235" spans="1:5" x14ac:dyDescent="0.25">
      <c r="A235" s="78" t="s">
        <v>348</v>
      </c>
      <c r="B235" s="57" t="s">
        <v>347</v>
      </c>
      <c r="C235" s="57" t="s">
        <v>21</v>
      </c>
      <c r="D235" s="57" t="s">
        <v>52</v>
      </c>
      <c r="E235" s="66" t="s">
        <v>4</v>
      </c>
    </row>
    <row r="236" spans="1:5" x14ac:dyDescent="0.25">
      <c r="A236" s="78" t="s">
        <v>349</v>
      </c>
      <c r="B236" s="57" t="s">
        <v>347</v>
      </c>
      <c r="C236" s="57" t="s">
        <v>21</v>
      </c>
      <c r="D236" s="57" t="s">
        <v>54</v>
      </c>
      <c r="E236" s="66" t="s">
        <v>4</v>
      </c>
    </row>
    <row r="237" spans="1:5" x14ac:dyDescent="0.25">
      <c r="A237" s="78" t="s">
        <v>350</v>
      </c>
      <c r="B237" s="57" t="s">
        <v>347</v>
      </c>
      <c r="C237" s="57" t="s">
        <v>21</v>
      </c>
      <c r="D237" s="57" t="s">
        <v>56</v>
      </c>
      <c r="E237" s="66" t="s">
        <v>4</v>
      </c>
    </row>
    <row r="238" spans="1:5" x14ac:dyDescent="0.25">
      <c r="A238" s="78" t="s">
        <v>351</v>
      </c>
      <c r="B238" s="57" t="s">
        <v>347</v>
      </c>
      <c r="C238" s="57" t="s">
        <v>21</v>
      </c>
      <c r="D238" s="57" t="s">
        <v>58</v>
      </c>
      <c r="E238" s="66" t="s">
        <v>4</v>
      </c>
    </row>
    <row r="239" spans="1:5" x14ac:dyDescent="0.25">
      <c r="A239" s="78" t="s">
        <v>352</v>
      </c>
      <c r="B239" s="57" t="s">
        <v>353</v>
      </c>
      <c r="C239" s="57" t="s">
        <v>21</v>
      </c>
      <c r="D239" s="57" t="s">
        <v>50</v>
      </c>
      <c r="E239" s="66" t="s">
        <v>4</v>
      </c>
    </row>
    <row r="240" spans="1:5" x14ac:dyDescent="0.25">
      <c r="A240" s="78" t="s">
        <v>354</v>
      </c>
      <c r="B240" s="57" t="s">
        <v>353</v>
      </c>
      <c r="C240" s="57" t="s">
        <v>21</v>
      </c>
      <c r="D240" s="57" t="s">
        <v>52</v>
      </c>
      <c r="E240" s="66" t="s">
        <v>4</v>
      </c>
    </row>
    <row r="241" spans="1:5" x14ac:dyDescent="0.25">
      <c r="A241" s="78" t="s">
        <v>355</v>
      </c>
      <c r="B241" s="57" t="s">
        <v>353</v>
      </c>
      <c r="C241" s="57" t="s">
        <v>21</v>
      </c>
      <c r="D241" s="57" t="s">
        <v>54</v>
      </c>
      <c r="E241" s="66" t="s">
        <v>4</v>
      </c>
    </row>
    <row r="242" spans="1:5" x14ac:dyDescent="0.25">
      <c r="A242" s="78" t="s">
        <v>356</v>
      </c>
      <c r="B242" s="57" t="s">
        <v>353</v>
      </c>
      <c r="C242" s="57" t="s">
        <v>21</v>
      </c>
      <c r="D242" s="57" t="s">
        <v>56</v>
      </c>
      <c r="E242" s="66" t="s">
        <v>4</v>
      </c>
    </row>
    <row r="243" spans="1:5" x14ac:dyDescent="0.25">
      <c r="A243" s="78" t="s">
        <v>357</v>
      </c>
      <c r="B243" s="57" t="s">
        <v>353</v>
      </c>
      <c r="C243" s="57" t="s">
        <v>21</v>
      </c>
      <c r="D243" s="57" t="s">
        <v>58</v>
      </c>
      <c r="E243" s="66" t="s">
        <v>4</v>
      </c>
    </row>
    <row r="244" spans="1:5" x14ac:dyDescent="0.25">
      <c r="A244" s="78" t="s">
        <v>358</v>
      </c>
      <c r="B244" s="57" t="s">
        <v>359</v>
      </c>
      <c r="C244" s="57" t="s">
        <v>21</v>
      </c>
      <c r="D244" s="57" t="s">
        <v>56</v>
      </c>
      <c r="E244" s="66" t="s">
        <v>4</v>
      </c>
    </row>
    <row r="245" spans="1:5" x14ac:dyDescent="0.25">
      <c r="A245" s="78" t="s">
        <v>360</v>
      </c>
      <c r="B245" s="57" t="s">
        <v>361</v>
      </c>
      <c r="C245" s="57" t="s">
        <v>21</v>
      </c>
      <c r="D245" s="57" t="s">
        <v>56</v>
      </c>
      <c r="E245" s="66" t="s">
        <v>4</v>
      </c>
    </row>
    <row r="246" spans="1:5" x14ac:dyDescent="0.25">
      <c r="A246" s="78" t="s">
        <v>362</v>
      </c>
      <c r="B246" s="57" t="s">
        <v>363</v>
      </c>
      <c r="C246" s="57" t="s">
        <v>21</v>
      </c>
      <c r="D246" s="57" t="s">
        <v>56</v>
      </c>
      <c r="E246" s="66" t="s">
        <v>4</v>
      </c>
    </row>
    <row r="247" spans="1:5" x14ac:dyDescent="0.25">
      <c r="A247" s="78" t="s">
        <v>364</v>
      </c>
      <c r="B247" s="57" t="s">
        <v>365</v>
      </c>
      <c r="C247" s="57" t="s">
        <v>21</v>
      </c>
      <c r="D247" s="57" t="s">
        <v>50</v>
      </c>
      <c r="E247" s="66" t="s">
        <v>4</v>
      </c>
    </row>
    <row r="248" spans="1:5" x14ac:dyDescent="0.25">
      <c r="A248" s="78" t="s">
        <v>366</v>
      </c>
      <c r="B248" s="57" t="s">
        <v>365</v>
      </c>
      <c r="C248" s="57" t="s">
        <v>21</v>
      </c>
      <c r="D248" s="57" t="s">
        <v>52</v>
      </c>
      <c r="E248" s="66" t="s">
        <v>4</v>
      </c>
    </row>
    <row r="249" spans="1:5" x14ac:dyDescent="0.25">
      <c r="A249" s="78" t="s">
        <v>367</v>
      </c>
      <c r="B249" s="57" t="s">
        <v>365</v>
      </c>
      <c r="C249" s="57" t="s">
        <v>21</v>
      </c>
      <c r="D249" s="57" t="s">
        <v>54</v>
      </c>
      <c r="E249" s="66" t="s">
        <v>4</v>
      </c>
    </row>
    <row r="250" spans="1:5" x14ac:dyDescent="0.25">
      <c r="A250" s="78" t="s">
        <v>368</v>
      </c>
      <c r="B250" s="57" t="s">
        <v>365</v>
      </c>
      <c r="C250" s="57" t="s">
        <v>21</v>
      </c>
      <c r="D250" s="57" t="s">
        <v>56</v>
      </c>
      <c r="E250" s="66" t="s">
        <v>4</v>
      </c>
    </row>
    <row r="251" spans="1:5" x14ac:dyDescent="0.25">
      <c r="A251" s="78" t="s">
        <v>369</v>
      </c>
      <c r="B251" s="57" t="s">
        <v>365</v>
      </c>
      <c r="C251" s="57" t="s">
        <v>21</v>
      </c>
      <c r="D251" s="57" t="s">
        <v>58</v>
      </c>
      <c r="E251" s="66" t="s">
        <v>4</v>
      </c>
    </row>
    <row r="252" spans="1:5" x14ac:dyDescent="0.25">
      <c r="A252" s="78" t="s">
        <v>370</v>
      </c>
      <c r="B252" s="57" t="s">
        <v>371</v>
      </c>
      <c r="C252" s="57" t="s">
        <v>21</v>
      </c>
      <c r="D252" s="57" t="s">
        <v>50</v>
      </c>
      <c r="E252" s="66" t="s">
        <v>4</v>
      </c>
    </row>
    <row r="253" spans="1:5" x14ac:dyDescent="0.25">
      <c r="A253" s="78" t="s">
        <v>372</v>
      </c>
      <c r="B253" s="57" t="s">
        <v>371</v>
      </c>
      <c r="C253" s="57" t="s">
        <v>21</v>
      </c>
      <c r="D253" s="57" t="s">
        <v>52</v>
      </c>
      <c r="E253" s="66" t="s">
        <v>4</v>
      </c>
    </row>
    <row r="254" spans="1:5" x14ac:dyDescent="0.25">
      <c r="A254" s="78" t="s">
        <v>373</v>
      </c>
      <c r="B254" s="57" t="s">
        <v>371</v>
      </c>
      <c r="C254" s="57" t="s">
        <v>21</v>
      </c>
      <c r="D254" s="57" t="s">
        <v>54</v>
      </c>
      <c r="E254" s="66" t="s">
        <v>4</v>
      </c>
    </row>
    <row r="255" spans="1:5" x14ac:dyDescent="0.25">
      <c r="A255" s="78" t="s">
        <v>374</v>
      </c>
      <c r="B255" s="57" t="s">
        <v>371</v>
      </c>
      <c r="C255" s="57" t="s">
        <v>21</v>
      </c>
      <c r="D255" s="57" t="s">
        <v>56</v>
      </c>
      <c r="E255" s="66" t="s">
        <v>4</v>
      </c>
    </row>
    <row r="256" spans="1:5" x14ac:dyDescent="0.25">
      <c r="A256" s="78" t="s">
        <v>375</v>
      </c>
      <c r="B256" s="57" t="s">
        <v>371</v>
      </c>
      <c r="C256" s="57" t="s">
        <v>21</v>
      </c>
      <c r="D256" s="57" t="s">
        <v>58</v>
      </c>
      <c r="E256" s="66" t="s">
        <v>4</v>
      </c>
    </row>
    <row r="257" spans="1:5" x14ac:dyDescent="0.25">
      <c r="A257" s="78" t="s">
        <v>376</v>
      </c>
      <c r="B257" s="57" t="s">
        <v>377</v>
      </c>
      <c r="C257" s="57" t="s">
        <v>21</v>
      </c>
      <c r="D257" s="57" t="s">
        <v>50</v>
      </c>
      <c r="E257" s="66" t="s">
        <v>4</v>
      </c>
    </row>
    <row r="258" spans="1:5" x14ac:dyDescent="0.25">
      <c r="A258" s="78" t="s">
        <v>378</v>
      </c>
      <c r="B258" s="57" t="s">
        <v>377</v>
      </c>
      <c r="C258" s="57" t="s">
        <v>21</v>
      </c>
      <c r="D258" s="57" t="s">
        <v>52</v>
      </c>
      <c r="E258" s="66" t="s">
        <v>4</v>
      </c>
    </row>
    <row r="259" spans="1:5" x14ac:dyDescent="0.25">
      <c r="A259" s="78" t="s">
        <v>379</v>
      </c>
      <c r="B259" s="57" t="s">
        <v>377</v>
      </c>
      <c r="C259" s="57" t="s">
        <v>21</v>
      </c>
      <c r="D259" s="57" t="s">
        <v>54</v>
      </c>
      <c r="E259" s="66" t="s">
        <v>4</v>
      </c>
    </row>
    <row r="260" spans="1:5" x14ac:dyDescent="0.25">
      <c r="A260" s="78" t="s">
        <v>380</v>
      </c>
      <c r="B260" s="57" t="s">
        <v>377</v>
      </c>
      <c r="C260" s="57" t="s">
        <v>21</v>
      </c>
      <c r="D260" s="57" t="s">
        <v>56</v>
      </c>
      <c r="E260" s="66" t="s">
        <v>4</v>
      </c>
    </row>
    <row r="261" spans="1:5" x14ac:dyDescent="0.25">
      <c r="A261" s="78" t="s">
        <v>381</v>
      </c>
      <c r="B261" s="57" t="s">
        <v>377</v>
      </c>
      <c r="C261" s="57" t="s">
        <v>21</v>
      </c>
      <c r="D261" s="57" t="s">
        <v>58</v>
      </c>
      <c r="E261" s="66" t="s">
        <v>4</v>
      </c>
    </row>
    <row r="262" spans="1:5" x14ac:dyDescent="0.25">
      <c r="A262" s="78" t="s">
        <v>382</v>
      </c>
      <c r="B262" s="57" t="s">
        <v>383</v>
      </c>
      <c r="C262" s="57" t="s">
        <v>21</v>
      </c>
      <c r="D262" s="57" t="s">
        <v>50</v>
      </c>
      <c r="E262" s="66" t="s">
        <v>4</v>
      </c>
    </row>
    <row r="263" spans="1:5" x14ac:dyDescent="0.25">
      <c r="A263" s="78" t="s">
        <v>384</v>
      </c>
      <c r="B263" s="57" t="s">
        <v>383</v>
      </c>
      <c r="C263" s="57" t="s">
        <v>21</v>
      </c>
      <c r="D263" s="57" t="s">
        <v>52</v>
      </c>
      <c r="E263" s="66" t="s">
        <v>4</v>
      </c>
    </row>
    <row r="264" spans="1:5" x14ac:dyDescent="0.25">
      <c r="A264" s="78" t="s">
        <v>385</v>
      </c>
      <c r="B264" s="57" t="s">
        <v>383</v>
      </c>
      <c r="C264" s="57" t="s">
        <v>21</v>
      </c>
      <c r="D264" s="57" t="s">
        <v>54</v>
      </c>
      <c r="E264" s="66" t="s">
        <v>4</v>
      </c>
    </row>
    <row r="265" spans="1:5" x14ac:dyDescent="0.25">
      <c r="A265" s="78" t="s">
        <v>386</v>
      </c>
      <c r="B265" s="57" t="s">
        <v>383</v>
      </c>
      <c r="C265" s="57" t="s">
        <v>21</v>
      </c>
      <c r="D265" s="57" t="s">
        <v>56</v>
      </c>
      <c r="E265" s="66" t="s">
        <v>4</v>
      </c>
    </row>
    <row r="266" spans="1:5" x14ac:dyDescent="0.25">
      <c r="A266" s="78" t="s">
        <v>387</v>
      </c>
      <c r="B266" s="57" t="s">
        <v>383</v>
      </c>
      <c r="C266" s="57" t="s">
        <v>21</v>
      </c>
      <c r="D266" s="57" t="s">
        <v>58</v>
      </c>
      <c r="E266" s="66" t="s">
        <v>4</v>
      </c>
    </row>
    <row r="267" spans="1:5" x14ac:dyDescent="0.25">
      <c r="A267" s="78" t="s">
        <v>388</v>
      </c>
      <c r="B267" s="57" t="s">
        <v>389</v>
      </c>
      <c r="C267" s="57" t="s">
        <v>21</v>
      </c>
      <c r="D267" s="57" t="s">
        <v>50</v>
      </c>
      <c r="E267" s="66" t="s">
        <v>4</v>
      </c>
    </row>
    <row r="268" spans="1:5" x14ac:dyDescent="0.25">
      <c r="A268" s="78" t="s">
        <v>390</v>
      </c>
      <c r="B268" s="57" t="s">
        <v>389</v>
      </c>
      <c r="C268" s="57" t="s">
        <v>21</v>
      </c>
      <c r="D268" s="57" t="s">
        <v>52</v>
      </c>
      <c r="E268" s="66" t="s">
        <v>4</v>
      </c>
    </row>
    <row r="269" spans="1:5" x14ac:dyDescent="0.25">
      <c r="A269" s="78" t="s">
        <v>391</v>
      </c>
      <c r="B269" s="57" t="s">
        <v>389</v>
      </c>
      <c r="C269" s="57" t="s">
        <v>21</v>
      </c>
      <c r="D269" s="57" t="s">
        <v>54</v>
      </c>
      <c r="E269" s="66" t="s">
        <v>4</v>
      </c>
    </row>
    <row r="270" spans="1:5" x14ac:dyDescent="0.25">
      <c r="A270" s="78" t="s">
        <v>392</v>
      </c>
      <c r="B270" s="57" t="s">
        <v>389</v>
      </c>
      <c r="C270" s="57" t="s">
        <v>21</v>
      </c>
      <c r="D270" s="57" t="s">
        <v>56</v>
      </c>
      <c r="E270" s="66" t="s">
        <v>4</v>
      </c>
    </row>
    <row r="271" spans="1:5" x14ac:dyDescent="0.25">
      <c r="A271" s="78" t="s">
        <v>393</v>
      </c>
      <c r="B271" s="57" t="s">
        <v>389</v>
      </c>
      <c r="C271" s="57" t="s">
        <v>21</v>
      </c>
      <c r="D271" s="57" t="s">
        <v>58</v>
      </c>
      <c r="E271" s="66" t="s">
        <v>4</v>
      </c>
    </row>
    <row r="272" spans="1:5" x14ac:dyDescent="0.25">
      <c r="A272" s="78" t="s">
        <v>394</v>
      </c>
      <c r="B272" s="57" t="s">
        <v>395</v>
      </c>
      <c r="C272" s="57" t="s">
        <v>21</v>
      </c>
      <c r="D272" s="57" t="s">
        <v>50</v>
      </c>
      <c r="E272" s="66" t="s">
        <v>4</v>
      </c>
    </row>
    <row r="273" spans="1:5" x14ac:dyDescent="0.25">
      <c r="A273" s="78" t="s">
        <v>396</v>
      </c>
      <c r="B273" s="57" t="s">
        <v>395</v>
      </c>
      <c r="C273" s="57" t="s">
        <v>21</v>
      </c>
      <c r="D273" s="57" t="s">
        <v>52</v>
      </c>
      <c r="E273" s="66" t="s">
        <v>4</v>
      </c>
    </row>
    <row r="274" spans="1:5" x14ac:dyDescent="0.25">
      <c r="A274" s="78" t="s">
        <v>397</v>
      </c>
      <c r="B274" s="57" t="s">
        <v>395</v>
      </c>
      <c r="C274" s="57" t="s">
        <v>21</v>
      </c>
      <c r="D274" s="57" t="s">
        <v>54</v>
      </c>
      <c r="E274" s="66" t="s">
        <v>4</v>
      </c>
    </row>
    <row r="275" spans="1:5" x14ac:dyDescent="0.25">
      <c r="A275" s="78" t="s">
        <v>398</v>
      </c>
      <c r="B275" s="57" t="s">
        <v>395</v>
      </c>
      <c r="C275" s="57" t="s">
        <v>21</v>
      </c>
      <c r="D275" s="57" t="s">
        <v>56</v>
      </c>
      <c r="E275" s="66" t="s">
        <v>4</v>
      </c>
    </row>
    <row r="276" spans="1:5" x14ac:dyDescent="0.25">
      <c r="A276" s="78" t="s">
        <v>399</v>
      </c>
      <c r="B276" s="57" t="s">
        <v>395</v>
      </c>
      <c r="C276" s="57" t="s">
        <v>21</v>
      </c>
      <c r="D276" s="57" t="s">
        <v>58</v>
      </c>
      <c r="E276" s="66" t="s">
        <v>4</v>
      </c>
    </row>
    <row r="277" spans="1:5" x14ac:dyDescent="0.25">
      <c r="A277" s="78" t="s">
        <v>400</v>
      </c>
      <c r="B277" s="57" t="s">
        <v>401</v>
      </c>
      <c r="C277" s="57" t="s">
        <v>21</v>
      </c>
      <c r="D277" s="57" t="s">
        <v>56</v>
      </c>
      <c r="E277" s="66" t="s">
        <v>4</v>
      </c>
    </row>
    <row r="278" spans="1:5" x14ac:dyDescent="0.25">
      <c r="A278" s="78" t="s">
        <v>402</v>
      </c>
      <c r="B278" s="57" t="s">
        <v>403</v>
      </c>
      <c r="C278" s="57" t="s">
        <v>21</v>
      </c>
      <c r="D278" s="57" t="s">
        <v>54</v>
      </c>
      <c r="E278" s="66" t="s">
        <v>4</v>
      </c>
    </row>
    <row r="279" spans="1:5" x14ac:dyDescent="0.25">
      <c r="A279" s="78" t="s">
        <v>404</v>
      </c>
      <c r="B279" s="57" t="s">
        <v>405</v>
      </c>
      <c r="C279" s="57" t="s">
        <v>21</v>
      </c>
      <c r="D279" s="57" t="s">
        <v>50</v>
      </c>
      <c r="E279" s="66" t="s">
        <v>4</v>
      </c>
    </row>
    <row r="280" spans="1:5" x14ac:dyDescent="0.25">
      <c r="A280" s="78" t="s">
        <v>406</v>
      </c>
      <c r="B280" s="57" t="s">
        <v>405</v>
      </c>
      <c r="C280" s="57" t="s">
        <v>21</v>
      </c>
      <c r="D280" s="57" t="s">
        <v>52</v>
      </c>
      <c r="E280" s="66" t="s">
        <v>4</v>
      </c>
    </row>
    <row r="281" spans="1:5" x14ac:dyDescent="0.25">
      <c r="A281" s="78" t="s">
        <v>407</v>
      </c>
      <c r="B281" s="57" t="s">
        <v>405</v>
      </c>
      <c r="C281" s="57" t="s">
        <v>21</v>
      </c>
      <c r="D281" s="57" t="s">
        <v>54</v>
      </c>
      <c r="E281" s="66" t="s">
        <v>4</v>
      </c>
    </row>
    <row r="282" spans="1:5" x14ac:dyDescent="0.25">
      <c r="A282" s="78" t="s">
        <v>408</v>
      </c>
      <c r="B282" s="57" t="s">
        <v>405</v>
      </c>
      <c r="C282" s="57" t="s">
        <v>21</v>
      </c>
      <c r="D282" s="57" t="s">
        <v>56</v>
      </c>
      <c r="E282" s="66" t="s">
        <v>4</v>
      </c>
    </row>
    <row r="283" spans="1:5" x14ac:dyDescent="0.25">
      <c r="A283" s="78" t="s">
        <v>409</v>
      </c>
      <c r="B283" s="57" t="s">
        <v>405</v>
      </c>
      <c r="C283" s="57" t="s">
        <v>21</v>
      </c>
      <c r="D283" s="57" t="s">
        <v>58</v>
      </c>
      <c r="E283" s="66" t="s">
        <v>4</v>
      </c>
    </row>
    <row r="284" spans="1:5" x14ac:dyDescent="0.25">
      <c r="A284" s="78" t="s">
        <v>410</v>
      </c>
      <c r="B284" s="57" t="s">
        <v>411</v>
      </c>
      <c r="C284" s="57" t="s">
        <v>21</v>
      </c>
      <c r="D284" s="57" t="s">
        <v>50</v>
      </c>
      <c r="E284" s="66" t="s">
        <v>4</v>
      </c>
    </row>
    <row r="285" spans="1:5" x14ac:dyDescent="0.25">
      <c r="A285" s="78" t="s">
        <v>412</v>
      </c>
      <c r="B285" s="57" t="s">
        <v>411</v>
      </c>
      <c r="C285" s="57" t="s">
        <v>21</v>
      </c>
      <c r="D285" s="57" t="s">
        <v>52</v>
      </c>
      <c r="E285" s="66" t="s">
        <v>4</v>
      </c>
    </row>
    <row r="286" spans="1:5" x14ac:dyDescent="0.25">
      <c r="A286" s="78" t="s">
        <v>413</v>
      </c>
      <c r="B286" s="57" t="s">
        <v>411</v>
      </c>
      <c r="C286" s="57" t="s">
        <v>21</v>
      </c>
      <c r="D286" s="57" t="s">
        <v>54</v>
      </c>
      <c r="E286" s="66" t="s">
        <v>4</v>
      </c>
    </row>
    <row r="287" spans="1:5" x14ac:dyDescent="0.25">
      <c r="A287" s="78" t="s">
        <v>414</v>
      </c>
      <c r="B287" s="57" t="s">
        <v>411</v>
      </c>
      <c r="C287" s="57" t="s">
        <v>21</v>
      </c>
      <c r="D287" s="57" t="s">
        <v>56</v>
      </c>
      <c r="E287" s="66" t="s">
        <v>4</v>
      </c>
    </row>
    <row r="288" spans="1:5" x14ac:dyDescent="0.25">
      <c r="A288" s="78" t="s">
        <v>415</v>
      </c>
      <c r="B288" s="57" t="s">
        <v>411</v>
      </c>
      <c r="C288" s="57" t="s">
        <v>21</v>
      </c>
      <c r="D288" s="57" t="s">
        <v>58</v>
      </c>
      <c r="E288" s="66" t="s">
        <v>4</v>
      </c>
    </row>
    <row r="289" spans="1:5" x14ac:dyDescent="0.25">
      <c r="A289" s="78" t="s">
        <v>416</v>
      </c>
      <c r="B289" s="57" t="s">
        <v>417</v>
      </c>
      <c r="C289" s="57" t="s">
        <v>21</v>
      </c>
      <c r="D289" s="57" t="s">
        <v>50</v>
      </c>
      <c r="E289" s="66" t="s">
        <v>4</v>
      </c>
    </row>
    <row r="290" spans="1:5" x14ac:dyDescent="0.25">
      <c r="A290" s="78" t="s">
        <v>418</v>
      </c>
      <c r="B290" s="57" t="s">
        <v>417</v>
      </c>
      <c r="C290" s="57" t="s">
        <v>21</v>
      </c>
      <c r="D290" s="57" t="s">
        <v>52</v>
      </c>
      <c r="E290" s="66" t="s">
        <v>4</v>
      </c>
    </row>
    <row r="291" spans="1:5" x14ac:dyDescent="0.25">
      <c r="A291" s="78" t="s">
        <v>419</v>
      </c>
      <c r="B291" s="57" t="s">
        <v>417</v>
      </c>
      <c r="C291" s="57" t="s">
        <v>21</v>
      </c>
      <c r="D291" s="57" t="s">
        <v>54</v>
      </c>
      <c r="E291" s="66" t="s">
        <v>4</v>
      </c>
    </row>
    <row r="292" spans="1:5" x14ac:dyDescent="0.25">
      <c r="A292" s="78" t="s">
        <v>420</v>
      </c>
      <c r="B292" s="57" t="s">
        <v>417</v>
      </c>
      <c r="C292" s="57" t="s">
        <v>21</v>
      </c>
      <c r="D292" s="57" t="s">
        <v>56</v>
      </c>
      <c r="E292" s="66" t="s">
        <v>4</v>
      </c>
    </row>
    <row r="293" spans="1:5" x14ac:dyDescent="0.25">
      <c r="A293" s="78" t="s">
        <v>421</v>
      </c>
      <c r="B293" s="57" t="s">
        <v>417</v>
      </c>
      <c r="C293" s="57" t="s">
        <v>21</v>
      </c>
      <c r="D293" s="57" t="s">
        <v>58</v>
      </c>
      <c r="E293" s="66" t="s">
        <v>4</v>
      </c>
    </row>
    <row r="294" spans="1:5" x14ac:dyDescent="0.25">
      <c r="A294" s="78" t="s">
        <v>422</v>
      </c>
      <c r="B294" s="57" t="s">
        <v>423</v>
      </c>
      <c r="C294" s="57" t="s">
        <v>21</v>
      </c>
      <c r="D294" s="57" t="s">
        <v>50</v>
      </c>
      <c r="E294" s="66" t="s">
        <v>4</v>
      </c>
    </row>
    <row r="295" spans="1:5" x14ac:dyDescent="0.25">
      <c r="A295" s="78" t="s">
        <v>424</v>
      </c>
      <c r="B295" s="57" t="s">
        <v>423</v>
      </c>
      <c r="C295" s="57" t="s">
        <v>21</v>
      </c>
      <c r="D295" s="57" t="s">
        <v>52</v>
      </c>
      <c r="E295" s="66" t="s">
        <v>4</v>
      </c>
    </row>
    <row r="296" spans="1:5" x14ac:dyDescent="0.25">
      <c r="A296" s="78" t="s">
        <v>425</v>
      </c>
      <c r="B296" s="57" t="s">
        <v>423</v>
      </c>
      <c r="C296" s="57" t="s">
        <v>21</v>
      </c>
      <c r="D296" s="57" t="s">
        <v>54</v>
      </c>
      <c r="E296" s="66" t="s">
        <v>4</v>
      </c>
    </row>
    <row r="297" spans="1:5" x14ac:dyDescent="0.25">
      <c r="A297" s="78" t="s">
        <v>426</v>
      </c>
      <c r="B297" s="57" t="s">
        <v>423</v>
      </c>
      <c r="C297" s="57" t="s">
        <v>21</v>
      </c>
      <c r="D297" s="57" t="s">
        <v>56</v>
      </c>
      <c r="E297" s="66" t="s">
        <v>4</v>
      </c>
    </row>
    <row r="298" spans="1:5" x14ac:dyDescent="0.25">
      <c r="A298" s="78" t="s">
        <v>427</v>
      </c>
      <c r="B298" s="57" t="s">
        <v>423</v>
      </c>
      <c r="C298" s="57" t="s">
        <v>21</v>
      </c>
      <c r="D298" s="57" t="s">
        <v>58</v>
      </c>
      <c r="E298" s="66" t="s">
        <v>4</v>
      </c>
    </row>
    <row r="299" spans="1:5" x14ac:dyDescent="0.25">
      <c r="A299" s="78" t="s">
        <v>428</v>
      </c>
      <c r="B299" s="57" t="s">
        <v>429</v>
      </c>
      <c r="C299" s="57" t="s">
        <v>21</v>
      </c>
      <c r="D299" s="57" t="s">
        <v>50</v>
      </c>
      <c r="E299" s="66" t="s">
        <v>4</v>
      </c>
    </row>
    <row r="300" spans="1:5" x14ac:dyDescent="0.25">
      <c r="A300" s="78" t="s">
        <v>430</v>
      </c>
      <c r="B300" s="57" t="s">
        <v>429</v>
      </c>
      <c r="C300" s="57" t="s">
        <v>21</v>
      </c>
      <c r="D300" s="57" t="s">
        <v>52</v>
      </c>
      <c r="E300" s="66" t="s">
        <v>4</v>
      </c>
    </row>
    <row r="301" spans="1:5" x14ac:dyDescent="0.25">
      <c r="A301" s="78" t="s">
        <v>431</v>
      </c>
      <c r="B301" s="57" t="s">
        <v>429</v>
      </c>
      <c r="C301" s="57" t="s">
        <v>21</v>
      </c>
      <c r="D301" s="57" t="s">
        <v>54</v>
      </c>
      <c r="E301" s="66" t="s">
        <v>4</v>
      </c>
    </row>
    <row r="302" spans="1:5" x14ac:dyDescent="0.25">
      <c r="A302" s="78" t="s">
        <v>432</v>
      </c>
      <c r="B302" s="57" t="s">
        <v>429</v>
      </c>
      <c r="C302" s="57" t="s">
        <v>21</v>
      </c>
      <c r="D302" s="57" t="s">
        <v>56</v>
      </c>
      <c r="E302" s="66" t="s">
        <v>4</v>
      </c>
    </row>
    <row r="303" spans="1:5" x14ac:dyDescent="0.25">
      <c r="A303" s="78" t="s">
        <v>433</v>
      </c>
      <c r="B303" s="57" t="s">
        <v>429</v>
      </c>
      <c r="C303" s="57" t="s">
        <v>21</v>
      </c>
      <c r="D303" s="57" t="s">
        <v>58</v>
      </c>
      <c r="E303" s="66" t="s">
        <v>4</v>
      </c>
    </row>
    <row r="304" spans="1:5" x14ac:dyDescent="0.25">
      <c r="A304" s="78" t="s">
        <v>434</v>
      </c>
      <c r="B304" s="57" t="s">
        <v>435</v>
      </c>
      <c r="C304" s="57" t="s">
        <v>21</v>
      </c>
      <c r="D304" s="57" t="s">
        <v>54</v>
      </c>
      <c r="E304" s="66" t="s">
        <v>4</v>
      </c>
    </row>
    <row r="305" spans="1:5" x14ac:dyDescent="0.25">
      <c r="A305" s="78" t="s">
        <v>436</v>
      </c>
      <c r="B305" s="57" t="s">
        <v>437</v>
      </c>
      <c r="C305" s="57" t="s">
        <v>21</v>
      </c>
      <c r="D305" s="57" t="s">
        <v>50</v>
      </c>
      <c r="E305" s="66" t="s">
        <v>4</v>
      </c>
    </row>
    <row r="306" spans="1:5" x14ac:dyDescent="0.25">
      <c r="A306" s="78" t="s">
        <v>438</v>
      </c>
      <c r="B306" s="57" t="s">
        <v>437</v>
      </c>
      <c r="C306" s="57" t="s">
        <v>21</v>
      </c>
      <c r="D306" s="57" t="s">
        <v>52</v>
      </c>
      <c r="E306" s="66" t="s">
        <v>4</v>
      </c>
    </row>
    <row r="307" spans="1:5" x14ac:dyDescent="0.25">
      <c r="A307" s="78" t="s">
        <v>439</v>
      </c>
      <c r="B307" s="57" t="s">
        <v>437</v>
      </c>
      <c r="C307" s="57" t="s">
        <v>21</v>
      </c>
      <c r="D307" s="57" t="s">
        <v>54</v>
      </c>
      <c r="E307" s="66" t="s">
        <v>4</v>
      </c>
    </row>
    <row r="308" spans="1:5" x14ac:dyDescent="0.25">
      <c r="A308" s="78" t="s">
        <v>440</v>
      </c>
      <c r="B308" s="57" t="s">
        <v>437</v>
      </c>
      <c r="C308" s="57" t="s">
        <v>21</v>
      </c>
      <c r="D308" s="57" t="s">
        <v>56</v>
      </c>
      <c r="E308" s="66" t="s">
        <v>4</v>
      </c>
    </row>
    <row r="309" spans="1:5" x14ac:dyDescent="0.25">
      <c r="A309" s="78" t="s">
        <v>441</v>
      </c>
      <c r="B309" s="57" t="s">
        <v>437</v>
      </c>
      <c r="C309" s="57" t="s">
        <v>21</v>
      </c>
      <c r="D309" s="57" t="s">
        <v>58</v>
      </c>
      <c r="E309" s="66" t="s">
        <v>4</v>
      </c>
    </row>
    <row r="310" spans="1:5" x14ac:dyDescent="0.25">
      <c r="A310" s="78" t="s">
        <v>442</v>
      </c>
      <c r="B310" s="57" t="s">
        <v>443</v>
      </c>
      <c r="C310" s="57" t="s">
        <v>21</v>
      </c>
      <c r="D310" s="57" t="s">
        <v>50</v>
      </c>
      <c r="E310" s="66" t="s">
        <v>4</v>
      </c>
    </row>
    <row r="311" spans="1:5" x14ac:dyDescent="0.25">
      <c r="A311" s="78" t="s">
        <v>444</v>
      </c>
      <c r="B311" s="57" t="s">
        <v>443</v>
      </c>
      <c r="C311" s="57" t="s">
        <v>21</v>
      </c>
      <c r="D311" s="57" t="s">
        <v>52</v>
      </c>
      <c r="E311" s="66" t="s">
        <v>4</v>
      </c>
    </row>
    <row r="312" spans="1:5" x14ac:dyDescent="0.25">
      <c r="A312" s="78" t="s">
        <v>445</v>
      </c>
      <c r="B312" s="57" t="s">
        <v>443</v>
      </c>
      <c r="C312" s="57" t="s">
        <v>21</v>
      </c>
      <c r="D312" s="57" t="s">
        <v>54</v>
      </c>
      <c r="E312" s="66" t="s">
        <v>4</v>
      </c>
    </row>
    <row r="313" spans="1:5" x14ac:dyDescent="0.25">
      <c r="A313" s="78" t="s">
        <v>446</v>
      </c>
      <c r="B313" s="57" t="s">
        <v>443</v>
      </c>
      <c r="C313" s="57" t="s">
        <v>21</v>
      </c>
      <c r="D313" s="57" t="s">
        <v>56</v>
      </c>
      <c r="E313" s="66" t="s">
        <v>4</v>
      </c>
    </row>
    <row r="314" spans="1:5" x14ac:dyDescent="0.25">
      <c r="A314" s="78" t="s">
        <v>447</v>
      </c>
      <c r="B314" s="57" t="s">
        <v>443</v>
      </c>
      <c r="C314" s="57" t="s">
        <v>21</v>
      </c>
      <c r="D314" s="57" t="s">
        <v>58</v>
      </c>
      <c r="E314" s="66" t="s">
        <v>4</v>
      </c>
    </row>
    <row r="315" spans="1:5" x14ac:dyDescent="0.25">
      <c r="A315" s="78" t="s">
        <v>448</v>
      </c>
      <c r="B315" s="57" t="s">
        <v>449</v>
      </c>
      <c r="C315" s="57" t="s">
        <v>21</v>
      </c>
      <c r="D315" s="57" t="s">
        <v>50</v>
      </c>
      <c r="E315" s="66" t="s">
        <v>4</v>
      </c>
    </row>
    <row r="316" spans="1:5" x14ac:dyDescent="0.25">
      <c r="A316" s="78" t="s">
        <v>450</v>
      </c>
      <c r="B316" s="57" t="s">
        <v>449</v>
      </c>
      <c r="C316" s="57" t="s">
        <v>21</v>
      </c>
      <c r="D316" s="57" t="s">
        <v>52</v>
      </c>
      <c r="E316" s="66" t="s">
        <v>4</v>
      </c>
    </row>
    <row r="317" spans="1:5" x14ac:dyDescent="0.25">
      <c r="A317" s="78" t="s">
        <v>451</v>
      </c>
      <c r="B317" s="57" t="s">
        <v>449</v>
      </c>
      <c r="C317" s="57" t="s">
        <v>21</v>
      </c>
      <c r="D317" s="57" t="s">
        <v>54</v>
      </c>
      <c r="E317" s="66" t="s">
        <v>4</v>
      </c>
    </row>
    <row r="318" spans="1:5" x14ac:dyDescent="0.25">
      <c r="A318" s="78" t="s">
        <v>452</v>
      </c>
      <c r="B318" s="57" t="s">
        <v>449</v>
      </c>
      <c r="C318" s="57" t="s">
        <v>21</v>
      </c>
      <c r="D318" s="57" t="s">
        <v>56</v>
      </c>
      <c r="E318" s="66" t="s">
        <v>4</v>
      </c>
    </row>
    <row r="319" spans="1:5" x14ac:dyDescent="0.25">
      <c r="A319" s="78" t="s">
        <v>453</v>
      </c>
      <c r="B319" s="57" t="s">
        <v>449</v>
      </c>
      <c r="C319" s="57" t="s">
        <v>21</v>
      </c>
      <c r="D319" s="57" t="s">
        <v>58</v>
      </c>
      <c r="E319" s="66" t="s">
        <v>4</v>
      </c>
    </row>
    <row r="320" spans="1:5" x14ac:dyDescent="0.25">
      <c r="A320" s="78" t="s">
        <v>454</v>
      </c>
      <c r="B320" s="57" t="s">
        <v>455</v>
      </c>
      <c r="C320" s="57" t="s">
        <v>21</v>
      </c>
      <c r="D320" s="57" t="s">
        <v>50</v>
      </c>
      <c r="E320" s="66" t="s">
        <v>4</v>
      </c>
    </row>
    <row r="321" spans="1:5" x14ac:dyDescent="0.25">
      <c r="A321" s="78" t="s">
        <v>456</v>
      </c>
      <c r="B321" s="57" t="s">
        <v>455</v>
      </c>
      <c r="C321" s="57" t="s">
        <v>21</v>
      </c>
      <c r="D321" s="57" t="s">
        <v>52</v>
      </c>
      <c r="E321" s="66" t="s">
        <v>4</v>
      </c>
    </row>
    <row r="322" spans="1:5" x14ac:dyDescent="0.25">
      <c r="A322" s="78" t="s">
        <v>457</v>
      </c>
      <c r="B322" s="57" t="s">
        <v>455</v>
      </c>
      <c r="C322" s="57" t="s">
        <v>21</v>
      </c>
      <c r="D322" s="57" t="s">
        <v>54</v>
      </c>
      <c r="E322" s="66" t="s">
        <v>4</v>
      </c>
    </row>
    <row r="323" spans="1:5" x14ac:dyDescent="0.25">
      <c r="A323" s="78" t="s">
        <v>458</v>
      </c>
      <c r="B323" s="57" t="s">
        <v>455</v>
      </c>
      <c r="C323" s="57" t="s">
        <v>21</v>
      </c>
      <c r="D323" s="57" t="s">
        <v>56</v>
      </c>
      <c r="E323" s="66" t="s">
        <v>4</v>
      </c>
    </row>
    <row r="324" spans="1:5" x14ac:dyDescent="0.25">
      <c r="A324" s="78" t="s">
        <v>459</v>
      </c>
      <c r="B324" s="57" t="s">
        <v>455</v>
      </c>
      <c r="C324" s="57" t="s">
        <v>21</v>
      </c>
      <c r="D324" s="57" t="s">
        <v>58</v>
      </c>
      <c r="E324" s="66" t="s">
        <v>4</v>
      </c>
    </row>
    <row r="325" spans="1:5" x14ac:dyDescent="0.25">
      <c r="A325" s="78" t="s">
        <v>460</v>
      </c>
      <c r="B325" s="57" t="s">
        <v>461</v>
      </c>
      <c r="C325" s="57" t="s">
        <v>21</v>
      </c>
      <c r="D325" s="57" t="s">
        <v>54</v>
      </c>
      <c r="E325" s="66" t="s">
        <v>4</v>
      </c>
    </row>
    <row r="326" spans="1:5" x14ac:dyDescent="0.25">
      <c r="A326" s="78" t="s">
        <v>462</v>
      </c>
      <c r="B326" s="57" t="s">
        <v>463</v>
      </c>
      <c r="C326" s="57" t="s">
        <v>21</v>
      </c>
      <c r="D326" s="57" t="s">
        <v>50</v>
      </c>
      <c r="E326" s="66" t="s">
        <v>4</v>
      </c>
    </row>
    <row r="327" spans="1:5" x14ac:dyDescent="0.25">
      <c r="A327" s="78" t="s">
        <v>464</v>
      </c>
      <c r="B327" s="57" t="s">
        <v>463</v>
      </c>
      <c r="C327" s="57" t="s">
        <v>21</v>
      </c>
      <c r="D327" s="57" t="s">
        <v>52</v>
      </c>
      <c r="E327" s="66" t="s">
        <v>4</v>
      </c>
    </row>
    <row r="328" spans="1:5" x14ac:dyDescent="0.25">
      <c r="A328" s="78" t="s">
        <v>465</v>
      </c>
      <c r="B328" s="57" t="s">
        <v>463</v>
      </c>
      <c r="C328" s="57" t="s">
        <v>21</v>
      </c>
      <c r="D328" s="57" t="s">
        <v>54</v>
      </c>
      <c r="E328" s="66" t="s">
        <v>4</v>
      </c>
    </row>
    <row r="329" spans="1:5" x14ac:dyDescent="0.25">
      <c r="A329" s="78" t="s">
        <v>466</v>
      </c>
      <c r="B329" s="57" t="s">
        <v>463</v>
      </c>
      <c r="C329" s="57" t="s">
        <v>21</v>
      </c>
      <c r="D329" s="57" t="s">
        <v>56</v>
      </c>
      <c r="E329" s="66" t="s">
        <v>4</v>
      </c>
    </row>
    <row r="330" spans="1:5" x14ac:dyDescent="0.25">
      <c r="A330" s="78" t="s">
        <v>467</v>
      </c>
      <c r="B330" s="57" t="s">
        <v>463</v>
      </c>
      <c r="C330" s="57" t="s">
        <v>21</v>
      </c>
      <c r="D330" s="57" t="s">
        <v>58</v>
      </c>
      <c r="E330" s="66" t="s">
        <v>4</v>
      </c>
    </row>
    <row r="331" spans="1:5" x14ac:dyDescent="0.25">
      <c r="A331" s="78" t="s">
        <v>468</v>
      </c>
      <c r="B331" s="57" t="s">
        <v>469</v>
      </c>
      <c r="C331" s="57" t="s">
        <v>21</v>
      </c>
      <c r="D331" s="57" t="s">
        <v>470</v>
      </c>
      <c r="E331" s="66" t="s">
        <v>4</v>
      </c>
    </row>
    <row r="332" spans="1:5" x14ac:dyDescent="0.25">
      <c r="A332" s="78" t="s">
        <v>471</v>
      </c>
      <c r="B332" s="57" t="s">
        <v>469</v>
      </c>
      <c r="C332" s="57" t="s">
        <v>21</v>
      </c>
      <c r="D332" s="57" t="s">
        <v>50</v>
      </c>
      <c r="E332" s="66" t="s">
        <v>4</v>
      </c>
    </row>
    <row r="333" spans="1:5" x14ac:dyDescent="0.25">
      <c r="A333" s="78" t="s">
        <v>472</v>
      </c>
      <c r="B333" s="57" t="s">
        <v>469</v>
      </c>
      <c r="C333" s="57" t="s">
        <v>21</v>
      </c>
      <c r="D333" s="57" t="s">
        <v>52</v>
      </c>
      <c r="E333" s="66" t="s">
        <v>4</v>
      </c>
    </row>
    <row r="334" spans="1:5" x14ac:dyDescent="0.25">
      <c r="A334" s="78" t="s">
        <v>473</v>
      </c>
      <c r="B334" s="57" t="s">
        <v>469</v>
      </c>
      <c r="C334" s="57" t="s">
        <v>21</v>
      </c>
      <c r="D334" s="57" t="s">
        <v>54</v>
      </c>
      <c r="E334" s="66" t="s">
        <v>4</v>
      </c>
    </row>
    <row r="335" spans="1:5" x14ac:dyDescent="0.25">
      <c r="A335" s="78" t="s">
        <v>474</v>
      </c>
      <c r="B335" s="57" t="s">
        <v>469</v>
      </c>
      <c r="C335" s="57" t="s">
        <v>21</v>
      </c>
      <c r="D335" s="57" t="s">
        <v>56</v>
      </c>
      <c r="E335" s="66" t="s">
        <v>4</v>
      </c>
    </row>
    <row r="336" spans="1:5" x14ac:dyDescent="0.25">
      <c r="A336" s="78" t="s">
        <v>475</v>
      </c>
      <c r="B336" s="57" t="s">
        <v>469</v>
      </c>
      <c r="C336" s="57" t="s">
        <v>21</v>
      </c>
      <c r="D336" s="57" t="s">
        <v>58</v>
      </c>
      <c r="E336" s="66" t="s">
        <v>4</v>
      </c>
    </row>
    <row r="337" spans="1:5" x14ac:dyDescent="0.25">
      <c r="A337" s="78" t="s">
        <v>476</v>
      </c>
      <c r="B337" s="57" t="s">
        <v>477</v>
      </c>
      <c r="C337" s="57" t="s">
        <v>21</v>
      </c>
      <c r="D337" s="57" t="s">
        <v>50</v>
      </c>
      <c r="E337" s="66" t="s">
        <v>4</v>
      </c>
    </row>
    <row r="338" spans="1:5" x14ac:dyDescent="0.25">
      <c r="A338" s="78" t="s">
        <v>478</v>
      </c>
      <c r="B338" s="57" t="s">
        <v>477</v>
      </c>
      <c r="C338" s="57" t="s">
        <v>21</v>
      </c>
      <c r="D338" s="57" t="s">
        <v>52</v>
      </c>
      <c r="E338" s="66" t="s">
        <v>4</v>
      </c>
    </row>
    <row r="339" spans="1:5" x14ac:dyDescent="0.25">
      <c r="A339" s="78" t="s">
        <v>479</v>
      </c>
      <c r="B339" s="57" t="s">
        <v>477</v>
      </c>
      <c r="C339" s="57" t="s">
        <v>21</v>
      </c>
      <c r="D339" s="57" t="s">
        <v>54</v>
      </c>
      <c r="E339" s="66" t="s">
        <v>4</v>
      </c>
    </row>
    <row r="340" spans="1:5" x14ac:dyDescent="0.25">
      <c r="A340" s="78" t="s">
        <v>480</v>
      </c>
      <c r="B340" s="57" t="s">
        <v>477</v>
      </c>
      <c r="C340" s="57" t="s">
        <v>21</v>
      </c>
      <c r="D340" s="57" t="s">
        <v>56</v>
      </c>
      <c r="E340" s="66" t="s">
        <v>4</v>
      </c>
    </row>
    <row r="341" spans="1:5" x14ac:dyDescent="0.25">
      <c r="A341" s="78" t="s">
        <v>481</v>
      </c>
      <c r="B341" s="57" t="s">
        <v>477</v>
      </c>
      <c r="C341" s="57" t="s">
        <v>21</v>
      </c>
      <c r="D341" s="57" t="s">
        <v>58</v>
      </c>
      <c r="E341" s="66" t="s">
        <v>4</v>
      </c>
    </row>
    <row r="342" spans="1:5" x14ac:dyDescent="0.25">
      <c r="A342" s="78" t="s">
        <v>482</v>
      </c>
      <c r="B342" s="57" t="s">
        <v>483</v>
      </c>
      <c r="C342" s="57" t="s">
        <v>21</v>
      </c>
      <c r="D342" s="57" t="s">
        <v>50</v>
      </c>
      <c r="E342" s="66" t="s">
        <v>4</v>
      </c>
    </row>
    <row r="343" spans="1:5" x14ac:dyDescent="0.25">
      <c r="A343" s="78" t="s">
        <v>484</v>
      </c>
      <c r="B343" s="57" t="s">
        <v>483</v>
      </c>
      <c r="C343" s="57" t="s">
        <v>21</v>
      </c>
      <c r="D343" s="57" t="s">
        <v>52</v>
      </c>
      <c r="E343" s="66" t="s">
        <v>4</v>
      </c>
    </row>
    <row r="344" spans="1:5" x14ac:dyDescent="0.25">
      <c r="A344" s="78" t="s">
        <v>485</v>
      </c>
      <c r="B344" s="57" t="s">
        <v>483</v>
      </c>
      <c r="C344" s="57" t="s">
        <v>21</v>
      </c>
      <c r="D344" s="57" t="s">
        <v>54</v>
      </c>
      <c r="E344" s="66" t="s">
        <v>4</v>
      </c>
    </row>
    <row r="345" spans="1:5" x14ac:dyDescent="0.25">
      <c r="A345" s="78" t="s">
        <v>486</v>
      </c>
      <c r="B345" s="57" t="s">
        <v>483</v>
      </c>
      <c r="C345" s="57" t="s">
        <v>21</v>
      </c>
      <c r="D345" s="57" t="s">
        <v>56</v>
      </c>
      <c r="E345" s="66" t="s">
        <v>4</v>
      </c>
    </row>
    <row r="346" spans="1:5" x14ac:dyDescent="0.25">
      <c r="A346" s="78" t="s">
        <v>487</v>
      </c>
      <c r="B346" s="57" t="s">
        <v>483</v>
      </c>
      <c r="C346" s="57" t="s">
        <v>21</v>
      </c>
      <c r="D346" s="57" t="s">
        <v>58</v>
      </c>
      <c r="E346" s="66" t="s">
        <v>4</v>
      </c>
    </row>
    <row r="347" spans="1:5" x14ac:dyDescent="0.25">
      <c r="A347" s="78" t="s">
        <v>488</v>
      </c>
      <c r="B347" s="57" t="s">
        <v>489</v>
      </c>
      <c r="C347" s="57" t="s">
        <v>21</v>
      </c>
      <c r="D347" s="57" t="s">
        <v>50</v>
      </c>
      <c r="E347" s="66" t="s">
        <v>4</v>
      </c>
    </row>
    <row r="348" spans="1:5" x14ac:dyDescent="0.25">
      <c r="A348" s="78" t="s">
        <v>490</v>
      </c>
      <c r="B348" s="57" t="s">
        <v>489</v>
      </c>
      <c r="C348" s="57" t="s">
        <v>21</v>
      </c>
      <c r="D348" s="57" t="s">
        <v>52</v>
      </c>
      <c r="E348" s="66" t="s">
        <v>4</v>
      </c>
    </row>
    <row r="349" spans="1:5" x14ac:dyDescent="0.25">
      <c r="A349" s="78" t="s">
        <v>491</v>
      </c>
      <c r="B349" s="57" t="s">
        <v>489</v>
      </c>
      <c r="C349" s="57" t="s">
        <v>21</v>
      </c>
      <c r="D349" s="57" t="s">
        <v>54</v>
      </c>
      <c r="E349" s="66" t="s">
        <v>4</v>
      </c>
    </row>
    <row r="350" spans="1:5" x14ac:dyDescent="0.25">
      <c r="A350" s="78" t="s">
        <v>492</v>
      </c>
      <c r="B350" s="57" t="s">
        <v>489</v>
      </c>
      <c r="C350" s="57" t="s">
        <v>21</v>
      </c>
      <c r="D350" s="57" t="s">
        <v>56</v>
      </c>
      <c r="E350" s="66" t="s">
        <v>4</v>
      </c>
    </row>
    <row r="351" spans="1:5" x14ac:dyDescent="0.25">
      <c r="A351" s="78" t="s">
        <v>493</v>
      </c>
      <c r="B351" s="57" t="s">
        <v>489</v>
      </c>
      <c r="C351" s="57" t="s">
        <v>21</v>
      </c>
      <c r="D351" s="57" t="s">
        <v>58</v>
      </c>
      <c r="E351" s="66" t="s">
        <v>4</v>
      </c>
    </row>
    <row r="352" spans="1:5" x14ac:dyDescent="0.25">
      <c r="A352" s="78" t="s">
        <v>494</v>
      </c>
      <c r="B352" s="57" t="s">
        <v>495</v>
      </c>
      <c r="C352" s="57" t="s">
        <v>21</v>
      </c>
      <c r="D352" s="57" t="s">
        <v>470</v>
      </c>
      <c r="E352" s="66" t="s">
        <v>4</v>
      </c>
    </row>
    <row r="353" spans="1:5" x14ac:dyDescent="0.25">
      <c r="A353" s="78" t="s">
        <v>496</v>
      </c>
      <c r="B353" s="57" t="s">
        <v>495</v>
      </c>
      <c r="C353" s="57" t="s">
        <v>21</v>
      </c>
      <c r="D353" s="57" t="s">
        <v>50</v>
      </c>
      <c r="E353" s="66" t="s">
        <v>4</v>
      </c>
    </row>
    <row r="354" spans="1:5" x14ac:dyDescent="0.25">
      <c r="A354" s="78" t="s">
        <v>497</v>
      </c>
      <c r="B354" s="57" t="s">
        <v>495</v>
      </c>
      <c r="C354" s="57" t="s">
        <v>21</v>
      </c>
      <c r="D354" s="57" t="s">
        <v>52</v>
      </c>
      <c r="E354" s="66" t="s">
        <v>4</v>
      </c>
    </row>
    <row r="355" spans="1:5" x14ac:dyDescent="0.25">
      <c r="A355" s="78" t="s">
        <v>498</v>
      </c>
      <c r="B355" s="57" t="s">
        <v>495</v>
      </c>
      <c r="C355" s="57" t="s">
        <v>21</v>
      </c>
      <c r="D355" s="57" t="s">
        <v>54</v>
      </c>
      <c r="E355" s="66" t="s">
        <v>4</v>
      </c>
    </row>
    <row r="356" spans="1:5" x14ac:dyDescent="0.25">
      <c r="A356" s="78" t="s">
        <v>499</v>
      </c>
      <c r="B356" s="57" t="s">
        <v>495</v>
      </c>
      <c r="C356" s="57" t="s">
        <v>21</v>
      </c>
      <c r="D356" s="57" t="s">
        <v>56</v>
      </c>
      <c r="E356" s="66" t="s">
        <v>4</v>
      </c>
    </row>
    <row r="357" spans="1:5" x14ac:dyDescent="0.25">
      <c r="A357" s="78" t="s">
        <v>500</v>
      </c>
      <c r="B357" s="57" t="s">
        <v>495</v>
      </c>
      <c r="C357" s="57" t="s">
        <v>21</v>
      </c>
      <c r="D357" s="57" t="s">
        <v>58</v>
      </c>
      <c r="E357" s="66" t="s">
        <v>4</v>
      </c>
    </row>
    <row r="358" spans="1:5" x14ac:dyDescent="0.25">
      <c r="A358" s="78" t="s">
        <v>501</v>
      </c>
      <c r="B358" s="57" t="s">
        <v>502</v>
      </c>
      <c r="C358" s="57" t="s">
        <v>21</v>
      </c>
      <c r="D358" s="57" t="s">
        <v>50</v>
      </c>
      <c r="E358" s="66" t="s">
        <v>4</v>
      </c>
    </row>
    <row r="359" spans="1:5" x14ac:dyDescent="0.25">
      <c r="A359" s="78" t="s">
        <v>503</v>
      </c>
      <c r="B359" s="57" t="s">
        <v>502</v>
      </c>
      <c r="C359" s="57" t="s">
        <v>21</v>
      </c>
      <c r="D359" s="57" t="s">
        <v>52</v>
      </c>
      <c r="E359" s="66" t="s">
        <v>4</v>
      </c>
    </row>
    <row r="360" spans="1:5" x14ac:dyDescent="0.25">
      <c r="A360" s="78" t="s">
        <v>504</v>
      </c>
      <c r="B360" s="57" t="s">
        <v>502</v>
      </c>
      <c r="C360" s="57" t="s">
        <v>21</v>
      </c>
      <c r="D360" s="57" t="s">
        <v>54</v>
      </c>
      <c r="E360" s="66" t="s">
        <v>4</v>
      </c>
    </row>
    <row r="361" spans="1:5" x14ac:dyDescent="0.25">
      <c r="A361" s="78" t="s">
        <v>505</v>
      </c>
      <c r="B361" s="57" t="s">
        <v>502</v>
      </c>
      <c r="C361" s="57" t="s">
        <v>21</v>
      </c>
      <c r="D361" s="57" t="s">
        <v>56</v>
      </c>
      <c r="E361" s="66" t="s">
        <v>4</v>
      </c>
    </row>
    <row r="362" spans="1:5" x14ac:dyDescent="0.25">
      <c r="A362" s="78" t="s">
        <v>506</v>
      </c>
      <c r="B362" s="57" t="s">
        <v>502</v>
      </c>
      <c r="C362" s="57" t="s">
        <v>21</v>
      </c>
      <c r="D362" s="57" t="s">
        <v>58</v>
      </c>
      <c r="E362" s="66" t="s">
        <v>4</v>
      </c>
    </row>
    <row r="363" spans="1:5" x14ac:dyDescent="0.25">
      <c r="A363" s="78" t="s">
        <v>507</v>
      </c>
      <c r="B363" s="57" t="s">
        <v>508</v>
      </c>
      <c r="C363" s="57" t="s">
        <v>21</v>
      </c>
      <c r="D363" s="57" t="s">
        <v>50</v>
      </c>
      <c r="E363" s="66" t="s">
        <v>193</v>
      </c>
    </row>
    <row r="364" spans="1:5" x14ac:dyDescent="0.25">
      <c r="A364" s="78" t="s">
        <v>509</v>
      </c>
      <c r="B364" s="57" t="s">
        <v>508</v>
      </c>
      <c r="C364" s="57" t="s">
        <v>21</v>
      </c>
      <c r="D364" s="57" t="s">
        <v>52</v>
      </c>
      <c r="E364" s="66" t="s">
        <v>193</v>
      </c>
    </row>
    <row r="365" spans="1:5" x14ac:dyDescent="0.25">
      <c r="A365" s="78" t="s">
        <v>510</v>
      </c>
      <c r="B365" s="57" t="s">
        <v>508</v>
      </c>
      <c r="C365" s="57" t="s">
        <v>21</v>
      </c>
      <c r="D365" s="57" t="s">
        <v>54</v>
      </c>
      <c r="E365" s="66" t="s">
        <v>193</v>
      </c>
    </row>
    <row r="366" spans="1:5" x14ac:dyDescent="0.25">
      <c r="A366" s="78" t="s">
        <v>511</v>
      </c>
      <c r="B366" s="57" t="s">
        <v>508</v>
      </c>
      <c r="C366" s="57" t="s">
        <v>21</v>
      </c>
      <c r="D366" s="57" t="s">
        <v>56</v>
      </c>
      <c r="E366" s="66" t="s">
        <v>193</v>
      </c>
    </row>
    <row r="367" spans="1:5" x14ac:dyDescent="0.25">
      <c r="A367" s="78" t="s">
        <v>512</v>
      </c>
      <c r="B367" s="57" t="s">
        <v>508</v>
      </c>
      <c r="C367" s="57" t="s">
        <v>21</v>
      </c>
      <c r="D367" s="57" t="s">
        <v>58</v>
      </c>
      <c r="E367" s="66" t="s">
        <v>193</v>
      </c>
    </row>
    <row r="368" spans="1:5" x14ac:dyDescent="0.25">
      <c r="A368" s="78" t="s">
        <v>513</v>
      </c>
      <c r="B368" s="57" t="s">
        <v>514</v>
      </c>
      <c r="C368" s="57" t="s">
        <v>21</v>
      </c>
      <c r="D368" s="57" t="s">
        <v>56</v>
      </c>
      <c r="E368" s="66" t="s">
        <v>4</v>
      </c>
    </row>
    <row r="369" spans="1:5" x14ac:dyDescent="0.25">
      <c r="A369" s="78" t="s">
        <v>515</v>
      </c>
      <c r="B369" s="57" t="s">
        <v>516</v>
      </c>
      <c r="C369" s="57" t="s">
        <v>21</v>
      </c>
      <c r="D369" s="57" t="s">
        <v>54</v>
      </c>
      <c r="E369" s="66" t="s">
        <v>4</v>
      </c>
    </row>
    <row r="370" spans="1:5" x14ac:dyDescent="0.25">
      <c r="A370" s="78" t="s">
        <v>517</v>
      </c>
      <c r="B370" s="57" t="s">
        <v>518</v>
      </c>
      <c r="C370" s="57" t="s">
        <v>21</v>
      </c>
      <c r="D370" s="57" t="s">
        <v>50</v>
      </c>
      <c r="E370" s="66" t="s">
        <v>193</v>
      </c>
    </row>
    <row r="371" spans="1:5" x14ac:dyDescent="0.25">
      <c r="A371" s="78" t="s">
        <v>519</v>
      </c>
      <c r="B371" s="57" t="s">
        <v>518</v>
      </c>
      <c r="C371" s="57" t="s">
        <v>21</v>
      </c>
      <c r="D371" s="57" t="s">
        <v>52</v>
      </c>
      <c r="E371" s="66" t="s">
        <v>193</v>
      </c>
    </row>
    <row r="372" spans="1:5" x14ac:dyDescent="0.25">
      <c r="A372" s="78" t="s">
        <v>520</v>
      </c>
      <c r="B372" s="57" t="s">
        <v>518</v>
      </c>
      <c r="C372" s="57" t="s">
        <v>21</v>
      </c>
      <c r="D372" s="57" t="s">
        <v>54</v>
      </c>
      <c r="E372" s="66" t="s">
        <v>193</v>
      </c>
    </row>
    <row r="373" spans="1:5" x14ac:dyDescent="0.25">
      <c r="A373" s="78" t="s">
        <v>521</v>
      </c>
      <c r="B373" s="57" t="s">
        <v>518</v>
      </c>
      <c r="C373" s="57" t="s">
        <v>21</v>
      </c>
      <c r="D373" s="57" t="s">
        <v>56</v>
      </c>
      <c r="E373" s="66" t="s">
        <v>193</v>
      </c>
    </row>
    <row r="374" spans="1:5" x14ac:dyDescent="0.25">
      <c r="A374" s="78" t="s">
        <v>522</v>
      </c>
      <c r="B374" s="57" t="s">
        <v>518</v>
      </c>
      <c r="C374" s="57" t="s">
        <v>21</v>
      </c>
      <c r="D374" s="57" t="s">
        <v>58</v>
      </c>
      <c r="E374" s="66" t="s">
        <v>193</v>
      </c>
    </row>
    <row r="375" spans="1:5" x14ac:dyDescent="0.25">
      <c r="A375" s="78" t="s">
        <v>523</v>
      </c>
      <c r="B375" s="57" t="s">
        <v>524</v>
      </c>
      <c r="C375" s="57" t="s">
        <v>21</v>
      </c>
      <c r="D375" s="57" t="s">
        <v>50</v>
      </c>
      <c r="E375" s="66" t="s">
        <v>193</v>
      </c>
    </row>
    <row r="376" spans="1:5" x14ac:dyDescent="0.25">
      <c r="A376" s="78" t="s">
        <v>525</v>
      </c>
      <c r="B376" s="57" t="s">
        <v>524</v>
      </c>
      <c r="C376" s="57" t="s">
        <v>21</v>
      </c>
      <c r="D376" s="57" t="s">
        <v>52</v>
      </c>
      <c r="E376" s="66" t="s">
        <v>193</v>
      </c>
    </row>
    <row r="377" spans="1:5" x14ac:dyDescent="0.25">
      <c r="A377" s="78" t="s">
        <v>526</v>
      </c>
      <c r="B377" s="57" t="s">
        <v>524</v>
      </c>
      <c r="C377" s="57" t="s">
        <v>21</v>
      </c>
      <c r="D377" s="57" t="s">
        <v>54</v>
      </c>
      <c r="E377" s="66" t="s">
        <v>193</v>
      </c>
    </row>
    <row r="378" spans="1:5" x14ac:dyDescent="0.25">
      <c r="A378" s="78" t="s">
        <v>527</v>
      </c>
      <c r="B378" s="57" t="s">
        <v>524</v>
      </c>
      <c r="C378" s="57" t="s">
        <v>21</v>
      </c>
      <c r="D378" s="57" t="s">
        <v>56</v>
      </c>
      <c r="E378" s="66" t="s">
        <v>193</v>
      </c>
    </row>
    <row r="379" spans="1:5" x14ac:dyDescent="0.25">
      <c r="A379" s="78" t="s">
        <v>528</v>
      </c>
      <c r="B379" s="57" t="s">
        <v>524</v>
      </c>
      <c r="C379" s="57" t="s">
        <v>21</v>
      </c>
      <c r="D379" s="57" t="s">
        <v>58</v>
      </c>
      <c r="E379" s="66" t="s">
        <v>193</v>
      </c>
    </row>
    <row r="380" spans="1:5" x14ac:dyDescent="0.25">
      <c r="A380" s="78" t="s">
        <v>529</v>
      </c>
      <c r="B380" s="57" t="s">
        <v>530</v>
      </c>
      <c r="C380" s="57" t="s">
        <v>21</v>
      </c>
      <c r="D380" s="57" t="s">
        <v>50</v>
      </c>
      <c r="E380" s="66" t="s">
        <v>193</v>
      </c>
    </row>
    <row r="381" spans="1:5" x14ac:dyDescent="0.25">
      <c r="A381" s="78" t="s">
        <v>531</v>
      </c>
      <c r="B381" s="57" t="s">
        <v>530</v>
      </c>
      <c r="C381" s="57" t="s">
        <v>21</v>
      </c>
      <c r="D381" s="57" t="s">
        <v>52</v>
      </c>
      <c r="E381" s="66" t="s">
        <v>193</v>
      </c>
    </row>
    <row r="382" spans="1:5" x14ac:dyDescent="0.25">
      <c r="A382" s="78" t="s">
        <v>532</v>
      </c>
      <c r="B382" s="57" t="s">
        <v>530</v>
      </c>
      <c r="C382" s="57" t="s">
        <v>21</v>
      </c>
      <c r="D382" s="57" t="s">
        <v>54</v>
      </c>
      <c r="E382" s="66" t="s">
        <v>193</v>
      </c>
    </row>
    <row r="383" spans="1:5" x14ac:dyDescent="0.25">
      <c r="A383" s="78" t="s">
        <v>533</v>
      </c>
      <c r="B383" s="57" t="s">
        <v>530</v>
      </c>
      <c r="C383" s="57" t="s">
        <v>21</v>
      </c>
      <c r="D383" s="57" t="s">
        <v>56</v>
      </c>
      <c r="E383" s="66" t="s">
        <v>193</v>
      </c>
    </row>
    <row r="384" spans="1:5" x14ac:dyDescent="0.25">
      <c r="A384" s="78" t="s">
        <v>534</v>
      </c>
      <c r="B384" s="57" t="s">
        <v>530</v>
      </c>
      <c r="C384" s="57" t="s">
        <v>21</v>
      </c>
      <c r="D384" s="57" t="s">
        <v>58</v>
      </c>
      <c r="E384" s="66" t="s">
        <v>193</v>
      </c>
    </row>
    <row r="385" spans="1:5" x14ac:dyDescent="0.25">
      <c r="A385" s="78" t="s">
        <v>535</v>
      </c>
      <c r="B385" s="57" t="s">
        <v>536</v>
      </c>
      <c r="C385" s="57" t="s">
        <v>21</v>
      </c>
      <c r="D385" s="57" t="s">
        <v>50</v>
      </c>
      <c r="E385" s="66" t="s">
        <v>193</v>
      </c>
    </row>
    <row r="386" spans="1:5" x14ac:dyDescent="0.25">
      <c r="A386" s="78" t="s">
        <v>537</v>
      </c>
      <c r="B386" s="57" t="s">
        <v>536</v>
      </c>
      <c r="C386" s="57" t="s">
        <v>21</v>
      </c>
      <c r="D386" s="57" t="s">
        <v>52</v>
      </c>
      <c r="E386" s="66" t="s">
        <v>193</v>
      </c>
    </row>
    <row r="387" spans="1:5" x14ac:dyDescent="0.25">
      <c r="A387" s="78" t="s">
        <v>538</v>
      </c>
      <c r="B387" s="57" t="s">
        <v>536</v>
      </c>
      <c r="C387" s="57" t="s">
        <v>21</v>
      </c>
      <c r="D387" s="57" t="s">
        <v>54</v>
      </c>
      <c r="E387" s="66" t="s">
        <v>193</v>
      </c>
    </row>
    <row r="388" spans="1:5" x14ac:dyDescent="0.25">
      <c r="A388" s="78" t="s">
        <v>539</v>
      </c>
      <c r="B388" s="57" t="s">
        <v>536</v>
      </c>
      <c r="C388" s="57" t="s">
        <v>21</v>
      </c>
      <c r="D388" s="57" t="s">
        <v>56</v>
      </c>
      <c r="E388" s="66" t="s">
        <v>193</v>
      </c>
    </row>
    <row r="389" spans="1:5" x14ac:dyDescent="0.25">
      <c r="A389" s="78" t="s">
        <v>540</v>
      </c>
      <c r="B389" s="57" t="s">
        <v>536</v>
      </c>
      <c r="C389" s="57" t="s">
        <v>21</v>
      </c>
      <c r="D389" s="57" t="s">
        <v>58</v>
      </c>
      <c r="E389" s="66" t="s">
        <v>193</v>
      </c>
    </row>
    <row r="390" spans="1:5" x14ac:dyDescent="0.25">
      <c r="A390" s="78" t="s">
        <v>541</v>
      </c>
      <c r="B390" s="57" t="s">
        <v>542</v>
      </c>
      <c r="C390" s="57" t="s">
        <v>21</v>
      </c>
      <c r="D390" s="57" t="s">
        <v>50</v>
      </c>
      <c r="E390" s="66" t="s">
        <v>4</v>
      </c>
    </row>
    <row r="391" spans="1:5" x14ac:dyDescent="0.25">
      <c r="A391" s="78" t="s">
        <v>543</v>
      </c>
      <c r="B391" s="57" t="s">
        <v>542</v>
      </c>
      <c r="C391" s="57" t="s">
        <v>21</v>
      </c>
      <c r="D391" s="57" t="s">
        <v>52</v>
      </c>
      <c r="E391" s="66" t="s">
        <v>4</v>
      </c>
    </row>
    <row r="392" spans="1:5" x14ac:dyDescent="0.25">
      <c r="A392" s="78" t="s">
        <v>544</v>
      </c>
      <c r="B392" s="57" t="s">
        <v>542</v>
      </c>
      <c r="C392" s="57" t="s">
        <v>21</v>
      </c>
      <c r="D392" s="57" t="s">
        <v>54</v>
      </c>
      <c r="E392" s="66" t="s">
        <v>4</v>
      </c>
    </row>
    <row r="393" spans="1:5" x14ac:dyDescent="0.25">
      <c r="A393" s="78" t="s">
        <v>545</v>
      </c>
      <c r="B393" s="57" t="s">
        <v>542</v>
      </c>
      <c r="C393" s="57" t="s">
        <v>21</v>
      </c>
      <c r="D393" s="57" t="s">
        <v>56</v>
      </c>
      <c r="E393" s="66" t="s">
        <v>4</v>
      </c>
    </row>
    <row r="394" spans="1:5" x14ac:dyDescent="0.25">
      <c r="A394" s="78" t="s">
        <v>546</v>
      </c>
      <c r="B394" s="57" t="s">
        <v>542</v>
      </c>
      <c r="C394" s="57" t="s">
        <v>21</v>
      </c>
      <c r="D394" s="57" t="s">
        <v>58</v>
      </c>
      <c r="E394" s="66" t="s">
        <v>4</v>
      </c>
    </row>
    <row r="395" spans="1:5" x14ac:dyDescent="0.25">
      <c r="A395" s="78" t="s">
        <v>547</v>
      </c>
      <c r="B395" s="57" t="s">
        <v>548</v>
      </c>
      <c r="C395" s="57" t="s">
        <v>21</v>
      </c>
      <c r="D395" s="57" t="s">
        <v>54</v>
      </c>
      <c r="E395" s="66" t="s">
        <v>4</v>
      </c>
    </row>
    <row r="396" spans="1:5" x14ac:dyDescent="0.25">
      <c r="A396" s="78" t="s">
        <v>549</v>
      </c>
      <c r="B396" s="57" t="s">
        <v>550</v>
      </c>
      <c r="C396" s="57" t="s">
        <v>21</v>
      </c>
      <c r="D396" s="57" t="s">
        <v>54</v>
      </c>
      <c r="E396" s="66" t="s">
        <v>4</v>
      </c>
    </row>
    <row r="397" spans="1:5" x14ac:dyDescent="0.25">
      <c r="A397" s="78" t="s">
        <v>551</v>
      </c>
      <c r="B397" s="57" t="s">
        <v>552</v>
      </c>
      <c r="C397" s="57" t="s">
        <v>21</v>
      </c>
      <c r="D397" s="57" t="s">
        <v>50</v>
      </c>
      <c r="E397" s="66" t="s">
        <v>4</v>
      </c>
    </row>
    <row r="398" spans="1:5" x14ac:dyDescent="0.25">
      <c r="A398" s="78" t="s">
        <v>553</v>
      </c>
      <c r="B398" s="57" t="s">
        <v>552</v>
      </c>
      <c r="C398" s="57" t="s">
        <v>21</v>
      </c>
      <c r="D398" s="57" t="s">
        <v>52</v>
      </c>
      <c r="E398" s="66" t="s">
        <v>4</v>
      </c>
    </row>
    <row r="399" spans="1:5" x14ac:dyDescent="0.25">
      <c r="A399" s="78" t="s">
        <v>554</v>
      </c>
      <c r="B399" s="57" t="s">
        <v>552</v>
      </c>
      <c r="C399" s="57" t="s">
        <v>21</v>
      </c>
      <c r="D399" s="57" t="s">
        <v>54</v>
      </c>
      <c r="E399" s="66" t="s">
        <v>4</v>
      </c>
    </row>
    <row r="400" spans="1:5" x14ac:dyDescent="0.25">
      <c r="A400" s="78" t="s">
        <v>555</v>
      </c>
      <c r="B400" s="57" t="s">
        <v>552</v>
      </c>
      <c r="C400" s="57" t="s">
        <v>21</v>
      </c>
      <c r="D400" s="57" t="s">
        <v>56</v>
      </c>
      <c r="E400" s="66" t="s">
        <v>4</v>
      </c>
    </row>
    <row r="401" spans="1:5" x14ac:dyDescent="0.25">
      <c r="A401" s="78" t="s">
        <v>556</v>
      </c>
      <c r="B401" s="57" t="s">
        <v>552</v>
      </c>
      <c r="C401" s="57" t="s">
        <v>21</v>
      </c>
      <c r="D401" s="57" t="s">
        <v>58</v>
      </c>
      <c r="E401" s="66" t="s">
        <v>4</v>
      </c>
    </row>
    <row r="402" spans="1:5" x14ac:dyDescent="0.25">
      <c r="A402" s="78" t="s">
        <v>557</v>
      </c>
      <c r="B402" s="57" t="s">
        <v>558</v>
      </c>
      <c r="C402" s="57" t="s">
        <v>21</v>
      </c>
      <c r="D402" s="57" t="s">
        <v>50</v>
      </c>
      <c r="E402" s="66" t="s">
        <v>4</v>
      </c>
    </row>
    <row r="403" spans="1:5" x14ac:dyDescent="0.25">
      <c r="A403" s="78" t="s">
        <v>559</v>
      </c>
      <c r="B403" s="57" t="s">
        <v>558</v>
      </c>
      <c r="C403" s="57" t="s">
        <v>21</v>
      </c>
      <c r="D403" s="57" t="s">
        <v>52</v>
      </c>
      <c r="E403" s="66" t="s">
        <v>4</v>
      </c>
    </row>
    <row r="404" spans="1:5" x14ac:dyDescent="0.25">
      <c r="A404" s="78" t="s">
        <v>560</v>
      </c>
      <c r="B404" s="57" t="s">
        <v>558</v>
      </c>
      <c r="C404" s="57" t="s">
        <v>21</v>
      </c>
      <c r="D404" s="57" t="s">
        <v>54</v>
      </c>
      <c r="E404" s="66" t="s">
        <v>4</v>
      </c>
    </row>
    <row r="405" spans="1:5" x14ac:dyDescent="0.25">
      <c r="A405" s="78" t="s">
        <v>561</v>
      </c>
      <c r="B405" s="57" t="s">
        <v>558</v>
      </c>
      <c r="C405" s="57" t="s">
        <v>21</v>
      </c>
      <c r="D405" s="57" t="s">
        <v>56</v>
      </c>
      <c r="E405" s="66" t="s">
        <v>4</v>
      </c>
    </row>
    <row r="406" spans="1:5" x14ac:dyDescent="0.25">
      <c r="A406" s="78" t="s">
        <v>562</v>
      </c>
      <c r="B406" s="57" t="s">
        <v>558</v>
      </c>
      <c r="C406" s="57" t="s">
        <v>21</v>
      </c>
      <c r="D406" s="57" t="s">
        <v>58</v>
      </c>
      <c r="E406" s="66" t="s">
        <v>4</v>
      </c>
    </row>
    <row r="407" spans="1:5" x14ac:dyDescent="0.25">
      <c r="A407" s="78" t="s">
        <v>563</v>
      </c>
      <c r="B407" s="57" t="s">
        <v>564</v>
      </c>
      <c r="C407" s="57" t="s">
        <v>21</v>
      </c>
      <c r="D407" s="57" t="s">
        <v>50</v>
      </c>
      <c r="E407" s="66" t="s">
        <v>4</v>
      </c>
    </row>
    <row r="408" spans="1:5" x14ac:dyDescent="0.25">
      <c r="A408" s="78" t="s">
        <v>565</v>
      </c>
      <c r="B408" s="57" t="s">
        <v>564</v>
      </c>
      <c r="C408" s="57" t="s">
        <v>21</v>
      </c>
      <c r="D408" s="57" t="s">
        <v>52</v>
      </c>
      <c r="E408" s="66" t="s">
        <v>4</v>
      </c>
    </row>
    <row r="409" spans="1:5" x14ac:dyDescent="0.25">
      <c r="A409" s="78" t="s">
        <v>566</v>
      </c>
      <c r="B409" s="57" t="s">
        <v>564</v>
      </c>
      <c r="C409" s="57" t="s">
        <v>21</v>
      </c>
      <c r="D409" s="57" t="s">
        <v>54</v>
      </c>
      <c r="E409" s="66" t="s">
        <v>4</v>
      </c>
    </row>
    <row r="410" spans="1:5" x14ac:dyDescent="0.25">
      <c r="A410" s="78" t="s">
        <v>567</v>
      </c>
      <c r="B410" s="57" t="s">
        <v>564</v>
      </c>
      <c r="C410" s="57" t="s">
        <v>21</v>
      </c>
      <c r="D410" s="57" t="s">
        <v>56</v>
      </c>
      <c r="E410" s="66" t="s">
        <v>4</v>
      </c>
    </row>
    <row r="411" spans="1:5" x14ac:dyDescent="0.25">
      <c r="A411" s="78" t="s">
        <v>568</v>
      </c>
      <c r="B411" s="57" t="s">
        <v>564</v>
      </c>
      <c r="C411" s="57" t="s">
        <v>21</v>
      </c>
      <c r="D411" s="57" t="s">
        <v>58</v>
      </c>
      <c r="E411" s="66" t="s">
        <v>4</v>
      </c>
    </row>
    <row r="412" spans="1:5" x14ac:dyDescent="0.25">
      <c r="A412" s="78" t="s">
        <v>569</v>
      </c>
      <c r="B412" s="57" t="s">
        <v>570</v>
      </c>
      <c r="C412" s="57" t="s">
        <v>21</v>
      </c>
      <c r="D412" s="57" t="s">
        <v>50</v>
      </c>
      <c r="E412" s="66" t="s">
        <v>4</v>
      </c>
    </row>
    <row r="413" spans="1:5" x14ac:dyDescent="0.25">
      <c r="A413" s="78" t="s">
        <v>571</v>
      </c>
      <c r="B413" s="57" t="s">
        <v>570</v>
      </c>
      <c r="C413" s="57" t="s">
        <v>21</v>
      </c>
      <c r="D413" s="57" t="s">
        <v>52</v>
      </c>
      <c r="E413" s="66" t="s">
        <v>4</v>
      </c>
    </row>
    <row r="414" spans="1:5" x14ac:dyDescent="0.25">
      <c r="A414" s="78" t="s">
        <v>572</v>
      </c>
      <c r="B414" s="57" t="s">
        <v>570</v>
      </c>
      <c r="C414" s="57" t="s">
        <v>21</v>
      </c>
      <c r="D414" s="57" t="s">
        <v>54</v>
      </c>
      <c r="E414" s="66" t="s">
        <v>4</v>
      </c>
    </row>
    <row r="415" spans="1:5" x14ac:dyDescent="0.25">
      <c r="A415" s="78" t="s">
        <v>573</v>
      </c>
      <c r="B415" s="57" t="s">
        <v>570</v>
      </c>
      <c r="C415" s="57" t="s">
        <v>21</v>
      </c>
      <c r="D415" s="57" t="s">
        <v>56</v>
      </c>
      <c r="E415" s="66" t="s">
        <v>4</v>
      </c>
    </row>
    <row r="416" spans="1:5" x14ac:dyDescent="0.25">
      <c r="A416" s="78" t="s">
        <v>574</v>
      </c>
      <c r="B416" s="57" t="s">
        <v>570</v>
      </c>
      <c r="C416" s="57" t="s">
        <v>21</v>
      </c>
      <c r="D416" s="57" t="s">
        <v>58</v>
      </c>
      <c r="E416" s="66" t="s">
        <v>4</v>
      </c>
    </row>
    <row r="417" spans="1:5" x14ac:dyDescent="0.25">
      <c r="A417" s="78" t="s">
        <v>575</v>
      </c>
      <c r="B417" s="57" t="s">
        <v>576</v>
      </c>
      <c r="C417" s="57" t="s">
        <v>21</v>
      </c>
      <c r="D417" s="57" t="s">
        <v>50</v>
      </c>
      <c r="E417" s="66" t="s">
        <v>4</v>
      </c>
    </row>
    <row r="418" spans="1:5" x14ac:dyDescent="0.25">
      <c r="A418" s="78" t="s">
        <v>577</v>
      </c>
      <c r="B418" s="57" t="s">
        <v>576</v>
      </c>
      <c r="C418" s="57" t="s">
        <v>21</v>
      </c>
      <c r="D418" s="57" t="s">
        <v>52</v>
      </c>
      <c r="E418" s="66" t="s">
        <v>4</v>
      </c>
    </row>
    <row r="419" spans="1:5" x14ac:dyDescent="0.25">
      <c r="A419" s="78" t="s">
        <v>578</v>
      </c>
      <c r="B419" s="57" t="s">
        <v>576</v>
      </c>
      <c r="C419" s="57" t="s">
        <v>21</v>
      </c>
      <c r="D419" s="57" t="s">
        <v>54</v>
      </c>
      <c r="E419" s="66" t="s">
        <v>4</v>
      </c>
    </row>
    <row r="420" spans="1:5" x14ac:dyDescent="0.25">
      <c r="A420" s="78" t="s">
        <v>579</v>
      </c>
      <c r="B420" s="57" t="s">
        <v>576</v>
      </c>
      <c r="C420" s="57" t="s">
        <v>21</v>
      </c>
      <c r="D420" s="57" t="s">
        <v>56</v>
      </c>
      <c r="E420" s="66" t="s">
        <v>4</v>
      </c>
    </row>
    <row r="421" spans="1:5" x14ac:dyDescent="0.25">
      <c r="A421" s="78" t="s">
        <v>580</v>
      </c>
      <c r="B421" s="57" t="s">
        <v>576</v>
      </c>
      <c r="C421" s="57" t="s">
        <v>21</v>
      </c>
      <c r="D421" s="57" t="s">
        <v>58</v>
      </c>
      <c r="E421" s="66" t="s">
        <v>4</v>
      </c>
    </row>
    <row r="422" spans="1:5" x14ac:dyDescent="0.25">
      <c r="A422" s="78" t="s">
        <v>581</v>
      </c>
      <c r="B422" s="57" t="s">
        <v>582</v>
      </c>
      <c r="C422" s="57" t="s">
        <v>21</v>
      </c>
      <c r="D422" s="57" t="s">
        <v>54</v>
      </c>
      <c r="E422" s="66" t="s">
        <v>4</v>
      </c>
    </row>
    <row r="423" spans="1:5" x14ac:dyDescent="0.25">
      <c r="A423" s="78" t="s">
        <v>583</v>
      </c>
      <c r="B423" s="57" t="s">
        <v>584</v>
      </c>
      <c r="C423" s="57" t="s">
        <v>21</v>
      </c>
      <c r="D423" s="57" t="s">
        <v>50</v>
      </c>
      <c r="E423" s="66" t="s">
        <v>4</v>
      </c>
    </row>
    <row r="424" spans="1:5" x14ac:dyDescent="0.25">
      <c r="A424" s="78" t="s">
        <v>585</v>
      </c>
      <c r="B424" s="57" t="s">
        <v>584</v>
      </c>
      <c r="C424" s="57" t="s">
        <v>21</v>
      </c>
      <c r="D424" s="57" t="s">
        <v>52</v>
      </c>
      <c r="E424" s="66" t="s">
        <v>4</v>
      </c>
    </row>
    <row r="425" spans="1:5" x14ac:dyDescent="0.25">
      <c r="A425" s="78" t="s">
        <v>586</v>
      </c>
      <c r="B425" s="57" t="s">
        <v>584</v>
      </c>
      <c r="C425" s="57" t="s">
        <v>21</v>
      </c>
      <c r="D425" s="57" t="s">
        <v>54</v>
      </c>
      <c r="E425" s="66" t="s">
        <v>4</v>
      </c>
    </row>
    <row r="426" spans="1:5" x14ac:dyDescent="0.25">
      <c r="A426" s="78" t="s">
        <v>587</v>
      </c>
      <c r="B426" s="57" t="s">
        <v>584</v>
      </c>
      <c r="C426" s="57" t="s">
        <v>21</v>
      </c>
      <c r="D426" s="57" t="s">
        <v>56</v>
      </c>
      <c r="E426" s="66" t="s">
        <v>4</v>
      </c>
    </row>
    <row r="427" spans="1:5" x14ac:dyDescent="0.25">
      <c r="A427" s="78" t="s">
        <v>588</v>
      </c>
      <c r="B427" s="57" t="s">
        <v>584</v>
      </c>
      <c r="C427" s="57" t="s">
        <v>21</v>
      </c>
      <c r="D427" s="57" t="s">
        <v>58</v>
      </c>
      <c r="E427" s="66" t="s">
        <v>4</v>
      </c>
    </row>
    <row r="428" spans="1:5" x14ac:dyDescent="0.25">
      <c r="A428" s="78" t="s">
        <v>589</v>
      </c>
      <c r="B428" s="57" t="s">
        <v>590</v>
      </c>
      <c r="C428" s="57" t="s">
        <v>21</v>
      </c>
      <c r="D428" s="57" t="s">
        <v>58</v>
      </c>
      <c r="E428" s="66" t="s">
        <v>4</v>
      </c>
    </row>
    <row r="429" spans="1:5" x14ac:dyDescent="0.25">
      <c r="A429" s="78" t="s">
        <v>591</v>
      </c>
      <c r="B429" s="57" t="s">
        <v>592</v>
      </c>
      <c r="C429" s="57" t="s">
        <v>21</v>
      </c>
      <c r="D429" s="57" t="s">
        <v>50</v>
      </c>
      <c r="E429" s="66" t="s">
        <v>4</v>
      </c>
    </row>
    <row r="430" spans="1:5" x14ac:dyDescent="0.25">
      <c r="A430" s="78" t="s">
        <v>593</v>
      </c>
      <c r="B430" s="57" t="s">
        <v>592</v>
      </c>
      <c r="C430" s="57" t="s">
        <v>21</v>
      </c>
      <c r="D430" s="57" t="s">
        <v>52</v>
      </c>
      <c r="E430" s="66" t="s">
        <v>4</v>
      </c>
    </row>
    <row r="431" spans="1:5" x14ac:dyDescent="0.25">
      <c r="A431" s="78" t="s">
        <v>594</v>
      </c>
      <c r="B431" s="57" t="s">
        <v>592</v>
      </c>
      <c r="C431" s="57" t="s">
        <v>21</v>
      </c>
      <c r="D431" s="57" t="s">
        <v>54</v>
      </c>
      <c r="E431" s="66" t="s">
        <v>4</v>
      </c>
    </row>
    <row r="432" spans="1:5" x14ac:dyDescent="0.25">
      <c r="A432" s="78" t="s">
        <v>595</v>
      </c>
      <c r="B432" s="57" t="s">
        <v>592</v>
      </c>
      <c r="C432" s="57" t="s">
        <v>21</v>
      </c>
      <c r="D432" s="57" t="s">
        <v>56</v>
      </c>
      <c r="E432" s="66" t="s">
        <v>4</v>
      </c>
    </row>
    <row r="433" spans="1:5" x14ac:dyDescent="0.25">
      <c r="A433" s="78" t="s">
        <v>596</v>
      </c>
      <c r="B433" s="57" t="s">
        <v>592</v>
      </c>
      <c r="C433" s="57" t="s">
        <v>21</v>
      </c>
      <c r="D433" s="57" t="s">
        <v>58</v>
      </c>
      <c r="E433" s="66" t="s">
        <v>4</v>
      </c>
    </row>
    <row r="434" spans="1:5" x14ac:dyDescent="0.25">
      <c r="A434" s="78" t="s">
        <v>597</v>
      </c>
      <c r="B434" s="57" t="s">
        <v>598</v>
      </c>
      <c r="C434" s="57" t="s">
        <v>21</v>
      </c>
      <c r="D434" s="57" t="s">
        <v>50</v>
      </c>
      <c r="E434" s="66" t="s">
        <v>193</v>
      </c>
    </row>
    <row r="435" spans="1:5" x14ac:dyDescent="0.25">
      <c r="A435" s="78" t="s">
        <v>599</v>
      </c>
      <c r="B435" s="57" t="s">
        <v>598</v>
      </c>
      <c r="C435" s="57" t="s">
        <v>21</v>
      </c>
      <c r="D435" s="57" t="s">
        <v>52</v>
      </c>
      <c r="E435" s="66" t="s">
        <v>193</v>
      </c>
    </row>
    <row r="436" spans="1:5" x14ac:dyDescent="0.25">
      <c r="A436" s="78" t="s">
        <v>600</v>
      </c>
      <c r="B436" s="57" t="s">
        <v>598</v>
      </c>
      <c r="C436" s="57" t="s">
        <v>21</v>
      </c>
      <c r="D436" s="57" t="s">
        <v>54</v>
      </c>
      <c r="E436" s="66" t="s">
        <v>193</v>
      </c>
    </row>
    <row r="437" spans="1:5" x14ac:dyDescent="0.25">
      <c r="A437" s="78" t="s">
        <v>601</v>
      </c>
      <c r="B437" s="57" t="s">
        <v>598</v>
      </c>
      <c r="C437" s="57" t="s">
        <v>21</v>
      </c>
      <c r="D437" s="57" t="s">
        <v>56</v>
      </c>
      <c r="E437" s="66" t="s">
        <v>193</v>
      </c>
    </row>
    <row r="438" spans="1:5" x14ac:dyDescent="0.25">
      <c r="A438" s="78" t="s">
        <v>602</v>
      </c>
      <c r="B438" s="57" t="s">
        <v>598</v>
      </c>
      <c r="C438" s="57" t="s">
        <v>21</v>
      </c>
      <c r="D438" s="57" t="s">
        <v>58</v>
      </c>
      <c r="E438" s="66" t="s">
        <v>193</v>
      </c>
    </row>
    <row r="439" spans="1:5" x14ac:dyDescent="0.25">
      <c r="A439" s="78" t="s">
        <v>603</v>
      </c>
      <c r="B439" s="57" t="s">
        <v>604</v>
      </c>
      <c r="C439" s="57" t="s">
        <v>21</v>
      </c>
      <c r="D439" s="57" t="s">
        <v>56</v>
      </c>
      <c r="E439" s="66" t="s">
        <v>4</v>
      </c>
    </row>
    <row r="440" spans="1:5" x14ac:dyDescent="0.25">
      <c r="A440" s="78" t="s">
        <v>605</v>
      </c>
      <c r="B440" s="57" t="s">
        <v>606</v>
      </c>
      <c r="C440" s="57" t="s">
        <v>21</v>
      </c>
      <c r="D440" s="57" t="s">
        <v>54</v>
      </c>
      <c r="E440" s="66" t="s">
        <v>4</v>
      </c>
    </row>
    <row r="441" spans="1:5" x14ac:dyDescent="0.25">
      <c r="A441" s="78" t="s">
        <v>607</v>
      </c>
      <c r="B441" s="57" t="s">
        <v>608</v>
      </c>
      <c r="C441" s="57" t="s">
        <v>21</v>
      </c>
      <c r="D441" s="57" t="s">
        <v>54</v>
      </c>
      <c r="E441" s="66" t="s">
        <v>4</v>
      </c>
    </row>
    <row r="442" spans="1:5" x14ac:dyDescent="0.25">
      <c r="A442" s="78" t="s">
        <v>609</v>
      </c>
      <c r="B442" s="57" t="s">
        <v>610</v>
      </c>
      <c r="C442" s="57" t="s">
        <v>21</v>
      </c>
      <c r="D442" s="57" t="s">
        <v>50</v>
      </c>
      <c r="E442" s="66" t="s">
        <v>4</v>
      </c>
    </row>
    <row r="443" spans="1:5" x14ac:dyDescent="0.25">
      <c r="A443" s="78" t="s">
        <v>611</v>
      </c>
      <c r="B443" s="57" t="s">
        <v>610</v>
      </c>
      <c r="C443" s="57" t="s">
        <v>21</v>
      </c>
      <c r="D443" s="57" t="s">
        <v>52</v>
      </c>
      <c r="E443" s="66" t="s">
        <v>4</v>
      </c>
    </row>
    <row r="444" spans="1:5" x14ac:dyDescent="0.25">
      <c r="A444" s="78" t="s">
        <v>612</v>
      </c>
      <c r="B444" s="57" t="s">
        <v>610</v>
      </c>
      <c r="C444" s="57" t="s">
        <v>21</v>
      </c>
      <c r="D444" s="57" t="s">
        <v>54</v>
      </c>
      <c r="E444" s="66" t="s">
        <v>4</v>
      </c>
    </row>
    <row r="445" spans="1:5" x14ac:dyDescent="0.25">
      <c r="A445" s="78" t="s">
        <v>613</v>
      </c>
      <c r="B445" s="57" t="s">
        <v>610</v>
      </c>
      <c r="C445" s="57" t="s">
        <v>21</v>
      </c>
      <c r="D445" s="57" t="s">
        <v>56</v>
      </c>
      <c r="E445" s="66" t="s">
        <v>4</v>
      </c>
    </row>
    <row r="446" spans="1:5" x14ac:dyDescent="0.25">
      <c r="A446" s="78" t="s">
        <v>614</v>
      </c>
      <c r="B446" s="57" t="s">
        <v>610</v>
      </c>
      <c r="C446" s="57" t="s">
        <v>21</v>
      </c>
      <c r="D446" s="57" t="s">
        <v>58</v>
      </c>
      <c r="E446" s="66" t="s">
        <v>4</v>
      </c>
    </row>
    <row r="447" spans="1:5" x14ac:dyDescent="0.25">
      <c r="A447" s="78" t="s">
        <v>615</v>
      </c>
      <c r="B447" s="57" t="s">
        <v>616</v>
      </c>
      <c r="C447" s="57" t="s">
        <v>21</v>
      </c>
      <c r="D447" s="57" t="s">
        <v>50</v>
      </c>
      <c r="E447" s="66" t="s">
        <v>193</v>
      </c>
    </row>
    <row r="448" spans="1:5" x14ac:dyDescent="0.25">
      <c r="A448" s="78" t="s">
        <v>617</v>
      </c>
      <c r="B448" s="57" t="s">
        <v>616</v>
      </c>
      <c r="C448" s="57" t="s">
        <v>21</v>
      </c>
      <c r="D448" s="57" t="s">
        <v>52</v>
      </c>
      <c r="E448" s="66" t="s">
        <v>193</v>
      </c>
    </row>
    <row r="449" spans="1:5" x14ac:dyDescent="0.25">
      <c r="A449" s="78" t="s">
        <v>618</v>
      </c>
      <c r="B449" s="57" t="s">
        <v>616</v>
      </c>
      <c r="C449" s="57" t="s">
        <v>21</v>
      </c>
      <c r="D449" s="57" t="s">
        <v>54</v>
      </c>
      <c r="E449" s="66" t="s">
        <v>193</v>
      </c>
    </row>
    <row r="450" spans="1:5" x14ac:dyDescent="0.25">
      <c r="A450" s="78" t="s">
        <v>619</v>
      </c>
      <c r="B450" s="57" t="s">
        <v>616</v>
      </c>
      <c r="C450" s="57" t="s">
        <v>21</v>
      </c>
      <c r="D450" s="57" t="s">
        <v>56</v>
      </c>
      <c r="E450" s="66" t="s">
        <v>193</v>
      </c>
    </row>
    <row r="451" spans="1:5" x14ac:dyDescent="0.25">
      <c r="A451" s="78" t="s">
        <v>620</v>
      </c>
      <c r="B451" s="57" t="s">
        <v>616</v>
      </c>
      <c r="C451" s="57" t="s">
        <v>21</v>
      </c>
      <c r="D451" s="57" t="s">
        <v>58</v>
      </c>
      <c r="E451" s="66" t="s">
        <v>193</v>
      </c>
    </row>
    <row r="452" spans="1:5" x14ac:dyDescent="0.25">
      <c r="A452" s="78" t="s">
        <v>621</v>
      </c>
      <c r="B452" s="57" t="s">
        <v>622</v>
      </c>
      <c r="C452" s="57" t="s">
        <v>21</v>
      </c>
      <c r="D452" s="57" t="s">
        <v>50</v>
      </c>
      <c r="E452" s="66" t="s">
        <v>193</v>
      </c>
    </row>
    <row r="453" spans="1:5" x14ac:dyDescent="0.25">
      <c r="A453" s="78" t="s">
        <v>623</v>
      </c>
      <c r="B453" s="57" t="s">
        <v>622</v>
      </c>
      <c r="C453" s="57" t="s">
        <v>21</v>
      </c>
      <c r="D453" s="57" t="s">
        <v>52</v>
      </c>
      <c r="E453" s="66" t="s">
        <v>193</v>
      </c>
    </row>
    <row r="454" spans="1:5" x14ac:dyDescent="0.25">
      <c r="A454" s="78" t="s">
        <v>624</v>
      </c>
      <c r="B454" s="57" t="s">
        <v>622</v>
      </c>
      <c r="C454" s="57" t="s">
        <v>21</v>
      </c>
      <c r="D454" s="57" t="s">
        <v>54</v>
      </c>
      <c r="E454" s="66" t="s">
        <v>193</v>
      </c>
    </row>
    <row r="455" spans="1:5" x14ac:dyDescent="0.25">
      <c r="A455" s="78" t="s">
        <v>625</v>
      </c>
      <c r="B455" s="57" t="s">
        <v>622</v>
      </c>
      <c r="C455" s="57" t="s">
        <v>21</v>
      </c>
      <c r="D455" s="57" t="s">
        <v>56</v>
      </c>
      <c r="E455" s="66" t="s">
        <v>193</v>
      </c>
    </row>
    <row r="456" spans="1:5" x14ac:dyDescent="0.25">
      <c r="A456" s="78" t="s">
        <v>626</v>
      </c>
      <c r="B456" s="57" t="s">
        <v>622</v>
      </c>
      <c r="C456" s="57" t="s">
        <v>21</v>
      </c>
      <c r="D456" s="57" t="s">
        <v>58</v>
      </c>
      <c r="E456" s="66" t="s">
        <v>193</v>
      </c>
    </row>
    <row r="457" spans="1:5" x14ac:dyDescent="0.25">
      <c r="A457" s="78" t="s">
        <v>627</v>
      </c>
      <c r="B457" s="57" t="s">
        <v>628</v>
      </c>
      <c r="C457" s="57" t="s">
        <v>21</v>
      </c>
      <c r="D457" s="57" t="s">
        <v>50</v>
      </c>
      <c r="E457" s="66" t="s">
        <v>193</v>
      </c>
    </row>
    <row r="458" spans="1:5" x14ac:dyDescent="0.25">
      <c r="A458" s="78" t="s">
        <v>629</v>
      </c>
      <c r="B458" s="57" t="s">
        <v>628</v>
      </c>
      <c r="C458" s="57" t="s">
        <v>21</v>
      </c>
      <c r="D458" s="57" t="s">
        <v>52</v>
      </c>
      <c r="E458" s="66" t="s">
        <v>193</v>
      </c>
    </row>
    <row r="459" spans="1:5" x14ac:dyDescent="0.25">
      <c r="A459" s="78" t="s">
        <v>630</v>
      </c>
      <c r="B459" s="57" t="s">
        <v>628</v>
      </c>
      <c r="C459" s="57" t="s">
        <v>21</v>
      </c>
      <c r="D459" s="57" t="s">
        <v>54</v>
      </c>
      <c r="E459" s="66" t="s">
        <v>193</v>
      </c>
    </row>
    <row r="460" spans="1:5" x14ac:dyDescent="0.25">
      <c r="A460" s="78" t="s">
        <v>631</v>
      </c>
      <c r="B460" s="57" t="s">
        <v>628</v>
      </c>
      <c r="C460" s="57" t="s">
        <v>21</v>
      </c>
      <c r="D460" s="57" t="s">
        <v>56</v>
      </c>
      <c r="E460" s="66" t="s">
        <v>193</v>
      </c>
    </row>
    <row r="461" spans="1:5" x14ac:dyDescent="0.25">
      <c r="A461" s="78" t="s">
        <v>632</v>
      </c>
      <c r="B461" s="57" t="s">
        <v>628</v>
      </c>
      <c r="C461" s="57" t="s">
        <v>21</v>
      </c>
      <c r="D461" s="57" t="s">
        <v>58</v>
      </c>
      <c r="E461" s="66" t="s">
        <v>193</v>
      </c>
    </row>
    <row r="462" spans="1:5" x14ac:dyDescent="0.25">
      <c r="A462" s="78" t="s">
        <v>633</v>
      </c>
      <c r="B462" s="57" t="s">
        <v>634</v>
      </c>
      <c r="C462" s="57" t="s">
        <v>21</v>
      </c>
      <c r="D462" s="57" t="s">
        <v>50</v>
      </c>
      <c r="E462" s="66" t="s">
        <v>4</v>
      </c>
    </row>
    <row r="463" spans="1:5" x14ac:dyDescent="0.25">
      <c r="A463" s="78" t="s">
        <v>635</v>
      </c>
      <c r="B463" s="57" t="s">
        <v>634</v>
      </c>
      <c r="C463" s="57" t="s">
        <v>21</v>
      </c>
      <c r="D463" s="57" t="s">
        <v>52</v>
      </c>
      <c r="E463" s="66" t="s">
        <v>4</v>
      </c>
    </row>
    <row r="464" spans="1:5" x14ac:dyDescent="0.25">
      <c r="A464" s="78" t="s">
        <v>636</v>
      </c>
      <c r="B464" s="57" t="s">
        <v>634</v>
      </c>
      <c r="C464" s="57" t="s">
        <v>21</v>
      </c>
      <c r="D464" s="57" t="s">
        <v>54</v>
      </c>
      <c r="E464" s="66" t="s">
        <v>4</v>
      </c>
    </row>
    <row r="465" spans="1:5" x14ac:dyDescent="0.25">
      <c r="A465" s="78" t="s">
        <v>637</v>
      </c>
      <c r="B465" s="57" t="s">
        <v>634</v>
      </c>
      <c r="C465" s="57" t="s">
        <v>21</v>
      </c>
      <c r="D465" s="57" t="s">
        <v>56</v>
      </c>
      <c r="E465" s="66" t="s">
        <v>4</v>
      </c>
    </row>
    <row r="466" spans="1:5" x14ac:dyDescent="0.25">
      <c r="A466" s="78" t="s">
        <v>638</v>
      </c>
      <c r="B466" s="57" t="s">
        <v>634</v>
      </c>
      <c r="C466" s="57" t="s">
        <v>21</v>
      </c>
      <c r="D466" s="57" t="s">
        <v>58</v>
      </c>
      <c r="E466" s="66" t="s">
        <v>4</v>
      </c>
    </row>
    <row r="467" spans="1:5" x14ac:dyDescent="0.25">
      <c r="A467" s="78" t="s">
        <v>639</v>
      </c>
      <c r="B467" s="57" t="s">
        <v>640</v>
      </c>
      <c r="C467" s="57" t="s">
        <v>21</v>
      </c>
      <c r="D467" s="57" t="s">
        <v>50</v>
      </c>
      <c r="E467" s="66" t="s">
        <v>4</v>
      </c>
    </row>
    <row r="468" spans="1:5" x14ac:dyDescent="0.25">
      <c r="A468" s="78" t="s">
        <v>641</v>
      </c>
      <c r="B468" s="57" t="s">
        <v>640</v>
      </c>
      <c r="C468" s="57" t="s">
        <v>21</v>
      </c>
      <c r="D468" s="57" t="s">
        <v>52</v>
      </c>
      <c r="E468" s="66" t="s">
        <v>4</v>
      </c>
    </row>
    <row r="469" spans="1:5" x14ac:dyDescent="0.25">
      <c r="A469" s="78" t="s">
        <v>642</v>
      </c>
      <c r="B469" s="57" t="s">
        <v>640</v>
      </c>
      <c r="C469" s="57" t="s">
        <v>21</v>
      </c>
      <c r="D469" s="57" t="s">
        <v>54</v>
      </c>
      <c r="E469" s="66" t="s">
        <v>4</v>
      </c>
    </row>
    <row r="470" spans="1:5" x14ac:dyDescent="0.25">
      <c r="A470" s="78" t="s">
        <v>643</v>
      </c>
      <c r="B470" s="57" t="s">
        <v>640</v>
      </c>
      <c r="C470" s="57" t="s">
        <v>21</v>
      </c>
      <c r="D470" s="57" t="s">
        <v>56</v>
      </c>
      <c r="E470" s="66" t="s">
        <v>4</v>
      </c>
    </row>
    <row r="471" spans="1:5" x14ac:dyDescent="0.25">
      <c r="A471" s="78" t="s">
        <v>644</v>
      </c>
      <c r="B471" s="57" t="s">
        <v>640</v>
      </c>
      <c r="C471" s="57" t="s">
        <v>21</v>
      </c>
      <c r="D471" s="57" t="s">
        <v>58</v>
      </c>
      <c r="E471" s="66" t="s">
        <v>4</v>
      </c>
    </row>
    <row r="472" spans="1:5" x14ac:dyDescent="0.25">
      <c r="A472" s="78" t="s">
        <v>645</v>
      </c>
      <c r="B472" s="57" t="s">
        <v>646</v>
      </c>
      <c r="C472" s="57" t="s">
        <v>21</v>
      </c>
      <c r="D472" s="57" t="s">
        <v>50</v>
      </c>
      <c r="E472" s="66" t="s">
        <v>193</v>
      </c>
    </row>
    <row r="473" spans="1:5" x14ac:dyDescent="0.25">
      <c r="A473" s="78" t="s">
        <v>647</v>
      </c>
      <c r="B473" s="57" t="s">
        <v>646</v>
      </c>
      <c r="C473" s="57" t="s">
        <v>21</v>
      </c>
      <c r="D473" s="57" t="s">
        <v>52</v>
      </c>
      <c r="E473" s="66" t="s">
        <v>193</v>
      </c>
    </row>
    <row r="474" spans="1:5" x14ac:dyDescent="0.25">
      <c r="A474" s="78" t="s">
        <v>648</v>
      </c>
      <c r="B474" s="57" t="s">
        <v>646</v>
      </c>
      <c r="C474" s="57" t="s">
        <v>21</v>
      </c>
      <c r="D474" s="57" t="s">
        <v>54</v>
      </c>
      <c r="E474" s="66" t="s">
        <v>193</v>
      </c>
    </row>
    <row r="475" spans="1:5" x14ac:dyDescent="0.25">
      <c r="A475" s="78" t="s">
        <v>649</v>
      </c>
      <c r="B475" s="57" t="s">
        <v>646</v>
      </c>
      <c r="C475" s="57" t="s">
        <v>21</v>
      </c>
      <c r="D475" s="57" t="s">
        <v>56</v>
      </c>
      <c r="E475" s="66" t="s">
        <v>193</v>
      </c>
    </row>
    <row r="476" spans="1:5" x14ac:dyDescent="0.25">
      <c r="A476" s="78" t="s">
        <v>650</v>
      </c>
      <c r="B476" s="57" t="s">
        <v>646</v>
      </c>
      <c r="C476" s="57" t="s">
        <v>21</v>
      </c>
      <c r="D476" s="57" t="s">
        <v>58</v>
      </c>
      <c r="E476" s="66" t="s">
        <v>193</v>
      </c>
    </row>
    <row r="477" spans="1:5" x14ac:dyDescent="0.25">
      <c r="A477" s="78" t="s">
        <v>651</v>
      </c>
      <c r="B477" s="57" t="s">
        <v>652</v>
      </c>
      <c r="C477" s="57" t="s">
        <v>21</v>
      </c>
      <c r="D477" s="57" t="s">
        <v>50</v>
      </c>
      <c r="E477" s="66" t="s">
        <v>193</v>
      </c>
    </row>
    <row r="478" spans="1:5" x14ac:dyDescent="0.25">
      <c r="A478" s="78" t="s">
        <v>653</v>
      </c>
      <c r="B478" s="57" t="s">
        <v>652</v>
      </c>
      <c r="C478" s="57" t="s">
        <v>21</v>
      </c>
      <c r="D478" s="57" t="s">
        <v>52</v>
      </c>
      <c r="E478" s="66" t="s">
        <v>193</v>
      </c>
    </row>
    <row r="479" spans="1:5" x14ac:dyDescent="0.25">
      <c r="A479" s="78" t="s">
        <v>654</v>
      </c>
      <c r="B479" s="57" t="s">
        <v>652</v>
      </c>
      <c r="C479" s="57" t="s">
        <v>21</v>
      </c>
      <c r="D479" s="57" t="s">
        <v>54</v>
      </c>
      <c r="E479" s="66" t="s">
        <v>193</v>
      </c>
    </row>
    <row r="480" spans="1:5" x14ac:dyDescent="0.25">
      <c r="A480" s="78" t="s">
        <v>655</v>
      </c>
      <c r="B480" s="57" t="s">
        <v>652</v>
      </c>
      <c r="C480" s="57" t="s">
        <v>21</v>
      </c>
      <c r="D480" s="57" t="s">
        <v>56</v>
      </c>
      <c r="E480" s="66" t="s">
        <v>193</v>
      </c>
    </row>
    <row r="481" spans="1:5" x14ac:dyDescent="0.25">
      <c r="A481" s="78" t="s">
        <v>656</v>
      </c>
      <c r="B481" s="57" t="s">
        <v>652</v>
      </c>
      <c r="C481" s="57" t="s">
        <v>21</v>
      </c>
      <c r="D481" s="57" t="s">
        <v>58</v>
      </c>
      <c r="E481" s="66" t="s">
        <v>193</v>
      </c>
    </row>
    <row r="482" spans="1:5" x14ac:dyDescent="0.25">
      <c r="A482" s="78" t="s">
        <v>657</v>
      </c>
      <c r="B482" s="57" t="s">
        <v>658</v>
      </c>
      <c r="C482" s="57" t="s">
        <v>21</v>
      </c>
      <c r="D482" s="57" t="s">
        <v>50</v>
      </c>
      <c r="E482" s="66" t="s">
        <v>193</v>
      </c>
    </row>
    <row r="483" spans="1:5" x14ac:dyDescent="0.25">
      <c r="A483" s="78" t="s">
        <v>659</v>
      </c>
      <c r="B483" s="57" t="s">
        <v>658</v>
      </c>
      <c r="C483" s="57" t="s">
        <v>21</v>
      </c>
      <c r="D483" s="57" t="s">
        <v>52</v>
      </c>
      <c r="E483" s="66" t="s">
        <v>193</v>
      </c>
    </row>
    <row r="484" spans="1:5" x14ac:dyDescent="0.25">
      <c r="A484" s="78" t="s">
        <v>660</v>
      </c>
      <c r="B484" s="57" t="s">
        <v>658</v>
      </c>
      <c r="C484" s="57" t="s">
        <v>21</v>
      </c>
      <c r="D484" s="57" t="s">
        <v>54</v>
      </c>
      <c r="E484" s="66" t="s">
        <v>193</v>
      </c>
    </row>
    <row r="485" spans="1:5" x14ac:dyDescent="0.25">
      <c r="A485" s="78" t="s">
        <v>661</v>
      </c>
      <c r="B485" s="57" t="s">
        <v>658</v>
      </c>
      <c r="C485" s="57" t="s">
        <v>21</v>
      </c>
      <c r="D485" s="57" t="s">
        <v>56</v>
      </c>
      <c r="E485" s="66" t="s">
        <v>193</v>
      </c>
    </row>
    <row r="486" spans="1:5" x14ac:dyDescent="0.25">
      <c r="A486" s="78" t="s">
        <v>662</v>
      </c>
      <c r="B486" s="57" t="s">
        <v>658</v>
      </c>
      <c r="C486" s="57" t="s">
        <v>21</v>
      </c>
      <c r="D486" s="57" t="s">
        <v>58</v>
      </c>
      <c r="E486" s="66" t="s">
        <v>193</v>
      </c>
    </row>
    <row r="487" spans="1:5" x14ac:dyDescent="0.25">
      <c r="A487" s="78" t="s">
        <v>663</v>
      </c>
      <c r="B487" s="57" t="s">
        <v>664</v>
      </c>
      <c r="C487" s="57" t="s">
        <v>21</v>
      </c>
      <c r="D487" s="57" t="s">
        <v>50</v>
      </c>
      <c r="E487" s="66" t="s">
        <v>4</v>
      </c>
    </row>
    <row r="488" spans="1:5" x14ac:dyDescent="0.25">
      <c r="A488" s="78" t="s">
        <v>665</v>
      </c>
      <c r="B488" s="57" t="s">
        <v>664</v>
      </c>
      <c r="C488" s="57" t="s">
        <v>21</v>
      </c>
      <c r="D488" s="57" t="s">
        <v>52</v>
      </c>
      <c r="E488" s="66" t="s">
        <v>4</v>
      </c>
    </row>
    <row r="489" spans="1:5" x14ac:dyDescent="0.25">
      <c r="A489" s="78" t="s">
        <v>666</v>
      </c>
      <c r="B489" s="57" t="s">
        <v>664</v>
      </c>
      <c r="C489" s="57" t="s">
        <v>21</v>
      </c>
      <c r="D489" s="57" t="s">
        <v>54</v>
      </c>
      <c r="E489" s="66" t="s">
        <v>4</v>
      </c>
    </row>
    <row r="490" spans="1:5" x14ac:dyDescent="0.25">
      <c r="A490" s="78" t="s">
        <v>667</v>
      </c>
      <c r="B490" s="57" t="s">
        <v>664</v>
      </c>
      <c r="C490" s="57" t="s">
        <v>21</v>
      </c>
      <c r="D490" s="57" t="s">
        <v>56</v>
      </c>
      <c r="E490" s="66" t="s">
        <v>4</v>
      </c>
    </row>
    <row r="491" spans="1:5" x14ac:dyDescent="0.25">
      <c r="A491" s="78" t="s">
        <v>668</v>
      </c>
      <c r="B491" s="57" t="s">
        <v>664</v>
      </c>
      <c r="C491" s="57" t="s">
        <v>21</v>
      </c>
      <c r="D491" s="57" t="s">
        <v>58</v>
      </c>
      <c r="E491" s="66" t="s">
        <v>4</v>
      </c>
    </row>
    <row r="492" spans="1:5" x14ac:dyDescent="0.25">
      <c r="A492" s="78" t="s">
        <v>669</v>
      </c>
      <c r="B492" s="57" t="s">
        <v>670</v>
      </c>
      <c r="C492" s="57" t="s">
        <v>21</v>
      </c>
      <c r="D492" s="57" t="s">
        <v>50</v>
      </c>
      <c r="E492" s="66" t="s">
        <v>4</v>
      </c>
    </row>
    <row r="493" spans="1:5" x14ac:dyDescent="0.25">
      <c r="A493" s="78" t="s">
        <v>671</v>
      </c>
      <c r="B493" s="57" t="s">
        <v>670</v>
      </c>
      <c r="C493" s="57" t="s">
        <v>21</v>
      </c>
      <c r="D493" s="57" t="s">
        <v>52</v>
      </c>
      <c r="E493" s="66" t="s">
        <v>4</v>
      </c>
    </row>
    <row r="494" spans="1:5" x14ac:dyDescent="0.25">
      <c r="A494" s="78" t="s">
        <v>672</v>
      </c>
      <c r="B494" s="57" t="s">
        <v>670</v>
      </c>
      <c r="C494" s="57" t="s">
        <v>21</v>
      </c>
      <c r="D494" s="57" t="s">
        <v>54</v>
      </c>
      <c r="E494" s="66" t="s">
        <v>4</v>
      </c>
    </row>
    <row r="495" spans="1:5" x14ac:dyDescent="0.25">
      <c r="A495" s="78" t="s">
        <v>673</v>
      </c>
      <c r="B495" s="57" t="s">
        <v>670</v>
      </c>
      <c r="C495" s="57" t="s">
        <v>21</v>
      </c>
      <c r="D495" s="57" t="s">
        <v>56</v>
      </c>
      <c r="E495" s="66" t="s">
        <v>4</v>
      </c>
    </row>
    <row r="496" spans="1:5" x14ac:dyDescent="0.25">
      <c r="A496" s="78" t="s">
        <v>674</v>
      </c>
      <c r="B496" s="57" t="s">
        <v>670</v>
      </c>
      <c r="C496" s="57" t="s">
        <v>21</v>
      </c>
      <c r="D496" s="57" t="s">
        <v>58</v>
      </c>
      <c r="E496" s="66" t="s">
        <v>4</v>
      </c>
    </row>
    <row r="497" spans="1:5" x14ac:dyDescent="0.25">
      <c r="A497" s="78" t="s">
        <v>675</v>
      </c>
      <c r="B497" s="57" t="s">
        <v>676</v>
      </c>
      <c r="C497" s="57" t="s">
        <v>21</v>
      </c>
      <c r="D497" s="57" t="s">
        <v>50</v>
      </c>
      <c r="E497" s="66" t="s">
        <v>4</v>
      </c>
    </row>
    <row r="498" spans="1:5" x14ac:dyDescent="0.25">
      <c r="A498" s="78" t="s">
        <v>677</v>
      </c>
      <c r="B498" s="57" t="s">
        <v>676</v>
      </c>
      <c r="C498" s="57" t="s">
        <v>21</v>
      </c>
      <c r="D498" s="57" t="s">
        <v>52</v>
      </c>
      <c r="E498" s="66" t="s">
        <v>4</v>
      </c>
    </row>
    <row r="499" spans="1:5" x14ac:dyDescent="0.25">
      <c r="A499" s="78" t="s">
        <v>678</v>
      </c>
      <c r="B499" s="57" t="s">
        <v>676</v>
      </c>
      <c r="C499" s="57" t="s">
        <v>21</v>
      </c>
      <c r="D499" s="57" t="s">
        <v>54</v>
      </c>
      <c r="E499" s="66" t="s">
        <v>4</v>
      </c>
    </row>
    <row r="500" spans="1:5" x14ac:dyDescent="0.25">
      <c r="A500" s="78" t="s">
        <v>679</v>
      </c>
      <c r="B500" s="57" t="s">
        <v>676</v>
      </c>
      <c r="C500" s="57" t="s">
        <v>21</v>
      </c>
      <c r="D500" s="57" t="s">
        <v>56</v>
      </c>
      <c r="E500" s="66" t="s">
        <v>4</v>
      </c>
    </row>
    <row r="501" spans="1:5" x14ac:dyDescent="0.25">
      <c r="A501" s="78" t="s">
        <v>680</v>
      </c>
      <c r="B501" s="57" t="s">
        <v>676</v>
      </c>
      <c r="C501" s="57" t="s">
        <v>21</v>
      </c>
      <c r="D501" s="57" t="s">
        <v>58</v>
      </c>
      <c r="E501" s="66" t="s">
        <v>4</v>
      </c>
    </row>
    <row r="502" spans="1:5" x14ac:dyDescent="0.25">
      <c r="A502" s="78" t="s">
        <v>681</v>
      </c>
      <c r="B502" s="57" t="s">
        <v>682</v>
      </c>
      <c r="C502" s="57" t="s">
        <v>21</v>
      </c>
      <c r="D502" s="57" t="s">
        <v>58</v>
      </c>
      <c r="E502" s="66" t="s">
        <v>4</v>
      </c>
    </row>
    <row r="503" spans="1:5" x14ac:dyDescent="0.25">
      <c r="A503" s="78" t="s">
        <v>683</v>
      </c>
      <c r="B503" s="57" t="s">
        <v>684</v>
      </c>
      <c r="C503" s="57" t="s">
        <v>21</v>
      </c>
      <c r="D503" s="57" t="s">
        <v>58</v>
      </c>
      <c r="E503" s="66" t="s">
        <v>4</v>
      </c>
    </row>
    <row r="504" spans="1:5" x14ac:dyDescent="0.25">
      <c r="A504" s="78" t="s">
        <v>685</v>
      </c>
      <c r="B504" s="57" t="s">
        <v>686</v>
      </c>
      <c r="C504" s="57" t="s">
        <v>21</v>
      </c>
      <c r="D504" s="57" t="s">
        <v>54</v>
      </c>
      <c r="E504" s="66" t="s">
        <v>4</v>
      </c>
    </row>
    <row r="505" spans="1:5" x14ac:dyDescent="0.25">
      <c r="A505" s="78" t="s">
        <v>687</v>
      </c>
      <c r="B505" s="57" t="s">
        <v>688</v>
      </c>
      <c r="C505" s="57" t="s">
        <v>21</v>
      </c>
      <c r="D505" s="57" t="s">
        <v>54</v>
      </c>
      <c r="E505" s="66" t="s">
        <v>4</v>
      </c>
    </row>
    <row r="506" spans="1:5" x14ac:dyDescent="0.25">
      <c r="A506" s="78" t="s">
        <v>689</v>
      </c>
      <c r="B506" s="57" t="s">
        <v>690</v>
      </c>
      <c r="C506" s="57" t="s">
        <v>21</v>
      </c>
      <c r="D506" s="57" t="s">
        <v>54</v>
      </c>
      <c r="E506" s="66" t="s">
        <v>4</v>
      </c>
    </row>
    <row r="507" spans="1:5" x14ac:dyDescent="0.25">
      <c r="A507" s="78" t="s">
        <v>691</v>
      </c>
      <c r="B507" s="57" t="s">
        <v>692</v>
      </c>
      <c r="C507" s="57" t="s">
        <v>21</v>
      </c>
      <c r="D507" s="57" t="s">
        <v>56</v>
      </c>
      <c r="E507" s="66" t="s">
        <v>4</v>
      </c>
    </row>
    <row r="508" spans="1:5" x14ac:dyDescent="0.25">
      <c r="A508" s="78" t="s">
        <v>693</v>
      </c>
      <c r="B508" s="57" t="s">
        <v>694</v>
      </c>
      <c r="C508" s="57" t="s">
        <v>21</v>
      </c>
      <c r="D508" s="57" t="s">
        <v>50</v>
      </c>
      <c r="E508" s="66" t="s">
        <v>4</v>
      </c>
    </row>
    <row r="509" spans="1:5" x14ac:dyDescent="0.25">
      <c r="A509" s="78" t="s">
        <v>695</v>
      </c>
      <c r="B509" s="57" t="s">
        <v>694</v>
      </c>
      <c r="C509" s="57" t="s">
        <v>21</v>
      </c>
      <c r="D509" s="57" t="s">
        <v>52</v>
      </c>
      <c r="E509" s="66" t="s">
        <v>4</v>
      </c>
    </row>
    <row r="510" spans="1:5" x14ac:dyDescent="0.25">
      <c r="A510" s="78" t="s">
        <v>696</v>
      </c>
      <c r="B510" s="57" t="s">
        <v>694</v>
      </c>
      <c r="C510" s="57" t="s">
        <v>21</v>
      </c>
      <c r="D510" s="57" t="s">
        <v>54</v>
      </c>
      <c r="E510" s="66" t="s">
        <v>4</v>
      </c>
    </row>
    <row r="511" spans="1:5" x14ac:dyDescent="0.25">
      <c r="A511" s="78" t="s">
        <v>697</v>
      </c>
      <c r="B511" s="57" t="s">
        <v>694</v>
      </c>
      <c r="C511" s="57" t="s">
        <v>21</v>
      </c>
      <c r="D511" s="57" t="s">
        <v>56</v>
      </c>
      <c r="E511" s="66" t="s">
        <v>4</v>
      </c>
    </row>
    <row r="512" spans="1:5" x14ac:dyDescent="0.25">
      <c r="A512" s="78" t="s">
        <v>698</v>
      </c>
      <c r="B512" s="57" t="s">
        <v>694</v>
      </c>
      <c r="C512" s="57" t="s">
        <v>21</v>
      </c>
      <c r="D512" s="57" t="s">
        <v>58</v>
      </c>
      <c r="E512" s="66" t="s">
        <v>4</v>
      </c>
    </row>
    <row r="513" spans="1:5" x14ac:dyDescent="0.25">
      <c r="A513" s="78" t="s">
        <v>699</v>
      </c>
      <c r="B513" s="57" t="s">
        <v>700</v>
      </c>
      <c r="C513" s="57" t="s">
        <v>21</v>
      </c>
      <c r="D513" s="57" t="s">
        <v>54</v>
      </c>
      <c r="E513" s="66" t="s">
        <v>4</v>
      </c>
    </row>
    <row r="514" spans="1:5" x14ac:dyDescent="0.25">
      <c r="A514" s="78" t="s">
        <v>701</v>
      </c>
      <c r="B514" s="57" t="s">
        <v>702</v>
      </c>
      <c r="C514" s="57" t="s">
        <v>21</v>
      </c>
      <c r="D514" s="57" t="s">
        <v>56</v>
      </c>
      <c r="E514" s="66" t="s">
        <v>4</v>
      </c>
    </row>
    <row r="515" spans="1:5" x14ac:dyDescent="0.25">
      <c r="A515" s="78" t="s">
        <v>703</v>
      </c>
      <c r="B515" s="57" t="s">
        <v>704</v>
      </c>
      <c r="C515" s="57" t="s">
        <v>21</v>
      </c>
      <c r="D515" s="57" t="s">
        <v>54</v>
      </c>
      <c r="E515" s="66" t="s">
        <v>4</v>
      </c>
    </row>
    <row r="516" spans="1:5" x14ac:dyDescent="0.25">
      <c r="A516" s="78" t="s">
        <v>705</v>
      </c>
      <c r="B516" s="57" t="s">
        <v>706</v>
      </c>
      <c r="C516" s="57" t="s">
        <v>21</v>
      </c>
      <c r="D516" s="57" t="s">
        <v>50</v>
      </c>
      <c r="E516" s="66" t="s">
        <v>4</v>
      </c>
    </row>
    <row r="517" spans="1:5" x14ac:dyDescent="0.25">
      <c r="A517" s="78" t="s">
        <v>707</v>
      </c>
      <c r="B517" s="57" t="s">
        <v>706</v>
      </c>
      <c r="C517" s="57" t="s">
        <v>21</v>
      </c>
      <c r="D517" s="57" t="s">
        <v>52</v>
      </c>
      <c r="E517" s="66" t="s">
        <v>4</v>
      </c>
    </row>
    <row r="518" spans="1:5" x14ac:dyDescent="0.25">
      <c r="A518" s="78" t="s">
        <v>708</v>
      </c>
      <c r="B518" s="57" t="s">
        <v>706</v>
      </c>
      <c r="C518" s="57" t="s">
        <v>21</v>
      </c>
      <c r="D518" s="57" t="s">
        <v>54</v>
      </c>
      <c r="E518" s="66" t="s">
        <v>4</v>
      </c>
    </row>
    <row r="519" spans="1:5" x14ac:dyDescent="0.25">
      <c r="A519" s="78" t="s">
        <v>709</v>
      </c>
      <c r="B519" s="57" t="s">
        <v>706</v>
      </c>
      <c r="C519" s="57" t="s">
        <v>21</v>
      </c>
      <c r="D519" s="57" t="s">
        <v>56</v>
      </c>
      <c r="E519" s="66" t="s">
        <v>4</v>
      </c>
    </row>
    <row r="520" spans="1:5" x14ac:dyDescent="0.25">
      <c r="A520" s="78" t="s">
        <v>710</v>
      </c>
      <c r="B520" s="57" t="s">
        <v>706</v>
      </c>
      <c r="C520" s="57" t="s">
        <v>21</v>
      </c>
      <c r="D520" s="57" t="s">
        <v>58</v>
      </c>
      <c r="E520" s="66" t="s">
        <v>4</v>
      </c>
    </row>
    <row r="521" spans="1:5" x14ac:dyDescent="0.25">
      <c r="A521" s="78" t="s">
        <v>711</v>
      </c>
      <c r="B521" s="57" t="s">
        <v>712</v>
      </c>
      <c r="C521" s="57" t="s">
        <v>21</v>
      </c>
      <c r="D521" s="57" t="s">
        <v>50</v>
      </c>
      <c r="E521" s="66" t="s">
        <v>4</v>
      </c>
    </row>
    <row r="522" spans="1:5" x14ac:dyDescent="0.25">
      <c r="A522" s="78" t="s">
        <v>713</v>
      </c>
      <c r="B522" s="57" t="s">
        <v>712</v>
      </c>
      <c r="C522" s="57" t="s">
        <v>21</v>
      </c>
      <c r="D522" s="57" t="s">
        <v>52</v>
      </c>
      <c r="E522" s="66" t="s">
        <v>4</v>
      </c>
    </row>
    <row r="523" spans="1:5" x14ac:dyDescent="0.25">
      <c r="A523" s="78" t="s">
        <v>714</v>
      </c>
      <c r="B523" s="57" t="s">
        <v>712</v>
      </c>
      <c r="C523" s="57" t="s">
        <v>21</v>
      </c>
      <c r="D523" s="57" t="s">
        <v>54</v>
      </c>
      <c r="E523" s="66" t="s">
        <v>4</v>
      </c>
    </row>
    <row r="524" spans="1:5" x14ac:dyDescent="0.25">
      <c r="A524" s="78" t="s">
        <v>715</v>
      </c>
      <c r="B524" s="57" t="s">
        <v>712</v>
      </c>
      <c r="C524" s="57" t="s">
        <v>21</v>
      </c>
      <c r="D524" s="57" t="s">
        <v>56</v>
      </c>
      <c r="E524" s="66" t="s">
        <v>4</v>
      </c>
    </row>
    <row r="525" spans="1:5" x14ac:dyDescent="0.25">
      <c r="A525" s="78" t="s">
        <v>716</v>
      </c>
      <c r="B525" s="57" t="s">
        <v>712</v>
      </c>
      <c r="C525" s="57" t="s">
        <v>21</v>
      </c>
      <c r="D525" s="57" t="s">
        <v>58</v>
      </c>
      <c r="E525" s="66" t="s">
        <v>4</v>
      </c>
    </row>
    <row r="526" spans="1:5" x14ac:dyDescent="0.25">
      <c r="A526" s="78" t="s">
        <v>717</v>
      </c>
      <c r="B526" s="57" t="s">
        <v>718</v>
      </c>
      <c r="C526" s="57" t="s">
        <v>21</v>
      </c>
      <c r="D526" s="57" t="s">
        <v>50</v>
      </c>
      <c r="E526" s="66" t="s">
        <v>4</v>
      </c>
    </row>
    <row r="527" spans="1:5" x14ac:dyDescent="0.25">
      <c r="A527" s="78" t="s">
        <v>719</v>
      </c>
      <c r="B527" s="57" t="s">
        <v>718</v>
      </c>
      <c r="C527" s="57" t="s">
        <v>21</v>
      </c>
      <c r="D527" s="57" t="s">
        <v>52</v>
      </c>
      <c r="E527" s="66" t="s">
        <v>4</v>
      </c>
    </row>
    <row r="528" spans="1:5" x14ac:dyDescent="0.25">
      <c r="A528" s="78" t="s">
        <v>720</v>
      </c>
      <c r="B528" s="57" t="s">
        <v>718</v>
      </c>
      <c r="C528" s="57" t="s">
        <v>21</v>
      </c>
      <c r="D528" s="57" t="s">
        <v>54</v>
      </c>
      <c r="E528" s="66" t="s">
        <v>4</v>
      </c>
    </row>
    <row r="529" spans="1:5" x14ac:dyDescent="0.25">
      <c r="A529" s="78" t="s">
        <v>721</v>
      </c>
      <c r="B529" s="57" t="s">
        <v>718</v>
      </c>
      <c r="C529" s="57" t="s">
        <v>21</v>
      </c>
      <c r="D529" s="57" t="s">
        <v>56</v>
      </c>
      <c r="E529" s="66" t="s">
        <v>4</v>
      </c>
    </row>
    <row r="530" spans="1:5" x14ac:dyDescent="0.25">
      <c r="A530" s="78" t="s">
        <v>722</v>
      </c>
      <c r="B530" s="57" t="s">
        <v>718</v>
      </c>
      <c r="C530" s="57" t="s">
        <v>21</v>
      </c>
      <c r="D530" s="57" t="s">
        <v>58</v>
      </c>
      <c r="E530" s="66" t="s">
        <v>4</v>
      </c>
    </row>
    <row r="531" spans="1:5" x14ac:dyDescent="0.25">
      <c r="A531" s="78" t="s">
        <v>723</v>
      </c>
      <c r="B531" s="57" t="s">
        <v>724</v>
      </c>
      <c r="C531" s="57" t="s">
        <v>21</v>
      </c>
      <c r="D531" s="57" t="s">
        <v>54</v>
      </c>
      <c r="E531" s="66" t="s">
        <v>4</v>
      </c>
    </row>
    <row r="532" spans="1:5" x14ac:dyDescent="0.25">
      <c r="A532" s="78" t="s">
        <v>725</v>
      </c>
      <c r="B532" s="57" t="s">
        <v>726</v>
      </c>
      <c r="C532" s="57" t="s">
        <v>21</v>
      </c>
      <c r="D532" s="57" t="s">
        <v>54</v>
      </c>
      <c r="E532" s="66" t="s">
        <v>4</v>
      </c>
    </row>
    <row r="533" spans="1:5" x14ac:dyDescent="0.25">
      <c r="A533" s="78" t="s">
        <v>727</v>
      </c>
      <c r="B533" s="57" t="s">
        <v>728</v>
      </c>
      <c r="C533" s="57" t="s">
        <v>21</v>
      </c>
      <c r="D533" s="57" t="s">
        <v>56</v>
      </c>
      <c r="E533" s="66" t="s">
        <v>4</v>
      </c>
    </row>
    <row r="534" spans="1:5" x14ac:dyDescent="0.25">
      <c r="A534" s="78" t="s">
        <v>729</v>
      </c>
      <c r="B534" s="57" t="s">
        <v>730</v>
      </c>
      <c r="C534" s="57" t="s">
        <v>21</v>
      </c>
      <c r="D534" s="57" t="s">
        <v>470</v>
      </c>
      <c r="E534" s="66" t="s">
        <v>4</v>
      </c>
    </row>
    <row r="535" spans="1:5" x14ac:dyDescent="0.25">
      <c r="A535" s="78" t="s">
        <v>731</v>
      </c>
      <c r="B535" s="57" t="s">
        <v>730</v>
      </c>
      <c r="C535" s="57" t="s">
        <v>21</v>
      </c>
      <c r="D535" s="57" t="s">
        <v>50</v>
      </c>
      <c r="E535" s="66" t="s">
        <v>4</v>
      </c>
    </row>
    <row r="536" spans="1:5" x14ac:dyDescent="0.25">
      <c r="A536" s="78" t="s">
        <v>732</v>
      </c>
      <c r="B536" s="57" t="s">
        <v>730</v>
      </c>
      <c r="C536" s="57" t="s">
        <v>21</v>
      </c>
      <c r="D536" s="57" t="s">
        <v>52</v>
      </c>
      <c r="E536" s="66" t="s">
        <v>4</v>
      </c>
    </row>
    <row r="537" spans="1:5" x14ac:dyDescent="0.25">
      <c r="A537" s="78" t="s">
        <v>733</v>
      </c>
      <c r="B537" s="57" t="s">
        <v>730</v>
      </c>
      <c r="C537" s="57" t="s">
        <v>21</v>
      </c>
      <c r="D537" s="57" t="s">
        <v>54</v>
      </c>
      <c r="E537" s="66" t="s">
        <v>4</v>
      </c>
    </row>
    <row r="538" spans="1:5" x14ac:dyDescent="0.25">
      <c r="A538" s="78" t="s">
        <v>734</v>
      </c>
      <c r="B538" s="57" t="s">
        <v>730</v>
      </c>
      <c r="C538" s="57" t="s">
        <v>21</v>
      </c>
      <c r="D538" s="57" t="s">
        <v>56</v>
      </c>
      <c r="E538" s="66" t="s">
        <v>4</v>
      </c>
    </row>
    <row r="539" spans="1:5" x14ac:dyDescent="0.25">
      <c r="A539" s="78" t="s">
        <v>735</v>
      </c>
      <c r="B539" s="57" t="s">
        <v>730</v>
      </c>
      <c r="C539" s="57" t="s">
        <v>21</v>
      </c>
      <c r="D539" s="57" t="s">
        <v>58</v>
      </c>
      <c r="E539" s="66" t="s">
        <v>4</v>
      </c>
    </row>
    <row r="540" spans="1:5" x14ac:dyDescent="0.25">
      <c r="A540" s="78" t="s">
        <v>736</v>
      </c>
      <c r="B540" s="57" t="s">
        <v>737</v>
      </c>
      <c r="C540" s="57" t="s">
        <v>21</v>
      </c>
      <c r="D540" s="57" t="s">
        <v>50</v>
      </c>
      <c r="E540" s="66" t="s">
        <v>4</v>
      </c>
    </row>
    <row r="541" spans="1:5" x14ac:dyDescent="0.25">
      <c r="A541" s="78" t="s">
        <v>738</v>
      </c>
      <c r="B541" s="57" t="s">
        <v>737</v>
      </c>
      <c r="C541" s="57" t="s">
        <v>21</v>
      </c>
      <c r="D541" s="57" t="s">
        <v>52</v>
      </c>
      <c r="E541" s="66" t="s">
        <v>4</v>
      </c>
    </row>
    <row r="542" spans="1:5" x14ac:dyDescent="0.25">
      <c r="A542" s="78" t="s">
        <v>739</v>
      </c>
      <c r="B542" s="57" t="s">
        <v>737</v>
      </c>
      <c r="C542" s="57" t="s">
        <v>21</v>
      </c>
      <c r="D542" s="57" t="s">
        <v>54</v>
      </c>
      <c r="E542" s="66" t="s">
        <v>4</v>
      </c>
    </row>
    <row r="543" spans="1:5" x14ac:dyDescent="0.25">
      <c r="A543" s="78" t="s">
        <v>740</v>
      </c>
      <c r="B543" s="57" t="s">
        <v>737</v>
      </c>
      <c r="C543" s="57" t="s">
        <v>21</v>
      </c>
      <c r="D543" s="57" t="s">
        <v>56</v>
      </c>
      <c r="E543" s="66" t="s">
        <v>4</v>
      </c>
    </row>
    <row r="544" spans="1:5" x14ac:dyDescent="0.25">
      <c r="A544" s="78" t="s">
        <v>741</v>
      </c>
      <c r="B544" s="57" t="s">
        <v>737</v>
      </c>
      <c r="C544" s="57" t="s">
        <v>21</v>
      </c>
      <c r="D544" s="57" t="s">
        <v>58</v>
      </c>
      <c r="E544" s="66" t="s">
        <v>4</v>
      </c>
    </row>
    <row r="545" spans="1:5" x14ac:dyDescent="0.25">
      <c r="A545" s="78" t="s">
        <v>742</v>
      </c>
      <c r="B545" s="57" t="s">
        <v>743</v>
      </c>
      <c r="C545" s="57" t="s">
        <v>21</v>
      </c>
      <c r="D545" s="57" t="s">
        <v>50</v>
      </c>
      <c r="E545" s="66" t="s">
        <v>4</v>
      </c>
    </row>
    <row r="546" spans="1:5" x14ac:dyDescent="0.25">
      <c r="A546" s="78" t="s">
        <v>744</v>
      </c>
      <c r="B546" s="57" t="s">
        <v>743</v>
      </c>
      <c r="C546" s="57" t="s">
        <v>21</v>
      </c>
      <c r="D546" s="57" t="s">
        <v>52</v>
      </c>
      <c r="E546" s="66" t="s">
        <v>4</v>
      </c>
    </row>
    <row r="547" spans="1:5" x14ac:dyDescent="0.25">
      <c r="A547" s="78" t="s">
        <v>745</v>
      </c>
      <c r="B547" s="57" t="s">
        <v>743</v>
      </c>
      <c r="C547" s="57" t="s">
        <v>21</v>
      </c>
      <c r="D547" s="57" t="s">
        <v>54</v>
      </c>
      <c r="E547" s="66" t="s">
        <v>4</v>
      </c>
    </row>
    <row r="548" spans="1:5" x14ac:dyDescent="0.25">
      <c r="A548" s="78" t="s">
        <v>746</v>
      </c>
      <c r="B548" s="57" t="s">
        <v>743</v>
      </c>
      <c r="C548" s="57" t="s">
        <v>21</v>
      </c>
      <c r="D548" s="57" t="s">
        <v>56</v>
      </c>
      <c r="E548" s="66" t="s">
        <v>4</v>
      </c>
    </row>
    <row r="549" spans="1:5" x14ac:dyDescent="0.25">
      <c r="A549" s="78" t="s">
        <v>747</v>
      </c>
      <c r="B549" s="57" t="s">
        <v>743</v>
      </c>
      <c r="C549" s="57" t="s">
        <v>21</v>
      </c>
      <c r="D549" s="57" t="s">
        <v>58</v>
      </c>
      <c r="E549" s="66" t="s">
        <v>4</v>
      </c>
    </row>
    <row r="550" spans="1:5" x14ac:dyDescent="0.25">
      <c r="A550" s="78" t="s">
        <v>748</v>
      </c>
      <c r="B550" s="57" t="s">
        <v>749</v>
      </c>
      <c r="C550" s="57" t="s">
        <v>21</v>
      </c>
      <c r="D550" s="57" t="s">
        <v>56</v>
      </c>
      <c r="E550" s="66" t="s">
        <v>4</v>
      </c>
    </row>
    <row r="551" spans="1:5" x14ac:dyDescent="0.25">
      <c r="A551" s="78" t="s">
        <v>750</v>
      </c>
      <c r="B551" s="57" t="s">
        <v>751</v>
      </c>
      <c r="C551" s="57" t="s">
        <v>21</v>
      </c>
      <c r="D551" s="57" t="s">
        <v>50</v>
      </c>
      <c r="E551" s="66" t="s">
        <v>4</v>
      </c>
    </row>
    <row r="552" spans="1:5" x14ac:dyDescent="0.25">
      <c r="A552" s="78" t="s">
        <v>752</v>
      </c>
      <c r="B552" s="57" t="s">
        <v>751</v>
      </c>
      <c r="C552" s="57" t="s">
        <v>21</v>
      </c>
      <c r="D552" s="57" t="s">
        <v>52</v>
      </c>
      <c r="E552" s="66" t="s">
        <v>4</v>
      </c>
    </row>
    <row r="553" spans="1:5" x14ac:dyDescent="0.25">
      <c r="A553" s="78" t="s">
        <v>753</v>
      </c>
      <c r="B553" s="57" t="s">
        <v>751</v>
      </c>
      <c r="C553" s="57" t="s">
        <v>21</v>
      </c>
      <c r="D553" s="57" t="s">
        <v>54</v>
      </c>
      <c r="E553" s="66" t="s">
        <v>4</v>
      </c>
    </row>
    <row r="554" spans="1:5" x14ac:dyDescent="0.25">
      <c r="A554" s="78" t="s">
        <v>754</v>
      </c>
      <c r="B554" s="57" t="s">
        <v>751</v>
      </c>
      <c r="C554" s="57" t="s">
        <v>21</v>
      </c>
      <c r="D554" s="57" t="s">
        <v>56</v>
      </c>
      <c r="E554" s="66" t="s">
        <v>4</v>
      </c>
    </row>
    <row r="555" spans="1:5" x14ac:dyDescent="0.25">
      <c r="A555" s="78" t="s">
        <v>755</v>
      </c>
      <c r="B555" s="57" t="s">
        <v>751</v>
      </c>
      <c r="C555" s="57" t="s">
        <v>21</v>
      </c>
      <c r="D555" s="57" t="s">
        <v>58</v>
      </c>
      <c r="E555" s="66" t="s">
        <v>4</v>
      </c>
    </row>
    <row r="556" spans="1:5" x14ac:dyDescent="0.25">
      <c r="A556" s="78" t="s">
        <v>756</v>
      </c>
      <c r="B556" s="57" t="s">
        <v>757</v>
      </c>
      <c r="C556" s="57" t="s">
        <v>21</v>
      </c>
      <c r="D556" s="57" t="s">
        <v>56</v>
      </c>
      <c r="E556" s="66" t="s">
        <v>4</v>
      </c>
    </row>
    <row r="557" spans="1:5" x14ac:dyDescent="0.25">
      <c r="A557" s="78" t="s">
        <v>758</v>
      </c>
      <c r="B557" s="57" t="s">
        <v>759</v>
      </c>
      <c r="C557" s="57" t="s">
        <v>21</v>
      </c>
      <c r="D557" s="57" t="s">
        <v>50</v>
      </c>
      <c r="E557" s="66" t="s">
        <v>4</v>
      </c>
    </row>
    <row r="558" spans="1:5" x14ac:dyDescent="0.25">
      <c r="A558" s="78" t="s">
        <v>760</v>
      </c>
      <c r="B558" s="57" t="s">
        <v>759</v>
      </c>
      <c r="C558" s="57" t="s">
        <v>21</v>
      </c>
      <c r="D558" s="57" t="s">
        <v>52</v>
      </c>
      <c r="E558" s="66" t="s">
        <v>4</v>
      </c>
    </row>
    <row r="559" spans="1:5" x14ac:dyDescent="0.25">
      <c r="A559" s="78" t="s">
        <v>761</v>
      </c>
      <c r="B559" s="57" t="s">
        <v>759</v>
      </c>
      <c r="C559" s="57" t="s">
        <v>21</v>
      </c>
      <c r="D559" s="57" t="s">
        <v>54</v>
      </c>
      <c r="E559" s="66" t="s">
        <v>4</v>
      </c>
    </row>
    <row r="560" spans="1:5" x14ac:dyDescent="0.25">
      <c r="A560" s="78" t="s">
        <v>762</v>
      </c>
      <c r="B560" s="57" t="s">
        <v>759</v>
      </c>
      <c r="C560" s="57" t="s">
        <v>21</v>
      </c>
      <c r="D560" s="57" t="s">
        <v>56</v>
      </c>
      <c r="E560" s="66" t="s">
        <v>4</v>
      </c>
    </row>
    <row r="561" spans="1:5" x14ac:dyDescent="0.25">
      <c r="A561" s="78" t="s">
        <v>763</v>
      </c>
      <c r="B561" s="57" t="s">
        <v>759</v>
      </c>
      <c r="C561" s="57" t="s">
        <v>21</v>
      </c>
      <c r="D561" s="57" t="s">
        <v>58</v>
      </c>
      <c r="E561" s="66" t="s">
        <v>4</v>
      </c>
    </row>
    <row r="562" spans="1:5" x14ac:dyDescent="0.25">
      <c r="A562" s="78" t="s">
        <v>764</v>
      </c>
      <c r="B562" s="57" t="s">
        <v>765</v>
      </c>
      <c r="C562" s="57" t="s">
        <v>21</v>
      </c>
      <c r="D562" s="57" t="s">
        <v>50</v>
      </c>
      <c r="E562" s="66" t="s">
        <v>4</v>
      </c>
    </row>
    <row r="563" spans="1:5" x14ac:dyDescent="0.25">
      <c r="A563" s="78" t="s">
        <v>766</v>
      </c>
      <c r="B563" s="57" t="s">
        <v>765</v>
      </c>
      <c r="C563" s="57" t="s">
        <v>21</v>
      </c>
      <c r="D563" s="57" t="s">
        <v>52</v>
      </c>
      <c r="E563" s="66" t="s">
        <v>4</v>
      </c>
    </row>
    <row r="564" spans="1:5" x14ac:dyDescent="0.25">
      <c r="A564" s="78" t="s">
        <v>767</v>
      </c>
      <c r="B564" s="57" t="s">
        <v>765</v>
      </c>
      <c r="C564" s="57" t="s">
        <v>21</v>
      </c>
      <c r="D564" s="57" t="s">
        <v>54</v>
      </c>
      <c r="E564" s="66" t="s">
        <v>4</v>
      </c>
    </row>
    <row r="565" spans="1:5" x14ac:dyDescent="0.25">
      <c r="A565" s="78" t="s">
        <v>768</v>
      </c>
      <c r="B565" s="57" t="s">
        <v>765</v>
      </c>
      <c r="C565" s="57" t="s">
        <v>21</v>
      </c>
      <c r="D565" s="57" t="s">
        <v>56</v>
      </c>
      <c r="E565" s="66" t="s">
        <v>4</v>
      </c>
    </row>
    <row r="566" spans="1:5" x14ac:dyDescent="0.25">
      <c r="A566" s="78" t="s">
        <v>769</v>
      </c>
      <c r="B566" s="57" t="s">
        <v>765</v>
      </c>
      <c r="C566" s="57" t="s">
        <v>21</v>
      </c>
      <c r="D566" s="57" t="s">
        <v>58</v>
      </c>
      <c r="E566" s="66" t="s">
        <v>4</v>
      </c>
    </row>
    <row r="567" spans="1:5" x14ac:dyDescent="0.25">
      <c r="A567" s="78" t="s">
        <v>770</v>
      </c>
      <c r="B567" s="57" t="s">
        <v>771</v>
      </c>
      <c r="C567" s="57" t="s">
        <v>21</v>
      </c>
      <c r="D567" s="57" t="s">
        <v>58</v>
      </c>
      <c r="E567" s="66" t="s">
        <v>4</v>
      </c>
    </row>
    <row r="568" spans="1:5" x14ac:dyDescent="0.25">
      <c r="A568" s="78" t="s">
        <v>772</v>
      </c>
      <c r="B568" s="57" t="s">
        <v>773</v>
      </c>
      <c r="C568" s="57" t="s">
        <v>21</v>
      </c>
      <c r="D568" s="57" t="s">
        <v>50</v>
      </c>
      <c r="E568" s="66" t="s">
        <v>4</v>
      </c>
    </row>
    <row r="569" spans="1:5" x14ac:dyDescent="0.25">
      <c r="A569" s="78" t="s">
        <v>774</v>
      </c>
      <c r="B569" s="57" t="s">
        <v>773</v>
      </c>
      <c r="C569" s="57" t="s">
        <v>21</v>
      </c>
      <c r="D569" s="57" t="s">
        <v>52</v>
      </c>
      <c r="E569" s="66" t="s">
        <v>4</v>
      </c>
    </row>
    <row r="570" spans="1:5" x14ac:dyDescent="0.25">
      <c r="A570" s="78" t="s">
        <v>775</v>
      </c>
      <c r="B570" s="57" t="s">
        <v>773</v>
      </c>
      <c r="C570" s="57" t="s">
        <v>21</v>
      </c>
      <c r="D570" s="57" t="s">
        <v>54</v>
      </c>
      <c r="E570" s="66" t="s">
        <v>4</v>
      </c>
    </row>
    <row r="571" spans="1:5" x14ac:dyDescent="0.25">
      <c r="A571" s="78" t="s">
        <v>776</v>
      </c>
      <c r="B571" s="57" t="s">
        <v>773</v>
      </c>
      <c r="C571" s="57" t="s">
        <v>21</v>
      </c>
      <c r="D571" s="57" t="s">
        <v>56</v>
      </c>
      <c r="E571" s="66" t="s">
        <v>4</v>
      </c>
    </row>
    <row r="572" spans="1:5" x14ac:dyDescent="0.25">
      <c r="A572" s="78" t="s">
        <v>777</v>
      </c>
      <c r="B572" s="57" t="s">
        <v>773</v>
      </c>
      <c r="C572" s="57" t="s">
        <v>21</v>
      </c>
      <c r="D572" s="57" t="s">
        <v>58</v>
      </c>
      <c r="E572" s="66" t="s">
        <v>4</v>
      </c>
    </row>
    <row r="573" spans="1:5" x14ac:dyDescent="0.25">
      <c r="A573" s="78" t="s">
        <v>778</v>
      </c>
      <c r="B573" s="57" t="s">
        <v>779</v>
      </c>
      <c r="C573" s="57" t="s">
        <v>21</v>
      </c>
      <c r="D573" s="57" t="s">
        <v>54</v>
      </c>
      <c r="E573" s="66" t="s">
        <v>4</v>
      </c>
    </row>
    <row r="574" spans="1:5" x14ac:dyDescent="0.25">
      <c r="A574" s="78" t="s">
        <v>780</v>
      </c>
      <c r="B574" s="57" t="s">
        <v>781</v>
      </c>
      <c r="C574" s="57" t="s">
        <v>21</v>
      </c>
      <c r="D574" s="57" t="s">
        <v>50</v>
      </c>
      <c r="E574" s="66" t="s">
        <v>4</v>
      </c>
    </row>
    <row r="575" spans="1:5" x14ac:dyDescent="0.25">
      <c r="A575" s="78" t="s">
        <v>782</v>
      </c>
      <c r="B575" s="57" t="s">
        <v>781</v>
      </c>
      <c r="C575" s="57" t="s">
        <v>21</v>
      </c>
      <c r="D575" s="57" t="s">
        <v>52</v>
      </c>
      <c r="E575" s="66" t="s">
        <v>4</v>
      </c>
    </row>
    <row r="576" spans="1:5" x14ac:dyDescent="0.25">
      <c r="A576" s="78" t="s">
        <v>783</v>
      </c>
      <c r="B576" s="57" t="s">
        <v>781</v>
      </c>
      <c r="C576" s="57" t="s">
        <v>21</v>
      </c>
      <c r="D576" s="57" t="s">
        <v>54</v>
      </c>
      <c r="E576" s="66" t="s">
        <v>4</v>
      </c>
    </row>
    <row r="577" spans="1:5" x14ac:dyDescent="0.25">
      <c r="A577" s="78" t="s">
        <v>784</v>
      </c>
      <c r="B577" s="57" t="s">
        <v>781</v>
      </c>
      <c r="C577" s="57" t="s">
        <v>21</v>
      </c>
      <c r="D577" s="57" t="s">
        <v>56</v>
      </c>
      <c r="E577" s="66" t="s">
        <v>4</v>
      </c>
    </row>
    <row r="578" spans="1:5" x14ac:dyDescent="0.25">
      <c r="A578" s="78" t="s">
        <v>785</v>
      </c>
      <c r="B578" s="57" t="s">
        <v>781</v>
      </c>
      <c r="C578" s="57" t="s">
        <v>21</v>
      </c>
      <c r="D578" s="57" t="s">
        <v>58</v>
      </c>
      <c r="E578" s="66" t="s">
        <v>4</v>
      </c>
    </row>
    <row r="579" spans="1:5" x14ac:dyDescent="0.25">
      <c r="A579" s="78" t="s">
        <v>786</v>
      </c>
      <c r="B579" s="57" t="s">
        <v>787</v>
      </c>
      <c r="C579" s="57" t="s">
        <v>21</v>
      </c>
      <c r="D579" s="57" t="s">
        <v>50</v>
      </c>
      <c r="E579" s="66" t="s">
        <v>4</v>
      </c>
    </row>
    <row r="580" spans="1:5" x14ac:dyDescent="0.25">
      <c r="A580" s="78" t="s">
        <v>788</v>
      </c>
      <c r="B580" s="57" t="s">
        <v>787</v>
      </c>
      <c r="C580" s="57" t="s">
        <v>21</v>
      </c>
      <c r="D580" s="57" t="s">
        <v>52</v>
      </c>
      <c r="E580" s="66" t="s">
        <v>4</v>
      </c>
    </row>
    <row r="581" spans="1:5" x14ac:dyDescent="0.25">
      <c r="A581" s="78" t="s">
        <v>789</v>
      </c>
      <c r="B581" s="57" t="s">
        <v>787</v>
      </c>
      <c r="C581" s="57" t="s">
        <v>21</v>
      </c>
      <c r="D581" s="57" t="s">
        <v>54</v>
      </c>
      <c r="E581" s="66" t="s">
        <v>4</v>
      </c>
    </row>
    <row r="582" spans="1:5" x14ac:dyDescent="0.25">
      <c r="A582" s="78" t="s">
        <v>790</v>
      </c>
      <c r="B582" s="57" t="s">
        <v>787</v>
      </c>
      <c r="C582" s="57" t="s">
        <v>21</v>
      </c>
      <c r="D582" s="57" t="s">
        <v>56</v>
      </c>
      <c r="E582" s="66" t="s">
        <v>4</v>
      </c>
    </row>
    <row r="583" spans="1:5" x14ac:dyDescent="0.25">
      <c r="A583" s="78" t="s">
        <v>791</v>
      </c>
      <c r="B583" s="57" t="s">
        <v>787</v>
      </c>
      <c r="C583" s="57" t="s">
        <v>21</v>
      </c>
      <c r="D583" s="57" t="s">
        <v>58</v>
      </c>
      <c r="E583" s="66" t="s">
        <v>4</v>
      </c>
    </row>
    <row r="584" spans="1:5" x14ac:dyDescent="0.25">
      <c r="A584" s="78" t="s">
        <v>792</v>
      </c>
      <c r="B584" s="57" t="s">
        <v>793</v>
      </c>
      <c r="C584" s="57" t="s">
        <v>21</v>
      </c>
      <c r="D584" s="57" t="s">
        <v>50</v>
      </c>
      <c r="E584" s="66" t="s">
        <v>4</v>
      </c>
    </row>
    <row r="585" spans="1:5" x14ac:dyDescent="0.25">
      <c r="A585" s="78" t="s">
        <v>794</v>
      </c>
      <c r="B585" s="57" t="s">
        <v>793</v>
      </c>
      <c r="C585" s="57" t="s">
        <v>21</v>
      </c>
      <c r="D585" s="57" t="s">
        <v>52</v>
      </c>
      <c r="E585" s="66" t="s">
        <v>4</v>
      </c>
    </row>
    <row r="586" spans="1:5" x14ac:dyDescent="0.25">
      <c r="A586" s="78" t="s">
        <v>795</v>
      </c>
      <c r="B586" s="57" t="s">
        <v>793</v>
      </c>
      <c r="C586" s="57" t="s">
        <v>21</v>
      </c>
      <c r="D586" s="57" t="s">
        <v>54</v>
      </c>
      <c r="E586" s="66" t="s">
        <v>4</v>
      </c>
    </row>
    <row r="587" spans="1:5" x14ac:dyDescent="0.25">
      <c r="A587" s="78" t="s">
        <v>796</v>
      </c>
      <c r="B587" s="57" t="s">
        <v>793</v>
      </c>
      <c r="C587" s="57" t="s">
        <v>21</v>
      </c>
      <c r="D587" s="57" t="s">
        <v>56</v>
      </c>
      <c r="E587" s="66" t="s">
        <v>4</v>
      </c>
    </row>
    <row r="588" spans="1:5" x14ac:dyDescent="0.25">
      <c r="A588" s="78" t="s">
        <v>797</v>
      </c>
      <c r="B588" s="57" t="s">
        <v>793</v>
      </c>
      <c r="C588" s="57" t="s">
        <v>21</v>
      </c>
      <c r="D588" s="57" t="s">
        <v>58</v>
      </c>
      <c r="E588" s="66" t="s">
        <v>4</v>
      </c>
    </row>
    <row r="589" spans="1:5" x14ac:dyDescent="0.25">
      <c r="A589" s="78" t="s">
        <v>798</v>
      </c>
      <c r="B589" s="57" t="s">
        <v>799</v>
      </c>
      <c r="C589" s="57" t="s">
        <v>21</v>
      </c>
      <c r="D589" s="57" t="s">
        <v>50</v>
      </c>
      <c r="E589" s="66" t="s">
        <v>4</v>
      </c>
    </row>
    <row r="590" spans="1:5" x14ac:dyDescent="0.25">
      <c r="A590" s="78" t="s">
        <v>800</v>
      </c>
      <c r="B590" s="57" t="s">
        <v>799</v>
      </c>
      <c r="C590" s="57" t="s">
        <v>21</v>
      </c>
      <c r="D590" s="57" t="s">
        <v>52</v>
      </c>
      <c r="E590" s="66" t="s">
        <v>4</v>
      </c>
    </row>
    <row r="591" spans="1:5" x14ac:dyDescent="0.25">
      <c r="A591" s="78" t="s">
        <v>801</v>
      </c>
      <c r="B591" s="57" t="s">
        <v>799</v>
      </c>
      <c r="C591" s="57" t="s">
        <v>21</v>
      </c>
      <c r="D591" s="57" t="s">
        <v>54</v>
      </c>
      <c r="E591" s="66" t="s">
        <v>4</v>
      </c>
    </row>
    <row r="592" spans="1:5" x14ac:dyDescent="0.25">
      <c r="A592" s="78" t="s">
        <v>802</v>
      </c>
      <c r="B592" s="57" t="s">
        <v>799</v>
      </c>
      <c r="C592" s="57" t="s">
        <v>21</v>
      </c>
      <c r="D592" s="57" t="s">
        <v>56</v>
      </c>
      <c r="E592" s="66" t="s">
        <v>4</v>
      </c>
    </row>
    <row r="593" spans="1:5" x14ac:dyDescent="0.25">
      <c r="A593" s="78" t="s">
        <v>803</v>
      </c>
      <c r="B593" s="57" t="s">
        <v>799</v>
      </c>
      <c r="C593" s="57" t="s">
        <v>21</v>
      </c>
      <c r="D593" s="57" t="s">
        <v>58</v>
      </c>
      <c r="E593" s="66" t="s">
        <v>4</v>
      </c>
    </row>
    <row r="594" spans="1:5" x14ac:dyDescent="0.25">
      <c r="A594" s="78" t="s">
        <v>804</v>
      </c>
      <c r="B594" s="57" t="s">
        <v>805</v>
      </c>
      <c r="C594" s="57" t="s">
        <v>21</v>
      </c>
      <c r="D594" s="57" t="s">
        <v>50</v>
      </c>
      <c r="E594" s="66" t="s">
        <v>4</v>
      </c>
    </row>
    <row r="595" spans="1:5" x14ac:dyDescent="0.25">
      <c r="A595" s="78" t="s">
        <v>806</v>
      </c>
      <c r="B595" s="57" t="s">
        <v>805</v>
      </c>
      <c r="C595" s="57" t="s">
        <v>21</v>
      </c>
      <c r="D595" s="57" t="s">
        <v>52</v>
      </c>
      <c r="E595" s="66" t="s">
        <v>4</v>
      </c>
    </row>
    <row r="596" spans="1:5" x14ac:dyDescent="0.25">
      <c r="A596" s="78" t="s">
        <v>807</v>
      </c>
      <c r="B596" s="57" t="s">
        <v>805</v>
      </c>
      <c r="C596" s="57" t="s">
        <v>21</v>
      </c>
      <c r="D596" s="57" t="s">
        <v>54</v>
      </c>
      <c r="E596" s="66" t="s">
        <v>4</v>
      </c>
    </row>
    <row r="597" spans="1:5" x14ac:dyDescent="0.25">
      <c r="A597" s="78" t="s">
        <v>808</v>
      </c>
      <c r="B597" s="57" t="s">
        <v>805</v>
      </c>
      <c r="C597" s="57" t="s">
        <v>21</v>
      </c>
      <c r="D597" s="57" t="s">
        <v>56</v>
      </c>
      <c r="E597" s="66" t="s">
        <v>4</v>
      </c>
    </row>
    <row r="598" spans="1:5" x14ac:dyDescent="0.25">
      <c r="A598" s="78" t="s">
        <v>809</v>
      </c>
      <c r="B598" s="57" t="s">
        <v>805</v>
      </c>
      <c r="C598" s="57" t="s">
        <v>21</v>
      </c>
      <c r="D598" s="57" t="s">
        <v>58</v>
      </c>
      <c r="E598" s="66" t="s">
        <v>4</v>
      </c>
    </row>
    <row r="599" spans="1:5" x14ac:dyDescent="0.25">
      <c r="A599" s="78" t="s">
        <v>810</v>
      </c>
      <c r="B599" s="57" t="s">
        <v>811</v>
      </c>
      <c r="C599" s="57" t="s">
        <v>21</v>
      </c>
      <c r="D599" s="57" t="s">
        <v>50</v>
      </c>
      <c r="E599" s="66" t="s">
        <v>4</v>
      </c>
    </row>
    <row r="600" spans="1:5" x14ac:dyDescent="0.25">
      <c r="A600" s="78" t="s">
        <v>812</v>
      </c>
      <c r="B600" s="57" t="s">
        <v>811</v>
      </c>
      <c r="C600" s="57" t="s">
        <v>21</v>
      </c>
      <c r="D600" s="57" t="s">
        <v>52</v>
      </c>
      <c r="E600" s="66" t="s">
        <v>4</v>
      </c>
    </row>
    <row r="601" spans="1:5" x14ac:dyDescent="0.25">
      <c r="A601" s="78" t="s">
        <v>813</v>
      </c>
      <c r="B601" s="57" t="s">
        <v>811</v>
      </c>
      <c r="C601" s="57" t="s">
        <v>21</v>
      </c>
      <c r="D601" s="57" t="s">
        <v>54</v>
      </c>
      <c r="E601" s="66" t="s">
        <v>4</v>
      </c>
    </row>
    <row r="602" spans="1:5" x14ac:dyDescent="0.25">
      <c r="A602" s="78" t="s">
        <v>814</v>
      </c>
      <c r="B602" s="57" t="s">
        <v>811</v>
      </c>
      <c r="C602" s="57" t="s">
        <v>21</v>
      </c>
      <c r="D602" s="57" t="s">
        <v>56</v>
      </c>
      <c r="E602" s="66" t="s">
        <v>4</v>
      </c>
    </row>
    <row r="603" spans="1:5" x14ac:dyDescent="0.25">
      <c r="A603" s="78" t="s">
        <v>815</v>
      </c>
      <c r="B603" s="57" t="s">
        <v>811</v>
      </c>
      <c r="C603" s="57" t="s">
        <v>21</v>
      </c>
      <c r="D603" s="57" t="s">
        <v>58</v>
      </c>
      <c r="E603" s="66" t="s">
        <v>4</v>
      </c>
    </row>
    <row r="604" spans="1:5" x14ac:dyDescent="0.25">
      <c r="A604" s="78" t="s">
        <v>816</v>
      </c>
      <c r="B604" s="57" t="s">
        <v>817</v>
      </c>
      <c r="C604" s="57" t="s">
        <v>21</v>
      </c>
      <c r="D604" s="57" t="s">
        <v>50</v>
      </c>
      <c r="E604" s="66" t="s">
        <v>4</v>
      </c>
    </row>
    <row r="605" spans="1:5" x14ac:dyDescent="0.25">
      <c r="A605" s="78" t="s">
        <v>818</v>
      </c>
      <c r="B605" s="57" t="s">
        <v>817</v>
      </c>
      <c r="C605" s="57" t="s">
        <v>21</v>
      </c>
      <c r="D605" s="57" t="s">
        <v>52</v>
      </c>
      <c r="E605" s="66" t="s">
        <v>4</v>
      </c>
    </row>
    <row r="606" spans="1:5" x14ac:dyDescent="0.25">
      <c r="A606" s="78" t="s">
        <v>819</v>
      </c>
      <c r="B606" s="57" t="s">
        <v>817</v>
      </c>
      <c r="C606" s="57" t="s">
        <v>21</v>
      </c>
      <c r="D606" s="57" t="s">
        <v>54</v>
      </c>
      <c r="E606" s="66" t="s">
        <v>4</v>
      </c>
    </row>
    <row r="607" spans="1:5" x14ac:dyDescent="0.25">
      <c r="A607" s="78" t="s">
        <v>820</v>
      </c>
      <c r="B607" s="57" t="s">
        <v>817</v>
      </c>
      <c r="C607" s="57" t="s">
        <v>21</v>
      </c>
      <c r="D607" s="57" t="s">
        <v>56</v>
      </c>
      <c r="E607" s="66" t="s">
        <v>4</v>
      </c>
    </row>
    <row r="608" spans="1:5" x14ac:dyDescent="0.25">
      <c r="A608" s="78" t="s">
        <v>821</v>
      </c>
      <c r="B608" s="57" t="s">
        <v>817</v>
      </c>
      <c r="C608" s="57" t="s">
        <v>21</v>
      </c>
      <c r="D608" s="57" t="s">
        <v>58</v>
      </c>
      <c r="E608" s="66" t="s">
        <v>4</v>
      </c>
    </row>
    <row r="609" spans="1:5" x14ac:dyDescent="0.25">
      <c r="A609" s="78" t="s">
        <v>822</v>
      </c>
      <c r="B609" s="57" t="s">
        <v>823</v>
      </c>
      <c r="C609" s="57" t="s">
        <v>21</v>
      </c>
      <c r="D609" s="57" t="s">
        <v>50</v>
      </c>
      <c r="E609" s="66" t="s">
        <v>4</v>
      </c>
    </row>
    <row r="610" spans="1:5" x14ac:dyDescent="0.25">
      <c r="A610" s="78" t="s">
        <v>824</v>
      </c>
      <c r="B610" s="57" t="s">
        <v>823</v>
      </c>
      <c r="C610" s="57" t="s">
        <v>21</v>
      </c>
      <c r="D610" s="57" t="s">
        <v>52</v>
      </c>
      <c r="E610" s="66" t="s">
        <v>4</v>
      </c>
    </row>
    <row r="611" spans="1:5" x14ac:dyDescent="0.25">
      <c r="A611" s="78" t="s">
        <v>825</v>
      </c>
      <c r="B611" s="57" t="s">
        <v>823</v>
      </c>
      <c r="C611" s="57" t="s">
        <v>21</v>
      </c>
      <c r="D611" s="57" t="s">
        <v>54</v>
      </c>
      <c r="E611" s="66" t="s">
        <v>4</v>
      </c>
    </row>
    <row r="612" spans="1:5" x14ac:dyDescent="0.25">
      <c r="A612" s="78" t="s">
        <v>826</v>
      </c>
      <c r="B612" s="57" t="s">
        <v>823</v>
      </c>
      <c r="C612" s="57" t="s">
        <v>21</v>
      </c>
      <c r="D612" s="57" t="s">
        <v>56</v>
      </c>
      <c r="E612" s="66" t="s">
        <v>4</v>
      </c>
    </row>
    <row r="613" spans="1:5" x14ac:dyDescent="0.25">
      <c r="A613" s="78" t="s">
        <v>827</v>
      </c>
      <c r="B613" s="57" t="s">
        <v>823</v>
      </c>
      <c r="C613" s="57" t="s">
        <v>21</v>
      </c>
      <c r="D613" s="57" t="s">
        <v>58</v>
      </c>
      <c r="E613" s="66" t="s">
        <v>4</v>
      </c>
    </row>
    <row r="614" spans="1:5" x14ac:dyDescent="0.25">
      <c r="A614" s="78" t="s">
        <v>828</v>
      </c>
      <c r="B614" s="57" t="s">
        <v>829</v>
      </c>
      <c r="C614" s="57" t="s">
        <v>21</v>
      </c>
      <c r="D614" s="57" t="s">
        <v>50</v>
      </c>
      <c r="E614" s="66" t="s">
        <v>4</v>
      </c>
    </row>
    <row r="615" spans="1:5" x14ac:dyDescent="0.25">
      <c r="A615" s="78" t="s">
        <v>830</v>
      </c>
      <c r="B615" s="57" t="s">
        <v>829</v>
      </c>
      <c r="C615" s="57" t="s">
        <v>21</v>
      </c>
      <c r="D615" s="57" t="s">
        <v>52</v>
      </c>
      <c r="E615" s="66" t="s">
        <v>4</v>
      </c>
    </row>
    <row r="616" spans="1:5" x14ac:dyDescent="0.25">
      <c r="A616" s="78" t="s">
        <v>831</v>
      </c>
      <c r="B616" s="57" t="s">
        <v>829</v>
      </c>
      <c r="C616" s="57" t="s">
        <v>21</v>
      </c>
      <c r="D616" s="57" t="s">
        <v>54</v>
      </c>
      <c r="E616" s="66" t="s">
        <v>4</v>
      </c>
    </row>
    <row r="617" spans="1:5" x14ac:dyDescent="0.25">
      <c r="A617" s="78" t="s">
        <v>832</v>
      </c>
      <c r="B617" s="57" t="s">
        <v>829</v>
      </c>
      <c r="C617" s="57" t="s">
        <v>21</v>
      </c>
      <c r="D617" s="57" t="s">
        <v>56</v>
      </c>
      <c r="E617" s="66" t="s">
        <v>4</v>
      </c>
    </row>
    <row r="618" spans="1:5" x14ac:dyDescent="0.25">
      <c r="A618" s="78" t="s">
        <v>833</v>
      </c>
      <c r="B618" s="57" t="s">
        <v>829</v>
      </c>
      <c r="C618" s="57" t="s">
        <v>21</v>
      </c>
      <c r="D618" s="57" t="s">
        <v>58</v>
      </c>
      <c r="E618" s="66" t="s">
        <v>4</v>
      </c>
    </row>
    <row r="619" spans="1:5" x14ac:dyDescent="0.25">
      <c r="A619" s="78" t="s">
        <v>834</v>
      </c>
      <c r="B619" s="57" t="s">
        <v>835</v>
      </c>
      <c r="C619" s="57" t="s">
        <v>21</v>
      </c>
      <c r="D619" s="57" t="s">
        <v>50</v>
      </c>
      <c r="E619" s="66" t="s">
        <v>4</v>
      </c>
    </row>
    <row r="620" spans="1:5" x14ac:dyDescent="0.25">
      <c r="A620" s="78" t="s">
        <v>836</v>
      </c>
      <c r="B620" s="57" t="s">
        <v>835</v>
      </c>
      <c r="C620" s="57" t="s">
        <v>21</v>
      </c>
      <c r="D620" s="57" t="s">
        <v>52</v>
      </c>
      <c r="E620" s="66" t="s">
        <v>4</v>
      </c>
    </row>
    <row r="621" spans="1:5" x14ac:dyDescent="0.25">
      <c r="A621" s="78" t="s">
        <v>837</v>
      </c>
      <c r="B621" s="57" t="s">
        <v>835</v>
      </c>
      <c r="C621" s="57" t="s">
        <v>21</v>
      </c>
      <c r="D621" s="57" t="s">
        <v>54</v>
      </c>
      <c r="E621" s="66" t="s">
        <v>4</v>
      </c>
    </row>
    <row r="622" spans="1:5" x14ac:dyDescent="0.25">
      <c r="A622" s="78" t="s">
        <v>838</v>
      </c>
      <c r="B622" s="57" t="s">
        <v>835</v>
      </c>
      <c r="C622" s="57" t="s">
        <v>21</v>
      </c>
      <c r="D622" s="57" t="s">
        <v>56</v>
      </c>
      <c r="E622" s="66" t="s">
        <v>4</v>
      </c>
    </row>
    <row r="623" spans="1:5" x14ac:dyDescent="0.25">
      <c r="A623" s="78" t="s">
        <v>839</v>
      </c>
      <c r="B623" s="57" t="s">
        <v>835</v>
      </c>
      <c r="C623" s="57" t="s">
        <v>21</v>
      </c>
      <c r="D623" s="57" t="s">
        <v>58</v>
      </c>
      <c r="E623" s="66" t="s">
        <v>4</v>
      </c>
    </row>
    <row r="624" spans="1:5" x14ac:dyDescent="0.25">
      <c r="A624" s="78" t="s">
        <v>840</v>
      </c>
      <c r="B624" s="57" t="s">
        <v>841</v>
      </c>
      <c r="C624" s="57" t="s">
        <v>21</v>
      </c>
      <c r="D624" s="57" t="s">
        <v>50</v>
      </c>
      <c r="E624" s="66" t="s">
        <v>4</v>
      </c>
    </row>
    <row r="625" spans="1:5" x14ac:dyDescent="0.25">
      <c r="A625" s="78" t="s">
        <v>842</v>
      </c>
      <c r="B625" s="57" t="s">
        <v>841</v>
      </c>
      <c r="C625" s="57" t="s">
        <v>21</v>
      </c>
      <c r="D625" s="57" t="s">
        <v>52</v>
      </c>
      <c r="E625" s="66" t="s">
        <v>4</v>
      </c>
    </row>
    <row r="626" spans="1:5" x14ac:dyDescent="0.25">
      <c r="A626" s="78" t="s">
        <v>843</v>
      </c>
      <c r="B626" s="57" t="s">
        <v>841</v>
      </c>
      <c r="C626" s="57" t="s">
        <v>21</v>
      </c>
      <c r="D626" s="57" t="s">
        <v>54</v>
      </c>
      <c r="E626" s="66" t="s">
        <v>4</v>
      </c>
    </row>
    <row r="627" spans="1:5" x14ac:dyDescent="0.25">
      <c r="A627" s="78" t="s">
        <v>844</v>
      </c>
      <c r="B627" s="57" t="s">
        <v>841</v>
      </c>
      <c r="C627" s="57" t="s">
        <v>21</v>
      </c>
      <c r="D627" s="57" t="s">
        <v>56</v>
      </c>
      <c r="E627" s="66" t="s">
        <v>4</v>
      </c>
    </row>
    <row r="628" spans="1:5" x14ac:dyDescent="0.25">
      <c r="A628" s="78" t="s">
        <v>845</v>
      </c>
      <c r="B628" s="57" t="s">
        <v>841</v>
      </c>
      <c r="C628" s="57" t="s">
        <v>21</v>
      </c>
      <c r="D628" s="57" t="s">
        <v>58</v>
      </c>
      <c r="E628" s="66" t="s">
        <v>4</v>
      </c>
    </row>
    <row r="629" spans="1:5" x14ac:dyDescent="0.25">
      <c r="A629" s="78" t="s">
        <v>846</v>
      </c>
      <c r="B629" s="57" t="s">
        <v>847</v>
      </c>
      <c r="C629" s="57" t="s">
        <v>21</v>
      </c>
      <c r="D629" s="57" t="s">
        <v>50</v>
      </c>
      <c r="E629" s="66" t="s">
        <v>4</v>
      </c>
    </row>
    <row r="630" spans="1:5" x14ac:dyDescent="0.25">
      <c r="A630" s="78" t="s">
        <v>848</v>
      </c>
      <c r="B630" s="57" t="s">
        <v>847</v>
      </c>
      <c r="C630" s="57" t="s">
        <v>21</v>
      </c>
      <c r="D630" s="57" t="s">
        <v>52</v>
      </c>
      <c r="E630" s="66" t="s">
        <v>4</v>
      </c>
    </row>
    <row r="631" spans="1:5" x14ac:dyDescent="0.25">
      <c r="A631" s="78" t="s">
        <v>849</v>
      </c>
      <c r="B631" s="57" t="s">
        <v>847</v>
      </c>
      <c r="C631" s="57" t="s">
        <v>21</v>
      </c>
      <c r="D631" s="57" t="s">
        <v>54</v>
      </c>
      <c r="E631" s="66" t="s">
        <v>4</v>
      </c>
    </row>
    <row r="632" spans="1:5" x14ac:dyDescent="0.25">
      <c r="A632" s="78" t="s">
        <v>850</v>
      </c>
      <c r="B632" s="57" t="s">
        <v>847</v>
      </c>
      <c r="C632" s="57" t="s">
        <v>21</v>
      </c>
      <c r="D632" s="57" t="s">
        <v>56</v>
      </c>
      <c r="E632" s="66" t="s">
        <v>4</v>
      </c>
    </row>
    <row r="633" spans="1:5" x14ac:dyDescent="0.25">
      <c r="A633" s="78" t="s">
        <v>851</v>
      </c>
      <c r="B633" s="57" t="s">
        <v>847</v>
      </c>
      <c r="C633" s="57" t="s">
        <v>21</v>
      </c>
      <c r="D633" s="57" t="s">
        <v>58</v>
      </c>
      <c r="E633" s="66" t="s">
        <v>4</v>
      </c>
    </row>
    <row r="634" spans="1:5" x14ac:dyDescent="0.25">
      <c r="A634" s="78" t="s">
        <v>852</v>
      </c>
      <c r="B634" s="57" t="s">
        <v>853</v>
      </c>
      <c r="C634" s="57" t="s">
        <v>21</v>
      </c>
      <c r="D634" s="57" t="s">
        <v>50</v>
      </c>
      <c r="E634" s="66" t="s">
        <v>4</v>
      </c>
    </row>
    <row r="635" spans="1:5" x14ac:dyDescent="0.25">
      <c r="A635" s="78" t="s">
        <v>854</v>
      </c>
      <c r="B635" s="57" t="s">
        <v>853</v>
      </c>
      <c r="C635" s="57" t="s">
        <v>21</v>
      </c>
      <c r="D635" s="57" t="s">
        <v>52</v>
      </c>
      <c r="E635" s="66" t="s">
        <v>4</v>
      </c>
    </row>
    <row r="636" spans="1:5" x14ac:dyDescent="0.25">
      <c r="A636" s="78" t="s">
        <v>855</v>
      </c>
      <c r="B636" s="57" t="s">
        <v>853</v>
      </c>
      <c r="C636" s="57" t="s">
        <v>21</v>
      </c>
      <c r="D636" s="57" t="s">
        <v>54</v>
      </c>
      <c r="E636" s="66" t="s">
        <v>4</v>
      </c>
    </row>
    <row r="637" spans="1:5" x14ac:dyDescent="0.25">
      <c r="A637" s="78" t="s">
        <v>856</v>
      </c>
      <c r="B637" s="57" t="s">
        <v>853</v>
      </c>
      <c r="C637" s="57" t="s">
        <v>21</v>
      </c>
      <c r="D637" s="57" t="s">
        <v>56</v>
      </c>
      <c r="E637" s="66" t="s">
        <v>4</v>
      </c>
    </row>
    <row r="638" spans="1:5" x14ac:dyDescent="0.25">
      <c r="A638" s="78" t="s">
        <v>857</v>
      </c>
      <c r="B638" s="57" t="s">
        <v>853</v>
      </c>
      <c r="C638" s="57" t="s">
        <v>21</v>
      </c>
      <c r="D638" s="57" t="s">
        <v>58</v>
      </c>
      <c r="E638" s="66" t="s">
        <v>4</v>
      </c>
    </row>
    <row r="639" spans="1:5" x14ac:dyDescent="0.25">
      <c r="A639" s="78" t="s">
        <v>858</v>
      </c>
      <c r="B639" s="57" t="s">
        <v>859</v>
      </c>
      <c r="C639" s="57" t="s">
        <v>21</v>
      </c>
      <c r="D639" s="57" t="s">
        <v>50</v>
      </c>
      <c r="E639" s="66" t="s">
        <v>4</v>
      </c>
    </row>
    <row r="640" spans="1:5" x14ac:dyDescent="0.25">
      <c r="A640" s="78" t="s">
        <v>860</v>
      </c>
      <c r="B640" s="57" t="s">
        <v>859</v>
      </c>
      <c r="C640" s="57" t="s">
        <v>21</v>
      </c>
      <c r="D640" s="57" t="s">
        <v>52</v>
      </c>
      <c r="E640" s="66" t="s">
        <v>4</v>
      </c>
    </row>
    <row r="641" spans="1:5" x14ac:dyDescent="0.25">
      <c r="A641" s="78" t="s">
        <v>861</v>
      </c>
      <c r="B641" s="57" t="s">
        <v>859</v>
      </c>
      <c r="C641" s="57" t="s">
        <v>21</v>
      </c>
      <c r="D641" s="57" t="s">
        <v>54</v>
      </c>
      <c r="E641" s="66" t="s">
        <v>4</v>
      </c>
    </row>
    <row r="642" spans="1:5" x14ac:dyDescent="0.25">
      <c r="A642" s="78" t="s">
        <v>862</v>
      </c>
      <c r="B642" s="57" t="s">
        <v>859</v>
      </c>
      <c r="C642" s="57" t="s">
        <v>21</v>
      </c>
      <c r="D642" s="57" t="s">
        <v>56</v>
      </c>
      <c r="E642" s="66" t="s">
        <v>4</v>
      </c>
    </row>
    <row r="643" spans="1:5" x14ac:dyDescent="0.25">
      <c r="A643" s="78" t="s">
        <v>863</v>
      </c>
      <c r="B643" s="57" t="s">
        <v>859</v>
      </c>
      <c r="C643" s="57" t="s">
        <v>21</v>
      </c>
      <c r="D643" s="57" t="s">
        <v>58</v>
      </c>
      <c r="E643" s="66" t="s">
        <v>4</v>
      </c>
    </row>
    <row r="644" spans="1:5" x14ac:dyDescent="0.25">
      <c r="A644" s="78" t="s">
        <v>864</v>
      </c>
      <c r="B644" s="57" t="s">
        <v>865</v>
      </c>
      <c r="C644" s="57" t="s">
        <v>21</v>
      </c>
      <c r="D644" s="57" t="s">
        <v>50</v>
      </c>
      <c r="E644" s="66" t="s">
        <v>4</v>
      </c>
    </row>
    <row r="645" spans="1:5" x14ac:dyDescent="0.25">
      <c r="A645" s="78" t="s">
        <v>866</v>
      </c>
      <c r="B645" s="57" t="s">
        <v>865</v>
      </c>
      <c r="C645" s="57" t="s">
        <v>21</v>
      </c>
      <c r="D645" s="57" t="s">
        <v>52</v>
      </c>
      <c r="E645" s="66" t="s">
        <v>4</v>
      </c>
    </row>
    <row r="646" spans="1:5" x14ac:dyDescent="0.25">
      <c r="A646" s="78" t="s">
        <v>867</v>
      </c>
      <c r="B646" s="57" t="s">
        <v>865</v>
      </c>
      <c r="C646" s="57" t="s">
        <v>21</v>
      </c>
      <c r="D646" s="57" t="s">
        <v>54</v>
      </c>
      <c r="E646" s="66" t="s">
        <v>4</v>
      </c>
    </row>
    <row r="647" spans="1:5" x14ac:dyDescent="0.25">
      <c r="A647" s="78" t="s">
        <v>868</v>
      </c>
      <c r="B647" s="57" t="s">
        <v>865</v>
      </c>
      <c r="C647" s="57" t="s">
        <v>21</v>
      </c>
      <c r="D647" s="57" t="s">
        <v>56</v>
      </c>
      <c r="E647" s="66" t="s">
        <v>4</v>
      </c>
    </row>
    <row r="648" spans="1:5" x14ac:dyDescent="0.25">
      <c r="A648" s="78" t="s">
        <v>869</v>
      </c>
      <c r="B648" s="57" t="s">
        <v>865</v>
      </c>
      <c r="C648" s="57" t="s">
        <v>21</v>
      </c>
      <c r="D648" s="57" t="s">
        <v>58</v>
      </c>
      <c r="E648" s="66" t="s">
        <v>4</v>
      </c>
    </row>
    <row r="649" spans="1:5" x14ac:dyDescent="0.25">
      <c r="A649" s="78" t="s">
        <v>870</v>
      </c>
      <c r="B649" s="57" t="s">
        <v>871</v>
      </c>
      <c r="C649" s="57" t="s">
        <v>21</v>
      </c>
      <c r="D649" s="57" t="s">
        <v>50</v>
      </c>
      <c r="E649" s="66" t="s">
        <v>4</v>
      </c>
    </row>
    <row r="650" spans="1:5" x14ac:dyDescent="0.25">
      <c r="A650" s="78" t="s">
        <v>872</v>
      </c>
      <c r="B650" s="57" t="s">
        <v>871</v>
      </c>
      <c r="C650" s="57" t="s">
        <v>21</v>
      </c>
      <c r="D650" s="57" t="s">
        <v>52</v>
      </c>
      <c r="E650" s="66" t="s">
        <v>4</v>
      </c>
    </row>
    <row r="651" spans="1:5" x14ac:dyDescent="0.25">
      <c r="A651" s="78" t="s">
        <v>873</v>
      </c>
      <c r="B651" s="57" t="s">
        <v>871</v>
      </c>
      <c r="C651" s="57" t="s">
        <v>21</v>
      </c>
      <c r="D651" s="57" t="s">
        <v>54</v>
      </c>
      <c r="E651" s="66" t="s">
        <v>4</v>
      </c>
    </row>
    <row r="652" spans="1:5" x14ac:dyDescent="0.25">
      <c r="A652" s="78" t="s">
        <v>874</v>
      </c>
      <c r="B652" s="57" t="s">
        <v>871</v>
      </c>
      <c r="C652" s="57" t="s">
        <v>21</v>
      </c>
      <c r="D652" s="57" t="s">
        <v>56</v>
      </c>
      <c r="E652" s="66" t="s">
        <v>4</v>
      </c>
    </row>
    <row r="653" spans="1:5" x14ac:dyDescent="0.25">
      <c r="A653" s="78" t="s">
        <v>875</v>
      </c>
      <c r="B653" s="57" t="s">
        <v>871</v>
      </c>
      <c r="C653" s="57" t="s">
        <v>21</v>
      </c>
      <c r="D653" s="57" t="s">
        <v>58</v>
      </c>
      <c r="E653" s="66" t="s">
        <v>4</v>
      </c>
    </row>
    <row r="654" spans="1:5" x14ac:dyDescent="0.25">
      <c r="A654" s="78" t="s">
        <v>876</v>
      </c>
      <c r="B654" s="57" t="s">
        <v>877</v>
      </c>
      <c r="C654" s="57" t="s">
        <v>21</v>
      </c>
      <c r="D654" s="57" t="s">
        <v>50</v>
      </c>
      <c r="E654" s="66" t="s">
        <v>4</v>
      </c>
    </row>
    <row r="655" spans="1:5" x14ac:dyDescent="0.25">
      <c r="A655" s="78" t="s">
        <v>878</v>
      </c>
      <c r="B655" s="57" t="s">
        <v>877</v>
      </c>
      <c r="C655" s="57" t="s">
        <v>21</v>
      </c>
      <c r="D655" s="57" t="s">
        <v>52</v>
      </c>
      <c r="E655" s="66" t="s">
        <v>4</v>
      </c>
    </row>
    <row r="656" spans="1:5" x14ac:dyDescent="0.25">
      <c r="A656" s="78" t="s">
        <v>879</v>
      </c>
      <c r="B656" s="57" t="s">
        <v>877</v>
      </c>
      <c r="C656" s="57" t="s">
        <v>21</v>
      </c>
      <c r="D656" s="57" t="s">
        <v>54</v>
      </c>
      <c r="E656" s="66" t="s">
        <v>4</v>
      </c>
    </row>
    <row r="657" spans="1:5" x14ac:dyDescent="0.25">
      <c r="A657" s="78" t="s">
        <v>880</v>
      </c>
      <c r="B657" s="57" t="s">
        <v>877</v>
      </c>
      <c r="C657" s="57" t="s">
        <v>21</v>
      </c>
      <c r="D657" s="57" t="s">
        <v>56</v>
      </c>
      <c r="E657" s="66" t="s">
        <v>4</v>
      </c>
    </row>
    <row r="658" spans="1:5" x14ac:dyDescent="0.25">
      <c r="A658" s="78" t="s">
        <v>881</v>
      </c>
      <c r="B658" s="57" t="s">
        <v>877</v>
      </c>
      <c r="C658" s="57" t="s">
        <v>21</v>
      </c>
      <c r="D658" s="57" t="s">
        <v>58</v>
      </c>
      <c r="E658" s="66" t="s">
        <v>4</v>
      </c>
    </row>
    <row r="659" spans="1:5" x14ac:dyDescent="0.25">
      <c r="A659" s="78" t="s">
        <v>882</v>
      </c>
      <c r="B659" s="57" t="s">
        <v>883</v>
      </c>
      <c r="C659" s="57" t="s">
        <v>21</v>
      </c>
      <c r="D659" s="57" t="s">
        <v>50</v>
      </c>
      <c r="E659" s="66" t="s">
        <v>4</v>
      </c>
    </row>
    <row r="660" spans="1:5" x14ac:dyDescent="0.25">
      <c r="A660" s="78" t="s">
        <v>884</v>
      </c>
      <c r="B660" s="57" t="s">
        <v>883</v>
      </c>
      <c r="C660" s="57" t="s">
        <v>21</v>
      </c>
      <c r="D660" s="57" t="s">
        <v>52</v>
      </c>
      <c r="E660" s="66" t="s">
        <v>4</v>
      </c>
    </row>
    <row r="661" spans="1:5" x14ac:dyDescent="0.25">
      <c r="A661" s="78" t="s">
        <v>885</v>
      </c>
      <c r="B661" s="57" t="s">
        <v>883</v>
      </c>
      <c r="C661" s="57" t="s">
        <v>21</v>
      </c>
      <c r="D661" s="57" t="s">
        <v>54</v>
      </c>
      <c r="E661" s="66" t="s">
        <v>4</v>
      </c>
    </row>
    <row r="662" spans="1:5" x14ac:dyDescent="0.25">
      <c r="A662" s="78" t="s">
        <v>886</v>
      </c>
      <c r="B662" s="57" t="s">
        <v>883</v>
      </c>
      <c r="C662" s="57" t="s">
        <v>21</v>
      </c>
      <c r="D662" s="57" t="s">
        <v>56</v>
      </c>
      <c r="E662" s="66" t="s">
        <v>4</v>
      </c>
    </row>
    <row r="663" spans="1:5" x14ac:dyDescent="0.25">
      <c r="A663" s="78" t="s">
        <v>887</v>
      </c>
      <c r="B663" s="57" t="s">
        <v>883</v>
      </c>
      <c r="C663" s="57" t="s">
        <v>21</v>
      </c>
      <c r="D663" s="57" t="s">
        <v>58</v>
      </c>
      <c r="E663" s="66" t="s">
        <v>4</v>
      </c>
    </row>
    <row r="664" spans="1:5" x14ac:dyDescent="0.25">
      <c r="A664" s="78" t="s">
        <v>888</v>
      </c>
      <c r="B664" s="57" t="s">
        <v>889</v>
      </c>
      <c r="C664" s="57" t="s">
        <v>21</v>
      </c>
      <c r="D664" s="57" t="s">
        <v>50</v>
      </c>
      <c r="E664" s="66" t="s">
        <v>4</v>
      </c>
    </row>
    <row r="665" spans="1:5" x14ac:dyDescent="0.25">
      <c r="A665" s="78" t="s">
        <v>890</v>
      </c>
      <c r="B665" s="57" t="s">
        <v>889</v>
      </c>
      <c r="C665" s="57" t="s">
        <v>21</v>
      </c>
      <c r="D665" s="57" t="s">
        <v>52</v>
      </c>
      <c r="E665" s="66" t="s">
        <v>4</v>
      </c>
    </row>
    <row r="666" spans="1:5" x14ac:dyDescent="0.25">
      <c r="A666" s="78" t="s">
        <v>891</v>
      </c>
      <c r="B666" s="57" t="s">
        <v>889</v>
      </c>
      <c r="C666" s="57" t="s">
        <v>21</v>
      </c>
      <c r="D666" s="57" t="s">
        <v>54</v>
      </c>
      <c r="E666" s="66" t="s">
        <v>4</v>
      </c>
    </row>
    <row r="667" spans="1:5" x14ac:dyDescent="0.25">
      <c r="A667" s="78" t="s">
        <v>892</v>
      </c>
      <c r="B667" s="57" t="s">
        <v>889</v>
      </c>
      <c r="C667" s="57" t="s">
        <v>21</v>
      </c>
      <c r="D667" s="57" t="s">
        <v>56</v>
      </c>
      <c r="E667" s="66" t="s">
        <v>4</v>
      </c>
    </row>
    <row r="668" spans="1:5" x14ac:dyDescent="0.25">
      <c r="A668" s="78" t="s">
        <v>893</v>
      </c>
      <c r="B668" s="57" t="s">
        <v>889</v>
      </c>
      <c r="C668" s="57" t="s">
        <v>21</v>
      </c>
      <c r="D668" s="57" t="s">
        <v>58</v>
      </c>
      <c r="E668" s="66" t="s">
        <v>4</v>
      </c>
    </row>
    <row r="669" spans="1:5" x14ac:dyDescent="0.25">
      <c r="A669" s="78" t="s">
        <v>894</v>
      </c>
      <c r="B669" s="57" t="s">
        <v>895</v>
      </c>
      <c r="C669" s="57" t="s">
        <v>21</v>
      </c>
      <c r="D669" s="57" t="s">
        <v>50</v>
      </c>
      <c r="E669" s="66" t="s">
        <v>4</v>
      </c>
    </row>
    <row r="670" spans="1:5" x14ac:dyDescent="0.25">
      <c r="A670" s="78" t="s">
        <v>896</v>
      </c>
      <c r="B670" s="57" t="s">
        <v>895</v>
      </c>
      <c r="C670" s="57" t="s">
        <v>21</v>
      </c>
      <c r="D670" s="57" t="s">
        <v>52</v>
      </c>
      <c r="E670" s="66" t="s">
        <v>4</v>
      </c>
    </row>
    <row r="671" spans="1:5" x14ac:dyDescent="0.25">
      <c r="A671" s="78" t="s">
        <v>897</v>
      </c>
      <c r="B671" s="57" t="s">
        <v>895</v>
      </c>
      <c r="C671" s="57" t="s">
        <v>21</v>
      </c>
      <c r="D671" s="57" t="s">
        <v>54</v>
      </c>
      <c r="E671" s="66" t="s">
        <v>4</v>
      </c>
    </row>
    <row r="672" spans="1:5" x14ac:dyDescent="0.25">
      <c r="A672" s="78" t="s">
        <v>898</v>
      </c>
      <c r="B672" s="57" t="s">
        <v>895</v>
      </c>
      <c r="C672" s="57" t="s">
        <v>21</v>
      </c>
      <c r="D672" s="57" t="s">
        <v>56</v>
      </c>
      <c r="E672" s="66" t="s">
        <v>4</v>
      </c>
    </row>
    <row r="673" spans="1:5" x14ac:dyDescent="0.25">
      <c r="A673" s="78" t="s">
        <v>899</v>
      </c>
      <c r="B673" s="57" t="s">
        <v>895</v>
      </c>
      <c r="C673" s="57" t="s">
        <v>21</v>
      </c>
      <c r="D673" s="57" t="s">
        <v>58</v>
      </c>
      <c r="E673" s="66" t="s">
        <v>4</v>
      </c>
    </row>
    <row r="674" spans="1:5" x14ac:dyDescent="0.25">
      <c r="A674" s="78" t="s">
        <v>900</v>
      </c>
      <c r="B674" s="57" t="s">
        <v>901</v>
      </c>
      <c r="C674" s="57" t="s">
        <v>21</v>
      </c>
      <c r="D674" s="57" t="s">
        <v>50</v>
      </c>
      <c r="E674" s="66" t="s">
        <v>4</v>
      </c>
    </row>
    <row r="675" spans="1:5" x14ac:dyDescent="0.25">
      <c r="A675" s="78" t="s">
        <v>902</v>
      </c>
      <c r="B675" s="57" t="s">
        <v>901</v>
      </c>
      <c r="C675" s="57" t="s">
        <v>21</v>
      </c>
      <c r="D675" s="57" t="s">
        <v>52</v>
      </c>
      <c r="E675" s="66" t="s">
        <v>4</v>
      </c>
    </row>
    <row r="676" spans="1:5" x14ac:dyDescent="0.25">
      <c r="A676" s="78" t="s">
        <v>903</v>
      </c>
      <c r="B676" s="57" t="s">
        <v>901</v>
      </c>
      <c r="C676" s="57" t="s">
        <v>21</v>
      </c>
      <c r="D676" s="57" t="s">
        <v>54</v>
      </c>
      <c r="E676" s="66" t="s">
        <v>4</v>
      </c>
    </row>
    <row r="677" spans="1:5" x14ac:dyDescent="0.25">
      <c r="A677" s="78" t="s">
        <v>904</v>
      </c>
      <c r="B677" s="57" t="s">
        <v>901</v>
      </c>
      <c r="C677" s="57" t="s">
        <v>21</v>
      </c>
      <c r="D677" s="57" t="s">
        <v>56</v>
      </c>
      <c r="E677" s="66" t="s">
        <v>4</v>
      </c>
    </row>
    <row r="678" spans="1:5" x14ac:dyDescent="0.25">
      <c r="A678" s="78" t="s">
        <v>905</v>
      </c>
      <c r="B678" s="57" t="s">
        <v>901</v>
      </c>
      <c r="C678" s="57" t="s">
        <v>21</v>
      </c>
      <c r="D678" s="57" t="s">
        <v>58</v>
      </c>
      <c r="E678" s="66" t="s">
        <v>4</v>
      </c>
    </row>
    <row r="679" spans="1:5" x14ac:dyDescent="0.25">
      <c r="A679" s="78" t="s">
        <v>906</v>
      </c>
      <c r="B679" s="57" t="s">
        <v>907</v>
      </c>
      <c r="C679" s="57" t="s">
        <v>21</v>
      </c>
      <c r="D679" s="57" t="s">
        <v>50</v>
      </c>
      <c r="E679" s="66" t="s">
        <v>4</v>
      </c>
    </row>
    <row r="680" spans="1:5" x14ac:dyDescent="0.25">
      <c r="A680" s="78" t="s">
        <v>908</v>
      </c>
      <c r="B680" s="57" t="s">
        <v>907</v>
      </c>
      <c r="C680" s="57" t="s">
        <v>21</v>
      </c>
      <c r="D680" s="57" t="s">
        <v>52</v>
      </c>
      <c r="E680" s="66" t="s">
        <v>4</v>
      </c>
    </row>
    <row r="681" spans="1:5" x14ac:dyDescent="0.25">
      <c r="A681" s="78" t="s">
        <v>909</v>
      </c>
      <c r="B681" s="57" t="s">
        <v>907</v>
      </c>
      <c r="C681" s="57" t="s">
        <v>21</v>
      </c>
      <c r="D681" s="57" t="s">
        <v>54</v>
      </c>
      <c r="E681" s="66" t="s">
        <v>4</v>
      </c>
    </row>
    <row r="682" spans="1:5" x14ac:dyDescent="0.25">
      <c r="A682" s="78" t="s">
        <v>910</v>
      </c>
      <c r="B682" s="57" t="s">
        <v>907</v>
      </c>
      <c r="C682" s="57" t="s">
        <v>21</v>
      </c>
      <c r="D682" s="57" t="s">
        <v>56</v>
      </c>
      <c r="E682" s="66" t="s">
        <v>4</v>
      </c>
    </row>
    <row r="683" spans="1:5" x14ac:dyDescent="0.25">
      <c r="A683" s="78" t="s">
        <v>911</v>
      </c>
      <c r="B683" s="57" t="s">
        <v>907</v>
      </c>
      <c r="C683" s="57" t="s">
        <v>21</v>
      </c>
      <c r="D683" s="57" t="s">
        <v>58</v>
      </c>
      <c r="E683" s="66" t="s">
        <v>4</v>
      </c>
    </row>
    <row r="684" spans="1:5" x14ac:dyDescent="0.25">
      <c r="A684" s="78" t="s">
        <v>912</v>
      </c>
      <c r="B684" s="57" t="s">
        <v>913</v>
      </c>
      <c r="C684" s="57" t="s">
        <v>21</v>
      </c>
      <c r="D684" s="57" t="s">
        <v>54</v>
      </c>
      <c r="E684" s="66" t="s">
        <v>4</v>
      </c>
    </row>
    <row r="685" spans="1:5" x14ac:dyDescent="0.25">
      <c r="A685" s="78" t="s">
        <v>914</v>
      </c>
      <c r="B685" s="57" t="s">
        <v>915</v>
      </c>
      <c r="C685" s="57" t="s">
        <v>21</v>
      </c>
      <c r="D685" s="57" t="s">
        <v>50</v>
      </c>
      <c r="E685" s="66" t="s">
        <v>4</v>
      </c>
    </row>
    <row r="686" spans="1:5" x14ac:dyDescent="0.25">
      <c r="A686" s="78" t="s">
        <v>916</v>
      </c>
      <c r="B686" s="57" t="s">
        <v>915</v>
      </c>
      <c r="C686" s="57" t="s">
        <v>21</v>
      </c>
      <c r="D686" s="57" t="s">
        <v>52</v>
      </c>
      <c r="E686" s="66" t="s">
        <v>4</v>
      </c>
    </row>
    <row r="687" spans="1:5" x14ac:dyDescent="0.25">
      <c r="A687" s="78" t="s">
        <v>917</v>
      </c>
      <c r="B687" s="57" t="s">
        <v>915</v>
      </c>
      <c r="C687" s="57" t="s">
        <v>21</v>
      </c>
      <c r="D687" s="57" t="s">
        <v>54</v>
      </c>
      <c r="E687" s="66" t="s">
        <v>4</v>
      </c>
    </row>
    <row r="688" spans="1:5" x14ac:dyDescent="0.25">
      <c r="A688" s="78" t="s">
        <v>918</v>
      </c>
      <c r="B688" s="57" t="s">
        <v>915</v>
      </c>
      <c r="C688" s="57" t="s">
        <v>21</v>
      </c>
      <c r="D688" s="57" t="s">
        <v>56</v>
      </c>
      <c r="E688" s="66" t="s">
        <v>4</v>
      </c>
    </row>
    <row r="689" spans="1:5" x14ac:dyDescent="0.25">
      <c r="A689" s="78" t="s">
        <v>919</v>
      </c>
      <c r="B689" s="57" t="s">
        <v>915</v>
      </c>
      <c r="C689" s="57" t="s">
        <v>21</v>
      </c>
      <c r="D689" s="57" t="s">
        <v>58</v>
      </c>
      <c r="E689" s="66" t="s">
        <v>4</v>
      </c>
    </row>
    <row r="690" spans="1:5" x14ac:dyDescent="0.25">
      <c r="A690" s="78" t="s">
        <v>920</v>
      </c>
      <c r="B690" s="57" t="s">
        <v>921</v>
      </c>
      <c r="C690" s="57" t="s">
        <v>21</v>
      </c>
      <c r="D690" s="57" t="s">
        <v>50</v>
      </c>
      <c r="E690" s="66" t="s">
        <v>4</v>
      </c>
    </row>
    <row r="691" spans="1:5" x14ac:dyDescent="0.25">
      <c r="A691" s="78" t="s">
        <v>922</v>
      </c>
      <c r="B691" s="57" t="s">
        <v>921</v>
      </c>
      <c r="C691" s="57" t="s">
        <v>21</v>
      </c>
      <c r="D691" s="57" t="s">
        <v>52</v>
      </c>
      <c r="E691" s="66" t="s">
        <v>4</v>
      </c>
    </row>
    <row r="692" spans="1:5" x14ac:dyDescent="0.25">
      <c r="A692" s="78" t="s">
        <v>923</v>
      </c>
      <c r="B692" s="57" t="s">
        <v>921</v>
      </c>
      <c r="C692" s="57" t="s">
        <v>21</v>
      </c>
      <c r="D692" s="57" t="s">
        <v>54</v>
      </c>
      <c r="E692" s="66" t="s">
        <v>4</v>
      </c>
    </row>
    <row r="693" spans="1:5" x14ac:dyDescent="0.25">
      <c r="A693" s="78" t="s">
        <v>924</v>
      </c>
      <c r="B693" s="57" t="s">
        <v>921</v>
      </c>
      <c r="C693" s="57" t="s">
        <v>21</v>
      </c>
      <c r="D693" s="57" t="s">
        <v>56</v>
      </c>
      <c r="E693" s="66" t="s">
        <v>4</v>
      </c>
    </row>
    <row r="694" spans="1:5" x14ac:dyDescent="0.25">
      <c r="A694" s="78" t="s">
        <v>925</v>
      </c>
      <c r="B694" s="57" t="s">
        <v>921</v>
      </c>
      <c r="C694" s="57" t="s">
        <v>21</v>
      </c>
      <c r="D694" s="57" t="s">
        <v>58</v>
      </c>
      <c r="E694" s="66" t="s">
        <v>4</v>
      </c>
    </row>
    <row r="695" spans="1:5" x14ac:dyDescent="0.25">
      <c r="A695" s="78" t="s">
        <v>926</v>
      </c>
      <c r="B695" s="57" t="s">
        <v>927</v>
      </c>
      <c r="C695" s="57" t="s">
        <v>21</v>
      </c>
      <c r="D695" s="57" t="s">
        <v>50</v>
      </c>
      <c r="E695" s="66" t="s">
        <v>4</v>
      </c>
    </row>
    <row r="696" spans="1:5" x14ac:dyDescent="0.25">
      <c r="A696" s="78" t="s">
        <v>928</v>
      </c>
      <c r="B696" s="57" t="s">
        <v>927</v>
      </c>
      <c r="C696" s="57" t="s">
        <v>21</v>
      </c>
      <c r="D696" s="57" t="s">
        <v>52</v>
      </c>
      <c r="E696" s="66" t="s">
        <v>4</v>
      </c>
    </row>
    <row r="697" spans="1:5" x14ac:dyDescent="0.25">
      <c r="A697" s="78" t="s">
        <v>929</v>
      </c>
      <c r="B697" s="57" t="s">
        <v>927</v>
      </c>
      <c r="C697" s="57" t="s">
        <v>21</v>
      </c>
      <c r="D697" s="57" t="s">
        <v>54</v>
      </c>
      <c r="E697" s="66" t="s">
        <v>4</v>
      </c>
    </row>
    <row r="698" spans="1:5" x14ac:dyDescent="0.25">
      <c r="A698" s="78" t="s">
        <v>930</v>
      </c>
      <c r="B698" s="57" t="s">
        <v>927</v>
      </c>
      <c r="C698" s="57" t="s">
        <v>21</v>
      </c>
      <c r="D698" s="57" t="s">
        <v>56</v>
      </c>
      <c r="E698" s="66" t="s">
        <v>4</v>
      </c>
    </row>
    <row r="699" spans="1:5" x14ac:dyDescent="0.25">
      <c r="A699" s="78" t="s">
        <v>931</v>
      </c>
      <c r="B699" s="57" t="s">
        <v>927</v>
      </c>
      <c r="C699" s="57" t="s">
        <v>21</v>
      </c>
      <c r="D699" s="57" t="s">
        <v>58</v>
      </c>
      <c r="E699" s="66" t="s">
        <v>4</v>
      </c>
    </row>
    <row r="700" spans="1:5" x14ac:dyDescent="0.25">
      <c r="A700" s="78" t="s">
        <v>932</v>
      </c>
      <c r="B700" s="57" t="s">
        <v>933</v>
      </c>
      <c r="C700" s="57" t="s">
        <v>21</v>
      </c>
      <c r="D700" s="57" t="s">
        <v>56</v>
      </c>
      <c r="E700" s="66" t="s">
        <v>4</v>
      </c>
    </row>
    <row r="701" spans="1:5" x14ac:dyDescent="0.25">
      <c r="A701" s="78" t="s">
        <v>934</v>
      </c>
      <c r="B701" s="57" t="s">
        <v>935</v>
      </c>
      <c r="C701" s="57" t="s">
        <v>21</v>
      </c>
      <c r="D701" s="57" t="s">
        <v>50</v>
      </c>
      <c r="E701" s="66" t="s">
        <v>4</v>
      </c>
    </row>
    <row r="702" spans="1:5" x14ac:dyDescent="0.25">
      <c r="A702" s="78" t="s">
        <v>936</v>
      </c>
      <c r="B702" s="57" t="s">
        <v>935</v>
      </c>
      <c r="C702" s="57" t="s">
        <v>21</v>
      </c>
      <c r="D702" s="57" t="s">
        <v>52</v>
      </c>
      <c r="E702" s="66" t="s">
        <v>4</v>
      </c>
    </row>
    <row r="703" spans="1:5" x14ac:dyDescent="0.25">
      <c r="A703" s="78" t="s">
        <v>937</v>
      </c>
      <c r="B703" s="57" t="s">
        <v>935</v>
      </c>
      <c r="C703" s="57" t="s">
        <v>21</v>
      </c>
      <c r="D703" s="57" t="s">
        <v>54</v>
      </c>
      <c r="E703" s="66" t="s">
        <v>4</v>
      </c>
    </row>
    <row r="704" spans="1:5" x14ac:dyDescent="0.25">
      <c r="A704" s="78" t="s">
        <v>938</v>
      </c>
      <c r="B704" s="57" t="s">
        <v>935</v>
      </c>
      <c r="C704" s="57" t="s">
        <v>21</v>
      </c>
      <c r="D704" s="57" t="s">
        <v>56</v>
      </c>
      <c r="E704" s="66" t="s">
        <v>4</v>
      </c>
    </row>
    <row r="705" spans="1:5" x14ac:dyDescent="0.25">
      <c r="A705" s="78" t="s">
        <v>939</v>
      </c>
      <c r="B705" s="57" t="s">
        <v>935</v>
      </c>
      <c r="C705" s="57" t="s">
        <v>21</v>
      </c>
      <c r="D705" s="57" t="s">
        <v>58</v>
      </c>
      <c r="E705" s="66" t="s">
        <v>4</v>
      </c>
    </row>
    <row r="706" spans="1:5" x14ac:dyDescent="0.25">
      <c r="A706" s="78" t="s">
        <v>940</v>
      </c>
      <c r="B706" s="57" t="s">
        <v>941</v>
      </c>
      <c r="C706" s="57" t="s">
        <v>21</v>
      </c>
      <c r="D706" s="57" t="s">
        <v>50</v>
      </c>
      <c r="E706" s="66" t="s">
        <v>4</v>
      </c>
    </row>
    <row r="707" spans="1:5" x14ac:dyDescent="0.25">
      <c r="A707" s="78" t="s">
        <v>942</v>
      </c>
      <c r="B707" s="57" t="s">
        <v>941</v>
      </c>
      <c r="C707" s="57" t="s">
        <v>21</v>
      </c>
      <c r="D707" s="57" t="s">
        <v>52</v>
      </c>
      <c r="E707" s="66" t="s">
        <v>4</v>
      </c>
    </row>
    <row r="708" spans="1:5" x14ac:dyDescent="0.25">
      <c r="A708" s="78" t="s">
        <v>943</v>
      </c>
      <c r="B708" s="57" t="s">
        <v>941</v>
      </c>
      <c r="C708" s="57" t="s">
        <v>21</v>
      </c>
      <c r="D708" s="57" t="s">
        <v>54</v>
      </c>
      <c r="E708" s="66" t="s">
        <v>4</v>
      </c>
    </row>
    <row r="709" spans="1:5" x14ac:dyDescent="0.25">
      <c r="A709" s="78" t="s">
        <v>944</v>
      </c>
      <c r="B709" s="57" t="s">
        <v>941</v>
      </c>
      <c r="C709" s="57" t="s">
        <v>21</v>
      </c>
      <c r="D709" s="57" t="s">
        <v>56</v>
      </c>
      <c r="E709" s="66" t="s">
        <v>4</v>
      </c>
    </row>
    <row r="710" spans="1:5" x14ac:dyDescent="0.25">
      <c r="A710" s="78" t="s">
        <v>945</v>
      </c>
      <c r="B710" s="57" t="s">
        <v>941</v>
      </c>
      <c r="C710" s="57" t="s">
        <v>21</v>
      </c>
      <c r="D710" s="57" t="s">
        <v>58</v>
      </c>
      <c r="E710" s="66" t="s">
        <v>4</v>
      </c>
    </row>
    <row r="711" spans="1:5" x14ac:dyDescent="0.25">
      <c r="A711" s="78" t="s">
        <v>946</v>
      </c>
      <c r="B711" s="57" t="s">
        <v>947</v>
      </c>
      <c r="C711" s="57" t="s">
        <v>21</v>
      </c>
      <c r="D711" s="57" t="s">
        <v>50</v>
      </c>
      <c r="E711" s="66" t="s">
        <v>4</v>
      </c>
    </row>
    <row r="712" spans="1:5" x14ac:dyDescent="0.25">
      <c r="A712" s="78" t="s">
        <v>948</v>
      </c>
      <c r="B712" s="57" t="s">
        <v>947</v>
      </c>
      <c r="C712" s="57" t="s">
        <v>21</v>
      </c>
      <c r="D712" s="57" t="s">
        <v>52</v>
      </c>
      <c r="E712" s="66" t="s">
        <v>4</v>
      </c>
    </row>
    <row r="713" spans="1:5" x14ac:dyDescent="0.25">
      <c r="A713" s="78" t="s">
        <v>949</v>
      </c>
      <c r="B713" s="57" t="s">
        <v>947</v>
      </c>
      <c r="C713" s="57" t="s">
        <v>21</v>
      </c>
      <c r="D713" s="57" t="s">
        <v>54</v>
      </c>
      <c r="E713" s="66" t="s">
        <v>4</v>
      </c>
    </row>
    <row r="714" spans="1:5" x14ac:dyDescent="0.25">
      <c r="A714" s="78" t="s">
        <v>950</v>
      </c>
      <c r="B714" s="57" t="s">
        <v>947</v>
      </c>
      <c r="C714" s="57" t="s">
        <v>21</v>
      </c>
      <c r="D714" s="57" t="s">
        <v>56</v>
      </c>
      <c r="E714" s="66" t="s">
        <v>4</v>
      </c>
    </row>
    <row r="715" spans="1:5" x14ac:dyDescent="0.25">
      <c r="A715" s="78" t="s">
        <v>951</v>
      </c>
      <c r="B715" s="57" t="s">
        <v>947</v>
      </c>
      <c r="C715" s="57" t="s">
        <v>21</v>
      </c>
      <c r="D715" s="57" t="s">
        <v>58</v>
      </c>
      <c r="E715" s="66" t="s">
        <v>4</v>
      </c>
    </row>
    <row r="716" spans="1:5" x14ac:dyDescent="0.25">
      <c r="A716" s="78" t="s">
        <v>952</v>
      </c>
      <c r="B716" s="57" t="s">
        <v>953</v>
      </c>
      <c r="C716" s="57" t="s">
        <v>21</v>
      </c>
      <c r="D716" s="57" t="s">
        <v>50</v>
      </c>
      <c r="E716" s="66" t="s">
        <v>4</v>
      </c>
    </row>
    <row r="717" spans="1:5" x14ac:dyDescent="0.25">
      <c r="A717" s="78" t="s">
        <v>954</v>
      </c>
      <c r="B717" s="57" t="s">
        <v>953</v>
      </c>
      <c r="C717" s="57" t="s">
        <v>21</v>
      </c>
      <c r="D717" s="57" t="s">
        <v>52</v>
      </c>
      <c r="E717" s="66" t="s">
        <v>4</v>
      </c>
    </row>
    <row r="718" spans="1:5" x14ac:dyDescent="0.25">
      <c r="A718" s="78" t="s">
        <v>955</v>
      </c>
      <c r="B718" s="57" t="s">
        <v>953</v>
      </c>
      <c r="C718" s="57" t="s">
        <v>21</v>
      </c>
      <c r="D718" s="57" t="s">
        <v>54</v>
      </c>
      <c r="E718" s="66" t="s">
        <v>4</v>
      </c>
    </row>
    <row r="719" spans="1:5" x14ac:dyDescent="0.25">
      <c r="A719" s="78" t="s">
        <v>956</v>
      </c>
      <c r="B719" s="57" t="s">
        <v>953</v>
      </c>
      <c r="C719" s="57" t="s">
        <v>21</v>
      </c>
      <c r="D719" s="57" t="s">
        <v>56</v>
      </c>
      <c r="E719" s="66" t="s">
        <v>4</v>
      </c>
    </row>
    <row r="720" spans="1:5" x14ac:dyDescent="0.25">
      <c r="A720" s="78" t="s">
        <v>957</v>
      </c>
      <c r="B720" s="57" t="s">
        <v>953</v>
      </c>
      <c r="C720" s="57" t="s">
        <v>21</v>
      </c>
      <c r="D720" s="57" t="s">
        <v>58</v>
      </c>
      <c r="E720" s="66" t="s">
        <v>4</v>
      </c>
    </row>
    <row r="721" spans="1:5" x14ac:dyDescent="0.25">
      <c r="A721" s="78" t="s">
        <v>958</v>
      </c>
      <c r="B721" s="57" t="s">
        <v>959</v>
      </c>
      <c r="C721" s="57" t="s">
        <v>21</v>
      </c>
      <c r="D721" s="57" t="s">
        <v>54</v>
      </c>
      <c r="E721" s="66" t="s">
        <v>4</v>
      </c>
    </row>
    <row r="722" spans="1:5" x14ac:dyDescent="0.25">
      <c r="A722" s="78" t="s">
        <v>960</v>
      </c>
      <c r="B722" s="57" t="s">
        <v>961</v>
      </c>
      <c r="C722" s="57" t="s">
        <v>21</v>
      </c>
      <c r="D722" s="57" t="s">
        <v>54</v>
      </c>
      <c r="E722" s="66" t="s">
        <v>4</v>
      </c>
    </row>
    <row r="723" spans="1:5" x14ac:dyDescent="0.25">
      <c r="A723" s="78" t="s">
        <v>962</v>
      </c>
      <c r="B723" s="57" t="s">
        <v>963</v>
      </c>
      <c r="C723" s="57" t="s">
        <v>21</v>
      </c>
      <c r="D723" s="57" t="s">
        <v>54</v>
      </c>
      <c r="E723" s="66" t="s">
        <v>4</v>
      </c>
    </row>
    <row r="724" spans="1:5" x14ac:dyDescent="0.25">
      <c r="A724" s="78" t="s">
        <v>964</v>
      </c>
      <c r="B724" s="57" t="s">
        <v>965</v>
      </c>
      <c r="C724" s="57" t="s">
        <v>21</v>
      </c>
      <c r="D724" s="57" t="s">
        <v>54</v>
      </c>
      <c r="E724" s="66" t="s">
        <v>4</v>
      </c>
    </row>
    <row r="725" spans="1:5" x14ac:dyDescent="0.25">
      <c r="A725" s="78" t="s">
        <v>966</v>
      </c>
      <c r="B725" s="57" t="s">
        <v>967</v>
      </c>
      <c r="C725" s="57" t="s">
        <v>21</v>
      </c>
      <c r="D725" s="57" t="s">
        <v>54</v>
      </c>
      <c r="E725" s="66" t="s">
        <v>4</v>
      </c>
    </row>
    <row r="726" spans="1:5" x14ac:dyDescent="0.25">
      <c r="A726" s="78" t="s">
        <v>968</v>
      </c>
      <c r="B726" s="57" t="s">
        <v>969</v>
      </c>
      <c r="C726" s="57" t="s">
        <v>21</v>
      </c>
      <c r="D726" s="57" t="s">
        <v>54</v>
      </c>
      <c r="E726" s="66" t="s">
        <v>4</v>
      </c>
    </row>
    <row r="727" spans="1:5" x14ac:dyDescent="0.25">
      <c r="A727" s="78" t="s">
        <v>970</v>
      </c>
      <c r="B727" s="57" t="s">
        <v>971</v>
      </c>
      <c r="C727" s="57" t="s">
        <v>21</v>
      </c>
      <c r="D727" s="57" t="s">
        <v>56</v>
      </c>
      <c r="E727" s="66" t="s">
        <v>4</v>
      </c>
    </row>
    <row r="728" spans="1:5" x14ac:dyDescent="0.25">
      <c r="A728" s="78" t="s">
        <v>972</v>
      </c>
      <c r="B728" s="57" t="s">
        <v>973</v>
      </c>
      <c r="C728" s="57" t="s">
        <v>21</v>
      </c>
      <c r="D728" s="57" t="s">
        <v>56</v>
      </c>
      <c r="E728" s="66" t="s">
        <v>4</v>
      </c>
    </row>
    <row r="729" spans="1:5" x14ac:dyDescent="0.25">
      <c r="A729" s="78" t="s">
        <v>974</v>
      </c>
      <c r="B729" s="57" t="s">
        <v>975</v>
      </c>
      <c r="C729" s="57" t="s">
        <v>21</v>
      </c>
      <c r="D729" s="57" t="s">
        <v>50</v>
      </c>
      <c r="E729" s="66" t="s">
        <v>4</v>
      </c>
    </row>
    <row r="730" spans="1:5" x14ac:dyDescent="0.25">
      <c r="A730" s="78" t="s">
        <v>976</v>
      </c>
      <c r="B730" s="57" t="s">
        <v>975</v>
      </c>
      <c r="C730" s="57" t="s">
        <v>21</v>
      </c>
      <c r="D730" s="57" t="s">
        <v>52</v>
      </c>
      <c r="E730" s="66" t="s">
        <v>4</v>
      </c>
    </row>
    <row r="731" spans="1:5" x14ac:dyDescent="0.25">
      <c r="A731" s="78" t="s">
        <v>977</v>
      </c>
      <c r="B731" s="57" t="s">
        <v>975</v>
      </c>
      <c r="C731" s="57" t="s">
        <v>21</v>
      </c>
      <c r="D731" s="57" t="s">
        <v>54</v>
      </c>
      <c r="E731" s="66" t="s">
        <v>4</v>
      </c>
    </row>
    <row r="732" spans="1:5" x14ac:dyDescent="0.25">
      <c r="A732" s="78" t="s">
        <v>978</v>
      </c>
      <c r="B732" s="57" t="s">
        <v>975</v>
      </c>
      <c r="C732" s="57" t="s">
        <v>21</v>
      </c>
      <c r="D732" s="57" t="s">
        <v>56</v>
      </c>
      <c r="E732" s="66" t="s">
        <v>4</v>
      </c>
    </row>
    <row r="733" spans="1:5" x14ac:dyDescent="0.25">
      <c r="A733" s="78" t="s">
        <v>979</v>
      </c>
      <c r="B733" s="57" t="s">
        <v>975</v>
      </c>
      <c r="C733" s="57" t="s">
        <v>21</v>
      </c>
      <c r="D733" s="57" t="s">
        <v>58</v>
      </c>
      <c r="E733" s="66" t="s">
        <v>4</v>
      </c>
    </row>
    <row r="734" spans="1:5" x14ac:dyDescent="0.25">
      <c r="A734" s="78" t="s">
        <v>980</v>
      </c>
      <c r="B734" s="57" t="s">
        <v>981</v>
      </c>
      <c r="C734" s="57" t="s">
        <v>21</v>
      </c>
      <c r="D734" s="57" t="s">
        <v>50</v>
      </c>
      <c r="E734" s="66" t="s">
        <v>4</v>
      </c>
    </row>
    <row r="735" spans="1:5" x14ac:dyDescent="0.25">
      <c r="A735" s="78" t="s">
        <v>982</v>
      </c>
      <c r="B735" s="57" t="s">
        <v>981</v>
      </c>
      <c r="C735" s="57" t="s">
        <v>21</v>
      </c>
      <c r="D735" s="57" t="s">
        <v>52</v>
      </c>
      <c r="E735" s="66" t="s">
        <v>4</v>
      </c>
    </row>
    <row r="736" spans="1:5" x14ac:dyDescent="0.25">
      <c r="A736" s="78" t="s">
        <v>983</v>
      </c>
      <c r="B736" s="57" t="s">
        <v>981</v>
      </c>
      <c r="C736" s="57" t="s">
        <v>21</v>
      </c>
      <c r="D736" s="57" t="s">
        <v>54</v>
      </c>
      <c r="E736" s="66" t="s">
        <v>4</v>
      </c>
    </row>
    <row r="737" spans="1:5" x14ac:dyDescent="0.25">
      <c r="A737" s="78" t="s">
        <v>984</v>
      </c>
      <c r="B737" s="57" t="s">
        <v>981</v>
      </c>
      <c r="C737" s="57" t="s">
        <v>21</v>
      </c>
      <c r="D737" s="57" t="s">
        <v>56</v>
      </c>
      <c r="E737" s="66" t="s">
        <v>4</v>
      </c>
    </row>
    <row r="738" spans="1:5" x14ac:dyDescent="0.25">
      <c r="A738" s="78" t="s">
        <v>985</v>
      </c>
      <c r="B738" s="57" t="s">
        <v>981</v>
      </c>
      <c r="C738" s="57" t="s">
        <v>21</v>
      </c>
      <c r="D738" s="57" t="s">
        <v>58</v>
      </c>
      <c r="E738" s="66" t="s">
        <v>4</v>
      </c>
    </row>
    <row r="739" spans="1:5" x14ac:dyDescent="0.25">
      <c r="A739" s="78" t="s">
        <v>986</v>
      </c>
      <c r="B739" s="57" t="s">
        <v>987</v>
      </c>
      <c r="C739" s="57" t="s">
        <v>21</v>
      </c>
      <c r="D739" s="57" t="s">
        <v>54</v>
      </c>
      <c r="E739" s="66" t="s">
        <v>4</v>
      </c>
    </row>
    <row r="740" spans="1:5" x14ac:dyDescent="0.25">
      <c r="A740" s="78" t="s">
        <v>988</v>
      </c>
      <c r="B740" s="57" t="s">
        <v>989</v>
      </c>
      <c r="C740" s="57" t="s">
        <v>21</v>
      </c>
      <c r="D740" s="57" t="s">
        <v>50</v>
      </c>
      <c r="E740" s="66" t="s">
        <v>4</v>
      </c>
    </row>
    <row r="741" spans="1:5" x14ac:dyDescent="0.25">
      <c r="A741" s="78" t="s">
        <v>990</v>
      </c>
      <c r="B741" s="57" t="s">
        <v>989</v>
      </c>
      <c r="C741" s="57" t="s">
        <v>21</v>
      </c>
      <c r="D741" s="57" t="s">
        <v>52</v>
      </c>
      <c r="E741" s="66" t="s">
        <v>4</v>
      </c>
    </row>
    <row r="742" spans="1:5" x14ac:dyDescent="0.25">
      <c r="A742" s="78" t="s">
        <v>991</v>
      </c>
      <c r="B742" s="57" t="s">
        <v>989</v>
      </c>
      <c r="C742" s="57" t="s">
        <v>21</v>
      </c>
      <c r="D742" s="57" t="s">
        <v>54</v>
      </c>
      <c r="E742" s="66" t="s">
        <v>4</v>
      </c>
    </row>
    <row r="743" spans="1:5" x14ac:dyDescent="0.25">
      <c r="A743" s="78" t="s">
        <v>992</v>
      </c>
      <c r="B743" s="57" t="s">
        <v>989</v>
      </c>
      <c r="C743" s="57" t="s">
        <v>21</v>
      </c>
      <c r="D743" s="57" t="s">
        <v>56</v>
      </c>
      <c r="E743" s="66" t="s">
        <v>4</v>
      </c>
    </row>
    <row r="744" spans="1:5" x14ac:dyDescent="0.25">
      <c r="A744" s="78" t="s">
        <v>993</v>
      </c>
      <c r="B744" s="57" t="s">
        <v>989</v>
      </c>
      <c r="C744" s="57" t="s">
        <v>21</v>
      </c>
      <c r="D744" s="57" t="s">
        <v>58</v>
      </c>
      <c r="E744" s="66" t="s">
        <v>4</v>
      </c>
    </row>
    <row r="745" spans="1:5" x14ac:dyDescent="0.25">
      <c r="A745" s="78" t="s">
        <v>994</v>
      </c>
      <c r="B745" s="57" t="s">
        <v>995</v>
      </c>
      <c r="C745" s="57" t="s">
        <v>21</v>
      </c>
      <c r="D745" s="57" t="s">
        <v>50</v>
      </c>
      <c r="E745" s="66" t="s">
        <v>4</v>
      </c>
    </row>
    <row r="746" spans="1:5" x14ac:dyDescent="0.25">
      <c r="A746" s="78" t="s">
        <v>996</v>
      </c>
      <c r="B746" s="57" t="s">
        <v>995</v>
      </c>
      <c r="C746" s="57" t="s">
        <v>21</v>
      </c>
      <c r="D746" s="57" t="s">
        <v>52</v>
      </c>
      <c r="E746" s="66" t="s">
        <v>4</v>
      </c>
    </row>
    <row r="747" spans="1:5" x14ac:dyDescent="0.25">
      <c r="A747" s="78" t="s">
        <v>997</v>
      </c>
      <c r="B747" s="57" t="s">
        <v>995</v>
      </c>
      <c r="C747" s="57" t="s">
        <v>21</v>
      </c>
      <c r="D747" s="57" t="s">
        <v>54</v>
      </c>
      <c r="E747" s="66" t="s">
        <v>4</v>
      </c>
    </row>
    <row r="748" spans="1:5" x14ac:dyDescent="0.25">
      <c r="A748" s="78" t="s">
        <v>998</v>
      </c>
      <c r="B748" s="57" t="s">
        <v>995</v>
      </c>
      <c r="C748" s="57" t="s">
        <v>21</v>
      </c>
      <c r="D748" s="57" t="s">
        <v>56</v>
      </c>
      <c r="E748" s="66" t="s">
        <v>4</v>
      </c>
    </row>
    <row r="749" spans="1:5" x14ac:dyDescent="0.25">
      <c r="A749" s="78" t="s">
        <v>999</v>
      </c>
      <c r="B749" s="57" t="s">
        <v>995</v>
      </c>
      <c r="C749" s="57" t="s">
        <v>21</v>
      </c>
      <c r="D749" s="57" t="s">
        <v>58</v>
      </c>
      <c r="E749" s="66" t="s">
        <v>4</v>
      </c>
    </row>
    <row r="750" spans="1:5" x14ac:dyDescent="0.25">
      <c r="A750" s="78" t="s">
        <v>1000</v>
      </c>
      <c r="B750" s="57" t="s">
        <v>1001</v>
      </c>
      <c r="C750" s="57" t="s">
        <v>21</v>
      </c>
      <c r="D750" s="57" t="s">
        <v>50</v>
      </c>
      <c r="E750" s="66" t="s">
        <v>4</v>
      </c>
    </row>
    <row r="751" spans="1:5" x14ac:dyDescent="0.25">
      <c r="A751" s="78" t="s">
        <v>1002</v>
      </c>
      <c r="B751" s="57" t="s">
        <v>1001</v>
      </c>
      <c r="C751" s="57" t="s">
        <v>21</v>
      </c>
      <c r="D751" s="57" t="s">
        <v>52</v>
      </c>
      <c r="E751" s="66" t="s">
        <v>4</v>
      </c>
    </row>
    <row r="752" spans="1:5" x14ac:dyDescent="0.25">
      <c r="A752" s="78" t="s">
        <v>1003</v>
      </c>
      <c r="B752" s="57" t="s">
        <v>1001</v>
      </c>
      <c r="C752" s="57" t="s">
        <v>21</v>
      </c>
      <c r="D752" s="57" t="s">
        <v>54</v>
      </c>
      <c r="E752" s="66" t="s">
        <v>4</v>
      </c>
    </row>
    <row r="753" spans="1:5" x14ac:dyDescent="0.25">
      <c r="A753" s="78" t="s">
        <v>1004</v>
      </c>
      <c r="B753" s="57" t="s">
        <v>1001</v>
      </c>
      <c r="C753" s="57" t="s">
        <v>21</v>
      </c>
      <c r="D753" s="57" t="s">
        <v>56</v>
      </c>
      <c r="E753" s="66" t="s">
        <v>4</v>
      </c>
    </row>
    <row r="754" spans="1:5" x14ac:dyDescent="0.25">
      <c r="A754" s="78" t="s">
        <v>1005</v>
      </c>
      <c r="B754" s="57" t="s">
        <v>1001</v>
      </c>
      <c r="C754" s="57" t="s">
        <v>21</v>
      </c>
      <c r="D754" s="57" t="s">
        <v>58</v>
      </c>
      <c r="E754" s="66" t="s">
        <v>4</v>
      </c>
    </row>
    <row r="755" spans="1:5" x14ac:dyDescent="0.25">
      <c r="A755" s="78" t="s">
        <v>1006</v>
      </c>
      <c r="B755" s="57" t="s">
        <v>1007</v>
      </c>
      <c r="C755" s="57" t="s">
        <v>21</v>
      </c>
      <c r="D755" s="57" t="s">
        <v>50</v>
      </c>
      <c r="E755" s="66" t="s">
        <v>4</v>
      </c>
    </row>
    <row r="756" spans="1:5" x14ac:dyDescent="0.25">
      <c r="A756" s="78" t="s">
        <v>1008</v>
      </c>
      <c r="B756" s="57" t="s">
        <v>1007</v>
      </c>
      <c r="C756" s="57" t="s">
        <v>21</v>
      </c>
      <c r="D756" s="57" t="s">
        <v>52</v>
      </c>
      <c r="E756" s="66" t="s">
        <v>4</v>
      </c>
    </row>
    <row r="757" spans="1:5" x14ac:dyDescent="0.25">
      <c r="A757" s="78" t="s">
        <v>1009</v>
      </c>
      <c r="B757" s="57" t="s">
        <v>1007</v>
      </c>
      <c r="C757" s="57" t="s">
        <v>21</v>
      </c>
      <c r="D757" s="57" t="s">
        <v>54</v>
      </c>
      <c r="E757" s="66" t="s">
        <v>4</v>
      </c>
    </row>
    <row r="758" spans="1:5" x14ac:dyDescent="0.25">
      <c r="A758" s="78" t="s">
        <v>1010</v>
      </c>
      <c r="B758" s="57" t="s">
        <v>1007</v>
      </c>
      <c r="C758" s="57" t="s">
        <v>21</v>
      </c>
      <c r="D758" s="57" t="s">
        <v>56</v>
      </c>
      <c r="E758" s="66" t="s">
        <v>4</v>
      </c>
    </row>
    <row r="759" spans="1:5" x14ac:dyDescent="0.25">
      <c r="A759" s="78" t="s">
        <v>1011</v>
      </c>
      <c r="B759" s="57" t="s">
        <v>1007</v>
      </c>
      <c r="C759" s="57" t="s">
        <v>21</v>
      </c>
      <c r="D759" s="57" t="s">
        <v>58</v>
      </c>
      <c r="E759" s="66" t="s">
        <v>4</v>
      </c>
    </row>
    <row r="760" spans="1:5" x14ac:dyDescent="0.25">
      <c r="A760" s="78" t="s">
        <v>1012</v>
      </c>
      <c r="B760" s="57" t="s">
        <v>1013</v>
      </c>
      <c r="C760" s="57" t="s">
        <v>21</v>
      </c>
      <c r="D760" s="57" t="s">
        <v>56</v>
      </c>
      <c r="E760" s="66" t="s">
        <v>4</v>
      </c>
    </row>
    <row r="761" spans="1:5" x14ac:dyDescent="0.25">
      <c r="A761" s="78" t="s">
        <v>1014</v>
      </c>
      <c r="B761" s="57" t="s">
        <v>1015</v>
      </c>
      <c r="C761" s="57" t="s">
        <v>21</v>
      </c>
      <c r="D761" s="57" t="s">
        <v>54</v>
      </c>
      <c r="E761" s="66" t="s">
        <v>4</v>
      </c>
    </row>
    <row r="762" spans="1:5" x14ac:dyDescent="0.25">
      <c r="A762" s="78" t="s">
        <v>1016</v>
      </c>
      <c r="B762" s="57" t="s">
        <v>1017</v>
      </c>
      <c r="C762" s="57" t="s">
        <v>21</v>
      </c>
      <c r="D762" s="57" t="s">
        <v>50</v>
      </c>
      <c r="E762" s="66" t="s">
        <v>1018</v>
      </c>
    </row>
    <row r="763" spans="1:5" x14ac:dyDescent="0.25">
      <c r="A763" s="78" t="s">
        <v>1019</v>
      </c>
      <c r="B763" s="57" t="s">
        <v>1017</v>
      </c>
      <c r="C763" s="57" t="s">
        <v>21</v>
      </c>
      <c r="D763" s="57" t="s">
        <v>52</v>
      </c>
      <c r="E763" s="66" t="s">
        <v>1018</v>
      </c>
    </row>
    <row r="764" spans="1:5" x14ac:dyDescent="0.25">
      <c r="A764" s="78" t="s">
        <v>1020</v>
      </c>
      <c r="B764" s="57" t="s">
        <v>1017</v>
      </c>
      <c r="C764" s="57" t="s">
        <v>21</v>
      </c>
      <c r="D764" s="57" t="s">
        <v>54</v>
      </c>
      <c r="E764" s="66" t="s">
        <v>1018</v>
      </c>
    </row>
    <row r="765" spans="1:5" x14ac:dyDescent="0.25">
      <c r="A765" s="78" t="s">
        <v>1021</v>
      </c>
      <c r="B765" s="57" t="s">
        <v>1017</v>
      </c>
      <c r="C765" s="57" t="s">
        <v>21</v>
      </c>
      <c r="D765" s="57" t="s">
        <v>56</v>
      </c>
      <c r="E765" s="66" t="s">
        <v>1018</v>
      </c>
    </row>
    <row r="766" spans="1:5" x14ac:dyDescent="0.25">
      <c r="A766" s="78" t="s">
        <v>1022</v>
      </c>
      <c r="B766" s="57" t="s">
        <v>1017</v>
      </c>
      <c r="C766" s="57" t="s">
        <v>21</v>
      </c>
      <c r="D766" s="57" t="s">
        <v>58</v>
      </c>
      <c r="E766" s="66" t="s">
        <v>1018</v>
      </c>
    </row>
    <row r="767" spans="1:5" x14ac:dyDescent="0.25">
      <c r="A767" s="78" t="s">
        <v>1023</v>
      </c>
      <c r="B767" s="57" t="s">
        <v>1024</v>
      </c>
      <c r="C767" s="57" t="s">
        <v>21</v>
      </c>
      <c r="D767" s="57" t="s">
        <v>50</v>
      </c>
      <c r="E767" s="66" t="s">
        <v>4</v>
      </c>
    </row>
    <row r="768" spans="1:5" x14ac:dyDescent="0.25">
      <c r="A768" s="78" t="s">
        <v>1025</v>
      </c>
      <c r="B768" s="57" t="s">
        <v>1024</v>
      </c>
      <c r="C768" s="57" t="s">
        <v>21</v>
      </c>
      <c r="D768" s="57" t="s">
        <v>52</v>
      </c>
      <c r="E768" s="66" t="s">
        <v>4</v>
      </c>
    </row>
    <row r="769" spans="1:5" x14ac:dyDescent="0.25">
      <c r="A769" s="78" t="s">
        <v>1026</v>
      </c>
      <c r="B769" s="57" t="s">
        <v>1024</v>
      </c>
      <c r="C769" s="57" t="s">
        <v>21</v>
      </c>
      <c r="D769" s="57" t="s">
        <v>54</v>
      </c>
      <c r="E769" s="66" t="s">
        <v>4</v>
      </c>
    </row>
    <row r="770" spans="1:5" x14ac:dyDescent="0.25">
      <c r="A770" s="78" t="s">
        <v>1027</v>
      </c>
      <c r="B770" s="57" t="s">
        <v>1024</v>
      </c>
      <c r="C770" s="57" t="s">
        <v>21</v>
      </c>
      <c r="D770" s="57" t="s">
        <v>56</v>
      </c>
      <c r="E770" s="66" t="s">
        <v>4</v>
      </c>
    </row>
    <row r="771" spans="1:5" x14ac:dyDescent="0.25">
      <c r="A771" s="78" t="s">
        <v>1028</v>
      </c>
      <c r="B771" s="57" t="s">
        <v>1024</v>
      </c>
      <c r="C771" s="57" t="s">
        <v>21</v>
      </c>
      <c r="D771" s="57" t="s">
        <v>58</v>
      </c>
      <c r="E771" s="66" t="s">
        <v>4</v>
      </c>
    </row>
    <row r="772" spans="1:5" x14ac:dyDescent="0.25">
      <c r="A772" s="78" t="s">
        <v>1029</v>
      </c>
      <c r="B772" s="57" t="s">
        <v>1030</v>
      </c>
      <c r="C772" s="57" t="s">
        <v>21</v>
      </c>
      <c r="D772" s="57" t="s">
        <v>50</v>
      </c>
      <c r="E772" s="66" t="s">
        <v>4</v>
      </c>
    </row>
    <row r="773" spans="1:5" x14ac:dyDescent="0.25">
      <c r="A773" s="78" t="s">
        <v>1031</v>
      </c>
      <c r="B773" s="57" t="s">
        <v>1030</v>
      </c>
      <c r="C773" s="57" t="s">
        <v>21</v>
      </c>
      <c r="D773" s="57" t="s">
        <v>52</v>
      </c>
      <c r="E773" s="66" t="s">
        <v>4</v>
      </c>
    </row>
    <row r="774" spans="1:5" x14ac:dyDescent="0.25">
      <c r="A774" s="78" t="s">
        <v>1032</v>
      </c>
      <c r="B774" s="57" t="s">
        <v>1030</v>
      </c>
      <c r="C774" s="57" t="s">
        <v>21</v>
      </c>
      <c r="D774" s="57" t="s">
        <v>54</v>
      </c>
      <c r="E774" s="66" t="s">
        <v>4</v>
      </c>
    </row>
    <row r="775" spans="1:5" x14ac:dyDescent="0.25">
      <c r="A775" s="78" t="s">
        <v>1033</v>
      </c>
      <c r="B775" s="57" t="s">
        <v>1030</v>
      </c>
      <c r="C775" s="57" t="s">
        <v>21</v>
      </c>
      <c r="D775" s="57" t="s">
        <v>56</v>
      </c>
      <c r="E775" s="66" t="s">
        <v>4</v>
      </c>
    </row>
    <row r="776" spans="1:5" x14ac:dyDescent="0.25">
      <c r="A776" s="78" t="s">
        <v>1034</v>
      </c>
      <c r="B776" s="57" t="s">
        <v>1030</v>
      </c>
      <c r="C776" s="57" t="s">
        <v>21</v>
      </c>
      <c r="D776" s="57" t="s">
        <v>58</v>
      </c>
      <c r="E776" s="66" t="s">
        <v>4</v>
      </c>
    </row>
    <row r="777" spans="1:5" x14ac:dyDescent="0.25">
      <c r="A777" s="78" t="s">
        <v>1035</v>
      </c>
      <c r="B777" s="57" t="s">
        <v>1036</v>
      </c>
      <c r="C777" s="57" t="s">
        <v>21</v>
      </c>
      <c r="D777" s="57" t="s">
        <v>50</v>
      </c>
      <c r="E777" s="66" t="s">
        <v>4</v>
      </c>
    </row>
    <row r="778" spans="1:5" x14ac:dyDescent="0.25">
      <c r="A778" s="78" t="s">
        <v>1037</v>
      </c>
      <c r="B778" s="57" t="s">
        <v>1036</v>
      </c>
      <c r="C778" s="57" t="s">
        <v>21</v>
      </c>
      <c r="D778" s="57" t="s">
        <v>52</v>
      </c>
      <c r="E778" s="66" t="s">
        <v>4</v>
      </c>
    </row>
    <row r="779" spans="1:5" x14ac:dyDescent="0.25">
      <c r="A779" s="78" t="s">
        <v>1038</v>
      </c>
      <c r="B779" s="57" t="s">
        <v>1036</v>
      </c>
      <c r="C779" s="57" t="s">
        <v>21</v>
      </c>
      <c r="D779" s="57" t="s">
        <v>54</v>
      </c>
      <c r="E779" s="66" t="s">
        <v>4</v>
      </c>
    </row>
    <row r="780" spans="1:5" x14ac:dyDescent="0.25">
      <c r="A780" s="78" t="s">
        <v>1039</v>
      </c>
      <c r="B780" s="57" t="s">
        <v>1036</v>
      </c>
      <c r="C780" s="57" t="s">
        <v>21</v>
      </c>
      <c r="D780" s="57" t="s">
        <v>56</v>
      </c>
      <c r="E780" s="66" t="s">
        <v>4</v>
      </c>
    </row>
    <row r="781" spans="1:5" x14ac:dyDescent="0.25">
      <c r="A781" s="78" t="s">
        <v>1040</v>
      </c>
      <c r="B781" s="57" t="s">
        <v>1036</v>
      </c>
      <c r="C781" s="57" t="s">
        <v>21</v>
      </c>
      <c r="D781" s="57" t="s">
        <v>58</v>
      </c>
      <c r="E781" s="66" t="s">
        <v>4</v>
      </c>
    </row>
    <row r="782" spans="1:5" x14ac:dyDescent="0.25">
      <c r="A782" s="78" t="s">
        <v>1041</v>
      </c>
      <c r="B782" s="57" t="s">
        <v>1042</v>
      </c>
      <c r="C782" s="57" t="s">
        <v>21</v>
      </c>
      <c r="D782" s="57" t="s">
        <v>50</v>
      </c>
      <c r="E782" s="66" t="s">
        <v>4</v>
      </c>
    </row>
    <row r="783" spans="1:5" x14ac:dyDescent="0.25">
      <c r="A783" s="78" t="s">
        <v>1043</v>
      </c>
      <c r="B783" s="57" t="s">
        <v>1042</v>
      </c>
      <c r="C783" s="57" t="s">
        <v>21</v>
      </c>
      <c r="D783" s="57" t="s">
        <v>52</v>
      </c>
      <c r="E783" s="66" t="s">
        <v>4</v>
      </c>
    </row>
    <row r="784" spans="1:5" x14ac:dyDescent="0.25">
      <c r="A784" s="78" t="s">
        <v>1044</v>
      </c>
      <c r="B784" s="57" t="s">
        <v>1042</v>
      </c>
      <c r="C784" s="57" t="s">
        <v>21</v>
      </c>
      <c r="D784" s="57" t="s">
        <v>54</v>
      </c>
      <c r="E784" s="66" t="s">
        <v>4</v>
      </c>
    </row>
    <row r="785" spans="1:5" x14ac:dyDescent="0.25">
      <c r="A785" s="78" t="s">
        <v>1045</v>
      </c>
      <c r="B785" s="57" t="s">
        <v>1042</v>
      </c>
      <c r="C785" s="57" t="s">
        <v>21</v>
      </c>
      <c r="D785" s="57" t="s">
        <v>56</v>
      </c>
      <c r="E785" s="66" t="s">
        <v>4</v>
      </c>
    </row>
    <row r="786" spans="1:5" x14ac:dyDescent="0.25">
      <c r="A786" s="78" t="s">
        <v>1046</v>
      </c>
      <c r="B786" s="57" t="s">
        <v>1042</v>
      </c>
      <c r="C786" s="57" t="s">
        <v>21</v>
      </c>
      <c r="D786" s="57" t="s">
        <v>58</v>
      </c>
      <c r="E786" s="66" t="s">
        <v>4</v>
      </c>
    </row>
    <row r="787" spans="1:5" x14ac:dyDescent="0.25">
      <c r="A787" s="78" t="s">
        <v>1047</v>
      </c>
      <c r="B787" s="57" t="s">
        <v>1048</v>
      </c>
      <c r="C787" s="57" t="s">
        <v>21</v>
      </c>
      <c r="D787" s="57" t="s">
        <v>50</v>
      </c>
      <c r="E787" s="66" t="s">
        <v>4</v>
      </c>
    </row>
    <row r="788" spans="1:5" x14ac:dyDescent="0.25">
      <c r="A788" s="78" t="s">
        <v>1049</v>
      </c>
      <c r="B788" s="57" t="s">
        <v>1048</v>
      </c>
      <c r="C788" s="57" t="s">
        <v>21</v>
      </c>
      <c r="D788" s="57" t="s">
        <v>52</v>
      </c>
      <c r="E788" s="66" t="s">
        <v>4</v>
      </c>
    </row>
    <row r="789" spans="1:5" x14ac:dyDescent="0.25">
      <c r="A789" s="78" t="s">
        <v>1050</v>
      </c>
      <c r="B789" s="57" t="s">
        <v>1048</v>
      </c>
      <c r="C789" s="57" t="s">
        <v>21</v>
      </c>
      <c r="D789" s="57" t="s">
        <v>54</v>
      </c>
      <c r="E789" s="66" t="s">
        <v>4</v>
      </c>
    </row>
    <row r="790" spans="1:5" x14ac:dyDescent="0.25">
      <c r="A790" s="78" t="s">
        <v>1051</v>
      </c>
      <c r="B790" s="57" t="s">
        <v>1048</v>
      </c>
      <c r="C790" s="57" t="s">
        <v>21</v>
      </c>
      <c r="D790" s="57" t="s">
        <v>56</v>
      </c>
      <c r="E790" s="66" t="s">
        <v>4</v>
      </c>
    </row>
    <row r="791" spans="1:5" x14ac:dyDescent="0.25">
      <c r="A791" s="78" t="s">
        <v>1052</v>
      </c>
      <c r="B791" s="57" t="s">
        <v>1048</v>
      </c>
      <c r="C791" s="57" t="s">
        <v>21</v>
      </c>
      <c r="D791" s="57" t="s">
        <v>58</v>
      </c>
      <c r="E791" s="66" t="s">
        <v>4</v>
      </c>
    </row>
    <row r="792" spans="1:5" x14ac:dyDescent="0.25">
      <c r="A792" s="78" t="s">
        <v>1053</v>
      </c>
      <c r="B792" s="57" t="s">
        <v>1054</v>
      </c>
      <c r="C792" s="57" t="s">
        <v>21</v>
      </c>
      <c r="D792" s="57" t="s">
        <v>50</v>
      </c>
      <c r="E792" s="66" t="s">
        <v>4</v>
      </c>
    </row>
    <row r="793" spans="1:5" x14ac:dyDescent="0.25">
      <c r="A793" s="78" t="s">
        <v>1055</v>
      </c>
      <c r="B793" s="57" t="s">
        <v>1054</v>
      </c>
      <c r="C793" s="57" t="s">
        <v>21</v>
      </c>
      <c r="D793" s="57" t="s">
        <v>52</v>
      </c>
      <c r="E793" s="66" t="s">
        <v>4</v>
      </c>
    </row>
    <row r="794" spans="1:5" x14ac:dyDescent="0.25">
      <c r="A794" s="78" t="s">
        <v>1056</v>
      </c>
      <c r="B794" s="57" t="s">
        <v>1054</v>
      </c>
      <c r="C794" s="57" t="s">
        <v>21</v>
      </c>
      <c r="D794" s="57" t="s">
        <v>54</v>
      </c>
      <c r="E794" s="66" t="s">
        <v>4</v>
      </c>
    </row>
    <row r="795" spans="1:5" x14ac:dyDescent="0.25">
      <c r="A795" s="78" t="s">
        <v>1057</v>
      </c>
      <c r="B795" s="57" t="s">
        <v>1054</v>
      </c>
      <c r="C795" s="57" t="s">
        <v>21</v>
      </c>
      <c r="D795" s="57" t="s">
        <v>56</v>
      </c>
      <c r="E795" s="66" t="s">
        <v>4</v>
      </c>
    </row>
    <row r="796" spans="1:5" x14ac:dyDescent="0.25">
      <c r="A796" s="78" t="s">
        <v>1058</v>
      </c>
      <c r="B796" s="57" t="s">
        <v>1054</v>
      </c>
      <c r="C796" s="57" t="s">
        <v>21</v>
      </c>
      <c r="D796" s="57" t="s">
        <v>58</v>
      </c>
      <c r="E796" s="66" t="s">
        <v>4</v>
      </c>
    </row>
    <row r="797" spans="1:5" x14ac:dyDescent="0.25">
      <c r="A797" s="78" t="s">
        <v>1059</v>
      </c>
      <c r="B797" s="57" t="s">
        <v>1060</v>
      </c>
      <c r="C797" s="57" t="s">
        <v>21</v>
      </c>
      <c r="D797" s="57" t="s">
        <v>50</v>
      </c>
      <c r="E797" s="66" t="s">
        <v>4</v>
      </c>
    </row>
    <row r="798" spans="1:5" x14ac:dyDescent="0.25">
      <c r="A798" s="78" t="s">
        <v>1061</v>
      </c>
      <c r="B798" s="57" t="s">
        <v>1060</v>
      </c>
      <c r="C798" s="57" t="s">
        <v>21</v>
      </c>
      <c r="D798" s="57" t="s">
        <v>52</v>
      </c>
      <c r="E798" s="66" t="s">
        <v>4</v>
      </c>
    </row>
    <row r="799" spans="1:5" x14ac:dyDescent="0.25">
      <c r="A799" s="78" t="s">
        <v>1062</v>
      </c>
      <c r="B799" s="57" t="s">
        <v>1060</v>
      </c>
      <c r="C799" s="57" t="s">
        <v>21</v>
      </c>
      <c r="D799" s="57" t="s">
        <v>54</v>
      </c>
      <c r="E799" s="66" t="s">
        <v>4</v>
      </c>
    </row>
    <row r="800" spans="1:5" x14ac:dyDescent="0.25">
      <c r="A800" s="78" t="s">
        <v>1063</v>
      </c>
      <c r="B800" s="57" t="s">
        <v>1060</v>
      </c>
      <c r="C800" s="57" t="s">
        <v>21</v>
      </c>
      <c r="D800" s="57" t="s">
        <v>56</v>
      </c>
      <c r="E800" s="66" t="s">
        <v>4</v>
      </c>
    </row>
    <row r="801" spans="1:5" x14ac:dyDescent="0.25">
      <c r="A801" s="78" t="s">
        <v>1064</v>
      </c>
      <c r="B801" s="57" t="s">
        <v>1060</v>
      </c>
      <c r="C801" s="57" t="s">
        <v>21</v>
      </c>
      <c r="D801" s="57" t="s">
        <v>58</v>
      </c>
      <c r="E801" s="66" t="s">
        <v>4</v>
      </c>
    </row>
    <row r="802" spans="1:5" x14ac:dyDescent="0.25">
      <c r="A802" s="78" t="s">
        <v>1065</v>
      </c>
      <c r="B802" s="57" t="s">
        <v>1066</v>
      </c>
      <c r="C802" s="57" t="s">
        <v>21</v>
      </c>
      <c r="D802" s="57" t="s">
        <v>50</v>
      </c>
      <c r="E802" s="66" t="s">
        <v>4</v>
      </c>
    </row>
    <row r="803" spans="1:5" x14ac:dyDescent="0.25">
      <c r="A803" s="78" t="s">
        <v>1067</v>
      </c>
      <c r="B803" s="57" t="s">
        <v>1066</v>
      </c>
      <c r="C803" s="57" t="s">
        <v>21</v>
      </c>
      <c r="D803" s="57" t="s">
        <v>52</v>
      </c>
      <c r="E803" s="66" t="s">
        <v>4</v>
      </c>
    </row>
    <row r="804" spans="1:5" x14ac:dyDescent="0.25">
      <c r="A804" s="78" t="s">
        <v>1068</v>
      </c>
      <c r="B804" s="57" t="s">
        <v>1066</v>
      </c>
      <c r="C804" s="57" t="s">
        <v>21</v>
      </c>
      <c r="D804" s="57" t="s">
        <v>54</v>
      </c>
      <c r="E804" s="66" t="s">
        <v>4</v>
      </c>
    </row>
    <row r="805" spans="1:5" x14ac:dyDescent="0.25">
      <c r="A805" s="78" t="s">
        <v>1069</v>
      </c>
      <c r="B805" s="57" t="s">
        <v>1066</v>
      </c>
      <c r="C805" s="57" t="s">
        <v>21</v>
      </c>
      <c r="D805" s="57" t="s">
        <v>56</v>
      </c>
      <c r="E805" s="66" t="s">
        <v>4</v>
      </c>
    </row>
    <row r="806" spans="1:5" x14ac:dyDescent="0.25">
      <c r="A806" s="78" t="s">
        <v>1070</v>
      </c>
      <c r="B806" s="57" t="s">
        <v>1066</v>
      </c>
      <c r="C806" s="57" t="s">
        <v>21</v>
      </c>
      <c r="D806" s="57" t="s">
        <v>58</v>
      </c>
      <c r="E806" s="66" t="s">
        <v>4</v>
      </c>
    </row>
    <row r="807" spans="1:5" x14ac:dyDescent="0.25">
      <c r="A807" s="78" t="s">
        <v>1071</v>
      </c>
      <c r="B807" s="57" t="s">
        <v>1072</v>
      </c>
      <c r="C807" s="57" t="s">
        <v>21</v>
      </c>
      <c r="D807" s="57" t="s">
        <v>50</v>
      </c>
      <c r="E807" s="66" t="s">
        <v>4</v>
      </c>
    </row>
    <row r="808" spans="1:5" x14ac:dyDescent="0.25">
      <c r="A808" s="78" t="s">
        <v>1073</v>
      </c>
      <c r="B808" s="57" t="s">
        <v>1072</v>
      </c>
      <c r="C808" s="57" t="s">
        <v>21</v>
      </c>
      <c r="D808" s="57" t="s">
        <v>52</v>
      </c>
      <c r="E808" s="66" t="s">
        <v>4</v>
      </c>
    </row>
    <row r="809" spans="1:5" x14ac:dyDescent="0.25">
      <c r="A809" s="78" t="s">
        <v>1074</v>
      </c>
      <c r="B809" s="57" t="s">
        <v>1072</v>
      </c>
      <c r="C809" s="57" t="s">
        <v>21</v>
      </c>
      <c r="D809" s="57" t="s">
        <v>54</v>
      </c>
      <c r="E809" s="66" t="s">
        <v>4</v>
      </c>
    </row>
    <row r="810" spans="1:5" x14ac:dyDescent="0.25">
      <c r="A810" s="78" t="s">
        <v>1075</v>
      </c>
      <c r="B810" s="57" t="s">
        <v>1072</v>
      </c>
      <c r="C810" s="57" t="s">
        <v>21</v>
      </c>
      <c r="D810" s="57" t="s">
        <v>56</v>
      </c>
      <c r="E810" s="66" t="s">
        <v>4</v>
      </c>
    </row>
    <row r="811" spans="1:5" x14ac:dyDescent="0.25">
      <c r="A811" s="78" t="s">
        <v>1076</v>
      </c>
      <c r="B811" s="57" t="s">
        <v>1072</v>
      </c>
      <c r="C811" s="57" t="s">
        <v>21</v>
      </c>
      <c r="D811" s="57" t="s">
        <v>58</v>
      </c>
      <c r="E811" s="66" t="s">
        <v>4</v>
      </c>
    </row>
    <row r="812" spans="1:5" x14ac:dyDescent="0.25">
      <c r="A812" s="78" t="s">
        <v>1077</v>
      </c>
      <c r="B812" s="57" t="s">
        <v>1078</v>
      </c>
      <c r="C812" s="57" t="s">
        <v>21</v>
      </c>
      <c r="D812" s="57" t="s">
        <v>54</v>
      </c>
      <c r="E812" s="66" t="s">
        <v>4</v>
      </c>
    </row>
    <row r="813" spans="1:5" x14ac:dyDescent="0.25">
      <c r="A813" s="78" t="s">
        <v>1079</v>
      </c>
      <c r="B813" s="57" t="s">
        <v>1080</v>
      </c>
      <c r="C813" s="57" t="s">
        <v>21</v>
      </c>
      <c r="D813" s="57" t="s">
        <v>56</v>
      </c>
      <c r="E813" s="66" t="s">
        <v>4</v>
      </c>
    </row>
    <row r="814" spans="1:5" x14ac:dyDescent="0.25">
      <c r="A814" s="78" t="s">
        <v>1081</v>
      </c>
      <c r="B814" s="57" t="s">
        <v>1082</v>
      </c>
      <c r="C814" s="57" t="s">
        <v>21</v>
      </c>
      <c r="D814" s="57" t="s">
        <v>50</v>
      </c>
      <c r="E814" s="66" t="s">
        <v>4</v>
      </c>
    </row>
    <row r="815" spans="1:5" x14ac:dyDescent="0.25">
      <c r="A815" s="78" t="s">
        <v>1083</v>
      </c>
      <c r="B815" s="57" t="s">
        <v>1082</v>
      </c>
      <c r="C815" s="57" t="s">
        <v>21</v>
      </c>
      <c r="D815" s="57" t="s">
        <v>52</v>
      </c>
      <c r="E815" s="66" t="s">
        <v>4</v>
      </c>
    </row>
    <row r="816" spans="1:5" x14ac:dyDescent="0.25">
      <c r="A816" s="78" t="s">
        <v>1084</v>
      </c>
      <c r="B816" s="57" t="s">
        <v>1082</v>
      </c>
      <c r="C816" s="57" t="s">
        <v>21</v>
      </c>
      <c r="D816" s="57" t="s">
        <v>54</v>
      </c>
      <c r="E816" s="66" t="s">
        <v>4</v>
      </c>
    </row>
    <row r="817" spans="1:5" x14ac:dyDescent="0.25">
      <c r="A817" s="78" t="s">
        <v>1085</v>
      </c>
      <c r="B817" s="57" t="s">
        <v>1082</v>
      </c>
      <c r="C817" s="57" t="s">
        <v>21</v>
      </c>
      <c r="D817" s="57" t="s">
        <v>56</v>
      </c>
      <c r="E817" s="66" t="s">
        <v>4</v>
      </c>
    </row>
    <row r="818" spans="1:5" x14ac:dyDescent="0.25">
      <c r="A818" s="78" t="s">
        <v>1086</v>
      </c>
      <c r="B818" s="57" t="s">
        <v>1082</v>
      </c>
      <c r="C818" s="57" t="s">
        <v>21</v>
      </c>
      <c r="D818" s="57" t="s">
        <v>58</v>
      </c>
      <c r="E818" s="66" t="s">
        <v>4</v>
      </c>
    </row>
    <row r="819" spans="1:5" x14ac:dyDescent="0.25">
      <c r="A819" s="78" t="s">
        <v>1087</v>
      </c>
      <c r="B819" s="57" t="s">
        <v>1088</v>
      </c>
      <c r="C819" s="57" t="s">
        <v>21</v>
      </c>
      <c r="D819" s="57" t="s">
        <v>50</v>
      </c>
      <c r="E819" s="66" t="s">
        <v>4</v>
      </c>
    </row>
    <row r="820" spans="1:5" x14ac:dyDescent="0.25">
      <c r="A820" s="78" t="s">
        <v>1089</v>
      </c>
      <c r="B820" s="57" t="s">
        <v>1088</v>
      </c>
      <c r="C820" s="57" t="s">
        <v>21</v>
      </c>
      <c r="D820" s="57" t="s">
        <v>52</v>
      </c>
      <c r="E820" s="66" t="s">
        <v>4</v>
      </c>
    </row>
    <row r="821" spans="1:5" x14ac:dyDescent="0.25">
      <c r="A821" s="78" t="s">
        <v>1090</v>
      </c>
      <c r="B821" s="57" t="s">
        <v>1088</v>
      </c>
      <c r="C821" s="57" t="s">
        <v>21</v>
      </c>
      <c r="D821" s="57" t="s">
        <v>54</v>
      </c>
      <c r="E821" s="66" t="s">
        <v>4</v>
      </c>
    </row>
    <row r="822" spans="1:5" x14ac:dyDescent="0.25">
      <c r="A822" s="78" t="s">
        <v>1091</v>
      </c>
      <c r="B822" s="57" t="s">
        <v>1088</v>
      </c>
      <c r="C822" s="57" t="s">
        <v>21</v>
      </c>
      <c r="D822" s="57" t="s">
        <v>56</v>
      </c>
      <c r="E822" s="66" t="s">
        <v>4</v>
      </c>
    </row>
    <row r="823" spans="1:5" x14ac:dyDescent="0.25">
      <c r="A823" s="78" t="s">
        <v>1092</v>
      </c>
      <c r="B823" s="57" t="s">
        <v>1088</v>
      </c>
      <c r="C823" s="57" t="s">
        <v>21</v>
      </c>
      <c r="D823" s="57" t="s">
        <v>58</v>
      </c>
      <c r="E823" s="66" t="s">
        <v>4</v>
      </c>
    </row>
    <row r="824" spans="1:5" x14ac:dyDescent="0.25">
      <c r="A824" s="78" t="s">
        <v>1093</v>
      </c>
      <c r="B824" s="57" t="s">
        <v>1094</v>
      </c>
      <c r="C824" s="57" t="s">
        <v>21</v>
      </c>
      <c r="D824" s="57" t="s">
        <v>50</v>
      </c>
      <c r="E824" s="66" t="s">
        <v>4</v>
      </c>
    </row>
    <row r="825" spans="1:5" x14ac:dyDescent="0.25">
      <c r="A825" s="78" t="s">
        <v>1095</v>
      </c>
      <c r="B825" s="57" t="s">
        <v>1094</v>
      </c>
      <c r="C825" s="57" t="s">
        <v>21</v>
      </c>
      <c r="D825" s="57" t="s">
        <v>52</v>
      </c>
      <c r="E825" s="66" t="s">
        <v>4</v>
      </c>
    </row>
    <row r="826" spans="1:5" x14ac:dyDescent="0.25">
      <c r="A826" s="78" t="s">
        <v>1096</v>
      </c>
      <c r="B826" s="57" t="s">
        <v>1094</v>
      </c>
      <c r="C826" s="57" t="s">
        <v>21</v>
      </c>
      <c r="D826" s="57" t="s">
        <v>54</v>
      </c>
      <c r="E826" s="66" t="s">
        <v>4</v>
      </c>
    </row>
    <row r="827" spans="1:5" x14ac:dyDescent="0.25">
      <c r="A827" s="78" t="s">
        <v>1097</v>
      </c>
      <c r="B827" s="57" t="s">
        <v>1094</v>
      </c>
      <c r="C827" s="57" t="s">
        <v>21</v>
      </c>
      <c r="D827" s="57" t="s">
        <v>56</v>
      </c>
      <c r="E827" s="66" t="s">
        <v>4</v>
      </c>
    </row>
    <row r="828" spans="1:5" x14ac:dyDescent="0.25">
      <c r="A828" s="78" t="s">
        <v>1098</v>
      </c>
      <c r="B828" s="57" t="s">
        <v>1094</v>
      </c>
      <c r="C828" s="57" t="s">
        <v>21</v>
      </c>
      <c r="D828" s="57" t="s">
        <v>58</v>
      </c>
      <c r="E828" s="66" t="s">
        <v>4</v>
      </c>
    </row>
    <row r="829" spans="1:5" x14ac:dyDescent="0.25">
      <c r="A829" s="78" t="s">
        <v>1099</v>
      </c>
      <c r="B829" s="57" t="s">
        <v>1100</v>
      </c>
      <c r="C829" s="57" t="s">
        <v>21</v>
      </c>
      <c r="D829" s="57" t="s">
        <v>50</v>
      </c>
      <c r="E829" s="66" t="s">
        <v>4</v>
      </c>
    </row>
    <row r="830" spans="1:5" x14ac:dyDescent="0.25">
      <c r="A830" s="78" t="s">
        <v>1101</v>
      </c>
      <c r="B830" s="57" t="s">
        <v>1100</v>
      </c>
      <c r="C830" s="57" t="s">
        <v>21</v>
      </c>
      <c r="D830" s="57" t="s">
        <v>52</v>
      </c>
      <c r="E830" s="66" t="s">
        <v>4</v>
      </c>
    </row>
    <row r="831" spans="1:5" x14ac:dyDescent="0.25">
      <c r="A831" s="78" t="s">
        <v>1102</v>
      </c>
      <c r="B831" s="57" t="s">
        <v>1100</v>
      </c>
      <c r="C831" s="57" t="s">
        <v>21</v>
      </c>
      <c r="D831" s="57" t="s">
        <v>54</v>
      </c>
      <c r="E831" s="66" t="s">
        <v>4</v>
      </c>
    </row>
    <row r="832" spans="1:5" x14ac:dyDescent="0.25">
      <c r="A832" s="78" t="s">
        <v>1103</v>
      </c>
      <c r="B832" s="57" t="s">
        <v>1100</v>
      </c>
      <c r="C832" s="57" t="s">
        <v>21</v>
      </c>
      <c r="D832" s="57" t="s">
        <v>56</v>
      </c>
      <c r="E832" s="66" t="s">
        <v>4</v>
      </c>
    </row>
    <row r="833" spans="1:5" x14ac:dyDescent="0.25">
      <c r="A833" s="78" t="s">
        <v>1104</v>
      </c>
      <c r="B833" s="57" t="s">
        <v>1100</v>
      </c>
      <c r="C833" s="57" t="s">
        <v>21</v>
      </c>
      <c r="D833" s="57" t="s">
        <v>58</v>
      </c>
      <c r="E833" s="66" t="s">
        <v>4</v>
      </c>
    </row>
    <row r="834" spans="1:5" x14ac:dyDescent="0.25">
      <c r="A834" s="78" t="s">
        <v>1105</v>
      </c>
      <c r="B834" s="57" t="s">
        <v>1106</v>
      </c>
      <c r="C834" s="57" t="s">
        <v>21</v>
      </c>
      <c r="D834" s="57" t="s">
        <v>50</v>
      </c>
      <c r="E834" s="66" t="s">
        <v>4</v>
      </c>
    </row>
    <row r="835" spans="1:5" x14ac:dyDescent="0.25">
      <c r="A835" s="78" t="s">
        <v>1107</v>
      </c>
      <c r="B835" s="57" t="s">
        <v>1106</v>
      </c>
      <c r="C835" s="57" t="s">
        <v>21</v>
      </c>
      <c r="D835" s="57" t="s">
        <v>52</v>
      </c>
      <c r="E835" s="66" t="s">
        <v>4</v>
      </c>
    </row>
    <row r="836" spans="1:5" x14ac:dyDescent="0.25">
      <c r="A836" s="78" t="s">
        <v>1108</v>
      </c>
      <c r="B836" s="57" t="s">
        <v>1106</v>
      </c>
      <c r="C836" s="57" t="s">
        <v>21</v>
      </c>
      <c r="D836" s="57" t="s">
        <v>54</v>
      </c>
      <c r="E836" s="66" t="s">
        <v>4</v>
      </c>
    </row>
    <row r="837" spans="1:5" x14ac:dyDescent="0.25">
      <c r="A837" s="78" t="s">
        <v>1109</v>
      </c>
      <c r="B837" s="57" t="s">
        <v>1106</v>
      </c>
      <c r="C837" s="57" t="s">
        <v>21</v>
      </c>
      <c r="D837" s="57" t="s">
        <v>56</v>
      </c>
      <c r="E837" s="66" t="s">
        <v>4</v>
      </c>
    </row>
    <row r="838" spans="1:5" x14ac:dyDescent="0.25">
      <c r="A838" s="78" t="s">
        <v>1110</v>
      </c>
      <c r="B838" s="57" t="s">
        <v>1106</v>
      </c>
      <c r="C838" s="57" t="s">
        <v>21</v>
      </c>
      <c r="D838" s="57" t="s">
        <v>58</v>
      </c>
      <c r="E838" s="66" t="s">
        <v>4</v>
      </c>
    </row>
    <row r="839" spans="1:5" x14ac:dyDescent="0.25">
      <c r="A839" s="78" t="s">
        <v>1111</v>
      </c>
      <c r="B839" s="57" t="s">
        <v>1112</v>
      </c>
      <c r="C839" s="57" t="s">
        <v>21</v>
      </c>
      <c r="D839" s="57" t="s">
        <v>50</v>
      </c>
      <c r="E839" s="66" t="s">
        <v>193</v>
      </c>
    </row>
    <row r="840" spans="1:5" x14ac:dyDescent="0.25">
      <c r="A840" s="78" t="s">
        <v>1113</v>
      </c>
      <c r="B840" s="57" t="s">
        <v>1112</v>
      </c>
      <c r="C840" s="57" t="s">
        <v>21</v>
      </c>
      <c r="D840" s="57" t="s">
        <v>52</v>
      </c>
      <c r="E840" s="66" t="s">
        <v>193</v>
      </c>
    </row>
    <row r="841" spans="1:5" x14ac:dyDescent="0.25">
      <c r="A841" s="78" t="s">
        <v>1114</v>
      </c>
      <c r="B841" s="57" t="s">
        <v>1112</v>
      </c>
      <c r="C841" s="57" t="s">
        <v>21</v>
      </c>
      <c r="D841" s="57" t="s">
        <v>54</v>
      </c>
      <c r="E841" s="66" t="s">
        <v>193</v>
      </c>
    </row>
    <row r="842" spans="1:5" x14ac:dyDescent="0.25">
      <c r="A842" s="78" t="s">
        <v>1115</v>
      </c>
      <c r="B842" s="57" t="s">
        <v>1112</v>
      </c>
      <c r="C842" s="57" t="s">
        <v>21</v>
      </c>
      <c r="D842" s="57" t="s">
        <v>56</v>
      </c>
      <c r="E842" s="66" t="s">
        <v>193</v>
      </c>
    </row>
    <row r="843" spans="1:5" x14ac:dyDescent="0.25">
      <c r="A843" s="78" t="s">
        <v>1116</v>
      </c>
      <c r="B843" s="57" t="s">
        <v>1112</v>
      </c>
      <c r="C843" s="57" t="s">
        <v>21</v>
      </c>
      <c r="D843" s="57" t="s">
        <v>58</v>
      </c>
      <c r="E843" s="66" t="s">
        <v>193</v>
      </c>
    </row>
    <row r="844" spans="1:5" x14ac:dyDescent="0.25">
      <c r="A844" s="78" t="s">
        <v>1117</v>
      </c>
      <c r="B844" s="57" t="s">
        <v>1118</v>
      </c>
      <c r="C844" s="57" t="s">
        <v>21</v>
      </c>
      <c r="D844" s="57" t="s">
        <v>54</v>
      </c>
      <c r="E844" s="66" t="s">
        <v>4</v>
      </c>
    </row>
    <row r="845" spans="1:5" x14ac:dyDescent="0.25">
      <c r="A845" s="78" t="s">
        <v>1119</v>
      </c>
      <c r="B845" s="57" t="s">
        <v>1120</v>
      </c>
      <c r="C845" s="57" t="s">
        <v>21</v>
      </c>
      <c r="D845" s="57" t="s">
        <v>54</v>
      </c>
      <c r="E845" s="66" t="s">
        <v>4</v>
      </c>
    </row>
    <row r="846" spans="1:5" x14ac:dyDescent="0.25">
      <c r="A846" s="78" t="s">
        <v>1121</v>
      </c>
      <c r="B846" s="57" t="s">
        <v>1122</v>
      </c>
      <c r="C846" s="57" t="s">
        <v>21</v>
      </c>
      <c r="D846" s="57" t="s">
        <v>54</v>
      </c>
      <c r="E846" s="66" t="s">
        <v>4</v>
      </c>
    </row>
    <row r="847" spans="1:5" x14ac:dyDescent="0.25">
      <c r="A847" s="78" t="s">
        <v>1123</v>
      </c>
      <c r="B847" s="57" t="s">
        <v>1124</v>
      </c>
      <c r="C847" s="57" t="s">
        <v>21</v>
      </c>
      <c r="D847" s="57" t="s">
        <v>56</v>
      </c>
      <c r="E847" s="66" t="s">
        <v>4</v>
      </c>
    </row>
    <row r="848" spans="1:5" x14ac:dyDescent="0.25">
      <c r="A848" s="78" t="s">
        <v>1125</v>
      </c>
      <c r="B848" s="57" t="s">
        <v>1126</v>
      </c>
      <c r="C848" s="57" t="s">
        <v>21</v>
      </c>
      <c r="D848" s="57" t="s">
        <v>50</v>
      </c>
      <c r="E848" s="66" t="s">
        <v>4</v>
      </c>
    </row>
    <row r="849" spans="1:5" x14ac:dyDescent="0.25">
      <c r="A849" s="78" t="s">
        <v>1127</v>
      </c>
      <c r="B849" s="57" t="s">
        <v>1126</v>
      </c>
      <c r="C849" s="57" t="s">
        <v>21</v>
      </c>
      <c r="D849" s="57" t="s">
        <v>52</v>
      </c>
      <c r="E849" s="66" t="s">
        <v>4</v>
      </c>
    </row>
    <row r="850" spans="1:5" x14ac:dyDescent="0.25">
      <c r="A850" s="78" t="s">
        <v>1128</v>
      </c>
      <c r="B850" s="57" t="s">
        <v>1126</v>
      </c>
      <c r="C850" s="57" t="s">
        <v>21</v>
      </c>
      <c r="D850" s="57" t="s">
        <v>54</v>
      </c>
      <c r="E850" s="66" t="s">
        <v>4</v>
      </c>
    </row>
    <row r="851" spans="1:5" x14ac:dyDescent="0.25">
      <c r="A851" s="78" t="s">
        <v>1129</v>
      </c>
      <c r="B851" s="57" t="s">
        <v>1126</v>
      </c>
      <c r="C851" s="57" t="s">
        <v>21</v>
      </c>
      <c r="D851" s="57" t="s">
        <v>56</v>
      </c>
      <c r="E851" s="66" t="s">
        <v>4</v>
      </c>
    </row>
    <row r="852" spans="1:5" x14ac:dyDescent="0.25">
      <c r="A852" s="78" t="s">
        <v>1130</v>
      </c>
      <c r="B852" s="57" t="s">
        <v>1126</v>
      </c>
      <c r="C852" s="57" t="s">
        <v>21</v>
      </c>
      <c r="D852" s="57" t="s">
        <v>58</v>
      </c>
      <c r="E852" s="66" t="s">
        <v>4</v>
      </c>
    </row>
    <row r="853" spans="1:5" x14ac:dyDescent="0.25">
      <c r="A853" s="78" t="s">
        <v>1131</v>
      </c>
      <c r="B853" s="57" t="s">
        <v>1132</v>
      </c>
      <c r="C853" s="57" t="s">
        <v>21</v>
      </c>
      <c r="D853" s="57" t="s">
        <v>50</v>
      </c>
      <c r="E853" s="66" t="s">
        <v>193</v>
      </c>
    </row>
    <row r="854" spans="1:5" x14ac:dyDescent="0.25">
      <c r="A854" s="78" t="s">
        <v>1133</v>
      </c>
      <c r="B854" s="57" t="s">
        <v>1132</v>
      </c>
      <c r="C854" s="57" t="s">
        <v>21</v>
      </c>
      <c r="D854" s="57" t="s">
        <v>52</v>
      </c>
      <c r="E854" s="66" t="s">
        <v>193</v>
      </c>
    </row>
    <row r="855" spans="1:5" x14ac:dyDescent="0.25">
      <c r="A855" s="78" t="s">
        <v>1134</v>
      </c>
      <c r="B855" s="57" t="s">
        <v>1132</v>
      </c>
      <c r="C855" s="57" t="s">
        <v>21</v>
      </c>
      <c r="D855" s="57" t="s">
        <v>54</v>
      </c>
      <c r="E855" s="66" t="s">
        <v>193</v>
      </c>
    </row>
    <row r="856" spans="1:5" x14ac:dyDescent="0.25">
      <c r="A856" s="78" t="s">
        <v>1135</v>
      </c>
      <c r="B856" s="57" t="s">
        <v>1132</v>
      </c>
      <c r="C856" s="57" t="s">
        <v>21</v>
      </c>
      <c r="D856" s="57" t="s">
        <v>56</v>
      </c>
      <c r="E856" s="66" t="s">
        <v>193</v>
      </c>
    </row>
    <row r="857" spans="1:5" x14ac:dyDescent="0.25">
      <c r="A857" s="78" t="s">
        <v>1136</v>
      </c>
      <c r="B857" s="57" t="s">
        <v>1132</v>
      </c>
      <c r="C857" s="57" t="s">
        <v>21</v>
      </c>
      <c r="D857" s="57" t="s">
        <v>58</v>
      </c>
      <c r="E857" s="66" t="s">
        <v>193</v>
      </c>
    </row>
    <row r="858" spans="1:5" x14ac:dyDescent="0.25">
      <c r="A858" s="78" t="s">
        <v>1137</v>
      </c>
      <c r="B858" s="57" t="s">
        <v>1138</v>
      </c>
      <c r="C858" s="57" t="s">
        <v>21</v>
      </c>
      <c r="D858" s="57" t="s">
        <v>50</v>
      </c>
      <c r="E858" s="66" t="s">
        <v>193</v>
      </c>
    </row>
    <row r="859" spans="1:5" x14ac:dyDescent="0.25">
      <c r="A859" s="78" t="s">
        <v>1139</v>
      </c>
      <c r="B859" s="57" t="s">
        <v>1138</v>
      </c>
      <c r="C859" s="57" t="s">
        <v>21</v>
      </c>
      <c r="D859" s="57" t="s">
        <v>52</v>
      </c>
      <c r="E859" s="66" t="s">
        <v>193</v>
      </c>
    </row>
    <row r="860" spans="1:5" x14ac:dyDescent="0.25">
      <c r="A860" s="78" t="s">
        <v>1140</v>
      </c>
      <c r="B860" s="57" t="s">
        <v>1138</v>
      </c>
      <c r="C860" s="57" t="s">
        <v>21</v>
      </c>
      <c r="D860" s="57" t="s">
        <v>54</v>
      </c>
      <c r="E860" s="66" t="s">
        <v>193</v>
      </c>
    </row>
    <row r="861" spans="1:5" x14ac:dyDescent="0.25">
      <c r="A861" s="78" t="s">
        <v>1141</v>
      </c>
      <c r="B861" s="57" t="s">
        <v>1138</v>
      </c>
      <c r="C861" s="57" t="s">
        <v>21</v>
      </c>
      <c r="D861" s="57" t="s">
        <v>56</v>
      </c>
      <c r="E861" s="66" t="s">
        <v>193</v>
      </c>
    </row>
    <row r="862" spans="1:5" x14ac:dyDescent="0.25">
      <c r="A862" s="78" t="s">
        <v>1142</v>
      </c>
      <c r="B862" s="57" t="s">
        <v>1138</v>
      </c>
      <c r="C862" s="57" t="s">
        <v>21</v>
      </c>
      <c r="D862" s="57" t="s">
        <v>58</v>
      </c>
      <c r="E862" s="66" t="s">
        <v>193</v>
      </c>
    </row>
    <row r="863" spans="1:5" x14ac:dyDescent="0.25">
      <c r="A863" s="78" t="s">
        <v>1143</v>
      </c>
      <c r="B863" s="57" t="s">
        <v>1144</v>
      </c>
      <c r="C863" s="57" t="s">
        <v>21</v>
      </c>
      <c r="D863" s="57" t="s">
        <v>50</v>
      </c>
      <c r="E863" s="66" t="s">
        <v>193</v>
      </c>
    </row>
    <row r="864" spans="1:5" x14ac:dyDescent="0.25">
      <c r="A864" s="78" t="s">
        <v>1145</v>
      </c>
      <c r="B864" s="57" t="s">
        <v>1144</v>
      </c>
      <c r="C864" s="57" t="s">
        <v>21</v>
      </c>
      <c r="D864" s="57" t="s">
        <v>52</v>
      </c>
      <c r="E864" s="66" t="s">
        <v>193</v>
      </c>
    </row>
    <row r="865" spans="1:5" x14ac:dyDescent="0.25">
      <c r="A865" s="78" t="s">
        <v>1146</v>
      </c>
      <c r="B865" s="57" t="s">
        <v>1144</v>
      </c>
      <c r="C865" s="57" t="s">
        <v>21</v>
      </c>
      <c r="D865" s="57" t="s">
        <v>54</v>
      </c>
      <c r="E865" s="66" t="s">
        <v>193</v>
      </c>
    </row>
    <row r="866" spans="1:5" x14ac:dyDescent="0.25">
      <c r="A866" s="78" t="s">
        <v>1147</v>
      </c>
      <c r="B866" s="57" t="s">
        <v>1144</v>
      </c>
      <c r="C866" s="57" t="s">
        <v>21</v>
      </c>
      <c r="D866" s="57" t="s">
        <v>56</v>
      </c>
      <c r="E866" s="66" t="s">
        <v>193</v>
      </c>
    </row>
    <row r="867" spans="1:5" x14ac:dyDescent="0.25">
      <c r="A867" s="78" t="s">
        <v>1148</v>
      </c>
      <c r="B867" s="57" t="s">
        <v>1144</v>
      </c>
      <c r="C867" s="57" t="s">
        <v>21</v>
      </c>
      <c r="D867" s="57" t="s">
        <v>58</v>
      </c>
      <c r="E867" s="66" t="s">
        <v>193</v>
      </c>
    </row>
    <row r="868" spans="1:5" x14ac:dyDescent="0.25">
      <c r="A868" s="78" t="s">
        <v>1149</v>
      </c>
      <c r="B868" s="57" t="s">
        <v>1150</v>
      </c>
      <c r="C868" s="57" t="s">
        <v>21</v>
      </c>
      <c r="D868" s="57" t="s">
        <v>50</v>
      </c>
      <c r="E868" s="66" t="s">
        <v>193</v>
      </c>
    </row>
    <row r="869" spans="1:5" x14ac:dyDescent="0.25">
      <c r="A869" s="78" t="s">
        <v>1151</v>
      </c>
      <c r="B869" s="57" t="s">
        <v>1150</v>
      </c>
      <c r="C869" s="57" t="s">
        <v>21</v>
      </c>
      <c r="D869" s="57" t="s">
        <v>52</v>
      </c>
      <c r="E869" s="66" t="s">
        <v>193</v>
      </c>
    </row>
    <row r="870" spans="1:5" x14ac:dyDescent="0.25">
      <c r="A870" s="78" t="s">
        <v>1152</v>
      </c>
      <c r="B870" s="57" t="s">
        <v>1150</v>
      </c>
      <c r="C870" s="57" t="s">
        <v>21</v>
      </c>
      <c r="D870" s="57" t="s">
        <v>54</v>
      </c>
      <c r="E870" s="66" t="s">
        <v>193</v>
      </c>
    </row>
    <row r="871" spans="1:5" x14ac:dyDescent="0.25">
      <c r="A871" s="78" t="s">
        <v>1153</v>
      </c>
      <c r="B871" s="57" t="s">
        <v>1150</v>
      </c>
      <c r="C871" s="57" t="s">
        <v>21</v>
      </c>
      <c r="D871" s="57" t="s">
        <v>56</v>
      </c>
      <c r="E871" s="66" t="s">
        <v>193</v>
      </c>
    </row>
    <row r="872" spans="1:5" x14ac:dyDescent="0.25">
      <c r="A872" s="78" t="s">
        <v>1154</v>
      </c>
      <c r="B872" s="57" t="s">
        <v>1150</v>
      </c>
      <c r="C872" s="57" t="s">
        <v>21</v>
      </c>
      <c r="D872" s="57" t="s">
        <v>58</v>
      </c>
      <c r="E872" s="66" t="s">
        <v>193</v>
      </c>
    </row>
    <row r="873" spans="1:5" x14ac:dyDescent="0.25">
      <c r="A873" s="78" t="s">
        <v>1155</v>
      </c>
      <c r="B873" s="57" t="s">
        <v>1156</v>
      </c>
      <c r="C873" s="57" t="s">
        <v>21</v>
      </c>
      <c r="D873" s="57" t="s">
        <v>50</v>
      </c>
      <c r="E873" s="66" t="s">
        <v>4</v>
      </c>
    </row>
    <row r="874" spans="1:5" x14ac:dyDescent="0.25">
      <c r="A874" s="78" t="s">
        <v>1157</v>
      </c>
      <c r="B874" s="57" t="s">
        <v>1156</v>
      </c>
      <c r="C874" s="57" t="s">
        <v>21</v>
      </c>
      <c r="D874" s="57" t="s">
        <v>52</v>
      </c>
      <c r="E874" s="66" t="s">
        <v>4</v>
      </c>
    </row>
    <row r="875" spans="1:5" x14ac:dyDescent="0.25">
      <c r="A875" s="78" t="s">
        <v>1158</v>
      </c>
      <c r="B875" s="57" t="s">
        <v>1156</v>
      </c>
      <c r="C875" s="57" t="s">
        <v>21</v>
      </c>
      <c r="D875" s="57" t="s">
        <v>54</v>
      </c>
      <c r="E875" s="66" t="s">
        <v>4</v>
      </c>
    </row>
    <row r="876" spans="1:5" x14ac:dyDescent="0.25">
      <c r="A876" s="78" t="s">
        <v>1159</v>
      </c>
      <c r="B876" s="57" t="s">
        <v>1156</v>
      </c>
      <c r="C876" s="57" t="s">
        <v>21</v>
      </c>
      <c r="D876" s="57" t="s">
        <v>56</v>
      </c>
      <c r="E876" s="66" t="s">
        <v>4</v>
      </c>
    </row>
    <row r="877" spans="1:5" x14ac:dyDescent="0.25">
      <c r="A877" s="78" t="s">
        <v>1160</v>
      </c>
      <c r="B877" s="57" t="s">
        <v>1156</v>
      </c>
      <c r="C877" s="57" t="s">
        <v>21</v>
      </c>
      <c r="D877" s="57" t="s">
        <v>58</v>
      </c>
      <c r="E877" s="66" t="s">
        <v>4</v>
      </c>
    </row>
    <row r="878" spans="1:5" x14ac:dyDescent="0.25">
      <c r="A878" s="78" t="s">
        <v>1161</v>
      </c>
      <c r="B878" s="57" t="s">
        <v>1162</v>
      </c>
      <c r="C878" s="57" t="s">
        <v>21</v>
      </c>
      <c r="D878" s="57" t="s">
        <v>50</v>
      </c>
      <c r="E878" s="66" t="s">
        <v>193</v>
      </c>
    </row>
    <row r="879" spans="1:5" x14ac:dyDescent="0.25">
      <c r="A879" s="78" t="s">
        <v>1163</v>
      </c>
      <c r="B879" s="57" t="s">
        <v>1162</v>
      </c>
      <c r="C879" s="57" t="s">
        <v>21</v>
      </c>
      <c r="D879" s="57" t="s">
        <v>52</v>
      </c>
      <c r="E879" s="66" t="s">
        <v>193</v>
      </c>
    </row>
    <row r="880" spans="1:5" x14ac:dyDescent="0.25">
      <c r="A880" s="78" t="s">
        <v>1164</v>
      </c>
      <c r="B880" s="57" t="s">
        <v>1162</v>
      </c>
      <c r="C880" s="57" t="s">
        <v>21</v>
      </c>
      <c r="D880" s="57" t="s">
        <v>54</v>
      </c>
      <c r="E880" s="66" t="s">
        <v>193</v>
      </c>
    </row>
    <row r="881" spans="1:5" x14ac:dyDescent="0.25">
      <c r="A881" s="78" t="s">
        <v>1165</v>
      </c>
      <c r="B881" s="57" t="s">
        <v>1162</v>
      </c>
      <c r="C881" s="57" t="s">
        <v>21</v>
      </c>
      <c r="D881" s="57" t="s">
        <v>56</v>
      </c>
      <c r="E881" s="66" t="s">
        <v>193</v>
      </c>
    </row>
    <row r="882" spans="1:5" x14ac:dyDescent="0.25">
      <c r="A882" s="78" t="s">
        <v>1166</v>
      </c>
      <c r="B882" s="57" t="s">
        <v>1162</v>
      </c>
      <c r="C882" s="57" t="s">
        <v>21</v>
      </c>
      <c r="D882" s="57" t="s">
        <v>58</v>
      </c>
      <c r="E882" s="66" t="s">
        <v>193</v>
      </c>
    </row>
    <row r="883" spans="1:5" x14ac:dyDescent="0.25">
      <c r="A883" s="78" t="s">
        <v>1167</v>
      </c>
      <c r="B883" s="57" t="s">
        <v>1168</v>
      </c>
      <c r="C883" s="57" t="s">
        <v>21</v>
      </c>
      <c r="D883" s="57" t="s">
        <v>58</v>
      </c>
      <c r="E883" s="66" t="s">
        <v>4</v>
      </c>
    </row>
    <row r="884" spans="1:5" x14ac:dyDescent="0.25">
      <c r="A884" s="78" t="s">
        <v>1169</v>
      </c>
      <c r="B884" s="57" t="s">
        <v>1170</v>
      </c>
      <c r="C884" s="57" t="s">
        <v>21</v>
      </c>
      <c r="D884" s="57" t="s">
        <v>50</v>
      </c>
      <c r="E884" s="66" t="s">
        <v>4</v>
      </c>
    </row>
    <row r="885" spans="1:5" x14ac:dyDescent="0.25">
      <c r="A885" s="78" t="s">
        <v>1171</v>
      </c>
      <c r="B885" s="57" t="s">
        <v>1170</v>
      </c>
      <c r="C885" s="57" t="s">
        <v>21</v>
      </c>
      <c r="D885" s="57" t="s">
        <v>52</v>
      </c>
      <c r="E885" s="66" t="s">
        <v>4</v>
      </c>
    </row>
    <row r="886" spans="1:5" x14ac:dyDescent="0.25">
      <c r="A886" s="78" t="s">
        <v>1172</v>
      </c>
      <c r="B886" s="57" t="s">
        <v>1170</v>
      </c>
      <c r="C886" s="57" t="s">
        <v>21</v>
      </c>
      <c r="D886" s="57" t="s">
        <v>54</v>
      </c>
      <c r="E886" s="66" t="s">
        <v>4</v>
      </c>
    </row>
    <row r="887" spans="1:5" x14ac:dyDescent="0.25">
      <c r="A887" s="78" t="s">
        <v>1173</v>
      </c>
      <c r="B887" s="57" t="s">
        <v>1170</v>
      </c>
      <c r="C887" s="57" t="s">
        <v>21</v>
      </c>
      <c r="D887" s="57" t="s">
        <v>56</v>
      </c>
      <c r="E887" s="66" t="s">
        <v>4</v>
      </c>
    </row>
    <row r="888" spans="1:5" x14ac:dyDescent="0.25">
      <c r="A888" s="78" t="s">
        <v>1174</v>
      </c>
      <c r="B888" s="57" t="s">
        <v>1170</v>
      </c>
      <c r="C888" s="57" t="s">
        <v>21</v>
      </c>
      <c r="D888" s="57" t="s">
        <v>58</v>
      </c>
      <c r="E888" s="66" t="s">
        <v>4</v>
      </c>
    </row>
    <row r="889" spans="1:5" x14ac:dyDescent="0.25">
      <c r="A889" s="78" t="s">
        <v>1175</v>
      </c>
      <c r="B889" s="57" t="s">
        <v>1176</v>
      </c>
      <c r="C889" s="57" t="s">
        <v>21</v>
      </c>
      <c r="D889" s="57" t="s">
        <v>50</v>
      </c>
      <c r="E889" s="66" t="s">
        <v>4</v>
      </c>
    </row>
    <row r="890" spans="1:5" x14ac:dyDescent="0.25">
      <c r="A890" s="78" t="s">
        <v>1177</v>
      </c>
      <c r="B890" s="57" t="s">
        <v>1176</v>
      </c>
      <c r="C890" s="57" t="s">
        <v>21</v>
      </c>
      <c r="D890" s="57" t="s">
        <v>52</v>
      </c>
      <c r="E890" s="66" t="s">
        <v>4</v>
      </c>
    </row>
    <row r="891" spans="1:5" x14ac:dyDescent="0.25">
      <c r="A891" s="78" t="s">
        <v>1178</v>
      </c>
      <c r="B891" s="57" t="s">
        <v>1176</v>
      </c>
      <c r="C891" s="57" t="s">
        <v>21</v>
      </c>
      <c r="D891" s="57" t="s">
        <v>54</v>
      </c>
      <c r="E891" s="66" t="s">
        <v>4</v>
      </c>
    </row>
    <row r="892" spans="1:5" x14ac:dyDescent="0.25">
      <c r="A892" s="78" t="s">
        <v>1179</v>
      </c>
      <c r="B892" s="57" t="s">
        <v>1176</v>
      </c>
      <c r="C892" s="57" t="s">
        <v>21</v>
      </c>
      <c r="D892" s="57" t="s">
        <v>56</v>
      </c>
      <c r="E892" s="66" t="s">
        <v>4</v>
      </c>
    </row>
    <row r="893" spans="1:5" x14ac:dyDescent="0.25">
      <c r="A893" s="78" t="s">
        <v>1180</v>
      </c>
      <c r="B893" s="57" t="s">
        <v>1176</v>
      </c>
      <c r="C893" s="57" t="s">
        <v>21</v>
      </c>
      <c r="D893" s="57" t="s">
        <v>58</v>
      </c>
      <c r="E893" s="66" t="s">
        <v>4</v>
      </c>
    </row>
    <row r="894" spans="1:5" x14ac:dyDescent="0.25">
      <c r="A894" s="78" t="s">
        <v>1181</v>
      </c>
      <c r="B894" s="57" t="s">
        <v>1182</v>
      </c>
      <c r="C894" s="57" t="s">
        <v>21</v>
      </c>
      <c r="D894" s="57" t="s">
        <v>50</v>
      </c>
      <c r="E894" s="66" t="s">
        <v>4</v>
      </c>
    </row>
    <row r="895" spans="1:5" x14ac:dyDescent="0.25">
      <c r="A895" s="78" t="s">
        <v>1183</v>
      </c>
      <c r="B895" s="57" t="s">
        <v>1182</v>
      </c>
      <c r="C895" s="57" t="s">
        <v>21</v>
      </c>
      <c r="D895" s="57" t="s">
        <v>52</v>
      </c>
      <c r="E895" s="66" t="s">
        <v>4</v>
      </c>
    </row>
    <row r="896" spans="1:5" x14ac:dyDescent="0.25">
      <c r="A896" s="78" t="s">
        <v>1184</v>
      </c>
      <c r="B896" s="57" t="s">
        <v>1182</v>
      </c>
      <c r="C896" s="57" t="s">
        <v>21</v>
      </c>
      <c r="D896" s="57" t="s">
        <v>54</v>
      </c>
      <c r="E896" s="66" t="s">
        <v>4</v>
      </c>
    </row>
    <row r="897" spans="1:5" x14ac:dyDescent="0.25">
      <c r="A897" s="78" t="s">
        <v>1185</v>
      </c>
      <c r="B897" s="57" t="s">
        <v>1182</v>
      </c>
      <c r="C897" s="57" t="s">
        <v>21</v>
      </c>
      <c r="D897" s="57" t="s">
        <v>56</v>
      </c>
      <c r="E897" s="66" t="s">
        <v>4</v>
      </c>
    </row>
    <row r="898" spans="1:5" x14ac:dyDescent="0.25">
      <c r="A898" s="78" t="s">
        <v>1186</v>
      </c>
      <c r="B898" s="57" t="s">
        <v>1182</v>
      </c>
      <c r="C898" s="57" t="s">
        <v>21</v>
      </c>
      <c r="D898" s="57" t="s">
        <v>58</v>
      </c>
      <c r="E898" s="66" t="s">
        <v>4</v>
      </c>
    </row>
    <row r="899" spans="1:5" x14ac:dyDescent="0.25">
      <c r="A899" s="78" t="s">
        <v>1187</v>
      </c>
      <c r="B899" s="57" t="s">
        <v>1188</v>
      </c>
      <c r="C899" s="57" t="s">
        <v>21</v>
      </c>
      <c r="D899" s="57" t="s">
        <v>50</v>
      </c>
      <c r="E899" s="66" t="s">
        <v>193</v>
      </c>
    </row>
    <row r="900" spans="1:5" x14ac:dyDescent="0.25">
      <c r="A900" s="78" t="s">
        <v>1189</v>
      </c>
      <c r="B900" s="57" t="s">
        <v>1188</v>
      </c>
      <c r="C900" s="57" t="s">
        <v>21</v>
      </c>
      <c r="D900" s="57" t="s">
        <v>52</v>
      </c>
      <c r="E900" s="66" t="s">
        <v>193</v>
      </c>
    </row>
    <row r="901" spans="1:5" x14ac:dyDescent="0.25">
      <c r="A901" s="78" t="s">
        <v>1190</v>
      </c>
      <c r="B901" s="57" t="s">
        <v>1188</v>
      </c>
      <c r="C901" s="57" t="s">
        <v>21</v>
      </c>
      <c r="D901" s="57" t="s">
        <v>54</v>
      </c>
      <c r="E901" s="66" t="s">
        <v>193</v>
      </c>
    </row>
    <row r="902" spans="1:5" x14ac:dyDescent="0.25">
      <c r="A902" s="78" t="s">
        <v>1191</v>
      </c>
      <c r="B902" s="57" t="s">
        <v>1188</v>
      </c>
      <c r="C902" s="57" t="s">
        <v>21</v>
      </c>
      <c r="D902" s="57" t="s">
        <v>56</v>
      </c>
      <c r="E902" s="66" t="s">
        <v>193</v>
      </c>
    </row>
    <row r="903" spans="1:5" x14ac:dyDescent="0.25">
      <c r="A903" s="78" t="s">
        <v>1192</v>
      </c>
      <c r="B903" s="57" t="s">
        <v>1188</v>
      </c>
      <c r="C903" s="57" t="s">
        <v>21</v>
      </c>
      <c r="D903" s="57" t="s">
        <v>58</v>
      </c>
      <c r="E903" s="66" t="s">
        <v>193</v>
      </c>
    </row>
    <row r="904" spans="1:5" x14ac:dyDescent="0.25">
      <c r="A904" s="78" t="s">
        <v>1193</v>
      </c>
      <c r="B904" s="57" t="s">
        <v>1194</v>
      </c>
      <c r="C904" s="57" t="s">
        <v>21</v>
      </c>
      <c r="D904" s="57" t="s">
        <v>50</v>
      </c>
      <c r="E904" s="66" t="s">
        <v>193</v>
      </c>
    </row>
    <row r="905" spans="1:5" x14ac:dyDescent="0.25">
      <c r="A905" s="78" t="s">
        <v>1195</v>
      </c>
      <c r="B905" s="57" t="s">
        <v>1194</v>
      </c>
      <c r="C905" s="57" t="s">
        <v>21</v>
      </c>
      <c r="D905" s="57" t="s">
        <v>52</v>
      </c>
      <c r="E905" s="66" t="s">
        <v>193</v>
      </c>
    </row>
    <row r="906" spans="1:5" x14ac:dyDescent="0.25">
      <c r="A906" s="78" t="s">
        <v>1196</v>
      </c>
      <c r="B906" s="57" t="s">
        <v>1194</v>
      </c>
      <c r="C906" s="57" t="s">
        <v>21</v>
      </c>
      <c r="D906" s="57" t="s">
        <v>54</v>
      </c>
      <c r="E906" s="66" t="s">
        <v>193</v>
      </c>
    </row>
    <row r="907" spans="1:5" x14ac:dyDescent="0.25">
      <c r="A907" s="78" t="s">
        <v>1197</v>
      </c>
      <c r="B907" s="57" t="s">
        <v>1194</v>
      </c>
      <c r="C907" s="57" t="s">
        <v>21</v>
      </c>
      <c r="D907" s="57" t="s">
        <v>56</v>
      </c>
      <c r="E907" s="66" t="s">
        <v>193</v>
      </c>
    </row>
    <row r="908" spans="1:5" x14ac:dyDescent="0.25">
      <c r="A908" s="78" t="s">
        <v>1198</v>
      </c>
      <c r="B908" s="57" t="s">
        <v>1194</v>
      </c>
      <c r="C908" s="57" t="s">
        <v>21</v>
      </c>
      <c r="D908" s="57" t="s">
        <v>58</v>
      </c>
      <c r="E908" s="66" t="s">
        <v>193</v>
      </c>
    </row>
    <row r="909" spans="1:5" x14ac:dyDescent="0.25">
      <c r="A909" s="78" t="s">
        <v>1199</v>
      </c>
      <c r="B909" s="57" t="s">
        <v>1200</v>
      </c>
      <c r="C909" s="57" t="s">
        <v>21</v>
      </c>
      <c r="D909" s="57" t="s">
        <v>50</v>
      </c>
      <c r="E909" s="66" t="s">
        <v>193</v>
      </c>
    </row>
    <row r="910" spans="1:5" x14ac:dyDescent="0.25">
      <c r="A910" s="78" t="s">
        <v>1201</v>
      </c>
      <c r="B910" s="57" t="s">
        <v>1200</v>
      </c>
      <c r="C910" s="57" t="s">
        <v>21</v>
      </c>
      <c r="D910" s="57" t="s">
        <v>52</v>
      </c>
      <c r="E910" s="66" t="s">
        <v>193</v>
      </c>
    </row>
    <row r="911" spans="1:5" x14ac:dyDescent="0.25">
      <c r="A911" s="78" t="s">
        <v>1202</v>
      </c>
      <c r="B911" s="57" t="s">
        <v>1200</v>
      </c>
      <c r="C911" s="57" t="s">
        <v>21</v>
      </c>
      <c r="D911" s="57" t="s">
        <v>54</v>
      </c>
      <c r="E911" s="66" t="s">
        <v>193</v>
      </c>
    </row>
    <row r="912" spans="1:5" x14ac:dyDescent="0.25">
      <c r="A912" s="78" t="s">
        <v>1203</v>
      </c>
      <c r="B912" s="57" t="s">
        <v>1200</v>
      </c>
      <c r="C912" s="57" t="s">
        <v>21</v>
      </c>
      <c r="D912" s="57" t="s">
        <v>56</v>
      </c>
      <c r="E912" s="66" t="s">
        <v>193</v>
      </c>
    </row>
    <row r="913" spans="1:5" x14ac:dyDescent="0.25">
      <c r="A913" s="78" t="s">
        <v>1204</v>
      </c>
      <c r="B913" s="57" t="s">
        <v>1200</v>
      </c>
      <c r="C913" s="57" t="s">
        <v>21</v>
      </c>
      <c r="D913" s="57" t="s">
        <v>58</v>
      </c>
      <c r="E913" s="66" t="s">
        <v>193</v>
      </c>
    </row>
    <row r="914" spans="1:5" x14ac:dyDescent="0.25">
      <c r="A914" s="78" t="s">
        <v>1205</v>
      </c>
      <c r="B914" s="57" t="s">
        <v>1206</v>
      </c>
      <c r="C914" s="57" t="s">
        <v>21</v>
      </c>
      <c r="D914" s="57" t="s">
        <v>50</v>
      </c>
      <c r="E914" s="66" t="s">
        <v>193</v>
      </c>
    </row>
    <row r="915" spans="1:5" x14ac:dyDescent="0.25">
      <c r="A915" s="78" t="s">
        <v>1207</v>
      </c>
      <c r="B915" s="57" t="s">
        <v>1206</v>
      </c>
      <c r="C915" s="57" t="s">
        <v>21</v>
      </c>
      <c r="D915" s="57" t="s">
        <v>52</v>
      </c>
      <c r="E915" s="66" t="s">
        <v>193</v>
      </c>
    </row>
    <row r="916" spans="1:5" x14ac:dyDescent="0.25">
      <c r="A916" s="78" t="s">
        <v>1208</v>
      </c>
      <c r="B916" s="57" t="s">
        <v>1206</v>
      </c>
      <c r="C916" s="57" t="s">
        <v>21</v>
      </c>
      <c r="D916" s="57" t="s">
        <v>54</v>
      </c>
      <c r="E916" s="66" t="s">
        <v>193</v>
      </c>
    </row>
    <row r="917" spans="1:5" x14ac:dyDescent="0.25">
      <c r="A917" s="78" t="s">
        <v>1209</v>
      </c>
      <c r="B917" s="57" t="s">
        <v>1206</v>
      </c>
      <c r="C917" s="57" t="s">
        <v>21</v>
      </c>
      <c r="D917" s="57" t="s">
        <v>56</v>
      </c>
      <c r="E917" s="66" t="s">
        <v>193</v>
      </c>
    </row>
    <row r="918" spans="1:5" x14ac:dyDescent="0.25">
      <c r="A918" s="78" t="s">
        <v>1210</v>
      </c>
      <c r="B918" s="57" t="s">
        <v>1206</v>
      </c>
      <c r="C918" s="57" t="s">
        <v>21</v>
      </c>
      <c r="D918" s="57" t="s">
        <v>58</v>
      </c>
      <c r="E918" s="66" t="s">
        <v>193</v>
      </c>
    </row>
    <row r="919" spans="1:5" x14ac:dyDescent="0.25">
      <c r="A919" s="78" t="s">
        <v>1211</v>
      </c>
      <c r="B919" s="57" t="s">
        <v>1212</v>
      </c>
      <c r="C919" s="57" t="s">
        <v>21</v>
      </c>
      <c r="D919" s="57" t="s">
        <v>50</v>
      </c>
      <c r="E919" s="66" t="s">
        <v>193</v>
      </c>
    </row>
    <row r="920" spans="1:5" x14ac:dyDescent="0.25">
      <c r="A920" s="78" t="s">
        <v>1213</v>
      </c>
      <c r="B920" s="57" t="s">
        <v>1212</v>
      </c>
      <c r="C920" s="57" t="s">
        <v>21</v>
      </c>
      <c r="D920" s="57" t="s">
        <v>52</v>
      </c>
      <c r="E920" s="66" t="s">
        <v>193</v>
      </c>
    </row>
    <row r="921" spans="1:5" x14ac:dyDescent="0.25">
      <c r="A921" s="78" t="s">
        <v>1214</v>
      </c>
      <c r="B921" s="57" t="s">
        <v>1212</v>
      </c>
      <c r="C921" s="57" t="s">
        <v>21</v>
      </c>
      <c r="D921" s="57" t="s">
        <v>54</v>
      </c>
      <c r="E921" s="66" t="s">
        <v>193</v>
      </c>
    </row>
    <row r="922" spans="1:5" x14ac:dyDescent="0.25">
      <c r="A922" s="78" t="s">
        <v>1215</v>
      </c>
      <c r="B922" s="57" t="s">
        <v>1212</v>
      </c>
      <c r="C922" s="57" t="s">
        <v>21</v>
      </c>
      <c r="D922" s="57" t="s">
        <v>56</v>
      </c>
      <c r="E922" s="66" t="s">
        <v>193</v>
      </c>
    </row>
    <row r="923" spans="1:5" x14ac:dyDescent="0.25">
      <c r="A923" s="78" t="s">
        <v>1216</v>
      </c>
      <c r="B923" s="57" t="s">
        <v>1212</v>
      </c>
      <c r="C923" s="57" t="s">
        <v>21</v>
      </c>
      <c r="D923" s="57" t="s">
        <v>58</v>
      </c>
      <c r="E923" s="66" t="s">
        <v>193</v>
      </c>
    </row>
    <row r="924" spans="1:5" x14ac:dyDescent="0.25">
      <c r="A924" s="78" t="s">
        <v>1217</v>
      </c>
      <c r="B924" s="57" t="s">
        <v>1218</v>
      </c>
      <c r="C924" s="57" t="s">
        <v>21</v>
      </c>
      <c r="D924" s="57" t="s">
        <v>50</v>
      </c>
      <c r="E924" s="66" t="s">
        <v>4</v>
      </c>
    </row>
    <row r="925" spans="1:5" x14ac:dyDescent="0.25">
      <c r="A925" s="78" t="s">
        <v>1219</v>
      </c>
      <c r="B925" s="57" t="s">
        <v>1218</v>
      </c>
      <c r="C925" s="57" t="s">
        <v>21</v>
      </c>
      <c r="D925" s="57" t="s">
        <v>52</v>
      </c>
      <c r="E925" s="66" t="s">
        <v>4</v>
      </c>
    </row>
    <row r="926" spans="1:5" x14ac:dyDescent="0.25">
      <c r="A926" s="78" t="s">
        <v>1220</v>
      </c>
      <c r="B926" s="57" t="s">
        <v>1218</v>
      </c>
      <c r="C926" s="57" t="s">
        <v>21</v>
      </c>
      <c r="D926" s="57" t="s">
        <v>54</v>
      </c>
      <c r="E926" s="66" t="s">
        <v>4</v>
      </c>
    </row>
    <row r="927" spans="1:5" x14ac:dyDescent="0.25">
      <c r="A927" s="78" t="s">
        <v>1221</v>
      </c>
      <c r="B927" s="57" t="s">
        <v>1218</v>
      </c>
      <c r="C927" s="57" t="s">
        <v>21</v>
      </c>
      <c r="D927" s="57" t="s">
        <v>56</v>
      </c>
      <c r="E927" s="66" t="s">
        <v>4</v>
      </c>
    </row>
    <row r="928" spans="1:5" x14ac:dyDescent="0.25">
      <c r="A928" s="78" t="s">
        <v>1222</v>
      </c>
      <c r="B928" s="57" t="s">
        <v>1218</v>
      </c>
      <c r="C928" s="57" t="s">
        <v>21</v>
      </c>
      <c r="D928" s="57" t="s">
        <v>58</v>
      </c>
      <c r="E928" s="66" t="s">
        <v>4</v>
      </c>
    </row>
    <row r="929" spans="1:5" x14ac:dyDescent="0.25">
      <c r="A929" s="78" t="s">
        <v>1223</v>
      </c>
      <c r="B929" s="57" t="s">
        <v>1224</v>
      </c>
      <c r="C929" s="57" t="s">
        <v>21</v>
      </c>
      <c r="D929" s="57" t="s">
        <v>54</v>
      </c>
      <c r="E929" s="66" t="s">
        <v>4</v>
      </c>
    </row>
    <row r="930" spans="1:5" x14ac:dyDescent="0.25">
      <c r="A930" s="78" t="s">
        <v>1225</v>
      </c>
      <c r="B930" s="57" t="s">
        <v>1226</v>
      </c>
      <c r="C930" s="57" t="s">
        <v>21</v>
      </c>
      <c r="D930" s="57" t="s">
        <v>54</v>
      </c>
      <c r="E930" s="66" t="s">
        <v>4</v>
      </c>
    </row>
    <row r="931" spans="1:5" x14ac:dyDescent="0.25">
      <c r="A931" s="78" t="s">
        <v>1227</v>
      </c>
      <c r="B931" s="57" t="s">
        <v>1228</v>
      </c>
      <c r="C931" s="57" t="s">
        <v>21</v>
      </c>
      <c r="D931" s="57" t="s">
        <v>50</v>
      </c>
      <c r="E931" s="66" t="s">
        <v>4</v>
      </c>
    </row>
    <row r="932" spans="1:5" x14ac:dyDescent="0.25">
      <c r="A932" s="78" t="s">
        <v>1229</v>
      </c>
      <c r="B932" s="57" t="s">
        <v>1228</v>
      </c>
      <c r="C932" s="57" t="s">
        <v>21</v>
      </c>
      <c r="D932" s="57" t="s">
        <v>52</v>
      </c>
      <c r="E932" s="66" t="s">
        <v>4</v>
      </c>
    </row>
    <row r="933" spans="1:5" x14ac:dyDescent="0.25">
      <c r="A933" s="78" t="s">
        <v>1230</v>
      </c>
      <c r="B933" s="57" t="s">
        <v>1228</v>
      </c>
      <c r="C933" s="57" t="s">
        <v>21</v>
      </c>
      <c r="D933" s="57" t="s">
        <v>54</v>
      </c>
      <c r="E933" s="66" t="s">
        <v>4</v>
      </c>
    </row>
    <row r="934" spans="1:5" x14ac:dyDescent="0.25">
      <c r="A934" s="78" t="s">
        <v>1231</v>
      </c>
      <c r="B934" s="57" t="s">
        <v>1228</v>
      </c>
      <c r="C934" s="57" t="s">
        <v>21</v>
      </c>
      <c r="D934" s="57" t="s">
        <v>56</v>
      </c>
      <c r="E934" s="66" t="s">
        <v>4</v>
      </c>
    </row>
    <row r="935" spans="1:5" x14ac:dyDescent="0.25">
      <c r="A935" s="78" t="s">
        <v>1232</v>
      </c>
      <c r="B935" s="57" t="s">
        <v>1228</v>
      </c>
      <c r="C935" s="57" t="s">
        <v>21</v>
      </c>
      <c r="D935" s="57" t="s">
        <v>58</v>
      </c>
      <c r="E935" s="66" t="s">
        <v>4</v>
      </c>
    </row>
    <row r="936" spans="1:5" x14ac:dyDescent="0.25">
      <c r="A936" s="78" t="s">
        <v>1233</v>
      </c>
      <c r="B936" s="57" t="s">
        <v>1234</v>
      </c>
      <c r="C936" s="57" t="s">
        <v>21</v>
      </c>
      <c r="D936" s="57" t="s">
        <v>50</v>
      </c>
      <c r="E936" s="66" t="s">
        <v>193</v>
      </c>
    </row>
    <row r="937" spans="1:5" x14ac:dyDescent="0.25">
      <c r="A937" s="78" t="s">
        <v>1235</v>
      </c>
      <c r="B937" s="57" t="s">
        <v>1234</v>
      </c>
      <c r="C937" s="57" t="s">
        <v>21</v>
      </c>
      <c r="D937" s="57" t="s">
        <v>52</v>
      </c>
      <c r="E937" s="66" t="s">
        <v>193</v>
      </c>
    </row>
    <row r="938" spans="1:5" x14ac:dyDescent="0.25">
      <c r="A938" s="78" t="s">
        <v>1236</v>
      </c>
      <c r="B938" s="57" t="s">
        <v>1234</v>
      </c>
      <c r="C938" s="57" t="s">
        <v>21</v>
      </c>
      <c r="D938" s="57" t="s">
        <v>54</v>
      </c>
      <c r="E938" s="66" t="s">
        <v>193</v>
      </c>
    </row>
    <row r="939" spans="1:5" x14ac:dyDescent="0.25">
      <c r="A939" s="78" t="s">
        <v>1237</v>
      </c>
      <c r="B939" s="57" t="s">
        <v>1234</v>
      </c>
      <c r="C939" s="57" t="s">
        <v>21</v>
      </c>
      <c r="D939" s="57" t="s">
        <v>56</v>
      </c>
      <c r="E939" s="66" t="s">
        <v>193</v>
      </c>
    </row>
    <row r="940" spans="1:5" x14ac:dyDescent="0.25">
      <c r="A940" s="78" t="s">
        <v>1238</v>
      </c>
      <c r="B940" s="57" t="s">
        <v>1234</v>
      </c>
      <c r="C940" s="57" t="s">
        <v>21</v>
      </c>
      <c r="D940" s="57" t="s">
        <v>58</v>
      </c>
      <c r="E940" s="66" t="s">
        <v>193</v>
      </c>
    </row>
    <row r="941" spans="1:5" x14ac:dyDescent="0.25">
      <c r="A941" s="78" t="s">
        <v>1239</v>
      </c>
      <c r="B941" s="57" t="s">
        <v>1240</v>
      </c>
      <c r="C941" s="57" t="s">
        <v>21</v>
      </c>
      <c r="D941" s="57" t="s">
        <v>56</v>
      </c>
      <c r="E941" s="66" t="s">
        <v>4</v>
      </c>
    </row>
    <row r="942" spans="1:5" x14ac:dyDescent="0.25">
      <c r="A942" s="78" t="s">
        <v>1241</v>
      </c>
      <c r="B942" s="57" t="s">
        <v>1242</v>
      </c>
      <c r="C942" s="57" t="s">
        <v>21</v>
      </c>
      <c r="D942" s="57" t="s">
        <v>50</v>
      </c>
      <c r="E942" s="66" t="s">
        <v>4</v>
      </c>
    </row>
    <row r="943" spans="1:5" x14ac:dyDescent="0.25">
      <c r="A943" s="78" t="s">
        <v>1243</v>
      </c>
      <c r="B943" s="57" t="s">
        <v>1242</v>
      </c>
      <c r="C943" s="57" t="s">
        <v>21</v>
      </c>
      <c r="D943" s="57" t="s">
        <v>52</v>
      </c>
      <c r="E943" s="66" t="s">
        <v>4</v>
      </c>
    </row>
    <row r="944" spans="1:5" x14ac:dyDescent="0.25">
      <c r="A944" s="78" t="s">
        <v>1244</v>
      </c>
      <c r="B944" s="57" t="s">
        <v>1242</v>
      </c>
      <c r="C944" s="57" t="s">
        <v>21</v>
      </c>
      <c r="D944" s="57" t="s">
        <v>54</v>
      </c>
      <c r="E944" s="66" t="s">
        <v>4</v>
      </c>
    </row>
    <row r="945" spans="1:5" x14ac:dyDescent="0.25">
      <c r="A945" s="78" t="s">
        <v>1245</v>
      </c>
      <c r="B945" s="57" t="s">
        <v>1242</v>
      </c>
      <c r="C945" s="57" t="s">
        <v>21</v>
      </c>
      <c r="D945" s="57" t="s">
        <v>56</v>
      </c>
      <c r="E945" s="66" t="s">
        <v>4</v>
      </c>
    </row>
    <row r="946" spans="1:5" x14ac:dyDescent="0.25">
      <c r="A946" s="78" t="s">
        <v>1246</v>
      </c>
      <c r="B946" s="57" t="s">
        <v>1242</v>
      </c>
      <c r="C946" s="57" t="s">
        <v>21</v>
      </c>
      <c r="D946" s="57" t="s">
        <v>58</v>
      </c>
      <c r="E946" s="66" t="s">
        <v>4</v>
      </c>
    </row>
    <row r="947" spans="1:5" x14ac:dyDescent="0.25">
      <c r="A947" s="78" t="s">
        <v>1247</v>
      </c>
      <c r="B947" s="57" t="s">
        <v>1248</v>
      </c>
      <c r="C947" s="57" t="s">
        <v>21</v>
      </c>
      <c r="D947" s="57" t="s">
        <v>50</v>
      </c>
      <c r="E947" s="66" t="s">
        <v>193</v>
      </c>
    </row>
    <row r="948" spans="1:5" x14ac:dyDescent="0.25">
      <c r="A948" s="78" t="s">
        <v>1249</v>
      </c>
      <c r="B948" s="57" t="s">
        <v>1248</v>
      </c>
      <c r="C948" s="57" t="s">
        <v>21</v>
      </c>
      <c r="D948" s="57" t="s">
        <v>52</v>
      </c>
      <c r="E948" s="66" t="s">
        <v>193</v>
      </c>
    </row>
    <row r="949" spans="1:5" x14ac:dyDescent="0.25">
      <c r="A949" s="78" t="s">
        <v>1250</v>
      </c>
      <c r="B949" s="57" t="s">
        <v>1248</v>
      </c>
      <c r="C949" s="57" t="s">
        <v>21</v>
      </c>
      <c r="D949" s="57" t="s">
        <v>54</v>
      </c>
      <c r="E949" s="66" t="s">
        <v>193</v>
      </c>
    </row>
    <row r="950" spans="1:5" x14ac:dyDescent="0.25">
      <c r="A950" s="78" t="s">
        <v>1251</v>
      </c>
      <c r="B950" s="57" t="s">
        <v>1248</v>
      </c>
      <c r="C950" s="57" t="s">
        <v>21</v>
      </c>
      <c r="D950" s="57" t="s">
        <v>56</v>
      </c>
      <c r="E950" s="66" t="s">
        <v>193</v>
      </c>
    </row>
    <row r="951" spans="1:5" x14ac:dyDescent="0.25">
      <c r="A951" s="78" t="s">
        <v>1252</v>
      </c>
      <c r="B951" s="57" t="s">
        <v>1248</v>
      </c>
      <c r="C951" s="57" t="s">
        <v>21</v>
      </c>
      <c r="D951" s="57" t="s">
        <v>58</v>
      </c>
      <c r="E951" s="66" t="s">
        <v>193</v>
      </c>
    </row>
    <row r="952" spans="1:5" x14ac:dyDescent="0.25">
      <c r="A952" s="78" t="s">
        <v>1253</v>
      </c>
      <c r="B952" s="57" t="s">
        <v>1254</v>
      </c>
      <c r="C952" s="57" t="s">
        <v>21</v>
      </c>
      <c r="D952" s="57" t="s">
        <v>58</v>
      </c>
      <c r="E952" s="66" t="s">
        <v>4</v>
      </c>
    </row>
    <row r="953" spans="1:5" x14ac:dyDescent="0.25">
      <c r="A953" s="78" t="s">
        <v>1255</v>
      </c>
      <c r="B953" s="57" t="s">
        <v>1256</v>
      </c>
      <c r="C953" s="57" t="s">
        <v>21</v>
      </c>
      <c r="D953" s="57" t="s">
        <v>50</v>
      </c>
      <c r="E953" s="66" t="s">
        <v>4</v>
      </c>
    </row>
    <row r="954" spans="1:5" x14ac:dyDescent="0.25">
      <c r="A954" s="78" t="s">
        <v>1257</v>
      </c>
      <c r="B954" s="57" t="s">
        <v>1256</v>
      </c>
      <c r="C954" s="57" t="s">
        <v>21</v>
      </c>
      <c r="D954" s="57" t="s">
        <v>52</v>
      </c>
      <c r="E954" s="66" t="s">
        <v>4</v>
      </c>
    </row>
    <row r="955" spans="1:5" x14ac:dyDescent="0.25">
      <c r="A955" s="78" t="s">
        <v>1258</v>
      </c>
      <c r="B955" s="57" t="s">
        <v>1256</v>
      </c>
      <c r="C955" s="57" t="s">
        <v>21</v>
      </c>
      <c r="D955" s="57" t="s">
        <v>54</v>
      </c>
      <c r="E955" s="66" t="s">
        <v>4</v>
      </c>
    </row>
    <row r="956" spans="1:5" x14ac:dyDescent="0.25">
      <c r="A956" s="78" t="s">
        <v>1259</v>
      </c>
      <c r="B956" s="57" t="s">
        <v>1256</v>
      </c>
      <c r="C956" s="57" t="s">
        <v>21</v>
      </c>
      <c r="D956" s="57" t="s">
        <v>56</v>
      </c>
      <c r="E956" s="66" t="s">
        <v>4</v>
      </c>
    </row>
    <row r="957" spans="1:5" x14ac:dyDescent="0.25">
      <c r="A957" s="78" t="s">
        <v>1260</v>
      </c>
      <c r="B957" s="57" t="s">
        <v>1256</v>
      </c>
      <c r="C957" s="57" t="s">
        <v>21</v>
      </c>
      <c r="D957" s="57" t="s">
        <v>58</v>
      </c>
      <c r="E957" s="66" t="s">
        <v>4</v>
      </c>
    </row>
    <row r="958" spans="1:5" x14ac:dyDescent="0.25">
      <c r="A958" s="78" t="s">
        <v>1261</v>
      </c>
      <c r="B958" s="57" t="s">
        <v>1262</v>
      </c>
      <c r="C958" s="57" t="s">
        <v>21</v>
      </c>
      <c r="D958" s="57" t="s">
        <v>54</v>
      </c>
      <c r="E958" s="66" t="s">
        <v>4</v>
      </c>
    </row>
    <row r="959" spans="1:5" x14ac:dyDescent="0.25">
      <c r="A959" s="78" t="s">
        <v>1263</v>
      </c>
      <c r="B959" s="57" t="s">
        <v>1264</v>
      </c>
      <c r="C959" s="57" t="s">
        <v>21</v>
      </c>
      <c r="D959" s="57" t="s">
        <v>54</v>
      </c>
      <c r="E959" s="66" t="s">
        <v>4</v>
      </c>
    </row>
    <row r="960" spans="1:5" x14ac:dyDescent="0.25">
      <c r="A960" s="78" t="s">
        <v>1265</v>
      </c>
      <c r="B960" s="57" t="s">
        <v>1266</v>
      </c>
      <c r="C960" s="57" t="s">
        <v>21</v>
      </c>
      <c r="D960" s="57" t="s">
        <v>50</v>
      </c>
      <c r="E960" s="66" t="s">
        <v>4</v>
      </c>
    </row>
    <row r="961" spans="1:5" x14ac:dyDescent="0.25">
      <c r="A961" s="78" t="s">
        <v>1267</v>
      </c>
      <c r="B961" s="57" t="s">
        <v>1266</v>
      </c>
      <c r="C961" s="57" t="s">
        <v>21</v>
      </c>
      <c r="D961" s="57" t="s">
        <v>52</v>
      </c>
      <c r="E961" s="66" t="s">
        <v>4</v>
      </c>
    </row>
    <row r="962" spans="1:5" x14ac:dyDescent="0.25">
      <c r="A962" s="78" t="s">
        <v>1268</v>
      </c>
      <c r="B962" s="57" t="s">
        <v>1266</v>
      </c>
      <c r="C962" s="57" t="s">
        <v>21</v>
      </c>
      <c r="D962" s="57" t="s">
        <v>54</v>
      </c>
      <c r="E962" s="66" t="s">
        <v>4</v>
      </c>
    </row>
    <row r="963" spans="1:5" x14ac:dyDescent="0.25">
      <c r="A963" s="78" t="s">
        <v>1269</v>
      </c>
      <c r="B963" s="57" t="s">
        <v>1266</v>
      </c>
      <c r="C963" s="57" t="s">
        <v>21</v>
      </c>
      <c r="D963" s="57" t="s">
        <v>56</v>
      </c>
      <c r="E963" s="66" t="s">
        <v>4</v>
      </c>
    </row>
    <row r="964" spans="1:5" x14ac:dyDescent="0.25">
      <c r="A964" s="78" t="s">
        <v>1270</v>
      </c>
      <c r="B964" s="57" t="s">
        <v>1266</v>
      </c>
      <c r="C964" s="57" t="s">
        <v>21</v>
      </c>
      <c r="D964" s="57" t="s">
        <v>58</v>
      </c>
      <c r="E964" s="66" t="s">
        <v>4</v>
      </c>
    </row>
    <row r="965" spans="1:5" x14ac:dyDescent="0.25">
      <c r="A965" s="78" t="s">
        <v>1271</v>
      </c>
      <c r="B965" s="57" t="s">
        <v>1272</v>
      </c>
      <c r="C965" s="57" t="s">
        <v>21</v>
      </c>
      <c r="D965" s="57" t="s">
        <v>50</v>
      </c>
      <c r="E965" s="66" t="s">
        <v>4</v>
      </c>
    </row>
    <row r="966" spans="1:5" x14ac:dyDescent="0.25">
      <c r="A966" s="78" t="s">
        <v>1273</v>
      </c>
      <c r="B966" s="57" t="s">
        <v>1272</v>
      </c>
      <c r="C966" s="57" t="s">
        <v>21</v>
      </c>
      <c r="D966" s="57" t="s">
        <v>52</v>
      </c>
      <c r="E966" s="66" t="s">
        <v>4</v>
      </c>
    </row>
    <row r="967" spans="1:5" x14ac:dyDescent="0.25">
      <c r="A967" s="78" t="s">
        <v>1274</v>
      </c>
      <c r="B967" s="57" t="s">
        <v>1272</v>
      </c>
      <c r="C967" s="57" t="s">
        <v>21</v>
      </c>
      <c r="D967" s="57" t="s">
        <v>54</v>
      </c>
      <c r="E967" s="66" t="s">
        <v>4</v>
      </c>
    </row>
    <row r="968" spans="1:5" x14ac:dyDescent="0.25">
      <c r="A968" s="78" t="s">
        <v>1275</v>
      </c>
      <c r="B968" s="57" t="s">
        <v>1272</v>
      </c>
      <c r="C968" s="57" t="s">
        <v>21</v>
      </c>
      <c r="D968" s="57" t="s">
        <v>56</v>
      </c>
      <c r="E968" s="66" t="s">
        <v>4</v>
      </c>
    </row>
    <row r="969" spans="1:5" x14ac:dyDescent="0.25">
      <c r="A969" s="78" t="s">
        <v>1276</v>
      </c>
      <c r="B969" s="57" t="s">
        <v>1272</v>
      </c>
      <c r="C969" s="57" t="s">
        <v>21</v>
      </c>
      <c r="D969" s="57" t="s">
        <v>58</v>
      </c>
      <c r="E969" s="66" t="s">
        <v>4</v>
      </c>
    </row>
    <row r="970" spans="1:5" x14ac:dyDescent="0.25">
      <c r="A970" s="78" t="s">
        <v>1277</v>
      </c>
      <c r="B970" s="57" t="s">
        <v>1278</v>
      </c>
      <c r="C970" s="57" t="s">
        <v>21</v>
      </c>
      <c r="D970" s="57" t="s">
        <v>50</v>
      </c>
      <c r="E970" s="66" t="s">
        <v>193</v>
      </c>
    </row>
    <row r="971" spans="1:5" x14ac:dyDescent="0.25">
      <c r="A971" s="78" t="s">
        <v>1279</v>
      </c>
      <c r="B971" s="57" t="s">
        <v>1278</v>
      </c>
      <c r="C971" s="57" t="s">
        <v>21</v>
      </c>
      <c r="D971" s="57" t="s">
        <v>52</v>
      </c>
      <c r="E971" s="66" t="s">
        <v>193</v>
      </c>
    </row>
    <row r="972" spans="1:5" x14ac:dyDescent="0.25">
      <c r="A972" s="78" t="s">
        <v>1280</v>
      </c>
      <c r="B972" s="57" t="s">
        <v>1278</v>
      </c>
      <c r="C972" s="57" t="s">
        <v>21</v>
      </c>
      <c r="D972" s="57" t="s">
        <v>54</v>
      </c>
      <c r="E972" s="66" t="s">
        <v>193</v>
      </c>
    </row>
    <row r="973" spans="1:5" x14ac:dyDescent="0.25">
      <c r="A973" s="78" t="s">
        <v>1281</v>
      </c>
      <c r="B973" s="57" t="s">
        <v>1278</v>
      </c>
      <c r="C973" s="57" t="s">
        <v>21</v>
      </c>
      <c r="D973" s="57" t="s">
        <v>56</v>
      </c>
      <c r="E973" s="66" t="s">
        <v>193</v>
      </c>
    </row>
    <row r="974" spans="1:5" x14ac:dyDescent="0.25">
      <c r="A974" s="78" t="s">
        <v>1282</v>
      </c>
      <c r="B974" s="57" t="s">
        <v>1278</v>
      </c>
      <c r="C974" s="57" t="s">
        <v>21</v>
      </c>
      <c r="D974" s="57" t="s">
        <v>58</v>
      </c>
      <c r="E974" s="66" t="s">
        <v>193</v>
      </c>
    </row>
    <row r="975" spans="1:5" x14ac:dyDescent="0.25">
      <c r="A975" s="78" t="s">
        <v>1283</v>
      </c>
      <c r="B975" s="57" t="s">
        <v>1284</v>
      </c>
      <c r="C975" s="57" t="s">
        <v>21</v>
      </c>
      <c r="D975" s="57" t="s">
        <v>50</v>
      </c>
      <c r="E975" s="66" t="s">
        <v>4</v>
      </c>
    </row>
    <row r="976" spans="1:5" x14ac:dyDescent="0.25">
      <c r="A976" s="78" t="s">
        <v>1285</v>
      </c>
      <c r="B976" s="57" t="s">
        <v>1284</v>
      </c>
      <c r="C976" s="57" t="s">
        <v>21</v>
      </c>
      <c r="D976" s="57" t="s">
        <v>52</v>
      </c>
      <c r="E976" s="66" t="s">
        <v>4</v>
      </c>
    </row>
    <row r="977" spans="1:5" x14ac:dyDescent="0.25">
      <c r="A977" s="78" t="s">
        <v>1286</v>
      </c>
      <c r="B977" s="57" t="s">
        <v>1284</v>
      </c>
      <c r="C977" s="57" t="s">
        <v>21</v>
      </c>
      <c r="D977" s="57" t="s">
        <v>54</v>
      </c>
      <c r="E977" s="66" t="s">
        <v>4</v>
      </c>
    </row>
    <row r="978" spans="1:5" x14ac:dyDescent="0.25">
      <c r="A978" s="78" t="s">
        <v>1287</v>
      </c>
      <c r="B978" s="57" t="s">
        <v>1284</v>
      </c>
      <c r="C978" s="57" t="s">
        <v>21</v>
      </c>
      <c r="D978" s="57" t="s">
        <v>56</v>
      </c>
      <c r="E978" s="66" t="s">
        <v>4</v>
      </c>
    </row>
    <row r="979" spans="1:5" x14ac:dyDescent="0.25">
      <c r="A979" s="78" t="s">
        <v>1288</v>
      </c>
      <c r="B979" s="57" t="s">
        <v>1284</v>
      </c>
      <c r="C979" s="57" t="s">
        <v>21</v>
      </c>
      <c r="D979" s="57" t="s">
        <v>58</v>
      </c>
      <c r="E979" s="66" t="s">
        <v>4</v>
      </c>
    </row>
    <row r="980" spans="1:5" x14ac:dyDescent="0.25">
      <c r="A980" s="78" t="s">
        <v>1289</v>
      </c>
      <c r="B980" s="57" t="s">
        <v>1290</v>
      </c>
      <c r="C980" s="57" t="s">
        <v>21</v>
      </c>
      <c r="D980" s="57" t="s">
        <v>58</v>
      </c>
      <c r="E980" s="66" t="s">
        <v>4</v>
      </c>
    </row>
    <row r="981" spans="1:5" x14ac:dyDescent="0.25">
      <c r="A981" s="78" t="s">
        <v>1291</v>
      </c>
      <c r="B981" s="57" t="s">
        <v>1292</v>
      </c>
      <c r="C981" s="57" t="s">
        <v>21</v>
      </c>
      <c r="D981" s="57" t="s">
        <v>50</v>
      </c>
      <c r="E981" s="66" t="s">
        <v>4</v>
      </c>
    </row>
    <row r="982" spans="1:5" x14ac:dyDescent="0.25">
      <c r="A982" s="78" t="s">
        <v>1293</v>
      </c>
      <c r="B982" s="57" t="s">
        <v>1292</v>
      </c>
      <c r="C982" s="57" t="s">
        <v>21</v>
      </c>
      <c r="D982" s="57" t="s">
        <v>52</v>
      </c>
      <c r="E982" s="66" t="s">
        <v>4</v>
      </c>
    </row>
    <row r="983" spans="1:5" x14ac:dyDescent="0.25">
      <c r="A983" s="78" t="s">
        <v>1294</v>
      </c>
      <c r="B983" s="57" t="s">
        <v>1292</v>
      </c>
      <c r="C983" s="57" t="s">
        <v>21</v>
      </c>
      <c r="D983" s="57" t="s">
        <v>54</v>
      </c>
      <c r="E983" s="66" t="s">
        <v>4</v>
      </c>
    </row>
    <row r="984" spans="1:5" x14ac:dyDescent="0.25">
      <c r="A984" s="78" t="s">
        <v>1295</v>
      </c>
      <c r="B984" s="57" t="s">
        <v>1292</v>
      </c>
      <c r="C984" s="57" t="s">
        <v>21</v>
      </c>
      <c r="D984" s="57" t="s">
        <v>56</v>
      </c>
      <c r="E984" s="66" t="s">
        <v>4</v>
      </c>
    </row>
    <row r="985" spans="1:5" x14ac:dyDescent="0.25">
      <c r="A985" s="78" t="s">
        <v>1296</v>
      </c>
      <c r="B985" s="57" t="s">
        <v>1292</v>
      </c>
      <c r="C985" s="57" t="s">
        <v>21</v>
      </c>
      <c r="D985" s="57" t="s">
        <v>58</v>
      </c>
      <c r="E985" s="66" t="s">
        <v>4</v>
      </c>
    </row>
    <row r="986" spans="1:5" x14ac:dyDescent="0.25">
      <c r="A986" s="78" t="s">
        <v>1297</v>
      </c>
      <c r="B986" s="57" t="s">
        <v>1298</v>
      </c>
      <c r="C986" s="57" t="s">
        <v>21</v>
      </c>
      <c r="D986" s="57" t="s">
        <v>50</v>
      </c>
      <c r="E986" s="66" t="s">
        <v>4</v>
      </c>
    </row>
    <row r="987" spans="1:5" x14ac:dyDescent="0.25">
      <c r="A987" s="78" t="s">
        <v>1299</v>
      </c>
      <c r="B987" s="57" t="s">
        <v>1298</v>
      </c>
      <c r="C987" s="57" t="s">
        <v>21</v>
      </c>
      <c r="D987" s="57" t="s">
        <v>52</v>
      </c>
      <c r="E987" s="66" t="s">
        <v>4</v>
      </c>
    </row>
    <row r="988" spans="1:5" x14ac:dyDescent="0.25">
      <c r="A988" s="78" t="s">
        <v>1300</v>
      </c>
      <c r="B988" s="57" t="s">
        <v>1298</v>
      </c>
      <c r="C988" s="57" t="s">
        <v>21</v>
      </c>
      <c r="D988" s="57" t="s">
        <v>54</v>
      </c>
      <c r="E988" s="66" t="s">
        <v>4</v>
      </c>
    </row>
    <row r="989" spans="1:5" x14ac:dyDescent="0.25">
      <c r="A989" s="78" t="s">
        <v>1301</v>
      </c>
      <c r="B989" s="57" t="s">
        <v>1298</v>
      </c>
      <c r="C989" s="57" t="s">
        <v>21</v>
      </c>
      <c r="D989" s="57" t="s">
        <v>56</v>
      </c>
      <c r="E989" s="66" t="s">
        <v>4</v>
      </c>
    </row>
    <row r="990" spans="1:5" x14ac:dyDescent="0.25">
      <c r="A990" s="78" t="s">
        <v>1302</v>
      </c>
      <c r="B990" s="57" t="s">
        <v>1298</v>
      </c>
      <c r="C990" s="57" t="s">
        <v>21</v>
      </c>
      <c r="D990" s="57" t="s">
        <v>58</v>
      </c>
      <c r="E990" s="66" t="s">
        <v>4</v>
      </c>
    </row>
    <row r="991" spans="1:5" x14ac:dyDescent="0.25">
      <c r="A991" s="78" t="s">
        <v>1303</v>
      </c>
      <c r="B991" s="57" t="s">
        <v>1304</v>
      </c>
      <c r="C991" s="57" t="s">
        <v>21</v>
      </c>
      <c r="D991" s="57" t="s">
        <v>50</v>
      </c>
      <c r="E991" s="66" t="s">
        <v>4</v>
      </c>
    </row>
    <row r="992" spans="1:5" x14ac:dyDescent="0.25">
      <c r="A992" s="78" t="s">
        <v>1305</v>
      </c>
      <c r="B992" s="57" t="s">
        <v>1304</v>
      </c>
      <c r="C992" s="57" t="s">
        <v>21</v>
      </c>
      <c r="D992" s="57" t="s">
        <v>52</v>
      </c>
      <c r="E992" s="66" t="s">
        <v>4</v>
      </c>
    </row>
    <row r="993" spans="1:5" x14ac:dyDescent="0.25">
      <c r="A993" s="78" t="s">
        <v>1306</v>
      </c>
      <c r="B993" s="57" t="s">
        <v>1304</v>
      </c>
      <c r="C993" s="57" t="s">
        <v>21</v>
      </c>
      <c r="D993" s="57" t="s">
        <v>54</v>
      </c>
      <c r="E993" s="66" t="s">
        <v>4</v>
      </c>
    </row>
    <row r="994" spans="1:5" x14ac:dyDescent="0.25">
      <c r="A994" s="78" t="s">
        <v>1307</v>
      </c>
      <c r="B994" s="57" t="s">
        <v>1304</v>
      </c>
      <c r="C994" s="57" t="s">
        <v>21</v>
      </c>
      <c r="D994" s="57" t="s">
        <v>56</v>
      </c>
      <c r="E994" s="66" t="s">
        <v>4</v>
      </c>
    </row>
    <row r="995" spans="1:5" x14ac:dyDescent="0.25">
      <c r="A995" s="78" t="s">
        <v>1308</v>
      </c>
      <c r="B995" s="57" t="s">
        <v>1304</v>
      </c>
      <c r="C995" s="57" t="s">
        <v>21</v>
      </c>
      <c r="D995" s="57" t="s">
        <v>58</v>
      </c>
      <c r="E995" s="66" t="s">
        <v>4</v>
      </c>
    </row>
    <row r="996" spans="1:5" x14ac:dyDescent="0.25">
      <c r="A996" s="78" t="s">
        <v>1309</v>
      </c>
      <c r="B996" s="57" t="s">
        <v>1310</v>
      </c>
      <c r="C996" s="57" t="s">
        <v>21</v>
      </c>
      <c r="D996" s="57" t="s">
        <v>50</v>
      </c>
      <c r="E996" s="66" t="s">
        <v>4</v>
      </c>
    </row>
    <row r="997" spans="1:5" x14ac:dyDescent="0.25">
      <c r="A997" s="78" t="s">
        <v>1311</v>
      </c>
      <c r="B997" s="57" t="s">
        <v>1310</v>
      </c>
      <c r="C997" s="57" t="s">
        <v>21</v>
      </c>
      <c r="D997" s="57" t="s">
        <v>52</v>
      </c>
      <c r="E997" s="66" t="s">
        <v>4</v>
      </c>
    </row>
    <row r="998" spans="1:5" x14ac:dyDescent="0.25">
      <c r="A998" s="78" t="s">
        <v>1312</v>
      </c>
      <c r="B998" s="57" t="s">
        <v>1310</v>
      </c>
      <c r="C998" s="57" t="s">
        <v>21</v>
      </c>
      <c r="D998" s="57" t="s">
        <v>54</v>
      </c>
      <c r="E998" s="66" t="s">
        <v>4</v>
      </c>
    </row>
    <row r="999" spans="1:5" x14ac:dyDescent="0.25">
      <c r="A999" s="78" t="s">
        <v>1313</v>
      </c>
      <c r="B999" s="57" t="s">
        <v>1310</v>
      </c>
      <c r="C999" s="57" t="s">
        <v>21</v>
      </c>
      <c r="D999" s="57" t="s">
        <v>56</v>
      </c>
      <c r="E999" s="66" t="s">
        <v>4</v>
      </c>
    </row>
    <row r="1000" spans="1:5" x14ac:dyDescent="0.25">
      <c r="A1000" s="78" t="s">
        <v>1314</v>
      </c>
      <c r="B1000" s="57" t="s">
        <v>1310</v>
      </c>
      <c r="C1000" s="57" t="s">
        <v>21</v>
      </c>
      <c r="D1000" s="57" t="s">
        <v>58</v>
      </c>
      <c r="E1000" s="66" t="s">
        <v>4</v>
      </c>
    </row>
    <row r="1001" spans="1:5" x14ac:dyDescent="0.25">
      <c r="A1001" s="78" t="s">
        <v>1315</v>
      </c>
      <c r="B1001" s="57" t="s">
        <v>1316</v>
      </c>
      <c r="C1001" s="57" t="s">
        <v>21</v>
      </c>
      <c r="D1001" s="57" t="s">
        <v>50</v>
      </c>
      <c r="E1001" s="66" t="s">
        <v>4</v>
      </c>
    </row>
    <row r="1002" spans="1:5" x14ac:dyDescent="0.25">
      <c r="A1002" s="78" t="s">
        <v>1317</v>
      </c>
      <c r="B1002" s="57" t="s">
        <v>1316</v>
      </c>
      <c r="C1002" s="57" t="s">
        <v>21</v>
      </c>
      <c r="D1002" s="57" t="s">
        <v>52</v>
      </c>
      <c r="E1002" s="66" t="s">
        <v>4</v>
      </c>
    </row>
    <row r="1003" spans="1:5" x14ac:dyDescent="0.25">
      <c r="A1003" s="78" t="s">
        <v>1318</v>
      </c>
      <c r="B1003" s="57" t="s">
        <v>1316</v>
      </c>
      <c r="C1003" s="57" t="s">
        <v>21</v>
      </c>
      <c r="D1003" s="57" t="s">
        <v>54</v>
      </c>
      <c r="E1003" s="66" t="s">
        <v>4</v>
      </c>
    </row>
    <row r="1004" spans="1:5" x14ac:dyDescent="0.25">
      <c r="A1004" s="78" t="s">
        <v>1319</v>
      </c>
      <c r="B1004" s="57" t="s">
        <v>1316</v>
      </c>
      <c r="C1004" s="57" t="s">
        <v>21</v>
      </c>
      <c r="D1004" s="57" t="s">
        <v>56</v>
      </c>
      <c r="E1004" s="66" t="s">
        <v>4</v>
      </c>
    </row>
    <row r="1005" spans="1:5" x14ac:dyDescent="0.25">
      <c r="A1005" s="78" t="s">
        <v>1320</v>
      </c>
      <c r="B1005" s="57" t="s">
        <v>1316</v>
      </c>
      <c r="C1005" s="57" t="s">
        <v>21</v>
      </c>
      <c r="D1005" s="57" t="s">
        <v>58</v>
      </c>
      <c r="E1005" s="66" t="s">
        <v>4</v>
      </c>
    </row>
    <row r="1006" spans="1:5" x14ac:dyDescent="0.25">
      <c r="A1006" s="78" t="s">
        <v>1321</v>
      </c>
      <c r="B1006" s="57" t="s">
        <v>1322</v>
      </c>
      <c r="C1006" s="57" t="s">
        <v>21</v>
      </c>
      <c r="D1006" s="57" t="s">
        <v>50</v>
      </c>
      <c r="E1006" s="66" t="s">
        <v>4</v>
      </c>
    </row>
    <row r="1007" spans="1:5" x14ac:dyDescent="0.25">
      <c r="A1007" s="78" t="s">
        <v>1323</v>
      </c>
      <c r="B1007" s="57" t="s">
        <v>1322</v>
      </c>
      <c r="C1007" s="57" t="s">
        <v>21</v>
      </c>
      <c r="D1007" s="57" t="s">
        <v>52</v>
      </c>
      <c r="E1007" s="66" t="s">
        <v>4</v>
      </c>
    </row>
    <row r="1008" spans="1:5" x14ac:dyDescent="0.25">
      <c r="A1008" s="78" t="s">
        <v>1324</v>
      </c>
      <c r="B1008" s="57" t="s">
        <v>1322</v>
      </c>
      <c r="C1008" s="57" t="s">
        <v>21</v>
      </c>
      <c r="D1008" s="57" t="s">
        <v>54</v>
      </c>
      <c r="E1008" s="66" t="s">
        <v>4</v>
      </c>
    </row>
    <row r="1009" spans="1:5" x14ac:dyDescent="0.25">
      <c r="A1009" s="78" t="s">
        <v>1325</v>
      </c>
      <c r="B1009" s="57" t="s">
        <v>1322</v>
      </c>
      <c r="C1009" s="57" t="s">
        <v>21</v>
      </c>
      <c r="D1009" s="57" t="s">
        <v>56</v>
      </c>
      <c r="E1009" s="66" t="s">
        <v>4</v>
      </c>
    </row>
    <row r="1010" spans="1:5" x14ac:dyDescent="0.25">
      <c r="A1010" s="78" t="s">
        <v>1326</v>
      </c>
      <c r="B1010" s="57" t="s">
        <v>1322</v>
      </c>
      <c r="C1010" s="57" t="s">
        <v>21</v>
      </c>
      <c r="D1010" s="57" t="s">
        <v>58</v>
      </c>
      <c r="E1010" s="66" t="s">
        <v>4</v>
      </c>
    </row>
    <row r="1011" spans="1:5" x14ac:dyDescent="0.25">
      <c r="A1011" s="78" t="s">
        <v>1327</v>
      </c>
      <c r="B1011" s="57" t="s">
        <v>1328</v>
      </c>
      <c r="C1011" s="57" t="s">
        <v>21</v>
      </c>
      <c r="D1011" s="57" t="s">
        <v>50</v>
      </c>
      <c r="E1011" s="66" t="s">
        <v>4</v>
      </c>
    </row>
    <row r="1012" spans="1:5" x14ac:dyDescent="0.25">
      <c r="A1012" s="78" t="s">
        <v>1329</v>
      </c>
      <c r="B1012" s="57" t="s">
        <v>1328</v>
      </c>
      <c r="C1012" s="57" t="s">
        <v>21</v>
      </c>
      <c r="D1012" s="57" t="s">
        <v>52</v>
      </c>
      <c r="E1012" s="66" t="s">
        <v>4</v>
      </c>
    </row>
    <row r="1013" spans="1:5" x14ac:dyDescent="0.25">
      <c r="A1013" s="78" t="s">
        <v>1330</v>
      </c>
      <c r="B1013" s="57" t="s">
        <v>1328</v>
      </c>
      <c r="C1013" s="57" t="s">
        <v>21</v>
      </c>
      <c r="D1013" s="57" t="s">
        <v>54</v>
      </c>
      <c r="E1013" s="66" t="s">
        <v>4</v>
      </c>
    </row>
    <row r="1014" spans="1:5" x14ac:dyDescent="0.25">
      <c r="A1014" s="78" t="s">
        <v>1331</v>
      </c>
      <c r="B1014" s="57" t="s">
        <v>1328</v>
      </c>
      <c r="C1014" s="57" t="s">
        <v>21</v>
      </c>
      <c r="D1014" s="57" t="s">
        <v>56</v>
      </c>
      <c r="E1014" s="66" t="s">
        <v>4</v>
      </c>
    </row>
    <row r="1015" spans="1:5" x14ac:dyDescent="0.25">
      <c r="A1015" s="78" t="s">
        <v>1332</v>
      </c>
      <c r="B1015" s="57" t="s">
        <v>1328</v>
      </c>
      <c r="C1015" s="57" t="s">
        <v>21</v>
      </c>
      <c r="D1015" s="57" t="s">
        <v>58</v>
      </c>
      <c r="E1015" s="66" t="s">
        <v>4</v>
      </c>
    </row>
    <row r="1016" spans="1:5" x14ac:dyDescent="0.25">
      <c r="A1016" s="78" t="s">
        <v>1333</v>
      </c>
      <c r="B1016" s="57" t="s">
        <v>1334</v>
      </c>
      <c r="C1016" s="57" t="s">
        <v>21</v>
      </c>
      <c r="D1016" s="57" t="s">
        <v>50</v>
      </c>
      <c r="E1016" s="66" t="s">
        <v>4</v>
      </c>
    </row>
    <row r="1017" spans="1:5" x14ac:dyDescent="0.25">
      <c r="A1017" s="78" t="s">
        <v>1335</v>
      </c>
      <c r="B1017" s="57" t="s">
        <v>1334</v>
      </c>
      <c r="C1017" s="57" t="s">
        <v>21</v>
      </c>
      <c r="D1017" s="57" t="s">
        <v>52</v>
      </c>
      <c r="E1017" s="66" t="s">
        <v>4</v>
      </c>
    </row>
    <row r="1018" spans="1:5" x14ac:dyDescent="0.25">
      <c r="A1018" s="78" t="s">
        <v>1336</v>
      </c>
      <c r="B1018" s="57" t="s">
        <v>1334</v>
      </c>
      <c r="C1018" s="57" t="s">
        <v>21</v>
      </c>
      <c r="D1018" s="57" t="s">
        <v>54</v>
      </c>
      <c r="E1018" s="66" t="s">
        <v>4</v>
      </c>
    </row>
    <row r="1019" spans="1:5" x14ac:dyDescent="0.25">
      <c r="A1019" s="78" t="s">
        <v>1337</v>
      </c>
      <c r="B1019" s="57" t="s">
        <v>1334</v>
      </c>
      <c r="C1019" s="57" t="s">
        <v>21</v>
      </c>
      <c r="D1019" s="57" t="s">
        <v>56</v>
      </c>
      <c r="E1019" s="66" t="s">
        <v>4</v>
      </c>
    </row>
    <row r="1020" spans="1:5" x14ac:dyDescent="0.25">
      <c r="A1020" s="78" t="s">
        <v>1338</v>
      </c>
      <c r="B1020" s="57" t="s">
        <v>1334</v>
      </c>
      <c r="C1020" s="57" t="s">
        <v>21</v>
      </c>
      <c r="D1020" s="57" t="s">
        <v>58</v>
      </c>
      <c r="E1020" s="66" t="s">
        <v>4</v>
      </c>
    </row>
    <row r="1021" spans="1:5" x14ac:dyDescent="0.25">
      <c r="A1021" s="78" t="s">
        <v>1339</v>
      </c>
      <c r="B1021" s="57" t="s">
        <v>1340</v>
      </c>
      <c r="C1021" s="57" t="s">
        <v>21</v>
      </c>
      <c r="D1021" s="57" t="s">
        <v>50</v>
      </c>
      <c r="E1021" s="66" t="s">
        <v>4</v>
      </c>
    </row>
    <row r="1022" spans="1:5" x14ac:dyDescent="0.25">
      <c r="A1022" s="78" t="s">
        <v>1341</v>
      </c>
      <c r="B1022" s="57" t="s">
        <v>1340</v>
      </c>
      <c r="C1022" s="57" t="s">
        <v>21</v>
      </c>
      <c r="D1022" s="57" t="s">
        <v>52</v>
      </c>
      <c r="E1022" s="66" t="s">
        <v>4</v>
      </c>
    </row>
    <row r="1023" spans="1:5" x14ac:dyDescent="0.25">
      <c r="A1023" s="78" t="s">
        <v>1342</v>
      </c>
      <c r="B1023" s="57" t="s">
        <v>1340</v>
      </c>
      <c r="C1023" s="57" t="s">
        <v>21</v>
      </c>
      <c r="D1023" s="57" t="s">
        <v>54</v>
      </c>
      <c r="E1023" s="66" t="s">
        <v>4</v>
      </c>
    </row>
    <row r="1024" spans="1:5" x14ac:dyDescent="0.25">
      <c r="A1024" s="78" t="s">
        <v>1343</v>
      </c>
      <c r="B1024" s="57" t="s">
        <v>1340</v>
      </c>
      <c r="C1024" s="57" t="s">
        <v>21</v>
      </c>
      <c r="D1024" s="57" t="s">
        <v>56</v>
      </c>
      <c r="E1024" s="66" t="s">
        <v>4</v>
      </c>
    </row>
    <row r="1025" spans="1:5" x14ac:dyDescent="0.25">
      <c r="A1025" s="78" t="s">
        <v>1344</v>
      </c>
      <c r="B1025" s="57" t="s">
        <v>1340</v>
      </c>
      <c r="C1025" s="57" t="s">
        <v>21</v>
      </c>
      <c r="D1025" s="57" t="s">
        <v>58</v>
      </c>
      <c r="E1025" s="66" t="s">
        <v>4</v>
      </c>
    </row>
    <row r="1026" spans="1:5" x14ac:dyDescent="0.25">
      <c r="A1026" s="78" t="s">
        <v>1345</v>
      </c>
      <c r="B1026" s="57" t="s">
        <v>1346</v>
      </c>
      <c r="C1026" s="57" t="s">
        <v>21</v>
      </c>
      <c r="D1026" s="57" t="s">
        <v>50</v>
      </c>
      <c r="E1026" s="66" t="s">
        <v>4</v>
      </c>
    </row>
    <row r="1027" spans="1:5" x14ac:dyDescent="0.25">
      <c r="A1027" s="78" t="s">
        <v>1347</v>
      </c>
      <c r="B1027" s="57" t="s">
        <v>1346</v>
      </c>
      <c r="C1027" s="57" t="s">
        <v>21</v>
      </c>
      <c r="D1027" s="57" t="s">
        <v>52</v>
      </c>
      <c r="E1027" s="66" t="s">
        <v>4</v>
      </c>
    </row>
    <row r="1028" spans="1:5" x14ac:dyDescent="0.25">
      <c r="A1028" s="78" t="s">
        <v>1348</v>
      </c>
      <c r="B1028" s="57" t="s">
        <v>1346</v>
      </c>
      <c r="C1028" s="57" t="s">
        <v>21</v>
      </c>
      <c r="D1028" s="57" t="s">
        <v>54</v>
      </c>
      <c r="E1028" s="66" t="s">
        <v>4</v>
      </c>
    </row>
    <row r="1029" spans="1:5" x14ac:dyDescent="0.25">
      <c r="A1029" s="78" t="s">
        <v>1349</v>
      </c>
      <c r="B1029" s="57" t="s">
        <v>1346</v>
      </c>
      <c r="C1029" s="57" t="s">
        <v>21</v>
      </c>
      <c r="D1029" s="57" t="s">
        <v>56</v>
      </c>
      <c r="E1029" s="66" t="s">
        <v>4</v>
      </c>
    </row>
    <row r="1030" spans="1:5" x14ac:dyDescent="0.25">
      <c r="A1030" s="78" t="s">
        <v>1350</v>
      </c>
      <c r="B1030" s="57" t="s">
        <v>1346</v>
      </c>
      <c r="C1030" s="57" t="s">
        <v>21</v>
      </c>
      <c r="D1030" s="57" t="s">
        <v>58</v>
      </c>
      <c r="E1030" s="66" t="s">
        <v>4</v>
      </c>
    </row>
    <row r="1031" spans="1:5" x14ac:dyDescent="0.25">
      <c r="A1031" s="78" t="s">
        <v>1351</v>
      </c>
      <c r="B1031" s="57" t="s">
        <v>1352</v>
      </c>
      <c r="C1031" s="57" t="s">
        <v>21</v>
      </c>
      <c r="D1031" s="57" t="s">
        <v>50</v>
      </c>
      <c r="E1031" s="66" t="s">
        <v>4</v>
      </c>
    </row>
    <row r="1032" spans="1:5" x14ac:dyDescent="0.25">
      <c r="A1032" s="78" t="s">
        <v>1353</v>
      </c>
      <c r="B1032" s="57" t="s">
        <v>1352</v>
      </c>
      <c r="C1032" s="57" t="s">
        <v>21</v>
      </c>
      <c r="D1032" s="57" t="s">
        <v>52</v>
      </c>
      <c r="E1032" s="66" t="s">
        <v>4</v>
      </c>
    </row>
    <row r="1033" spans="1:5" x14ac:dyDescent="0.25">
      <c r="A1033" s="78" t="s">
        <v>1354</v>
      </c>
      <c r="B1033" s="57" t="s">
        <v>1352</v>
      </c>
      <c r="C1033" s="57" t="s">
        <v>21</v>
      </c>
      <c r="D1033" s="57" t="s">
        <v>54</v>
      </c>
      <c r="E1033" s="66" t="s">
        <v>4</v>
      </c>
    </row>
    <row r="1034" spans="1:5" x14ac:dyDescent="0.25">
      <c r="A1034" s="78" t="s">
        <v>1355</v>
      </c>
      <c r="B1034" s="57" t="s">
        <v>1352</v>
      </c>
      <c r="C1034" s="57" t="s">
        <v>21</v>
      </c>
      <c r="D1034" s="57" t="s">
        <v>56</v>
      </c>
      <c r="E1034" s="66" t="s">
        <v>4</v>
      </c>
    </row>
    <row r="1035" spans="1:5" x14ac:dyDescent="0.25">
      <c r="A1035" s="78" t="s">
        <v>1356</v>
      </c>
      <c r="B1035" s="57" t="s">
        <v>1352</v>
      </c>
      <c r="C1035" s="57" t="s">
        <v>21</v>
      </c>
      <c r="D1035" s="57" t="s">
        <v>58</v>
      </c>
      <c r="E1035" s="66" t="s">
        <v>4</v>
      </c>
    </row>
    <row r="1036" spans="1:5" x14ac:dyDescent="0.25">
      <c r="A1036" s="78" t="s">
        <v>1357</v>
      </c>
      <c r="B1036" s="57" t="s">
        <v>1358</v>
      </c>
      <c r="C1036" s="57" t="s">
        <v>21</v>
      </c>
      <c r="D1036" s="57" t="s">
        <v>470</v>
      </c>
      <c r="E1036" s="66" t="s">
        <v>4</v>
      </c>
    </row>
    <row r="1037" spans="1:5" x14ac:dyDescent="0.25">
      <c r="A1037" s="78" t="s">
        <v>1359</v>
      </c>
      <c r="B1037" s="57" t="s">
        <v>1358</v>
      </c>
      <c r="C1037" s="57" t="s">
        <v>21</v>
      </c>
      <c r="D1037" s="57" t="s">
        <v>50</v>
      </c>
      <c r="E1037" s="66" t="s">
        <v>4</v>
      </c>
    </row>
    <row r="1038" spans="1:5" x14ac:dyDescent="0.25">
      <c r="A1038" s="78" t="s">
        <v>1360</v>
      </c>
      <c r="B1038" s="57" t="s">
        <v>1358</v>
      </c>
      <c r="C1038" s="57" t="s">
        <v>21</v>
      </c>
      <c r="D1038" s="57" t="s">
        <v>52</v>
      </c>
      <c r="E1038" s="66" t="s">
        <v>4</v>
      </c>
    </row>
    <row r="1039" spans="1:5" x14ac:dyDescent="0.25">
      <c r="A1039" s="78" t="s">
        <v>1361</v>
      </c>
      <c r="B1039" s="57" t="s">
        <v>1358</v>
      </c>
      <c r="C1039" s="57" t="s">
        <v>21</v>
      </c>
      <c r="D1039" s="57" t="s">
        <v>54</v>
      </c>
      <c r="E1039" s="66" t="s">
        <v>4</v>
      </c>
    </row>
    <row r="1040" spans="1:5" x14ac:dyDescent="0.25">
      <c r="A1040" s="78" t="s">
        <v>1362</v>
      </c>
      <c r="B1040" s="57" t="s">
        <v>1358</v>
      </c>
      <c r="C1040" s="57" t="s">
        <v>21</v>
      </c>
      <c r="D1040" s="57" t="s">
        <v>56</v>
      </c>
      <c r="E1040" s="66" t="s">
        <v>4</v>
      </c>
    </row>
    <row r="1041" spans="1:5" x14ac:dyDescent="0.25">
      <c r="A1041" s="78" t="s">
        <v>1363</v>
      </c>
      <c r="B1041" s="57" t="s">
        <v>1358</v>
      </c>
      <c r="C1041" s="57" t="s">
        <v>21</v>
      </c>
      <c r="D1041" s="57" t="s">
        <v>58</v>
      </c>
      <c r="E1041" s="66" t="s">
        <v>4</v>
      </c>
    </row>
    <row r="1042" spans="1:5" x14ac:dyDescent="0.25">
      <c r="A1042" s="78" t="s">
        <v>1364</v>
      </c>
      <c r="B1042" s="57" t="s">
        <v>1365</v>
      </c>
      <c r="C1042" s="57" t="s">
        <v>21</v>
      </c>
      <c r="D1042" s="57" t="s">
        <v>50</v>
      </c>
      <c r="E1042" s="66" t="s">
        <v>4</v>
      </c>
    </row>
    <row r="1043" spans="1:5" x14ac:dyDescent="0.25">
      <c r="A1043" s="78" t="s">
        <v>1366</v>
      </c>
      <c r="B1043" s="57" t="s">
        <v>1365</v>
      </c>
      <c r="C1043" s="57" t="s">
        <v>21</v>
      </c>
      <c r="D1043" s="57" t="s">
        <v>52</v>
      </c>
      <c r="E1043" s="66" t="s">
        <v>4</v>
      </c>
    </row>
    <row r="1044" spans="1:5" x14ac:dyDescent="0.25">
      <c r="A1044" s="78" t="s">
        <v>1367</v>
      </c>
      <c r="B1044" s="57" t="s">
        <v>1365</v>
      </c>
      <c r="C1044" s="57" t="s">
        <v>21</v>
      </c>
      <c r="D1044" s="57" t="s">
        <v>54</v>
      </c>
      <c r="E1044" s="66" t="s">
        <v>4</v>
      </c>
    </row>
    <row r="1045" spans="1:5" x14ac:dyDescent="0.25">
      <c r="A1045" s="78" t="s">
        <v>1368</v>
      </c>
      <c r="B1045" s="57" t="s">
        <v>1365</v>
      </c>
      <c r="C1045" s="57" t="s">
        <v>21</v>
      </c>
      <c r="D1045" s="57" t="s">
        <v>56</v>
      </c>
      <c r="E1045" s="66" t="s">
        <v>4</v>
      </c>
    </row>
    <row r="1046" spans="1:5" x14ac:dyDescent="0.25">
      <c r="A1046" s="78" t="s">
        <v>1369</v>
      </c>
      <c r="B1046" s="57" t="s">
        <v>1365</v>
      </c>
      <c r="C1046" s="57" t="s">
        <v>21</v>
      </c>
      <c r="D1046" s="57" t="s">
        <v>58</v>
      </c>
      <c r="E1046" s="66" t="s">
        <v>4</v>
      </c>
    </row>
    <row r="1047" spans="1:5" x14ac:dyDescent="0.25">
      <c r="A1047" s="78" t="s">
        <v>1370</v>
      </c>
      <c r="B1047" s="57" t="s">
        <v>1371</v>
      </c>
      <c r="C1047" s="57" t="s">
        <v>21</v>
      </c>
      <c r="D1047" s="57" t="s">
        <v>50</v>
      </c>
      <c r="E1047" s="66" t="s">
        <v>4</v>
      </c>
    </row>
    <row r="1048" spans="1:5" x14ac:dyDescent="0.25">
      <c r="A1048" s="78" t="s">
        <v>1372</v>
      </c>
      <c r="B1048" s="57" t="s">
        <v>1371</v>
      </c>
      <c r="C1048" s="57" t="s">
        <v>21</v>
      </c>
      <c r="D1048" s="57" t="s">
        <v>52</v>
      </c>
      <c r="E1048" s="66" t="s">
        <v>4</v>
      </c>
    </row>
    <row r="1049" spans="1:5" x14ac:dyDescent="0.25">
      <c r="A1049" s="78" t="s">
        <v>1373</v>
      </c>
      <c r="B1049" s="57" t="s">
        <v>1371</v>
      </c>
      <c r="C1049" s="57" t="s">
        <v>21</v>
      </c>
      <c r="D1049" s="57" t="s">
        <v>54</v>
      </c>
      <c r="E1049" s="66" t="s">
        <v>4</v>
      </c>
    </row>
    <row r="1050" spans="1:5" x14ac:dyDescent="0.25">
      <c r="A1050" s="78" t="s">
        <v>1374</v>
      </c>
      <c r="B1050" s="57" t="s">
        <v>1371</v>
      </c>
      <c r="C1050" s="57" t="s">
        <v>21</v>
      </c>
      <c r="D1050" s="57" t="s">
        <v>56</v>
      </c>
      <c r="E1050" s="66" t="s">
        <v>4</v>
      </c>
    </row>
    <row r="1051" spans="1:5" x14ac:dyDescent="0.25">
      <c r="A1051" s="78" t="s">
        <v>1375</v>
      </c>
      <c r="B1051" s="57" t="s">
        <v>1371</v>
      </c>
      <c r="C1051" s="57" t="s">
        <v>21</v>
      </c>
      <c r="D1051" s="57" t="s">
        <v>58</v>
      </c>
      <c r="E1051" s="66" t="s">
        <v>4</v>
      </c>
    </row>
    <row r="1052" spans="1:5" x14ac:dyDescent="0.25">
      <c r="A1052" s="78" t="s">
        <v>1376</v>
      </c>
      <c r="B1052" s="57" t="s">
        <v>1377</v>
      </c>
      <c r="C1052" s="57" t="s">
        <v>21</v>
      </c>
      <c r="D1052" s="57" t="s">
        <v>50</v>
      </c>
      <c r="E1052" s="66" t="s">
        <v>4</v>
      </c>
    </row>
    <row r="1053" spans="1:5" x14ac:dyDescent="0.25">
      <c r="A1053" s="78" t="s">
        <v>1378</v>
      </c>
      <c r="B1053" s="57" t="s">
        <v>1377</v>
      </c>
      <c r="C1053" s="57" t="s">
        <v>21</v>
      </c>
      <c r="D1053" s="57" t="s">
        <v>52</v>
      </c>
      <c r="E1053" s="66" t="s">
        <v>4</v>
      </c>
    </row>
    <row r="1054" spans="1:5" x14ac:dyDescent="0.25">
      <c r="A1054" s="78" t="s">
        <v>1379</v>
      </c>
      <c r="B1054" s="57" t="s">
        <v>1377</v>
      </c>
      <c r="C1054" s="57" t="s">
        <v>21</v>
      </c>
      <c r="D1054" s="57" t="s">
        <v>54</v>
      </c>
      <c r="E1054" s="66" t="s">
        <v>4</v>
      </c>
    </row>
    <row r="1055" spans="1:5" x14ac:dyDescent="0.25">
      <c r="A1055" s="78" t="s">
        <v>1380</v>
      </c>
      <c r="B1055" s="57" t="s">
        <v>1377</v>
      </c>
      <c r="C1055" s="57" t="s">
        <v>21</v>
      </c>
      <c r="D1055" s="57" t="s">
        <v>56</v>
      </c>
      <c r="E1055" s="66" t="s">
        <v>4</v>
      </c>
    </row>
    <row r="1056" spans="1:5" x14ac:dyDescent="0.25">
      <c r="A1056" s="78" t="s">
        <v>1381</v>
      </c>
      <c r="B1056" s="57" t="s">
        <v>1377</v>
      </c>
      <c r="C1056" s="57" t="s">
        <v>21</v>
      </c>
      <c r="D1056" s="57" t="s">
        <v>58</v>
      </c>
      <c r="E1056" s="66" t="s">
        <v>4</v>
      </c>
    </row>
    <row r="1057" spans="1:5" x14ac:dyDescent="0.25">
      <c r="A1057" s="78" t="s">
        <v>1382</v>
      </c>
      <c r="B1057" s="57" t="s">
        <v>1383</v>
      </c>
      <c r="C1057" s="57" t="s">
        <v>21</v>
      </c>
      <c r="D1057" s="57" t="s">
        <v>50</v>
      </c>
      <c r="E1057" s="66" t="s">
        <v>4</v>
      </c>
    </row>
    <row r="1058" spans="1:5" x14ac:dyDescent="0.25">
      <c r="A1058" s="78" t="s">
        <v>1384</v>
      </c>
      <c r="B1058" s="57" t="s">
        <v>1383</v>
      </c>
      <c r="C1058" s="57" t="s">
        <v>21</v>
      </c>
      <c r="D1058" s="57" t="s">
        <v>52</v>
      </c>
      <c r="E1058" s="66" t="s">
        <v>4</v>
      </c>
    </row>
    <row r="1059" spans="1:5" x14ac:dyDescent="0.25">
      <c r="A1059" s="78" t="s">
        <v>1385</v>
      </c>
      <c r="B1059" s="57" t="s">
        <v>1383</v>
      </c>
      <c r="C1059" s="57" t="s">
        <v>21</v>
      </c>
      <c r="D1059" s="57" t="s">
        <v>54</v>
      </c>
      <c r="E1059" s="66" t="s">
        <v>4</v>
      </c>
    </row>
    <row r="1060" spans="1:5" x14ac:dyDescent="0.25">
      <c r="A1060" s="78" t="s">
        <v>1386</v>
      </c>
      <c r="B1060" s="57" t="s">
        <v>1383</v>
      </c>
      <c r="C1060" s="57" t="s">
        <v>21</v>
      </c>
      <c r="D1060" s="57" t="s">
        <v>56</v>
      </c>
      <c r="E1060" s="66" t="s">
        <v>4</v>
      </c>
    </row>
    <row r="1061" spans="1:5" x14ac:dyDescent="0.25">
      <c r="A1061" s="78" t="s">
        <v>1387</v>
      </c>
      <c r="B1061" s="57" t="s">
        <v>1383</v>
      </c>
      <c r="C1061" s="57" t="s">
        <v>21</v>
      </c>
      <c r="D1061" s="57" t="s">
        <v>58</v>
      </c>
      <c r="E1061" s="66" t="s">
        <v>4</v>
      </c>
    </row>
    <row r="1062" spans="1:5" x14ac:dyDescent="0.25">
      <c r="A1062" s="78" t="s">
        <v>1388</v>
      </c>
      <c r="B1062" s="57" t="s">
        <v>1389</v>
      </c>
      <c r="C1062" s="57" t="s">
        <v>21</v>
      </c>
      <c r="D1062" s="57" t="s">
        <v>50</v>
      </c>
      <c r="E1062" s="66" t="s">
        <v>4</v>
      </c>
    </row>
    <row r="1063" spans="1:5" x14ac:dyDescent="0.25">
      <c r="A1063" s="78" t="s">
        <v>1390</v>
      </c>
      <c r="B1063" s="57" t="s">
        <v>1389</v>
      </c>
      <c r="C1063" s="57" t="s">
        <v>21</v>
      </c>
      <c r="D1063" s="57" t="s">
        <v>52</v>
      </c>
      <c r="E1063" s="66" t="s">
        <v>4</v>
      </c>
    </row>
    <row r="1064" spans="1:5" x14ac:dyDescent="0.25">
      <c r="A1064" s="78" t="s">
        <v>1391</v>
      </c>
      <c r="B1064" s="57" t="s">
        <v>1389</v>
      </c>
      <c r="C1064" s="57" t="s">
        <v>21</v>
      </c>
      <c r="D1064" s="57" t="s">
        <v>54</v>
      </c>
      <c r="E1064" s="66" t="s">
        <v>4</v>
      </c>
    </row>
    <row r="1065" spans="1:5" x14ac:dyDescent="0.25">
      <c r="A1065" s="78" t="s">
        <v>1392</v>
      </c>
      <c r="B1065" s="57" t="s">
        <v>1389</v>
      </c>
      <c r="C1065" s="57" t="s">
        <v>21</v>
      </c>
      <c r="D1065" s="57" t="s">
        <v>56</v>
      </c>
      <c r="E1065" s="66" t="s">
        <v>4</v>
      </c>
    </row>
    <row r="1066" spans="1:5" x14ac:dyDescent="0.25">
      <c r="A1066" s="78" t="s">
        <v>1393</v>
      </c>
      <c r="B1066" s="57" t="s">
        <v>1389</v>
      </c>
      <c r="C1066" s="57" t="s">
        <v>21</v>
      </c>
      <c r="D1066" s="57" t="s">
        <v>58</v>
      </c>
      <c r="E1066" s="66" t="s">
        <v>4</v>
      </c>
    </row>
    <row r="1067" spans="1:5" x14ac:dyDescent="0.25">
      <c r="A1067" s="78" t="s">
        <v>1394</v>
      </c>
      <c r="B1067" s="57" t="s">
        <v>1395</v>
      </c>
      <c r="C1067" s="57" t="s">
        <v>21</v>
      </c>
      <c r="D1067" s="57" t="s">
        <v>50</v>
      </c>
      <c r="E1067" s="66" t="s">
        <v>4</v>
      </c>
    </row>
    <row r="1068" spans="1:5" x14ac:dyDescent="0.25">
      <c r="A1068" s="78" t="s">
        <v>1396</v>
      </c>
      <c r="B1068" s="57" t="s">
        <v>1395</v>
      </c>
      <c r="C1068" s="57" t="s">
        <v>21</v>
      </c>
      <c r="D1068" s="57" t="s">
        <v>52</v>
      </c>
      <c r="E1068" s="66" t="s">
        <v>4</v>
      </c>
    </row>
    <row r="1069" spans="1:5" x14ac:dyDescent="0.25">
      <c r="A1069" s="78" t="s">
        <v>1397</v>
      </c>
      <c r="B1069" s="57" t="s">
        <v>1395</v>
      </c>
      <c r="C1069" s="57" t="s">
        <v>21</v>
      </c>
      <c r="D1069" s="57" t="s">
        <v>54</v>
      </c>
      <c r="E1069" s="66" t="s">
        <v>4</v>
      </c>
    </row>
    <row r="1070" spans="1:5" x14ac:dyDescent="0.25">
      <c r="A1070" s="78" t="s">
        <v>1398</v>
      </c>
      <c r="B1070" s="57" t="s">
        <v>1395</v>
      </c>
      <c r="C1070" s="57" t="s">
        <v>21</v>
      </c>
      <c r="D1070" s="57" t="s">
        <v>56</v>
      </c>
      <c r="E1070" s="66" t="s">
        <v>4</v>
      </c>
    </row>
    <row r="1071" spans="1:5" x14ac:dyDescent="0.25">
      <c r="A1071" s="78" t="s">
        <v>1399</v>
      </c>
      <c r="B1071" s="57" t="s">
        <v>1395</v>
      </c>
      <c r="C1071" s="57" t="s">
        <v>21</v>
      </c>
      <c r="D1071" s="57" t="s">
        <v>58</v>
      </c>
      <c r="E1071" s="66" t="s">
        <v>4</v>
      </c>
    </row>
    <row r="1072" spans="1:5" x14ac:dyDescent="0.25">
      <c r="A1072" s="78" t="s">
        <v>1400</v>
      </c>
      <c r="B1072" s="57" t="s">
        <v>1401</v>
      </c>
      <c r="C1072" s="57" t="s">
        <v>21</v>
      </c>
      <c r="D1072" s="57" t="s">
        <v>50</v>
      </c>
      <c r="E1072" s="66" t="s">
        <v>4</v>
      </c>
    </row>
    <row r="1073" spans="1:5" x14ac:dyDescent="0.25">
      <c r="A1073" s="78" t="s">
        <v>1402</v>
      </c>
      <c r="B1073" s="57" t="s">
        <v>1401</v>
      </c>
      <c r="C1073" s="57" t="s">
        <v>21</v>
      </c>
      <c r="D1073" s="57" t="s">
        <v>52</v>
      </c>
      <c r="E1073" s="66" t="s">
        <v>4</v>
      </c>
    </row>
    <row r="1074" spans="1:5" x14ac:dyDescent="0.25">
      <c r="A1074" s="78" t="s">
        <v>1403</v>
      </c>
      <c r="B1074" s="57" t="s">
        <v>1401</v>
      </c>
      <c r="C1074" s="57" t="s">
        <v>21</v>
      </c>
      <c r="D1074" s="57" t="s">
        <v>54</v>
      </c>
      <c r="E1074" s="66" t="s">
        <v>4</v>
      </c>
    </row>
    <row r="1075" spans="1:5" x14ac:dyDescent="0.25">
      <c r="A1075" s="78" t="s">
        <v>1404</v>
      </c>
      <c r="B1075" s="57" t="s">
        <v>1401</v>
      </c>
      <c r="C1075" s="57" t="s">
        <v>21</v>
      </c>
      <c r="D1075" s="57" t="s">
        <v>56</v>
      </c>
      <c r="E1075" s="66" t="s">
        <v>4</v>
      </c>
    </row>
    <row r="1076" spans="1:5" x14ac:dyDescent="0.25">
      <c r="A1076" s="78" t="s">
        <v>1405</v>
      </c>
      <c r="B1076" s="57" t="s">
        <v>1401</v>
      </c>
      <c r="C1076" s="57" t="s">
        <v>21</v>
      </c>
      <c r="D1076" s="57" t="s">
        <v>58</v>
      </c>
      <c r="E1076" s="66" t="s">
        <v>4</v>
      </c>
    </row>
    <row r="1077" spans="1:5" x14ac:dyDescent="0.25">
      <c r="A1077" s="78" t="s">
        <v>1406</v>
      </c>
      <c r="B1077" s="57" t="s">
        <v>1407</v>
      </c>
      <c r="C1077" s="57" t="s">
        <v>21</v>
      </c>
      <c r="D1077" s="57" t="s">
        <v>50</v>
      </c>
      <c r="E1077" s="66" t="s">
        <v>4</v>
      </c>
    </row>
    <row r="1078" spans="1:5" x14ac:dyDescent="0.25">
      <c r="A1078" s="78" t="s">
        <v>1408</v>
      </c>
      <c r="B1078" s="57" t="s">
        <v>1407</v>
      </c>
      <c r="C1078" s="57" t="s">
        <v>21</v>
      </c>
      <c r="D1078" s="57" t="s">
        <v>52</v>
      </c>
      <c r="E1078" s="66" t="s">
        <v>4</v>
      </c>
    </row>
    <row r="1079" spans="1:5" x14ac:dyDescent="0.25">
      <c r="A1079" s="78" t="s">
        <v>1409</v>
      </c>
      <c r="B1079" s="57" t="s">
        <v>1407</v>
      </c>
      <c r="C1079" s="57" t="s">
        <v>21</v>
      </c>
      <c r="D1079" s="57" t="s">
        <v>54</v>
      </c>
      <c r="E1079" s="66" t="s">
        <v>4</v>
      </c>
    </row>
    <row r="1080" spans="1:5" x14ac:dyDescent="0.25">
      <c r="A1080" s="78" t="s">
        <v>1410</v>
      </c>
      <c r="B1080" s="57" t="s">
        <v>1407</v>
      </c>
      <c r="C1080" s="57" t="s">
        <v>21</v>
      </c>
      <c r="D1080" s="57" t="s">
        <v>56</v>
      </c>
      <c r="E1080" s="66" t="s">
        <v>4</v>
      </c>
    </row>
    <row r="1081" spans="1:5" x14ac:dyDescent="0.25">
      <c r="A1081" s="78" t="s">
        <v>1411</v>
      </c>
      <c r="B1081" s="57" t="s">
        <v>1407</v>
      </c>
      <c r="C1081" s="57" t="s">
        <v>21</v>
      </c>
      <c r="D1081" s="57" t="s">
        <v>58</v>
      </c>
      <c r="E1081" s="66" t="s">
        <v>4</v>
      </c>
    </row>
    <row r="1082" spans="1:5" x14ac:dyDescent="0.25">
      <c r="A1082" s="78" t="s">
        <v>1412</v>
      </c>
      <c r="B1082" s="57" t="s">
        <v>1413</v>
      </c>
      <c r="C1082" s="57" t="s">
        <v>21</v>
      </c>
      <c r="D1082" s="57" t="s">
        <v>54</v>
      </c>
      <c r="E1082" s="66" t="s">
        <v>4</v>
      </c>
    </row>
    <row r="1083" spans="1:5" x14ac:dyDescent="0.25">
      <c r="A1083" s="78" t="s">
        <v>1414</v>
      </c>
      <c r="B1083" s="57" t="s">
        <v>1415</v>
      </c>
      <c r="C1083" s="57" t="s">
        <v>21</v>
      </c>
      <c r="D1083" s="57" t="s">
        <v>50</v>
      </c>
      <c r="E1083" s="66" t="s">
        <v>4</v>
      </c>
    </row>
    <row r="1084" spans="1:5" x14ac:dyDescent="0.25">
      <c r="A1084" s="78" t="s">
        <v>1416</v>
      </c>
      <c r="B1084" s="57" t="s">
        <v>1415</v>
      </c>
      <c r="C1084" s="57" t="s">
        <v>21</v>
      </c>
      <c r="D1084" s="57" t="s">
        <v>52</v>
      </c>
      <c r="E1084" s="66" t="s">
        <v>4</v>
      </c>
    </row>
    <row r="1085" spans="1:5" x14ac:dyDescent="0.25">
      <c r="A1085" s="78" t="s">
        <v>1417</v>
      </c>
      <c r="B1085" s="57" t="s">
        <v>1415</v>
      </c>
      <c r="C1085" s="57" t="s">
        <v>21</v>
      </c>
      <c r="D1085" s="57" t="s">
        <v>54</v>
      </c>
      <c r="E1085" s="66" t="s">
        <v>4</v>
      </c>
    </row>
    <row r="1086" spans="1:5" x14ac:dyDescent="0.25">
      <c r="A1086" s="78" t="s">
        <v>1418</v>
      </c>
      <c r="B1086" s="57" t="s">
        <v>1415</v>
      </c>
      <c r="C1086" s="57" t="s">
        <v>21</v>
      </c>
      <c r="D1086" s="57" t="s">
        <v>56</v>
      </c>
      <c r="E1086" s="66" t="s">
        <v>4</v>
      </c>
    </row>
    <row r="1087" spans="1:5" x14ac:dyDescent="0.25">
      <c r="A1087" s="78" t="s">
        <v>1419</v>
      </c>
      <c r="B1087" s="57" t="s">
        <v>1415</v>
      </c>
      <c r="C1087" s="57" t="s">
        <v>21</v>
      </c>
      <c r="D1087" s="57" t="s">
        <v>58</v>
      </c>
      <c r="E1087" s="66" t="s">
        <v>4</v>
      </c>
    </row>
    <row r="1088" spans="1:5" x14ac:dyDescent="0.25">
      <c r="A1088" s="78" t="s">
        <v>1420</v>
      </c>
      <c r="B1088" s="57" t="s">
        <v>1421</v>
      </c>
      <c r="C1088" s="57" t="s">
        <v>21</v>
      </c>
      <c r="D1088" s="57" t="s">
        <v>50</v>
      </c>
      <c r="E1088" s="66" t="s">
        <v>4</v>
      </c>
    </row>
    <row r="1089" spans="1:5" x14ac:dyDescent="0.25">
      <c r="A1089" s="78" t="s">
        <v>1422</v>
      </c>
      <c r="B1089" s="57" t="s">
        <v>1421</v>
      </c>
      <c r="C1089" s="57" t="s">
        <v>21</v>
      </c>
      <c r="D1089" s="57" t="s">
        <v>52</v>
      </c>
      <c r="E1089" s="66" t="s">
        <v>4</v>
      </c>
    </row>
    <row r="1090" spans="1:5" x14ac:dyDescent="0.25">
      <c r="A1090" s="78" t="s">
        <v>1423</v>
      </c>
      <c r="B1090" s="57" t="s">
        <v>1421</v>
      </c>
      <c r="C1090" s="57" t="s">
        <v>21</v>
      </c>
      <c r="D1090" s="57" t="s">
        <v>54</v>
      </c>
      <c r="E1090" s="66" t="s">
        <v>4</v>
      </c>
    </row>
    <row r="1091" spans="1:5" x14ac:dyDescent="0.25">
      <c r="A1091" s="78" t="s">
        <v>1424</v>
      </c>
      <c r="B1091" s="57" t="s">
        <v>1421</v>
      </c>
      <c r="C1091" s="57" t="s">
        <v>21</v>
      </c>
      <c r="D1091" s="57" t="s">
        <v>56</v>
      </c>
      <c r="E1091" s="66" t="s">
        <v>4</v>
      </c>
    </row>
    <row r="1092" spans="1:5" x14ac:dyDescent="0.25">
      <c r="A1092" s="78" t="s">
        <v>1425</v>
      </c>
      <c r="B1092" s="57" t="s">
        <v>1421</v>
      </c>
      <c r="C1092" s="57" t="s">
        <v>21</v>
      </c>
      <c r="D1092" s="57" t="s">
        <v>58</v>
      </c>
      <c r="E1092" s="66" t="s">
        <v>4</v>
      </c>
    </row>
    <row r="1093" spans="1:5" x14ac:dyDescent="0.25">
      <c r="A1093" s="78" t="s">
        <v>1426</v>
      </c>
      <c r="B1093" s="57" t="s">
        <v>1427</v>
      </c>
      <c r="C1093" s="57" t="s">
        <v>21</v>
      </c>
      <c r="D1093" s="57" t="s">
        <v>50</v>
      </c>
      <c r="E1093" s="66" t="s">
        <v>4</v>
      </c>
    </row>
    <row r="1094" spans="1:5" x14ac:dyDescent="0.25">
      <c r="A1094" s="78" t="s">
        <v>1428</v>
      </c>
      <c r="B1094" s="57" t="s">
        <v>1427</v>
      </c>
      <c r="C1094" s="57" t="s">
        <v>21</v>
      </c>
      <c r="D1094" s="57" t="s">
        <v>52</v>
      </c>
      <c r="E1094" s="66" t="s">
        <v>4</v>
      </c>
    </row>
    <row r="1095" spans="1:5" x14ac:dyDescent="0.25">
      <c r="A1095" s="78" t="s">
        <v>1429</v>
      </c>
      <c r="B1095" s="57" t="s">
        <v>1427</v>
      </c>
      <c r="C1095" s="57" t="s">
        <v>21</v>
      </c>
      <c r="D1095" s="57" t="s">
        <v>54</v>
      </c>
      <c r="E1095" s="66" t="s">
        <v>4</v>
      </c>
    </row>
    <row r="1096" spans="1:5" x14ac:dyDescent="0.25">
      <c r="A1096" s="78" t="s">
        <v>1430</v>
      </c>
      <c r="B1096" s="57" t="s">
        <v>1427</v>
      </c>
      <c r="C1096" s="57" t="s">
        <v>21</v>
      </c>
      <c r="D1096" s="57" t="s">
        <v>56</v>
      </c>
      <c r="E1096" s="66" t="s">
        <v>4</v>
      </c>
    </row>
    <row r="1097" spans="1:5" x14ac:dyDescent="0.25">
      <c r="A1097" s="78" t="s">
        <v>1431</v>
      </c>
      <c r="B1097" s="57" t="s">
        <v>1427</v>
      </c>
      <c r="C1097" s="57" t="s">
        <v>21</v>
      </c>
      <c r="D1097" s="57" t="s">
        <v>58</v>
      </c>
      <c r="E1097" s="66" t="s">
        <v>4</v>
      </c>
    </row>
    <row r="1098" spans="1:5" x14ac:dyDescent="0.25">
      <c r="A1098" s="78" t="s">
        <v>1432</v>
      </c>
      <c r="B1098" s="57" t="s">
        <v>1433</v>
      </c>
      <c r="C1098" s="57" t="s">
        <v>21</v>
      </c>
      <c r="D1098" s="57" t="s">
        <v>50</v>
      </c>
      <c r="E1098" s="66" t="s">
        <v>4</v>
      </c>
    </row>
    <row r="1099" spans="1:5" x14ac:dyDescent="0.25">
      <c r="A1099" s="78" t="s">
        <v>1434</v>
      </c>
      <c r="B1099" s="57" t="s">
        <v>1433</v>
      </c>
      <c r="C1099" s="57" t="s">
        <v>21</v>
      </c>
      <c r="D1099" s="57" t="s">
        <v>52</v>
      </c>
      <c r="E1099" s="66" t="s">
        <v>4</v>
      </c>
    </row>
    <row r="1100" spans="1:5" x14ac:dyDescent="0.25">
      <c r="A1100" s="78" t="s">
        <v>1435</v>
      </c>
      <c r="B1100" s="57" t="s">
        <v>1433</v>
      </c>
      <c r="C1100" s="57" t="s">
        <v>21</v>
      </c>
      <c r="D1100" s="57" t="s">
        <v>54</v>
      </c>
      <c r="E1100" s="66" t="s">
        <v>4</v>
      </c>
    </row>
    <row r="1101" spans="1:5" x14ac:dyDescent="0.25">
      <c r="A1101" s="78" t="s">
        <v>1436</v>
      </c>
      <c r="B1101" s="57" t="s">
        <v>1433</v>
      </c>
      <c r="C1101" s="57" t="s">
        <v>21</v>
      </c>
      <c r="D1101" s="57" t="s">
        <v>56</v>
      </c>
      <c r="E1101" s="66" t="s">
        <v>4</v>
      </c>
    </row>
    <row r="1102" spans="1:5" x14ac:dyDescent="0.25">
      <c r="A1102" s="78" t="s">
        <v>1437</v>
      </c>
      <c r="B1102" s="57" t="s">
        <v>1433</v>
      </c>
      <c r="C1102" s="57" t="s">
        <v>21</v>
      </c>
      <c r="D1102" s="57" t="s">
        <v>58</v>
      </c>
      <c r="E1102" s="66" t="s">
        <v>4</v>
      </c>
    </row>
    <row r="1103" spans="1:5" x14ac:dyDescent="0.25">
      <c r="A1103" s="78" t="s">
        <v>1438</v>
      </c>
      <c r="B1103" s="57" t="s">
        <v>1439</v>
      </c>
      <c r="C1103" s="57" t="s">
        <v>21</v>
      </c>
      <c r="D1103" s="57" t="s">
        <v>50</v>
      </c>
      <c r="E1103" s="66" t="s">
        <v>4</v>
      </c>
    </row>
    <row r="1104" spans="1:5" x14ac:dyDescent="0.25">
      <c r="A1104" s="78" t="s">
        <v>1440</v>
      </c>
      <c r="B1104" s="57" t="s">
        <v>1439</v>
      </c>
      <c r="C1104" s="57" t="s">
        <v>21</v>
      </c>
      <c r="D1104" s="57" t="s">
        <v>52</v>
      </c>
      <c r="E1104" s="66" t="s">
        <v>4</v>
      </c>
    </row>
    <row r="1105" spans="1:5" x14ac:dyDescent="0.25">
      <c r="A1105" s="78" t="s">
        <v>1441</v>
      </c>
      <c r="B1105" s="57" t="s">
        <v>1439</v>
      </c>
      <c r="C1105" s="57" t="s">
        <v>21</v>
      </c>
      <c r="D1105" s="57" t="s">
        <v>54</v>
      </c>
      <c r="E1105" s="66" t="s">
        <v>4</v>
      </c>
    </row>
    <row r="1106" spans="1:5" x14ac:dyDescent="0.25">
      <c r="A1106" s="78" t="s">
        <v>1442</v>
      </c>
      <c r="B1106" s="57" t="s">
        <v>1439</v>
      </c>
      <c r="C1106" s="57" t="s">
        <v>21</v>
      </c>
      <c r="D1106" s="57" t="s">
        <v>56</v>
      </c>
      <c r="E1106" s="66" t="s">
        <v>4</v>
      </c>
    </row>
    <row r="1107" spans="1:5" x14ac:dyDescent="0.25">
      <c r="A1107" s="78" t="s">
        <v>1443</v>
      </c>
      <c r="B1107" s="57" t="s">
        <v>1439</v>
      </c>
      <c r="C1107" s="57" t="s">
        <v>21</v>
      </c>
      <c r="D1107" s="57" t="s">
        <v>58</v>
      </c>
      <c r="E1107" s="66" t="s">
        <v>4</v>
      </c>
    </row>
    <row r="1108" spans="1:5" x14ac:dyDescent="0.25">
      <c r="A1108" s="78" t="s">
        <v>1444</v>
      </c>
      <c r="B1108" s="57" t="s">
        <v>1445</v>
      </c>
      <c r="C1108" s="57" t="s">
        <v>21</v>
      </c>
      <c r="D1108" s="57" t="s">
        <v>50</v>
      </c>
      <c r="E1108" s="66" t="s">
        <v>4</v>
      </c>
    </row>
    <row r="1109" spans="1:5" x14ac:dyDescent="0.25">
      <c r="A1109" s="78" t="s">
        <v>1446</v>
      </c>
      <c r="B1109" s="57" t="s">
        <v>1445</v>
      </c>
      <c r="C1109" s="57" t="s">
        <v>21</v>
      </c>
      <c r="D1109" s="57" t="s">
        <v>52</v>
      </c>
      <c r="E1109" s="66" t="s">
        <v>4</v>
      </c>
    </row>
    <row r="1110" spans="1:5" x14ac:dyDescent="0.25">
      <c r="A1110" s="78" t="s">
        <v>1447</v>
      </c>
      <c r="B1110" s="57" t="s">
        <v>1445</v>
      </c>
      <c r="C1110" s="57" t="s">
        <v>21</v>
      </c>
      <c r="D1110" s="57" t="s">
        <v>54</v>
      </c>
      <c r="E1110" s="66" t="s">
        <v>4</v>
      </c>
    </row>
    <row r="1111" spans="1:5" x14ac:dyDescent="0.25">
      <c r="A1111" s="78" t="s">
        <v>1448</v>
      </c>
      <c r="B1111" s="57" t="s">
        <v>1445</v>
      </c>
      <c r="C1111" s="57" t="s">
        <v>21</v>
      </c>
      <c r="D1111" s="57" t="s">
        <v>56</v>
      </c>
      <c r="E1111" s="66" t="s">
        <v>4</v>
      </c>
    </row>
    <row r="1112" spans="1:5" x14ac:dyDescent="0.25">
      <c r="A1112" s="78" t="s">
        <v>1449</v>
      </c>
      <c r="B1112" s="57" t="s">
        <v>1445</v>
      </c>
      <c r="C1112" s="57" t="s">
        <v>21</v>
      </c>
      <c r="D1112" s="57" t="s">
        <v>58</v>
      </c>
      <c r="E1112" s="66" t="s">
        <v>4</v>
      </c>
    </row>
    <row r="1113" spans="1:5" x14ac:dyDescent="0.25">
      <c r="A1113" s="78" t="s">
        <v>1450</v>
      </c>
      <c r="B1113" s="57" t="s">
        <v>1451</v>
      </c>
      <c r="C1113" s="57" t="s">
        <v>21</v>
      </c>
      <c r="D1113" s="57" t="s">
        <v>50</v>
      </c>
      <c r="E1113" s="66" t="s">
        <v>4</v>
      </c>
    </row>
    <row r="1114" spans="1:5" x14ac:dyDescent="0.25">
      <c r="A1114" s="78" t="s">
        <v>1452</v>
      </c>
      <c r="B1114" s="57" t="s">
        <v>1451</v>
      </c>
      <c r="C1114" s="57" t="s">
        <v>21</v>
      </c>
      <c r="D1114" s="57" t="s">
        <v>52</v>
      </c>
      <c r="E1114" s="66" t="s">
        <v>4</v>
      </c>
    </row>
    <row r="1115" spans="1:5" x14ac:dyDescent="0.25">
      <c r="A1115" s="78" t="s">
        <v>1453</v>
      </c>
      <c r="B1115" s="57" t="s">
        <v>1451</v>
      </c>
      <c r="C1115" s="57" t="s">
        <v>21</v>
      </c>
      <c r="D1115" s="57" t="s">
        <v>54</v>
      </c>
      <c r="E1115" s="66" t="s">
        <v>4</v>
      </c>
    </row>
    <row r="1116" spans="1:5" x14ac:dyDescent="0.25">
      <c r="A1116" s="78" t="s">
        <v>1454</v>
      </c>
      <c r="B1116" s="57" t="s">
        <v>1451</v>
      </c>
      <c r="C1116" s="57" t="s">
        <v>21</v>
      </c>
      <c r="D1116" s="57" t="s">
        <v>56</v>
      </c>
      <c r="E1116" s="66" t="s">
        <v>4</v>
      </c>
    </row>
    <row r="1117" spans="1:5" x14ac:dyDescent="0.25">
      <c r="A1117" s="78" t="s">
        <v>1455</v>
      </c>
      <c r="B1117" s="57" t="s">
        <v>1451</v>
      </c>
      <c r="C1117" s="57" t="s">
        <v>21</v>
      </c>
      <c r="D1117" s="57" t="s">
        <v>58</v>
      </c>
      <c r="E1117" s="66" t="s">
        <v>4</v>
      </c>
    </row>
    <row r="1118" spans="1:5" x14ac:dyDescent="0.25">
      <c r="A1118" s="78" t="s">
        <v>1456</v>
      </c>
      <c r="B1118" s="57" t="s">
        <v>1457</v>
      </c>
      <c r="C1118" s="57" t="s">
        <v>21</v>
      </c>
      <c r="D1118" s="57" t="s">
        <v>54</v>
      </c>
      <c r="E1118" s="66" t="s">
        <v>4</v>
      </c>
    </row>
    <row r="1119" spans="1:5" x14ac:dyDescent="0.25">
      <c r="A1119" s="78" t="s">
        <v>1458</v>
      </c>
      <c r="B1119" s="57" t="s">
        <v>1459</v>
      </c>
      <c r="C1119" s="57" t="s">
        <v>21</v>
      </c>
      <c r="D1119" s="57" t="s">
        <v>56</v>
      </c>
      <c r="E1119" s="66" t="s">
        <v>4</v>
      </c>
    </row>
    <row r="1120" spans="1:5" x14ac:dyDescent="0.25">
      <c r="A1120" s="78" t="s">
        <v>1460</v>
      </c>
      <c r="B1120" s="57" t="s">
        <v>1461</v>
      </c>
      <c r="C1120" s="57" t="s">
        <v>21</v>
      </c>
      <c r="D1120" s="57" t="s">
        <v>54</v>
      </c>
      <c r="E1120" s="66" t="s">
        <v>4</v>
      </c>
    </row>
    <row r="1121" spans="1:5" x14ac:dyDescent="0.25">
      <c r="A1121" s="78" t="s">
        <v>1462</v>
      </c>
      <c r="B1121" s="57" t="s">
        <v>1463</v>
      </c>
      <c r="C1121" s="57" t="s">
        <v>21</v>
      </c>
      <c r="D1121" s="57" t="s">
        <v>54</v>
      </c>
      <c r="E1121" s="66" t="s">
        <v>4</v>
      </c>
    </row>
    <row r="1122" spans="1:5" x14ac:dyDescent="0.25">
      <c r="A1122" s="78" t="s">
        <v>1464</v>
      </c>
      <c r="B1122" s="57" t="s">
        <v>1465</v>
      </c>
      <c r="C1122" s="57" t="s">
        <v>21</v>
      </c>
      <c r="D1122" s="57" t="s">
        <v>50</v>
      </c>
      <c r="E1122" s="66" t="s">
        <v>4</v>
      </c>
    </row>
    <row r="1123" spans="1:5" x14ac:dyDescent="0.25">
      <c r="A1123" s="78" t="s">
        <v>1466</v>
      </c>
      <c r="B1123" s="57" t="s">
        <v>1465</v>
      </c>
      <c r="C1123" s="57" t="s">
        <v>21</v>
      </c>
      <c r="D1123" s="57" t="s">
        <v>52</v>
      </c>
      <c r="E1123" s="66" t="s">
        <v>4</v>
      </c>
    </row>
    <row r="1124" spans="1:5" x14ac:dyDescent="0.25">
      <c r="A1124" s="78" t="s">
        <v>1467</v>
      </c>
      <c r="B1124" s="57" t="s">
        <v>1465</v>
      </c>
      <c r="C1124" s="57" t="s">
        <v>21</v>
      </c>
      <c r="D1124" s="57" t="s">
        <v>54</v>
      </c>
      <c r="E1124" s="66" t="s">
        <v>4</v>
      </c>
    </row>
    <row r="1125" spans="1:5" x14ac:dyDescent="0.25">
      <c r="A1125" s="78" t="s">
        <v>1468</v>
      </c>
      <c r="B1125" s="57" t="s">
        <v>1465</v>
      </c>
      <c r="C1125" s="57" t="s">
        <v>21</v>
      </c>
      <c r="D1125" s="57" t="s">
        <v>56</v>
      </c>
      <c r="E1125" s="66" t="s">
        <v>4</v>
      </c>
    </row>
    <row r="1126" spans="1:5" x14ac:dyDescent="0.25">
      <c r="A1126" s="78" t="s">
        <v>1469</v>
      </c>
      <c r="B1126" s="57" t="s">
        <v>1465</v>
      </c>
      <c r="C1126" s="57" t="s">
        <v>21</v>
      </c>
      <c r="D1126" s="57" t="s">
        <v>58</v>
      </c>
      <c r="E1126" s="66" t="s">
        <v>4</v>
      </c>
    </row>
    <row r="1127" spans="1:5" x14ac:dyDescent="0.25">
      <c r="A1127" s="78" t="s">
        <v>1470</v>
      </c>
      <c r="B1127" s="57" t="s">
        <v>1471</v>
      </c>
      <c r="C1127" s="57" t="s">
        <v>21</v>
      </c>
      <c r="D1127" s="57" t="s">
        <v>50</v>
      </c>
      <c r="E1127" s="66" t="s">
        <v>4</v>
      </c>
    </row>
    <row r="1128" spans="1:5" x14ac:dyDescent="0.25">
      <c r="A1128" s="78" t="s">
        <v>1472</v>
      </c>
      <c r="B1128" s="57" t="s">
        <v>1471</v>
      </c>
      <c r="C1128" s="57" t="s">
        <v>21</v>
      </c>
      <c r="D1128" s="57" t="s">
        <v>52</v>
      </c>
      <c r="E1128" s="66" t="s">
        <v>4</v>
      </c>
    </row>
    <row r="1129" spans="1:5" x14ac:dyDescent="0.25">
      <c r="A1129" s="78" t="s">
        <v>1473</v>
      </c>
      <c r="B1129" s="57" t="s">
        <v>1471</v>
      </c>
      <c r="C1129" s="57" t="s">
        <v>21</v>
      </c>
      <c r="D1129" s="57" t="s">
        <v>54</v>
      </c>
      <c r="E1129" s="66" t="s">
        <v>4</v>
      </c>
    </row>
    <row r="1130" spans="1:5" x14ac:dyDescent="0.25">
      <c r="A1130" s="78" t="s">
        <v>1474</v>
      </c>
      <c r="B1130" s="57" t="s">
        <v>1471</v>
      </c>
      <c r="C1130" s="57" t="s">
        <v>21</v>
      </c>
      <c r="D1130" s="57" t="s">
        <v>56</v>
      </c>
      <c r="E1130" s="66" t="s">
        <v>4</v>
      </c>
    </row>
    <row r="1131" spans="1:5" x14ac:dyDescent="0.25">
      <c r="A1131" s="78" t="s">
        <v>1475</v>
      </c>
      <c r="B1131" s="57" t="s">
        <v>1471</v>
      </c>
      <c r="C1131" s="57" t="s">
        <v>21</v>
      </c>
      <c r="D1131" s="57" t="s">
        <v>58</v>
      </c>
      <c r="E1131" s="66" t="s">
        <v>4</v>
      </c>
    </row>
    <row r="1132" spans="1:5" x14ac:dyDescent="0.25">
      <c r="A1132" s="78" t="s">
        <v>1476</v>
      </c>
      <c r="B1132" s="57" t="s">
        <v>1477</v>
      </c>
      <c r="C1132" s="57" t="s">
        <v>21</v>
      </c>
      <c r="D1132" s="57" t="s">
        <v>50</v>
      </c>
      <c r="E1132" s="66" t="s">
        <v>4</v>
      </c>
    </row>
    <row r="1133" spans="1:5" x14ac:dyDescent="0.25">
      <c r="A1133" s="78" t="s">
        <v>1478</v>
      </c>
      <c r="B1133" s="57" t="s">
        <v>1477</v>
      </c>
      <c r="C1133" s="57" t="s">
        <v>21</v>
      </c>
      <c r="D1133" s="57" t="s">
        <v>52</v>
      </c>
      <c r="E1133" s="66" t="s">
        <v>4</v>
      </c>
    </row>
    <row r="1134" spans="1:5" x14ac:dyDescent="0.25">
      <c r="A1134" s="78" t="s">
        <v>1479</v>
      </c>
      <c r="B1134" s="57" t="s">
        <v>1477</v>
      </c>
      <c r="C1134" s="57" t="s">
        <v>21</v>
      </c>
      <c r="D1134" s="57" t="s">
        <v>54</v>
      </c>
      <c r="E1134" s="66" t="s">
        <v>4</v>
      </c>
    </row>
    <row r="1135" spans="1:5" x14ac:dyDescent="0.25">
      <c r="A1135" s="78" t="s">
        <v>1480</v>
      </c>
      <c r="B1135" s="57" t="s">
        <v>1477</v>
      </c>
      <c r="C1135" s="57" t="s">
        <v>21</v>
      </c>
      <c r="D1135" s="57" t="s">
        <v>56</v>
      </c>
      <c r="E1135" s="66" t="s">
        <v>4</v>
      </c>
    </row>
    <row r="1136" spans="1:5" x14ac:dyDescent="0.25">
      <c r="A1136" s="78" t="s">
        <v>1481</v>
      </c>
      <c r="B1136" s="57" t="s">
        <v>1477</v>
      </c>
      <c r="C1136" s="57" t="s">
        <v>21</v>
      </c>
      <c r="D1136" s="57" t="s">
        <v>58</v>
      </c>
      <c r="E1136" s="66" t="s">
        <v>4</v>
      </c>
    </row>
    <row r="1137" spans="1:5" x14ac:dyDescent="0.25">
      <c r="A1137" s="78" t="s">
        <v>1482</v>
      </c>
      <c r="B1137" s="57" t="s">
        <v>1483</v>
      </c>
      <c r="C1137" s="57" t="s">
        <v>21</v>
      </c>
      <c r="D1137" s="57" t="s">
        <v>50</v>
      </c>
      <c r="E1137" s="66" t="s">
        <v>4</v>
      </c>
    </row>
    <row r="1138" spans="1:5" x14ac:dyDescent="0.25">
      <c r="A1138" s="78" t="s">
        <v>1484</v>
      </c>
      <c r="B1138" s="57" t="s">
        <v>1483</v>
      </c>
      <c r="C1138" s="57" t="s">
        <v>21</v>
      </c>
      <c r="D1138" s="57" t="s">
        <v>52</v>
      </c>
      <c r="E1138" s="66" t="s">
        <v>4</v>
      </c>
    </row>
    <row r="1139" spans="1:5" x14ac:dyDescent="0.25">
      <c r="A1139" s="78" t="s">
        <v>1485</v>
      </c>
      <c r="B1139" s="57" t="s">
        <v>1483</v>
      </c>
      <c r="C1139" s="57" t="s">
        <v>21</v>
      </c>
      <c r="D1139" s="57" t="s">
        <v>54</v>
      </c>
      <c r="E1139" s="66" t="s">
        <v>4</v>
      </c>
    </row>
    <row r="1140" spans="1:5" x14ac:dyDescent="0.25">
      <c r="A1140" s="78" t="s">
        <v>1486</v>
      </c>
      <c r="B1140" s="57" t="s">
        <v>1483</v>
      </c>
      <c r="C1140" s="57" t="s">
        <v>21</v>
      </c>
      <c r="D1140" s="57" t="s">
        <v>56</v>
      </c>
      <c r="E1140" s="66" t="s">
        <v>4</v>
      </c>
    </row>
    <row r="1141" spans="1:5" x14ac:dyDescent="0.25">
      <c r="A1141" s="78" t="s">
        <v>1487</v>
      </c>
      <c r="B1141" s="57" t="s">
        <v>1483</v>
      </c>
      <c r="C1141" s="57" t="s">
        <v>21</v>
      </c>
      <c r="D1141" s="57" t="s">
        <v>58</v>
      </c>
      <c r="E1141" s="66" t="s">
        <v>4</v>
      </c>
    </row>
    <row r="1142" spans="1:5" x14ac:dyDescent="0.25">
      <c r="A1142" s="78" t="s">
        <v>1488</v>
      </c>
      <c r="B1142" s="57" t="s">
        <v>1489</v>
      </c>
      <c r="C1142" s="57" t="s">
        <v>21</v>
      </c>
      <c r="D1142" s="57" t="s">
        <v>50</v>
      </c>
      <c r="E1142" s="66" t="s">
        <v>4</v>
      </c>
    </row>
    <row r="1143" spans="1:5" x14ac:dyDescent="0.25">
      <c r="A1143" s="78" t="s">
        <v>1490</v>
      </c>
      <c r="B1143" s="57" t="s">
        <v>1489</v>
      </c>
      <c r="C1143" s="57" t="s">
        <v>21</v>
      </c>
      <c r="D1143" s="57" t="s">
        <v>52</v>
      </c>
      <c r="E1143" s="66" t="s">
        <v>4</v>
      </c>
    </row>
    <row r="1144" spans="1:5" x14ac:dyDescent="0.25">
      <c r="A1144" s="78" t="s">
        <v>1491</v>
      </c>
      <c r="B1144" s="57" t="s">
        <v>1489</v>
      </c>
      <c r="C1144" s="57" t="s">
        <v>21</v>
      </c>
      <c r="D1144" s="57" t="s">
        <v>54</v>
      </c>
      <c r="E1144" s="66" t="s">
        <v>4</v>
      </c>
    </row>
    <row r="1145" spans="1:5" x14ac:dyDescent="0.25">
      <c r="A1145" s="78" t="s">
        <v>1492</v>
      </c>
      <c r="B1145" s="57" t="s">
        <v>1489</v>
      </c>
      <c r="C1145" s="57" t="s">
        <v>21</v>
      </c>
      <c r="D1145" s="57" t="s">
        <v>56</v>
      </c>
      <c r="E1145" s="66" t="s">
        <v>4</v>
      </c>
    </row>
    <row r="1146" spans="1:5" x14ac:dyDescent="0.25">
      <c r="A1146" s="78" t="s">
        <v>1493</v>
      </c>
      <c r="B1146" s="57" t="s">
        <v>1489</v>
      </c>
      <c r="C1146" s="57" t="s">
        <v>21</v>
      </c>
      <c r="D1146" s="57" t="s">
        <v>58</v>
      </c>
      <c r="E1146" s="66" t="s">
        <v>4</v>
      </c>
    </row>
    <row r="1147" spans="1:5" x14ac:dyDescent="0.25">
      <c r="A1147" s="78" t="s">
        <v>1494</v>
      </c>
      <c r="B1147" s="57" t="s">
        <v>1495</v>
      </c>
      <c r="C1147" s="57" t="s">
        <v>21</v>
      </c>
      <c r="D1147" s="57" t="s">
        <v>56</v>
      </c>
      <c r="E1147" s="66" t="s">
        <v>4</v>
      </c>
    </row>
    <row r="1148" spans="1:5" x14ac:dyDescent="0.25">
      <c r="A1148" s="78" t="s">
        <v>1496</v>
      </c>
      <c r="B1148" s="57" t="s">
        <v>1497</v>
      </c>
      <c r="C1148" s="57" t="s">
        <v>21</v>
      </c>
      <c r="D1148" s="57" t="s">
        <v>56</v>
      </c>
      <c r="E1148" s="66" t="s">
        <v>4</v>
      </c>
    </row>
    <row r="1149" spans="1:5" x14ac:dyDescent="0.25">
      <c r="A1149" s="78" t="s">
        <v>1498</v>
      </c>
      <c r="B1149" s="57" t="s">
        <v>1499</v>
      </c>
      <c r="C1149" s="57" t="s">
        <v>21</v>
      </c>
      <c r="D1149" s="57" t="s">
        <v>50</v>
      </c>
      <c r="E1149" s="66" t="s">
        <v>193</v>
      </c>
    </row>
    <row r="1150" spans="1:5" x14ac:dyDescent="0.25">
      <c r="A1150" s="78" t="s">
        <v>1500</v>
      </c>
      <c r="B1150" s="57" t="s">
        <v>1499</v>
      </c>
      <c r="C1150" s="57" t="s">
        <v>21</v>
      </c>
      <c r="D1150" s="57" t="s">
        <v>52</v>
      </c>
      <c r="E1150" s="66" t="s">
        <v>193</v>
      </c>
    </row>
    <row r="1151" spans="1:5" x14ac:dyDescent="0.25">
      <c r="A1151" s="78" t="s">
        <v>1501</v>
      </c>
      <c r="B1151" s="57" t="s">
        <v>1499</v>
      </c>
      <c r="C1151" s="57" t="s">
        <v>21</v>
      </c>
      <c r="D1151" s="57" t="s">
        <v>54</v>
      </c>
      <c r="E1151" s="66" t="s">
        <v>193</v>
      </c>
    </row>
    <row r="1152" spans="1:5" x14ac:dyDescent="0.25">
      <c r="A1152" s="78" t="s">
        <v>1502</v>
      </c>
      <c r="B1152" s="57" t="s">
        <v>1499</v>
      </c>
      <c r="C1152" s="57" t="s">
        <v>21</v>
      </c>
      <c r="D1152" s="57" t="s">
        <v>56</v>
      </c>
      <c r="E1152" s="66" t="s">
        <v>193</v>
      </c>
    </row>
    <row r="1153" spans="1:5" x14ac:dyDescent="0.25">
      <c r="A1153" s="78" t="s">
        <v>1503</v>
      </c>
      <c r="B1153" s="57" t="s">
        <v>1499</v>
      </c>
      <c r="C1153" s="57" t="s">
        <v>21</v>
      </c>
      <c r="D1153" s="57" t="s">
        <v>58</v>
      </c>
      <c r="E1153" s="66" t="s">
        <v>193</v>
      </c>
    </row>
    <row r="1154" spans="1:5" x14ac:dyDescent="0.25">
      <c r="A1154" s="78" t="s">
        <v>1504</v>
      </c>
      <c r="B1154" s="57" t="s">
        <v>1505</v>
      </c>
      <c r="C1154" s="57" t="s">
        <v>21</v>
      </c>
      <c r="D1154" s="57" t="s">
        <v>50</v>
      </c>
      <c r="E1154" s="66" t="s">
        <v>4</v>
      </c>
    </row>
    <row r="1155" spans="1:5" x14ac:dyDescent="0.25">
      <c r="A1155" s="78" t="s">
        <v>1506</v>
      </c>
      <c r="B1155" s="57" t="s">
        <v>1505</v>
      </c>
      <c r="C1155" s="57" t="s">
        <v>21</v>
      </c>
      <c r="D1155" s="57" t="s">
        <v>52</v>
      </c>
      <c r="E1155" s="66" t="s">
        <v>4</v>
      </c>
    </row>
    <row r="1156" spans="1:5" x14ac:dyDescent="0.25">
      <c r="A1156" s="78" t="s">
        <v>1507</v>
      </c>
      <c r="B1156" s="57" t="s">
        <v>1505</v>
      </c>
      <c r="C1156" s="57" t="s">
        <v>21</v>
      </c>
      <c r="D1156" s="57" t="s">
        <v>54</v>
      </c>
      <c r="E1156" s="66" t="s">
        <v>4</v>
      </c>
    </row>
    <row r="1157" spans="1:5" x14ac:dyDescent="0.25">
      <c r="A1157" s="78" t="s">
        <v>1508</v>
      </c>
      <c r="B1157" s="57" t="s">
        <v>1505</v>
      </c>
      <c r="C1157" s="57" t="s">
        <v>21</v>
      </c>
      <c r="D1157" s="57" t="s">
        <v>56</v>
      </c>
      <c r="E1157" s="66" t="s">
        <v>4</v>
      </c>
    </row>
    <row r="1158" spans="1:5" x14ac:dyDescent="0.25">
      <c r="A1158" s="78" t="s">
        <v>1509</v>
      </c>
      <c r="B1158" s="57" t="s">
        <v>1505</v>
      </c>
      <c r="C1158" s="57" t="s">
        <v>21</v>
      </c>
      <c r="D1158" s="57" t="s">
        <v>58</v>
      </c>
      <c r="E1158" s="66" t="s">
        <v>4</v>
      </c>
    </row>
    <row r="1159" spans="1:5" x14ac:dyDescent="0.25">
      <c r="A1159" s="78" t="s">
        <v>1510</v>
      </c>
      <c r="B1159" s="57" t="s">
        <v>1511</v>
      </c>
      <c r="C1159" s="57" t="s">
        <v>21</v>
      </c>
      <c r="D1159" s="57" t="s">
        <v>50</v>
      </c>
      <c r="E1159" s="66" t="s">
        <v>193</v>
      </c>
    </row>
    <row r="1160" spans="1:5" x14ac:dyDescent="0.25">
      <c r="A1160" s="78" t="s">
        <v>1512</v>
      </c>
      <c r="B1160" s="57" t="s">
        <v>1511</v>
      </c>
      <c r="C1160" s="57" t="s">
        <v>21</v>
      </c>
      <c r="D1160" s="57" t="s">
        <v>52</v>
      </c>
      <c r="E1160" s="66" t="s">
        <v>193</v>
      </c>
    </row>
    <row r="1161" spans="1:5" x14ac:dyDescent="0.25">
      <c r="A1161" s="78" t="s">
        <v>1513</v>
      </c>
      <c r="B1161" s="57" t="s">
        <v>1511</v>
      </c>
      <c r="C1161" s="57" t="s">
        <v>21</v>
      </c>
      <c r="D1161" s="57" t="s">
        <v>54</v>
      </c>
      <c r="E1161" s="66" t="s">
        <v>193</v>
      </c>
    </row>
    <row r="1162" spans="1:5" x14ac:dyDescent="0.25">
      <c r="A1162" s="78" t="s">
        <v>1514</v>
      </c>
      <c r="B1162" s="57" t="s">
        <v>1511</v>
      </c>
      <c r="C1162" s="57" t="s">
        <v>21</v>
      </c>
      <c r="D1162" s="57" t="s">
        <v>56</v>
      </c>
      <c r="E1162" s="66" t="s">
        <v>193</v>
      </c>
    </row>
    <row r="1163" spans="1:5" x14ac:dyDescent="0.25">
      <c r="A1163" s="78" t="s">
        <v>1515</v>
      </c>
      <c r="B1163" s="57" t="s">
        <v>1511</v>
      </c>
      <c r="C1163" s="57" t="s">
        <v>21</v>
      </c>
      <c r="D1163" s="57" t="s">
        <v>58</v>
      </c>
      <c r="E1163" s="66" t="s">
        <v>193</v>
      </c>
    </row>
    <row r="1164" spans="1:5" x14ac:dyDescent="0.25">
      <c r="A1164" s="78" t="s">
        <v>1516</v>
      </c>
      <c r="B1164" s="57" t="s">
        <v>1517</v>
      </c>
      <c r="C1164" s="57" t="s">
        <v>21</v>
      </c>
      <c r="D1164" s="57" t="s">
        <v>50</v>
      </c>
      <c r="E1164" s="66" t="s">
        <v>4</v>
      </c>
    </row>
    <row r="1165" spans="1:5" x14ac:dyDescent="0.25">
      <c r="A1165" s="78" t="s">
        <v>1518</v>
      </c>
      <c r="B1165" s="57" t="s">
        <v>1517</v>
      </c>
      <c r="C1165" s="57" t="s">
        <v>21</v>
      </c>
      <c r="D1165" s="57" t="s">
        <v>52</v>
      </c>
      <c r="E1165" s="66" t="s">
        <v>4</v>
      </c>
    </row>
    <row r="1166" spans="1:5" x14ac:dyDescent="0.25">
      <c r="A1166" s="78" t="s">
        <v>1519</v>
      </c>
      <c r="B1166" s="57" t="s">
        <v>1517</v>
      </c>
      <c r="C1166" s="57" t="s">
        <v>21</v>
      </c>
      <c r="D1166" s="57" t="s">
        <v>54</v>
      </c>
      <c r="E1166" s="66" t="s">
        <v>4</v>
      </c>
    </row>
    <row r="1167" spans="1:5" x14ac:dyDescent="0.25">
      <c r="A1167" s="78" t="s">
        <v>1520</v>
      </c>
      <c r="B1167" s="57" t="s">
        <v>1517</v>
      </c>
      <c r="C1167" s="57" t="s">
        <v>21</v>
      </c>
      <c r="D1167" s="57" t="s">
        <v>56</v>
      </c>
      <c r="E1167" s="66" t="s">
        <v>4</v>
      </c>
    </row>
    <row r="1168" spans="1:5" x14ac:dyDescent="0.25">
      <c r="A1168" s="78" t="s">
        <v>1521</v>
      </c>
      <c r="B1168" s="57" t="s">
        <v>1517</v>
      </c>
      <c r="C1168" s="57" t="s">
        <v>21</v>
      </c>
      <c r="D1168" s="57" t="s">
        <v>58</v>
      </c>
      <c r="E1168" s="66" t="s">
        <v>4</v>
      </c>
    </row>
    <row r="1169" spans="1:5" x14ac:dyDescent="0.25">
      <c r="A1169" s="78" t="s">
        <v>1522</v>
      </c>
      <c r="B1169" s="57" t="s">
        <v>1523</v>
      </c>
      <c r="C1169" s="57" t="s">
        <v>21</v>
      </c>
      <c r="D1169" s="57" t="s">
        <v>56</v>
      </c>
      <c r="E1169" s="66" t="s">
        <v>4</v>
      </c>
    </row>
    <row r="1170" spans="1:5" x14ac:dyDescent="0.25">
      <c r="A1170" s="78" t="s">
        <v>1524</v>
      </c>
      <c r="B1170" s="57" t="s">
        <v>1525</v>
      </c>
      <c r="C1170" s="57" t="s">
        <v>21</v>
      </c>
      <c r="D1170" s="57" t="s">
        <v>50</v>
      </c>
      <c r="E1170" s="66" t="s">
        <v>4</v>
      </c>
    </row>
    <row r="1171" spans="1:5" x14ac:dyDescent="0.25">
      <c r="A1171" s="78" t="s">
        <v>1526</v>
      </c>
      <c r="B1171" s="57" t="s">
        <v>1525</v>
      </c>
      <c r="C1171" s="57" t="s">
        <v>21</v>
      </c>
      <c r="D1171" s="57" t="s">
        <v>52</v>
      </c>
      <c r="E1171" s="66" t="s">
        <v>4</v>
      </c>
    </row>
    <row r="1172" spans="1:5" x14ac:dyDescent="0.25">
      <c r="A1172" s="78" t="s">
        <v>1527</v>
      </c>
      <c r="B1172" s="57" t="s">
        <v>1525</v>
      </c>
      <c r="C1172" s="57" t="s">
        <v>21</v>
      </c>
      <c r="D1172" s="57" t="s">
        <v>54</v>
      </c>
      <c r="E1172" s="66" t="s">
        <v>4</v>
      </c>
    </row>
    <row r="1173" spans="1:5" x14ac:dyDescent="0.25">
      <c r="A1173" s="78" t="s">
        <v>1528</v>
      </c>
      <c r="B1173" s="57" t="s">
        <v>1525</v>
      </c>
      <c r="C1173" s="57" t="s">
        <v>21</v>
      </c>
      <c r="D1173" s="57" t="s">
        <v>56</v>
      </c>
      <c r="E1173" s="66" t="s">
        <v>4</v>
      </c>
    </row>
    <row r="1174" spans="1:5" x14ac:dyDescent="0.25">
      <c r="A1174" s="78" t="s">
        <v>1529</v>
      </c>
      <c r="B1174" s="57" t="s">
        <v>1525</v>
      </c>
      <c r="C1174" s="57" t="s">
        <v>21</v>
      </c>
      <c r="D1174" s="57" t="s">
        <v>58</v>
      </c>
      <c r="E1174" s="66" t="s">
        <v>4</v>
      </c>
    </row>
    <row r="1175" spans="1:5" x14ac:dyDescent="0.25">
      <c r="A1175" s="78" t="s">
        <v>1530</v>
      </c>
      <c r="B1175" s="57" t="s">
        <v>1531</v>
      </c>
      <c r="C1175" s="57" t="s">
        <v>21</v>
      </c>
      <c r="D1175" s="57" t="s">
        <v>56</v>
      </c>
      <c r="E1175" s="66" t="s">
        <v>4</v>
      </c>
    </row>
    <row r="1176" spans="1:5" x14ac:dyDescent="0.25">
      <c r="A1176" s="78" t="s">
        <v>1532</v>
      </c>
      <c r="B1176" s="57" t="s">
        <v>1533</v>
      </c>
      <c r="C1176" s="57" t="s">
        <v>21</v>
      </c>
      <c r="D1176" s="57" t="s">
        <v>50</v>
      </c>
      <c r="E1176" s="66" t="s">
        <v>4</v>
      </c>
    </row>
    <row r="1177" spans="1:5" x14ac:dyDescent="0.25">
      <c r="A1177" s="78" t="s">
        <v>1534</v>
      </c>
      <c r="B1177" s="57" t="s">
        <v>1533</v>
      </c>
      <c r="C1177" s="57" t="s">
        <v>21</v>
      </c>
      <c r="D1177" s="57" t="s">
        <v>52</v>
      </c>
      <c r="E1177" s="66" t="s">
        <v>4</v>
      </c>
    </row>
    <row r="1178" spans="1:5" x14ac:dyDescent="0.25">
      <c r="A1178" s="78" t="s">
        <v>1535</v>
      </c>
      <c r="B1178" s="57" t="s">
        <v>1533</v>
      </c>
      <c r="C1178" s="57" t="s">
        <v>21</v>
      </c>
      <c r="D1178" s="57" t="s">
        <v>54</v>
      </c>
      <c r="E1178" s="66" t="s">
        <v>4</v>
      </c>
    </row>
    <row r="1179" spans="1:5" x14ac:dyDescent="0.25">
      <c r="A1179" s="78" t="s">
        <v>1536</v>
      </c>
      <c r="B1179" s="57" t="s">
        <v>1533</v>
      </c>
      <c r="C1179" s="57" t="s">
        <v>21</v>
      </c>
      <c r="D1179" s="57" t="s">
        <v>56</v>
      </c>
      <c r="E1179" s="66" t="s">
        <v>4</v>
      </c>
    </row>
    <row r="1180" spans="1:5" x14ac:dyDescent="0.25">
      <c r="A1180" s="78" t="s">
        <v>1537</v>
      </c>
      <c r="B1180" s="57" t="s">
        <v>1533</v>
      </c>
      <c r="C1180" s="57" t="s">
        <v>21</v>
      </c>
      <c r="D1180" s="57" t="s">
        <v>58</v>
      </c>
      <c r="E1180" s="66" t="s">
        <v>4</v>
      </c>
    </row>
    <row r="1181" spans="1:5" x14ac:dyDescent="0.25">
      <c r="A1181" s="78" t="s">
        <v>1538</v>
      </c>
      <c r="B1181" s="57" t="s">
        <v>1539</v>
      </c>
      <c r="C1181" s="57" t="s">
        <v>21</v>
      </c>
      <c r="D1181" s="57" t="s">
        <v>50</v>
      </c>
      <c r="E1181" s="66" t="s">
        <v>4</v>
      </c>
    </row>
    <row r="1182" spans="1:5" x14ac:dyDescent="0.25">
      <c r="A1182" s="78" t="s">
        <v>1540</v>
      </c>
      <c r="B1182" s="57" t="s">
        <v>1539</v>
      </c>
      <c r="C1182" s="57" t="s">
        <v>21</v>
      </c>
      <c r="D1182" s="57" t="s">
        <v>52</v>
      </c>
      <c r="E1182" s="66" t="s">
        <v>4</v>
      </c>
    </row>
    <row r="1183" spans="1:5" x14ac:dyDescent="0.25">
      <c r="A1183" s="78" t="s">
        <v>1541</v>
      </c>
      <c r="B1183" s="57" t="s">
        <v>1539</v>
      </c>
      <c r="C1183" s="57" t="s">
        <v>21</v>
      </c>
      <c r="D1183" s="57" t="s">
        <v>54</v>
      </c>
      <c r="E1183" s="66" t="s">
        <v>4</v>
      </c>
    </row>
    <row r="1184" spans="1:5" x14ac:dyDescent="0.25">
      <c r="A1184" s="78" t="s">
        <v>1542</v>
      </c>
      <c r="B1184" s="57" t="s">
        <v>1539</v>
      </c>
      <c r="C1184" s="57" t="s">
        <v>21</v>
      </c>
      <c r="D1184" s="57" t="s">
        <v>56</v>
      </c>
      <c r="E1184" s="66" t="s">
        <v>4</v>
      </c>
    </row>
    <row r="1185" spans="1:5" x14ac:dyDescent="0.25">
      <c r="A1185" s="78" t="s">
        <v>1543</v>
      </c>
      <c r="B1185" s="57" t="s">
        <v>1539</v>
      </c>
      <c r="C1185" s="57" t="s">
        <v>21</v>
      </c>
      <c r="D1185" s="57" t="s">
        <v>58</v>
      </c>
      <c r="E1185" s="66" t="s">
        <v>4</v>
      </c>
    </row>
    <row r="1186" spans="1:5" x14ac:dyDescent="0.25">
      <c r="A1186" s="78" t="s">
        <v>1544</v>
      </c>
      <c r="B1186" s="57" t="s">
        <v>1545</v>
      </c>
      <c r="C1186" s="57" t="s">
        <v>21</v>
      </c>
      <c r="D1186" s="57" t="s">
        <v>50</v>
      </c>
      <c r="E1186" s="66" t="s">
        <v>193</v>
      </c>
    </row>
    <row r="1187" spans="1:5" x14ac:dyDescent="0.25">
      <c r="A1187" s="78" t="s">
        <v>1546</v>
      </c>
      <c r="B1187" s="57" t="s">
        <v>1545</v>
      </c>
      <c r="C1187" s="57" t="s">
        <v>21</v>
      </c>
      <c r="D1187" s="57" t="s">
        <v>52</v>
      </c>
      <c r="E1187" s="66" t="s">
        <v>193</v>
      </c>
    </row>
    <row r="1188" spans="1:5" x14ac:dyDescent="0.25">
      <c r="A1188" s="78" t="s">
        <v>1547</v>
      </c>
      <c r="B1188" s="57" t="s">
        <v>1545</v>
      </c>
      <c r="C1188" s="57" t="s">
        <v>21</v>
      </c>
      <c r="D1188" s="57" t="s">
        <v>54</v>
      </c>
      <c r="E1188" s="66" t="s">
        <v>193</v>
      </c>
    </row>
    <row r="1189" spans="1:5" x14ac:dyDescent="0.25">
      <c r="A1189" s="78" t="s">
        <v>1548</v>
      </c>
      <c r="B1189" s="57" t="s">
        <v>1545</v>
      </c>
      <c r="C1189" s="57" t="s">
        <v>21</v>
      </c>
      <c r="D1189" s="57" t="s">
        <v>56</v>
      </c>
      <c r="E1189" s="66" t="s">
        <v>193</v>
      </c>
    </row>
    <row r="1190" spans="1:5" x14ac:dyDescent="0.25">
      <c r="A1190" s="78" t="s">
        <v>1549</v>
      </c>
      <c r="B1190" s="57" t="s">
        <v>1545</v>
      </c>
      <c r="C1190" s="57" t="s">
        <v>21</v>
      </c>
      <c r="D1190" s="57" t="s">
        <v>58</v>
      </c>
      <c r="E1190" s="66" t="s">
        <v>193</v>
      </c>
    </row>
    <row r="1191" spans="1:5" x14ac:dyDescent="0.25">
      <c r="A1191" s="78" t="s">
        <v>1550</v>
      </c>
      <c r="B1191" s="57" t="s">
        <v>1551</v>
      </c>
      <c r="C1191" s="57" t="s">
        <v>21</v>
      </c>
      <c r="D1191" s="57" t="s">
        <v>56</v>
      </c>
      <c r="E1191" s="66" t="s">
        <v>4</v>
      </c>
    </row>
    <row r="1192" spans="1:5" x14ac:dyDescent="0.25">
      <c r="A1192" s="78" t="s">
        <v>1552</v>
      </c>
      <c r="B1192" s="57" t="s">
        <v>1553</v>
      </c>
      <c r="C1192" s="57" t="s">
        <v>21</v>
      </c>
      <c r="D1192" s="57" t="s">
        <v>58</v>
      </c>
      <c r="E1192" s="66" t="s">
        <v>4</v>
      </c>
    </row>
    <row r="1193" spans="1:5" x14ac:dyDescent="0.25">
      <c r="A1193" s="78" t="s">
        <v>1554</v>
      </c>
      <c r="B1193" s="57" t="s">
        <v>1555</v>
      </c>
      <c r="C1193" s="57" t="s">
        <v>21</v>
      </c>
      <c r="D1193" s="57" t="s">
        <v>50</v>
      </c>
      <c r="E1193" s="66" t="s">
        <v>4</v>
      </c>
    </row>
    <row r="1194" spans="1:5" x14ac:dyDescent="0.25">
      <c r="A1194" s="78" t="s">
        <v>1556</v>
      </c>
      <c r="B1194" s="57" t="s">
        <v>1555</v>
      </c>
      <c r="C1194" s="57" t="s">
        <v>21</v>
      </c>
      <c r="D1194" s="57" t="s">
        <v>52</v>
      </c>
      <c r="E1194" s="66" t="s">
        <v>4</v>
      </c>
    </row>
    <row r="1195" spans="1:5" x14ac:dyDescent="0.25">
      <c r="A1195" s="78" t="s">
        <v>1557</v>
      </c>
      <c r="B1195" s="57" t="s">
        <v>1555</v>
      </c>
      <c r="C1195" s="57" t="s">
        <v>21</v>
      </c>
      <c r="D1195" s="57" t="s">
        <v>54</v>
      </c>
      <c r="E1195" s="66" t="s">
        <v>4</v>
      </c>
    </row>
    <row r="1196" spans="1:5" x14ac:dyDescent="0.25">
      <c r="A1196" s="78" t="s">
        <v>1558</v>
      </c>
      <c r="B1196" s="57" t="s">
        <v>1555</v>
      </c>
      <c r="C1196" s="57" t="s">
        <v>21</v>
      </c>
      <c r="D1196" s="57" t="s">
        <v>56</v>
      </c>
      <c r="E1196" s="66" t="s">
        <v>4</v>
      </c>
    </row>
    <row r="1197" spans="1:5" x14ac:dyDescent="0.25">
      <c r="A1197" s="78" t="s">
        <v>1559</v>
      </c>
      <c r="B1197" s="57" t="s">
        <v>1555</v>
      </c>
      <c r="C1197" s="57" t="s">
        <v>21</v>
      </c>
      <c r="D1197" s="57" t="s">
        <v>58</v>
      </c>
      <c r="E1197" s="66" t="s">
        <v>4</v>
      </c>
    </row>
    <row r="1198" spans="1:5" x14ac:dyDescent="0.25">
      <c r="A1198" s="78" t="s">
        <v>1560</v>
      </c>
      <c r="B1198" s="57" t="s">
        <v>1561</v>
      </c>
      <c r="C1198" s="57" t="s">
        <v>21</v>
      </c>
      <c r="D1198" s="57" t="s">
        <v>50</v>
      </c>
      <c r="E1198" s="66" t="s">
        <v>4</v>
      </c>
    </row>
    <row r="1199" spans="1:5" x14ac:dyDescent="0.25">
      <c r="A1199" s="78" t="s">
        <v>1562</v>
      </c>
      <c r="B1199" s="57" t="s">
        <v>1561</v>
      </c>
      <c r="C1199" s="57" t="s">
        <v>21</v>
      </c>
      <c r="D1199" s="57" t="s">
        <v>52</v>
      </c>
      <c r="E1199" s="66" t="s">
        <v>4</v>
      </c>
    </row>
    <row r="1200" spans="1:5" x14ac:dyDescent="0.25">
      <c r="A1200" s="78" t="s">
        <v>1563</v>
      </c>
      <c r="B1200" s="57" t="s">
        <v>1561</v>
      </c>
      <c r="C1200" s="57" t="s">
        <v>21</v>
      </c>
      <c r="D1200" s="57" t="s">
        <v>54</v>
      </c>
      <c r="E1200" s="66" t="s">
        <v>4</v>
      </c>
    </row>
    <row r="1201" spans="1:5" x14ac:dyDescent="0.25">
      <c r="A1201" s="78" t="s">
        <v>1564</v>
      </c>
      <c r="B1201" s="57" t="s">
        <v>1561</v>
      </c>
      <c r="C1201" s="57" t="s">
        <v>21</v>
      </c>
      <c r="D1201" s="57" t="s">
        <v>56</v>
      </c>
      <c r="E1201" s="66" t="s">
        <v>4</v>
      </c>
    </row>
    <row r="1202" spans="1:5" x14ac:dyDescent="0.25">
      <c r="A1202" s="78" t="s">
        <v>1565</v>
      </c>
      <c r="B1202" s="57" t="s">
        <v>1561</v>
      </c>
      <c r="C1202" s="57" t="s">
        <v>21</v>
      </c>
      <c r="D1202" s="57" t="s">
        <v>58</v>
      </c>
      <c r="E1202" s="66" t="s">
        <v>4</v>
      </c>
    </row>
    <row r="1203" spans="1:5" x14ac:dyDescent="0.25">
      <c r="A1203" s="78" t="s">
        <v>1566</v>
      </c>
      <c r="B1203" s="57" t="s">
        <v>1567</v>
      </c>
      <c r="C1203" s="57" t="s">
        <v>21</v>
      </c>
      <c r="D1203" s="57" t="s">
        <v>56</v>
      </c>
      <c r="E1203" s="66" t="s">
        <v>4</v>
      </c>
    </row>
    <row r="1204" spans="1:5" x14ac:dyDescent="0.25">
      <c r="A1204" s="78" t="s">
        <v>1568</v>
      </c>
      <c r="B1204" s="57" t="s">
        <v>1569</v>
      </c>
      <c r="C1204" s="57" t="s">
        <v>21</v>
      </c>
      <c r="D1204" s="57" t="s">
        <v>50</v>
      </c>
      <c r="E1204" s="66" t="s">
        <v>4</v>
      </c>
    </row>
    <row r="1205" spans="1:5" x14ac:dyDescent="0.25">
      <c r="A1205" s="78" t="s">
        <v>1570</v>
      </c>
      <c r="B1205" s="57" t="s">
        <v>1569</v>
      </c>
      <c r="C1205" s="57" t="s">
        <v>21</v>
      </c>
      <c r="D1205" s="57" t="s">
        <v>52</v>
      </c>
      <c r="E1205" s="66" t="s">
        <v>4</v>
      </c>
    </row>
    <row r="1206" spans="1:5" x14ac:dyDescent="0.25">
      <c r="A1206" s="78" t="s">
        <v>1571</v>
      </c>
      <c r="B1206" s="57" t="s">
        <v>1569</v>
      </c>
      <c r="C1206" s="57" t="s">
        <v>21</v>
      </c>
      <c r="D1206" s="57" t="s">
        <v>54</v>
      </c>
      <c r="E1206" s="66" t="s">
        <v>4</v>
      </c>
    </row>
    <row r="1207" spans="1:5" x14ac:dyDescent="0.25">
      <c r="A1207" s="78" t="s">
        <v>1572</v>
      </c>
      <c r="B1207" s="57" t="s">
        <v>1569</v>
      </c>
      <c r="C1207" s="57" t="s">
        <v>21</v>
      </c>
      <c r="D1207" s="57" t="s">
        <v>56</v>
      </c>
      <c r="E1207" s="66" t="s">
        <v>4</v>
      </c>
    </row>
    <row r="1208" spans="1:5" x14ac:dyDescent="0.25">
      <c r="A1208" s="78" t="s">
        <v>1573</v>
      </c>
      <c r="B1208" s="57" t="s">
        <v>1569</v>
      </c>
      <c r="C1208" s="57" t="s">
        <v>21</v>
      </c>
      <c r="D1208" s="57" t="s">
        <v>58</v>
      </c>
      <c r="E1208" s="66" t="s">
        <v>4</v>
      </c>
    </row>
    <row r="1209" spans="1:5" x14ac:dyDescent="0.25">
      <c r="A1209" s="78" t="s">
        <v>1574</v>
      </c>
      <c r="B1209" s="57" t="s">
        <v>1575</v>
      </c>
      <c r="C1209" s="57" t="s">
        <v>21</v>
      </c>
      <c r="D1209" s="57" t="s">
        <v>54</v>
      </c>
      <c r="E1209" s="66" t="s">
        <v>4</v>
      </c>
    </row>
    <row r="1210" spans="1:5" x14ac:dyDescent="0.25">
      <c r="A1210" s="78" t="s">
        <v>1576</v>
      </c>
      <c r="B1210" s="57" t="s">
        <v>1577</v>
      </c>
      <c r="C1210" s="57" t="s">
        <v>21</v>
      </c>
      <c r="D1210" s="57" t="s">
        <v>50</v>
      </c>
      <c r="E1210" s="66" t="s">
        <v>4</v>
      </c>
    </row>
    <row r="1211" spans="1:5" x14ac:dyDescent="0.25">
      <c r="A1211" s="78" t="s">
        <v>1578</v>
      </c>
      <c r="B1211" s="57" t="s">
        <v>1577</v>
      </c>
      <c r="C1211" s="57" t="s">
        <v>21</v>
      </c>
      <c r="D1211" s="57" t="s">
        <v>52</v>
      </c>
      <c r="E1211" s="66" t="s">
        <v>4</v>
      </c>
    </row>
    <row r="1212" spans="1:5" x14ac:dyDescent="0.25">
      <c r="A1212" s="78" t="s">
        <v>1579</v>
      </c>
      <c r="B1212" s="57" t="s">
        <v>1577</v>
      </c>
      <c r="C1212" s="57" t="s">
        <v>21</v>
      </c>
      <c r="D1212" s="57" t="s">
        <v>54</v>
      </c>
      <c r="E1212" s="66" t="s">
        <v>4</v>
      </c>
    </row>
    <row r="1213" spans="1:5" x14ac:dyDescent="0.25">
      <c r="A1213" s="78" t="s">
        <v>1580</v>
      </c>
      <c r="B1213" s="57" t="s">
        <v>1577</v>
      </c>
      <c r="C1213" s="57" t="s">
        <v>21</v>
      </c>
      <c r="D1213" s="57" t="s">
        <v>56</v>
      </c>
      <c r="E1213" s="66" t="s">
        <v>4</v>
      </c>
    </row>
    <row r="1214" spans="1:5" x14ac:dyDescent="0.25">
      <c r="A1214" s="78" t="s">
        <v>1581</v>
      </c>
      <c r="B1214" s="57" t="s">
        <v>1577</v>
      </c>
      <c r="C1214" s="57" t="s">
        <v>21</v>
      </c>
      <c r="D1214" s="57" t="s">
        <v>58</v>
      </c>
      <c r="E1214" s="66" t="s">
        <v>4</v>
      </c>
    </row>
    <row r="1215" spans="1:5" x14ac:dyDescent="0.25">
      <c r="A1215" s="78" t="s">
        <v>1582</v>
      </c>
      <c r="B1215" s="57" t="s">
        <v>1583</v>
      </c>
      <c r="C1215" s="57" t="s">
        <v>21</v>
      </c>
      <c r="D1215" s="57" t="s">
        <v>50</v>
      </c>
      <c r="E1215" s="66" t="s">
        <v>4</v>
      </c>
    </row>
    <row r="1216" spans="1:5" x14ac:dyDescent="0.25">
      <c r="A1216" s="78" t="s">
        <v>1584</v>
      </c>
      <c r="B1216" s="57" t="s">
        <v>1583</v>
      </c>
      <c r="C1216" s="57" t="s">
        <v>21</v>
      </c>
      <c r="D1216" s="57" t="s">
        <v>52</v>
      </c>
      <c r="E1216" s="66" t="s">
        <v>4</v>
      </c>
    </row>
    <row r="1217" spans="1:5" x14ac:dyDescent="0.25">
      <c r="A1217" s="78" t="s">
        <v>1585</v>
      </c>
      <c r="B1217" s="57" t="s">
        <v>1583</v>
      </c>
      <c r="C1217" s="57" t="s">
        <v>21</v>
      </c>
      <c r="D1217" s="57" t="s">
        <v>54</v>
      </c>
      <c r="E1217" s="66" t="s">
        <v>4</v>
      </c>
    </row>
    <row r="1218" spans="1:5" x14ac:dyDescent="0.25">
      <c r="A1218" s="78" t="s">
        <v>1586</v>
      </c>
      <c r="B1218" s="57" t="s">
        <v>1583</v>
      </c>
      <c r="C1218" s="57" t="s">
        <v>21</v>
      </c>
      <c r="D1218" s="57" t="s">
        <v>56</v>
      </c>
      <c r="E1218" s="66" t="s">
        <v>4</v>
      </c>
    </row>
    <row r="1219" spans="1:5" x14ac:dyDescent="0.25">
      <c r="A1219" s="78" t="s">
        <v>1587</v>
      </c>
      <c r="B1219" s="57" t="s">
        <v>1583</v>
      </c>
      <c r="C1219" s="57" t="s">
        <v>21</v>
      </c>
      <c r="D1219" s="57" t="s">
        <v>58</v>
      </c>
      <c r="E1219" s="66" t="s">
        <v>4</v>
      </c>
    </row>
    <row r="1220" spans="1:5" x14ac:dyDescent="0.25">
      <c r="A1220" s="78" t="s">
        <v>1588</v>
      </c>
      <c r="B1220" s="57" t="s">
        <v>1589</v>
      </c>
      <c r="C1220" s="57" t="s">
        <v>21</v>
      </c>
      <c r="D1220" s="57" t="s">
        <v>50</v>
      </c>
      <c r="E1220" s="66" t="s">
        <v>4</v>
      </c>
    </row>
    <row r="1221" spans="1:5" x14ac:dyDescent="0.25">
      <c r="A1221" s="78" t="s">
        <v>1590</v>
      </c>
      <c r="B1221" s="57" t="s">
        <v>1589</v>
      </c>
      <c r="C1221" s="57" t="s">
        <v>21</v>
      </c>
      <c r="D1221" s="57" t="s">
        <v>52</v>
      </c>
      <c r="E1221" s="66" t="s">
        <v>4</v>
      </c>
    </row>
    <row r="1222" spans="1:5" x14ac:dyDescent="0.25">
      <c r="A1222" s="78" t="s">
        <v>1591</v>
      </c>
      <c r="B1222" s="57" t="s">
        <v>1589</v>
      </c>
      <c r="C1222" s="57" t="s">
        <v>21</v>
      </c>
      <c r="D1222" s="57" t="s">
        <v>54</v>
      </c>
      <c r="E1222" s="66" t="s">
        <v>4</v>
      </c>
    </row>
    <row r="1223" spans="1:5" x14ac:dyDescent="0.25">
      <c r="A1223" s="78" t="s">
        <v>1592</v>
      </c>
      <c r="B1223" s="57" t="s">
        <v>1589</v>
      </c>
      <c r="C1223" s="57" t="s">
        <v>21</v>
      </c>
      <c r="D1223" s="57" t="s">
        <v>56</v>
      </c>
      <c r="E1223" s="66" t="s">
        <v>4</v>
      </c>
    </row>
    <row r="1224" spans="1:5" x14ac:dyDescent="0.25">
      <c r="A1224" s="78" t="s">
        <v>1593</v>
      </c>
      <c r="B1224" s="57" t="s">
        <v>1589</v>
      </c>
      <c r="C1224" s="57" t="s">
        <v>21</v>
      </c>
      <c r="D1224" s="57" t="s">
        <v>58</v>
      </c>
      <c r="E1224" s="66" t="s">
        <v>4</v>
      </c>
    </row>
    <row r="1225" spans="1:5" x14ac:dyDescent="0.25">
      <c r="A1225" s="78" t="s">
        <v>1594</v>
      </c>
      <c r="B1225" s="57" t="s">
        <v>1595</v>
      </c>
      <c r="C1225" s="57" t="s">
        <v>21</v>
      </c>
      <c r="D1225" s="57" t="s">
        <v>54</v>
      </c>
      <c r="E1225" s="66" t="s">
        <v>4</v>
      </c>
    </row>
    <row r="1226" spans="1:5" x14ac:dyDescent="0.25">
      <c r="A1226" s="78" t="s">
        <v>1596</v>
      </c>
      <c r="B1226" s="57" t="s">
        <v>1597</v>
      </c>
      <c r="C1226" s="57" t="s">
        <v>21</v>
      </c>
      <c r="D1226" s="57" t="s">
        <v>50</v>
      </c>
      <c r="E1226" s="66" t="s">
        <v>4</v>
      </c>
    </row>
    <row r="1227" spans="1:5" x14ac:dyDescent="0.25">
      <c r="A1227" s="78" t="s">
        <v>1598</v>
      </c>
      <c r="B1227" s="57" t="s">
        <v>1597</v>
      </c>
      <c r="C1227" s="57" t="s">
        <v>21</v>
      </c>
      <c r="D1227" s="57" t="s">
        <v>52</v>
      </c>
      <c r="E1227" s="66" t="s">
        <v>4</v>
      </c>
    </row>
    <row r="1228" spans="1:5" x14ac:dyDescent="0.25">
      <c r="A1228" s="78" t="s">
        <v>1599</v>
      </c>
      <c r="B1228" s="57" t="s">
        <v>1597</v>
      </c>
      <c r="C1228" s="57" t="s">
        <v>21</v>
      </c>
      <c r="D1228" s="57" t="s">
        <v>54</v>
      </c>
      <c r="E1228" s="66" t="s">
        <v>4</v>
      </c>
    </row>
    <row r="1229" spans="1:5" x14ac:dyDescent="0.25">
      <c r="A1229" s="78" t="s">
        <v>1600</v>
      </c>
      <c r="B1229" s="57" t="s">
        <v>1597</v>
      </c>
      <c r="C1229" s="57" t="s">
        <v>21</v>
      </c>
      <c r="D1229" s="57" t="s">
        <v>56</v>
      </c>
      <c r="E1229" s="66" t="s">
        <v>4</v>
      </c>
    </row>
    <row r="1230" spans="1:5" x14ac:dyDescent="0.25">
      <c r="A1230" s="78" t="s">
        <v>1601</v>
      </c>
      <c r="B1230" s="57" t="s">
        <v>1597</v>
      </c>
      <c r="C1230" s="57" t="s">
        <v>21</v>
      </c>
      <c r="D1230" s="57" t="s">
        <v>58</v>
      </c>
      <c r="E1230" s="66" t="s">
        <v>4</v>
      </c>
    </row>
    <row r="1231" spans="1:5" x14ac:dyDescent="0.25">
      <c r="A1231" s="78" t="s">
        <v>1602</v>
      </c>
      <c r="B1231" s="57" t="s">
        <v>1603</v>
      </c>
      <c r="C1231" s="57" t="s">
        <v>21</v>
      </c>
      <c r="D1231" s="57" t="s">
        <v>56</v>
      </c>
      <c r="E1231" s="66" t="s">
        <v>4</v>
      </c>
    </row>
    <row r="1232" spans="1:5" x14ac:dyDescent="0.25">
      <c r="A1232" s="78" t="s">
        <v>1604</v>
      </c>
      <c r="B1232" s="57" t="s">
        <v>1605</v>
      </c>
      <c r="C1232" s="57" t="s">
        <v>21</v>
      </c>
      <c r="D1232" s="57" t="s">
        <v>54</v>
      </c>
      <c r="E1232" s="66" t="s">
        <v>4</v>
      </c>
    </row>
    <row r="1233" spans="1:5" x14ac:dyDescent="0.25">
      <c r="A1233" s="78" t="s">
        <v>1606</v>
      </c>
      <c r="B1233" s="57" t="s">
        <v>1607</v>
      </c>
      <c r="C1233" s="57" t="s">
        <v>21</v>
      </c>
      <c r="D1233" s="57" t="s">
        <v>56</v>
      </c>
      <c r="E1233" s="66" t="s">
        <v>4</v>
      </c>
    </row>
    <row r="1234" spans="1:5" x14ac:dyDescent="0.25">
      <c r="A1234" s="78" t="s">
        <v>1608</v>
      </c>
      <c r="B1234" s="57" t="s">
        <v>1609</v>
      </c>
      <c r="C1234" s="57" t="s">
        <v>21</v>
      </c>
      <c r="D1234" s="57" t="s">
        <v>50</v>
      </c>
      <c r="E1234" s="66" t="s">
        <v>4</v>
      </c>
    </row>
    <row r="1235" spans="1:5" x14ac:dyDescent="0.25">
      <c r="A1235" s="78" t="s">
        <v>1610</v>
      </c>
      <c r="B1235" s="57" t="s">
        <v>1609</v>
      </c>
      <c r="C1235" s="57" t="s">
        <v>21</v>
      </c>
      <c r="D1235" s="57" t="s">
        <v>52</v>
      </c>
      <c r="E1235" s="66" t="s">
        <v>4</v>
      </c>
    </row>
    <row r="1236" spans="1:5" x14ac:dyDescent="0.25">
      <c r="A1236" s="78" t="s">
        <v>1611</v>
      </c>
      <c r="B1236" s="57" t="s">
        <v>1609</v>
      </c>
      <c r="C1236" s="57" t="s">
        <v>21</v>
      </c>
      <c r="D1236" s="57" t="s">
        <v>54</v>
      </c>
      <c r="E1236" s="66" t="s">
        <v>4</v>
      </c>
    </row>
    <row r="1237" spans="1:5" x14ac:dyDescent="0.25">
      <c r="A1237" s="78" t="s">
        <v>1612</v>
      </c>
      <c r="B1237" s="57" t="s">
        <v>1609</v>
      </c>
      <c r="C1237" s="57" t="s">
        <v>21</v>
      </c>
      <c r="D1237" s="57" t="s">
        <v>56</v>
      </c>
      <c r="E1237" s="66" t="s">
        <v>4</v>
      </c>
    </row>
    <row r="1238" spans="1:5" x14ac:dyDescent="0.25">
      <c r="A1238" s="78" t="s">
        <v>1613</v>
      </c>
      <c r="B1238" s="57" t="s">
        <v>1609</v>
      </c>
      <c r="C1238" s="57" t="s">
        <v>21</v>
      </c>
      <c r="D1238" s="57" t="s">
        <v>58</v>
      </c>
      <c r="E1238" s="66" t="s">
        <v>4</v>
      </c>
    </row>
    <row r="1239" spans="1:5" x14ac:dyDescent="0.25">
      <c r="A1239" s="78" t="s">
        <v>1614</v>
      </c>
      <c r="B1239" s="57" t="s">
        <v>1615</v>
      </c>
      <c r="C1239" s="57" t="s">
        <v>21</v>
      </c>
      <c r="D1239" s="57" t="s">
        <v>50</v>
      </c>
      <c r="E1239" s="66" t="s">
        <v>4</v>
      </c>
    </row>
    <row r="1240" spans="1:5" x14ac:dyDescent="0.25">
      <c r="A1240" s="78" t="s">
        <v>1616</v>
      </c>
      <c r="B1240" s="57" t="s">
        <v>1615</v>
      </c>
      <c r="C1240" s="57" t="s">
        <v>21</v>
      </c>
      <c r="D1240" s="57" t="s">
        <v>52</v>
      </c>
      <c r="E1240" s="66" t="s">
        <v>4</v>
      </c>
    </row>
    <row r="1241" spans="1:5" x14ac:dyDescent="0.25">
      <c r="A1241" s="78" t="s">
        <v>1617</v>
      </c>
      <c r="B1241" s="57" t="s">
        <v>1615</v>
      </c>
      <c r="C1241" s="57" t="s">
        <v>21</v>
      </c>
      <c r="D1241" s="57" t="s">
        <v>54</v>
      </c>
      <c r="E1241" s="66" t="s">
        <v>4</v>
      </c>
    </row>
    <row r="1242" spans="1:5" x14ac:dyDescent="0.25">
      <c r="A1242" s="78" t="s">
        <v>1618</v>
      </c>
      <c r="B1242" s="57" t="s">
        <v>1615</v>
      </c>
      <c r="C1242" s="57" t="s">
        <v>21</v>
      </c>
      <c r="D1242" s="57" t="s">
        <v>56</v>
      </c>
      <c r="E1242" s="66" t="s">
        <v>4</v>
      </c>
    </row>
    <row r="1243" spans="1:5" x14ac:dyDescent="0.25">
      <c r="A1243" s="78" t="s">
        <v>1619</v>
      </c>
      <c r="B1243" s="57" t="s">
        <v>1615</v>
      </c>
      <c r="C1243" s="57" t="s">
        <v>21</v>
      </c>
      <c r="D1243" s="57" t="s">
        <v>58</v>
      </c>
      <c r="E1243" s="66" t="s">
        <v>4</v>
      </c>
    </row>
    <row r="1244" spans="1:5" x14ac:dyDescent="0.25">
      <c r="A1244" s="78" t="s">
        <v>1620</v>
      </c>
      <c r="B1244" s="57" t="s">
        <v>1621</v>
      </c>
      <c r="C1244" s="57" t="s">
        <v>21</v>
      </c>
      <c r="D1244" s="57" t="s">
        <v>50</v>
      </c>
      <c r="E1244" s="66" t="s">
        <v>4</v>
      </c>
    </row>
    <row r="1245" spans="1:5" x14ac:dyDescent="0.25">
      <c r="A1245" s="78" t="s">
        <v>1622</v>
      </c>
      <c r="B1245" s="57" t="s">
        <v>1621</v>
      </c>
      <c r="C1245" s="57" t="s">
        <v>21</v>
      </c>
      <c r="D1245" s="57" t="s">
        <v>52</v>
      </c>
      <c r="E1245" s="66" t="s">
        <v>4</v>
      </c>
    </row>
    <row r="1246" spans="1:5" x14ac:dyDescent="0.25">
      <c r="A1246" s="78" t="s">
        <v>1623</v>
      </c>
      <c r="B1246" s="57" t="s">
        <v>1621</v>
      </c>
      <c r="C1246" s="57" t="s">
        <v>21</v>
      </c>
      <c r="D1246" s="57" t="s">
        <v>54</v>
      </c>
      <c r="E1246" s="66" t="s">
        <v>4</v>
      </c>
    </row>
    <row r="1247" spans="1:5" x14ac:dyDescent="0.25">
      <c r="A1247" s="78" t="s">
        <v>1624</v>
      </c>
      <c r="B1247" s="57" t="s">
        <v>1621</v>
      </c>
      <c r="C1247" s="57" t="s">
        <v>21</v>
      </c>
      <c r="D1247" s="57" t="s">
        <v>56</v>
      </c>
      <c r="E1247" s="66" t="s">
        <v>4</v>
      </c>
    </row>
    <row r="1248" spans="1:5" x14ac:dyDescent="0.25">
      <c r="A1248" s="78" t="s">
        <v>1625</v>
      </c>
      <c r="B1248" s="57" t="s">
        <v>1621</v>
      </c>
      <c r="C1248" s="57" t="s">
        <v>21</v>
      </c>
      <c r="D1248" s="57" t="s">
        <v>58</v>
      </c>
      <c r="E1248" s="66" t="s">
        <v>4</v>
      </c>
    </row>
    <row r="1249" spans="1:5" x14ac:dyDescent="0.25">
      <c r="A1249" s="78" t="s">
        <v>1626</v>
      </c>
      <c r="B1249" s="57" t="s">
        <v>1627</v>
      </c>
      <c r="C1249" s="57" t="s">
        <v>21</v>
      </c>
      <c r="D1249" s="57" t="s">
        <v>56</v>
      </c>
      <c r="E1249" s="66" t="s">
        <v>4</v>
      </c>
    </row>
    <row r="1250" spans="1:5" x14ac:dyDescent="0.25">
      <c r="A1250" s="78" t="s">
        <v>1628</v>
      </c>
      <c r="B1250" s="57" t="s">
        <v>1629</v>
      </c>
      <c r="C1250" s="57" t="s">
        <v>21</v>
      </c>
      <c r="D1250" s="57" t="s">
        <v>50</v>
      </c>
      <c r="E1250" s="66" t="s">
        <v>4</v>
      </c>
    </row>
    <row r="1251" spans="1:5" x14ac:dyDescent="0.25">
      <c r="A1251" s="78" t="s">
        <v>1630</v>
      </c>
      <c r="B1251" s="57" t="s">
        <v>1629</v>
      </c>
      <c r="C1251" s="57" t="s">
        <v>21</v>
      </c>
      <c r="D1251" s="57" t="s">
        <v>52</v>
      </c>
      <c r="E1251" s="66" t="s">
        <v>4</v>
      </c>
    </row>
    <row r="1252" spans="1:5" x14ac:dyDescent="0.25">
      <c r="A1252" s="78" t="s">
        <v>1631</v>
      </c>
      <c r="B1252" s="57" t="s">
        <v>1629</v>
      </c>
      <c r="C1252" s="57" t="s">
        <v>21</v>
      </c>
      <c r="D1252" s="57" t="s">
        <v>54</v>
      </c>
      <c r="E1252" s="66" t="s">
        <v>4</v>
      </c>
    </row>
    <row r="1253" spans="1:5" x14ac:dyDescent="0.25">
      <c r="A1253" s="78" t="s">
        <v>1632</v>
      </c>
      <c r="B1253" s="57" t="s">
        <v>1629</v>
      </c>
      <c r="C1253" s="57" t="s">
        <v>21</v>
      </c>
      <c r="D1253" s="57" t="s">
        <v>56</v>
      </c>
      <c r="E1253" s="66" t="s">
        <v>4</v>
      </c>
    </row>
    <row r="1254" spans="1:5" x14ac:dyDescent="0.25">
      <c r="A1254" s="78" t="s">
        <v>1633</v>
      </c>
      <c r="B1254" s="57" t="s">
        <v>1629</v>
      </c>
      <c r="C1254" s="57" t="s">
        <v>21</v>
      </c>
      <c r="D1254" s="57" t="s">
        <v>58</v>
      </c>
      <c r="E1254" s="66" t="s">
        <v>4</v>
      </c>
    </row>
    <row r="1255" spans="1:5" x14ac:dyDescent="0.25">
      <c r="A1255" s="78" t="s">
        <v>1634</v>
      </c>
      <c r="B1255" s="57" t="s">
        <v>1635</v>
      </c>
      <c r="C1255" s="57" t="s">
        <v>21</v>
      </c>
      <c r="D1255" s="57" t="s">
        <v>50</v>
      </c>
      <c r="E1255" s="66" t="s">
        <v>4</v>
      </c>
    </row>
    <row r="1256" spans="1:5" x14ac:dyDescent="0.25">
      <c r="A1256" s="78" t="s">
        <v>1636</v>
      </c>
      <c r="B1256" s="57" t="s">
        <v>1635</v>
      </c>
      <c r="C1256" s="57" t="s">
        <v>21</v>
      </c>
      <c r="D1256" s="57" t="s">
        <v>52</v>
      </c>
      <c r="E1256" s="66" t="s">
        <v>4</v>
      </c>
    </row>
    <row r="1257" spans="1:5" x14ac:dyDescent="0.25">
      <c r="A1257" s="78" t="s">
        <v>1637</v>
      </c>
      <c r="B1257" s="57" t="s">
        <v>1635</v>
      </c>
      <c r="C1257" s="57" t="s">
        <v>21</v>
      </c>
      <c r="D1257" s="57" t="s">
        <v>54</v>
      </c>
      <c r="E1257" s="66" t="s">
        <v>4</v>
      </c>
    </row>
    <row r="1258" spans="1:5" x14ac:dyDescent="0.25">
      <c r="A1258" s="78" t="s">
        <v>1638</v>
      </c>
      <c r="B1258" s="57" t="s">
        <v>1635</v>
      </c>
      <c r="C1258" s="57" t="s">
        <v>21</v>
      </c>
      <c r="D1258" s="57" t="s">
        <v>56</v>
      </c>
      <c r="E1258" s="66" t="s">
        <v>4</v>
      </c>
    </row>
    <row r="1259" spans="1:5" x14ac:dyDescent="0.25">
      <c r="A1259" s="78" t="s">
        <v>1639</v>
      </c>
      <c r="B1259" s="57" t="s">
        <v>1635</v>
      </c>
      <c r="C1259" s="57" t="s">
        <v>21</v>
      </c>
      <c r="D1259" s="57" t="s">
        <v>58</v>
      </c>
      <c r="E1259" s="66" t="s">
        <v>4</v>
      </c>
    </row>
    <row r="1260" spans="1:5" x14ac:dyDescent="0.25">
      <c r="A1260" s="78" t="s">
        <v>1640</v>
      </c>
      <c r="B1260" s="57" t="s">
        <v>1641</v>
      </c>
      <c r="C1260" s="57" t="s">
        <v>21</v>
      </c>
      <c r="D1260" s="57" t="s">
        <v>50</v>
      </c>
      <c r="E1260" s="66" t="s">
        <v>4</v>
      </c>
    </row>
    <row r="1261" spans="1:5" x14ac:dyDescent="0.25">
      <c r="A1261" s="78" t="s">
        <v>1642</v>
      </c>
      <c r="B1261" s="57" t="s">
        <v>1641</v>
      </c>
      <c r="C1261" s="57" t="s">
        <v>21</v>
      </c>
      <c r="D1261" s="57" t="s">
        <v>52</v>
      </c>
      <c r="E1261" s="66" t="s">
        <v>4</v>
      </c>
    </row>
    <row r="1262" spans="1:5" x14ac:dyDescent="0.25">
      <c r="A1262" s="78" t="s">
        <v>1643</v>
      </c>
      <c r="B1262" s="57" t="s">
        <v>1641</v>
      </c>
      <c r="C1262" s="57" t="s">
        <v>21</v>
      </c>
      <c r="D1262" s="57" t="s">
        <v>54</v>
      </c>
      <c r="E1262" s="66" t="s">
        <v>4</v>
      </c>
    </row>
    <row r="1263" spans="1:5" x14ac:dyDescent="0.25">
      <c r="A1263" s="78" t="s">
        <v>1644</v>
      </c>
      <c r="B1263" s="57" t="s">
        <v>1641</v>
      </c>
      <c r="C1263" s="57" t="s">
        <v>21</v>
      </c>
      <c r="D1263" s="57" t="s">
        <v>56</v>
      </c>
      <c r="E1263" s="66" t="s">
        <v>4</v>
      </c>
    </row>
    <row r="1264" spans="1:5" x14ac:dyDescent="0.25">
      <c r="A1264" s="78" t="s">
        <v>1645</v>
      </c>
      <c r="B1264" s="57" t="s">
        <v>1641</v>
      </c>
      <c r="C1264" s="57" t="s">
        <v>21</v>
      </c>
      <c r="D1264" s="57" t="s">
        <v>58</v>
      </c>
      <c r="E1264" s="66" t="s">
        <v>4</v>
      </c>
    </row>
    <row r="1265" spans="1:5" x14ac:dyDescent="0.25">
      <c r="A1265" s="78" t="s">
        <v>1646</v>
      </c>
      <c r="B1265" s="57" t="s">
        <v>1647</v>
      </c>
      <c r="C1265" s="57" t="s">
        <v>21</v>
      </c>
      <c r="D1265" s="57" t="s">
        <v>50</v>
      </c>
      <c r="E1265" s="66" t="s">
        <v>4</v>
      </c>
    </row>
    <row r="1266" spans="1:5" x14ac:dyDescent="0.25">
      <c r="A1266" s="78" t="s">
        <v>1648</v>
      </c>
      <c r="B1266" s="57" t="s">
        <v>1647</v>
      </c>
      <c r="C1266" s="57" t="s">
        <v>21</v>
      </c>
      <c r="D1266" s="57" t="s">
        <v>52</v>
      </c>
      <c r="E1266" s="66" t="s">
        <v>4</v>
      </c>
    </row>
    <row r="1267" spans="1:5" x14ac:dyDescent="0.25">
      <c r="A1267" s="78" t="s">
        <v>1649</v>
      </c>
      <c r="B1267" s="57" t="s">
        <v>1647</v>
      </c>
      <c r="C1267" s="57" t="s">
        <v>21</v>
      </c>
      <c r="D1267" s="57" t="s">
        <v>54</v>
      </c>
      <c r="E1267" s="66" t="s">
        <v>4</v>
      </c>
    </row>
    <row r="1268" spans="1:5" x14ac:dyDescent="0.25">
      <c r="A1268" s="78" t="s">
        <v>1650</v>
      </c>
      <c r="B1268" s="57" t="s">
        <v>1647</v>
      </c>
      <c r="C1268" s="57" t="s">
        <v>21</v>
      </c>
      <c r="D1268" s="57" t="s">
        <v>56</v>
      </c>
      <c r="E1268" s="66" t="s">
        <v>4</v>
      </c>
    </row>
    <row r="1269" spans="1:5" x14ac:dyDescent="0.25">
      <c r="A1269" s="78" t="s">
        <v>1651</v>
      </c>
      <c r="B1269" s="57" t="s">
        <v>1647</v>
      </c>
      <c r="C1269" s="57" t="s">
        <v>21</v>
      </c>
      <c r="D1269" s="57" t="s">
        <v>58</v>
      </c>
      <c r="E1269" s="66" t="s">
        <v>4</v>
      </c>
    </row>
    <row r="1270" spans="1:5" x14ac:dyDescent="0.25">
      <c r="A1270" s="78" t="s">
        <v>1652</v>
      </c>
      <c r="B1270" s="57" t="s">
        <v>1653</v>
      </c>
      <c r="C1270" s="57" t="s">
        <v>21</v>
      </c>
      <c r="D1270" s="57" t="s">
        <v>50</v>
      </c>
      <c r="E1270" s="66" t="s">
        <v>4</v>
      </c>
    </row>
    <row r="1271" spans="1:5" x14ac:dyDescent="0.25">
      <c r="A1271" s="78" t="s">
        <v>1654</v>
      </c>
      <c r="B1271" s="57" t="s">
        <v>1653</v>
      </c>
      <c r="C1271" s="57" t="s">
        <v>21</v>
      </c>
      <c r="D1271" s="57" t="s">
        <v>52</v>
      </c>
      <c r="E1271" s="66" t="s">
        <v>4</v>
      </c>
    </row>
    <row r="1272" spans="1:5" x14ac:dyDescent="0.25">
      <c r="A1272" s="78" t="s">
        <v>1655</v>
      </c>
      <c r="B1272" s="57" t="s">
        <v>1653</v>
      </c>
      <c r="C1272" s="57" t="s">
        <v>21</v>
      </c>
      <c r="D1272" s="57" t="s">
        <v>54</v>
      </c>
      <c r="E1272" s="66" t="s">
        <v>4</v>
      </c>
    </row>
    <row r="1273" spans="1:5" x14ac:dyDescent="0.25">
      <c r="A1273" s="78" t="s">
        <v>1656</v>
      </c>
      <c r="B1273" s="57" t="s">
        <v>1653</v>
      </c>
      <c r="C1273" s="57" t="s">
        <v>21</v>
      </c>
      <c r="D1273" s="57" t="s">
        <v>56</v>
      </c>
      <c r="E1273" s="66" t="s">
        <v>4</v>
      </c>
    </row>
    <row r="1274" spans="1:5" x14ac:dyDescent="0.25">
      <c r="A1274" s="78" t="s">
        <v>1657</v>
      </c>
      <c r="B1274" s="57" t="s">
        <v>1653</v>
      </c>
      <c r="C1274" s="57" t="s">
        <v>21</v>
      </c>
      <c r="D1274" s="57" t="s">
        <v>58</v>
      </c>
      <c r="E1274" s="66" t="s">
        <v>4</v>
      </c>
    </row>
    <row r="1275" spans="1:5" x14ac:dyDescent="0.25">
      <c r="A1275" s="78" t="s">
        <v>1658</v>
      </c>
      <c r="B1275" s="57" t="s">
        <v>1659</v>
      </c>
      <c r="C1275" s="57" t="s">
        <v>21</v>
      </c>
      <c r="D1275" s="57" t="s">
        <v>50</v>
      </c>
      <c r="E1275" s="66" t="s">
        <v>193</v>
      </c>
    </row>
    <row r="1276" spans="1:5" x14ac:dyDescent="0.25">
      <c r="A1276" s="78" t="s">
        <v>1660</v>
      </c>
      <c r="B1276" s="57" t="s">
        <v>1659</v>
      </c>
      <c r="C1276" s="57" t="s">
        <v>21</v>
      </c>
      <c r="D1276" s="57" t="s">
        <v>52</v>
      </c>
      <c r="E1276" s="66" t="s">
        <v>193</v>
      </c>
    </row>
    <row r="1277" spans="1:5" x14ac:dyDescent="0.25">
      <c r="A1277" s="78" t="s">
        <v>1661</v>
      </c>
      <c r="B1277" s="57" t="s">
        <v>1659</v>
      </c>
      <c r="C1277" s="57" t="s">
        <v>21</v>
      </c>
      <c r="D1277" s="57" t="s">
        <v>54</v>
      </c>
      <c r="E1277" s="66" t="s">
        <v>193</v>
      </c>
    </row>
    <row r="1278" spans="1:5" x14ac:dyDescent="0.25">
      <c r="A1278" s="78" t="s">
        <v>1662</v>
      </c>
      <c r="B1278" s="57" t="s">
        <v>1659</v>
      </c>
      <c r="C1278" s="57" t="s">
        <v>21</v>
      </c>
      <c r="D1278" s="57" t="s">
        <v>56</v>
      </c>
      <c r="E1278" s="66" t="s">
        <v>193</v>
      </c>
    </row>
    <row r="1279" spans="1:5" x14ac:dyDescent="0.25">
      <c r="A1279" s="78" t="s">
        <v>1663</v>
      </c>
      <c r="B1279" s="57" t="s">
        <v>1659</v>
      </c>
      <c r="C1279" s="57" t="s">
        <v>21</v>
      </c>
      <c r="D1279" s="57" t="s">
        <v>58</v>
      </c>
      <c r="E1279" s="66" t="s">
        <v>193</v>
      </c>
    </row>
    <row r="1280" spans="1:5" x14ac:dyDescent="0.25">
      <c r="A1280" s="78" t="s">
        <v>1664</v>
      </c>
      <c r="B1280" s="57" t="s">
        <v>1665</v>
      </c>
      <c r="C1280" s="57" t="s">
        <v>21</v>
      </c>
      <c r="D1280" s="57" t="s">
        <v>50</v>
      </c>
      <c r="E1280" s="66" t="s">
        <v>193</v>
      </c>
    </row>
    <row r="1281" spans="1:5" x14ac:dyDescent="0.25">
      <c r="A1281" s="78" t="s">
        <v>1666</v>
      </c>
      <c r="B1281" s="57" t="s">
        <v>1665</v>
      </c>
      <c r="C1281" s="57" t="s">
        <v>21</v>
      </c>
      <c r="D1281" s="57" t="s">
        <v>52</v>
      </c>
      <c r="E1281" s="66" t="s">
        <v>193</v>
      </c>
    </row>
    <row r="1282" spans="1:5" x14ac:dyDescent="0.25">
      <c r="A1282" s="78" t="s">
        <v>1667</v>
      </c>
      <c r="B1282" s="57" t="s">
        <v>1665</v>
      </c>
      <c r="C1282" s="57" t="s">
        <v>21</v>
      </c>
      <c r="D1282" s="57" t="s">
        <v>54</v>
      </c>
      <c r="E1282" s="66" t="s">
        <v>193</v>
      </c>
    </row>
    <row r="1283" spans="1:5" x14ac:dyDescent="0.25">
      <c r="A1283" s="78" t="s">
        <v>1668</v>
      </c>
      <c r="B1283" s="57" t="s">
        <v>1665</v>
      </c>
      <c r="C1283" s="57" t="s">
        <v>21</v>
      </c>
      <c r="D1283" s="57" t="s">
        <v>56</v>
      </c>
      <c r="E1283" s="66" t="s">
        <v>193</v>
      </c>
    </row>
    <row r="1284" spans="1:5" x14ac:dyDescent="0.25">
      <c r="A1284" s="78" t="s">
        <v>1669</v>
      </c>
      <c r="B1284" s="57" t="s">
        <v>1665</v>
      </c>
      <c r="C1284" s="57" t="s">
        <v>21</v>
      </c>
      <c r="D1284" s="57" t="s">
        <v>58</v>
      </c>
      <c r="E1284" s="66" t="s">
        <v>193</v>
      </c>
    </row>
    <row r="1285" spans="1:5" x14ac:dyDescent="0.25">
      <c r="A1285" s="78" t="s">
        <v>1670</v>
      </c>
      <c r="B1285" s="57" t="s">
        <v>1671</v>
      </c>
      <c r="C1285" s="57" t="s">
        <v>21</v>
      </c>
      <c r="D1285" s="57" t="s">
        <v>50</v>
      </c>
      <c r="E1285" s="66" t="s">
        <v>193</v>
      </c>
    </row>
    <row r="1286" spans="1:5" x14ac:dyDescent="0.25">
      <c r="A1286" s="78" t="s">
        <v>1672</v>
      </c>
      <c r="B1286" s="57" t="s">
        <v>1671</v>
      </c>
      <c r="C1286" s="57" t="s">
        <v>21</v>
      </c>
      <c r="D1286" s="57" t="s">
        <v>52</v>
      </c>
      <c r="E1286" s="66" t="s">
        <v>193</v>
      </c>
    </row>
    <row r="1287" spans="1:5" x14ac:dyDescent="0.25">
      <c r="A1287" s="78" t="s">
        <v>1673</v>
      </c>
      <c r="B1287" s="57" t="s">
        <v>1671</v>
      </c>
      <c r="C1287" s="57" t="s">
        <v>21</v>
      </c>
      <c r="D1287" s="57" t="s">
        <v>54</v>
      </c>
      <c r="E1287" s="66" t="s">
        <v>193</v>
      </c>
    </row>
    <row r="1288" spans="1:5" x14ac:dyDescent="0.25">
      <c r="A1288" s="78" t="s">
        <v>1674</v>
      </c>
      <c r="B1288" s="57" t="s">
        <v>1671</v>
      </c>
      <c r="C1288" s="57" t="s">
        <v>21</v>
      </c>
      <c r="D1288" s="57" t="s">
        <v>56</v>
      </c>
      <c r="E1288" s="66" t="s">
        <v>193</v>
      </c>
    </row>
    <row r="1289" spans="1:5" x14ac:dyDescent="0.25">
      <c r="A1289" s="78" t="s">
        <v>1675</v>
      </c>
      <c r="B1289" s="57" t="s">
        <v>1671</v>
      </c>
      <c r="C1289" s="57" t="s">
        <v>21</v>
      </c>
      <c r="D1289" s="57" t="s">
        <v>58</v>
      </c>
      <c r="E1289" s="66" t="s">
        <v>193</v>
      </c>
    </row>
    <row r="1290" spans="1:5" x14ac:dyDescent="0.25">
      <c r="A1290" s="78" t="s">
        <v>1676</v>
      </c>
      <c r="B1290" s="57" t="s">
        <v>1677</v>
      </c>
      <c r="C1290" s="57" t="s">
        <v>21</v>
      </c>
      <c r="D1290" s="57" t="s">
        <v>50</v>
      </c>
      <c r="E1290" s="66" t="s">
        <v>193</v>
      </c>
    </row>
    <row r="1291" spans="1:5" x14ac:dyDescent="0.25">
      <c r="A1291" s="78" t="s">
        <v>1678</v>
      </c>
      <c r="B1291" s="57" t="s">
        <v>1677</v>
      </c>
      <c r="C1291" s="57" t="s">
        <v>21</v>
      </c>
      <c r="D1291" s="57" t="s">
        <v>52</v>
      </c>
      <c r="E1291" s="66" t="s">
        <v>193</v>
      </c>
    </row>
    <row r="1292" spans="1:5" x14ac:dyDescent="0.25">
      <c r="A1292" s="78" t="s">
        <v>1679</v>
      </c>
      <c r="B1292" s="57" t="s">
        <v>1677</v>
      </c>
      <c r="C1292" s="57" t="s">
        <v>21</v>
      </c>
      <c r="D1292" s="57" t="s">
        <v>54</v>
      </c>
      <c r="E1292" s="66" t="s">
        <v>193</v>
      </c>
    </row>
    <row r="1293" spans="1:5" x14ac:dyDescent="0.25">
      <c r="A1293" s="78" t="s">
        <v>1680</v>
      </c>
      <c r="B1293" s="57" t="s">
        <v>1677</v>
      </c>
      <c r="C1293" s="57" t="s">
        <v>21</v>
      </c>
      <c r="D1293" s="57" t="s">
        <v>56</v>
      </c>
      <c r="E1293" s="66" t="s">
        <v>193</v>
      </c>
    </row>
    <row r="1294" spans="1:5" x14ac:dyDescent="0.25">
      <c r="A1294" s="78" t="s">
        <v>1681</v>
      </c>
      <c r="B1294" s="57" t="s">
        <v>1677</v>
      </c>
      <c r="C1294" s="57" t="s">
        <v>21</v>
      </c>
      <c r="D1294" s="57" t="s">
        <v>58</v>
      </c>
      <c r="E1294" s="66" t="s">
        <v>193</v>
      </c>
    </row>
    <row r="1295" spans="1:5" x14ac:dyDescent="0.25">
      <c r="A1295" s="78" t="s">
        <v>1682</v>
      </c>
      <c r="B1295" s="57" t="s">
        <v>1683</v>
      </c>
      <c r="C1295" s="57" t="s">
        <v>21</v>
      </c>
      <c r="D1295" s="57" t="s">
        <v>50</v>
      </c>
      <c r="E1295" s="66" t="s">
        <v>4</v>
      </c>
    </row>
    <row r="1296" spans="1:5" x14ac:dyDescent="0.25">
      <c r="A1296" s="78" t="s">
        <v>1684</v>
      </c>
      <c r="B1296" s="57" t="s">
        <v>1683</v>
      </c>
      <c r="C1296" s="57" t="s">
        <v>21</v>
      </c>
      <c r="D1296" s="57" t="s">
        <v>52</v>
      </c>
      <c r="E1296" s="66" t="s">
        <v>4</v>
      </c>
    </row>
    <row r="1297" spans="1:5" x14ac:dyDescent="0.25">
      <c r="A1297" s="78" t="s">
        <v>1685</v>
      </c>
      <c r="B1297" s="57" t="s">
        <v>1683</v>
      </c>
      <c r="C1297" s="57" t="s">
        <v>21</v>
      </c>
      <c r="D1297" s="57" t="s">
        <v>54</v>
      </c>
      <c r="E1297" s="66" t="s">
        <v>4</v>
      </c>
    </row>
    <row r="1298" spans="1:5" x14ac:dyDescent="0.25">
      <c r="A1298" s="78" t="s">
        <v>1686</v>
      </c>
      <c r="B1298" s="57" t="s">
        <v>1683</v>
      </c>
      <c r="C1298" s="57" t="s">
        <v>21</v>
      </c>
      <c r="D1298" s="57" t="s">
        <v>56</v>
      </c>
      <c r="E1298" s="66" t="s">
        <v>4</v>
      </c>
    </row>
    <row r="1299" spans="1:5" x14ac:dyDescent="0.25">
      <c r="A1299" s="78" t="s">
        <v>1687</v>
      </c>
      <c r="B1299" s="57" t="s">
        <v>1683</v>
      </c>
      <c r="C1299" s="57" t="s">
        <v>21</v>
      </c>
      <c r="D1299" s="57" t="s">
        <v>58</v>
      </c>
      <c r="E1299" s="66" t="s">
        <v>4</v>
      </c>
    </row>
    <row r="1300" spans="1:5" x14ac:dyDescent="0.25">
      <c r="A1300" s="78" t="s">
        <v>1688</v>
      </c>
      <c r="B1300" s="57" t="s">
        <v>1689</v>
      </c>
      <c r="C1300" s="57" t="s">
        <v>21</v>
      </c>
      <c r="D1300" s="57" t="s">
        <v>50</v>
      </c>
      <c r="E1300" s="66" t="s">
        <v>4</v>
      </c>
    </row>
    <row r="1301" spans="1:5" x14ac:dyDescent="0.25">
      <c r="A1301" s="78" t="s">
        <v>1690</v>
      </c>
      <c r="B1301" s="57" t="s">
        <v>1689</v>
      </c>
      <c r="C1301" s="57" t="s">
        <v>21</v>
      </c>
      <c r="D1301" s="57" t="s">
        <v>52</v>
      </c>
      <c r="E1301" s="66" t="s">
        <v>4</v>
      </c>
    </row>
    <row r="1302" spans="1:5" x14ac:dyDescent="0.25">
      <c r="A1302" s="78" t="s">
        <v>1691</v>
      </c>
      <c r="B1302" s="57" t="s">
        <v>1689</v>
      </c>
      <c r="C1302" s="57" t="s">
        <v>21</v>
      </c>
      <c r="D1302" s="57" t="s">
        <v>54</v>
      </c>
      <c r="E1302" s="66" t="s">
        <v>4</v>
      </c>
    </row>
    <row r="1303" spans="1:5" x14ac:dyDescent="0.25">
      <c r="A1303" s="78" t="s">
        <v>1692</v>
      </c>
      <c r="B1303" s="57" t="s">
        <v>1689</v>
      </c>
      <c r="C1303" s="57" t="s">
        <v>21</v>
      </c>
      <c r="D1303" s="57" t="s">
        <v>56</v>
      </c>
      <c r="E1303" s="66" t="s">
        <v>4</v>
      </c>
    </row>
    <row r="1304" spans="1:5" x14ac:dyDescent="0.25">
      <c r="A1304" s="78" t="s">
        <v>1693</v>
      </c>
      <c r="B1304" s="57" t="s">
        <v>1689</v>
      </c>
      <c r="C1304" s="57" t="s">
        <v>21</v>
      </c>
      <c r="D1304" s="57" t="s">
        <v>58</v>
      </c>
      <c r="E1304" s="66" t="s">
        <v>4</v>
      </c>
    </row>
    <row r="1305" spans="1:5" x14ac:dyDescent="0.25">
      <c r="A1305" s="78" t="s">
        <v>1694</v>
      </c>
      <c r="B1305" s="57" t="s">
        <v>1695</v>
      </c>
      <c r="C1305" s="57" t="s">
        <v>21</v>
      </c>
      <c r="D1305" s="57" t="s">
        <v>50</v>
      </c>
      <c r="E1305" s="66" t="s">
        <v>4</v>
      </c>
    </row>
    <row r="1306" spans="1:5" x14ac:dyDescent="0.25">
      <c r="A1306" s="78" t="s">
        <v>1696</v>
      </c>
      <c r="B1306" s="57" t="s">
        <v>1695</v>
      </c>
      <c r="C1306" s="57" t="s">
        <v>21</v>
      </c>
      <c r="D1306" s="57" t="s">
        <v>52</v>
      </c>
      <c r="E1306" s="66" t="s">
        <v>4</v>
      </c>
    </row>
    <row r="1307" spans="1:5" x14ac:dyDescent="0.25">
      <c r="A1307" s="78" t="s">
        <v>1697</v>
      </c>
      <c r="B1307" s="57" t="s">
        <v>1695</v>
      </c>
      <c r="C1307" s="57" t="s">
        <v>21</v>
      </c>
      <c r="D1307" s="57" t="s">
        <v>54</v>
      </c>
      <c r="E1307" s="66" t="s">
        <v>4</v>
      </c>
    </row>
    <row r="1308" spans="1:5" x14ac:dyDescent="0.25">
      <c r="A1308" s="78" t="s">
        <v>1698</v>
      </c>
      <c r="B1308" s="57" t="s">
        <v>1695</v>
      </c>
      <c r="C1308" s="57" t="s">
        <v>21</v>
      </c>
      <c r="D1308" s="57" t="s">
        <v>56</v>
      </c>
      <c r="E1308" s="66" t="s">
        <v>4</v>
      </c>
    </row>
    <row r="1309" spans="1:5" x14ac:dyDescent="0.25">
      <c r="A1309" s="78" t="s">
        <v>1699</v>
      </c>
      <c r="B1309" s="57" t="s">
        <v>1695</v>
      </c>
      <c r="C1309" s="57" t="s">
        <v>21</v>
      </c>
      <c r="D1309" s="57" t="s">
        <v>58</v>
      </c>
      <c r="E1309" s="66" t="s">
        <v>4</v>
      </c>
    </row>
    <row r="1310" spans="1:5" x14ac:dyDescent="0.25">
      <c r="A1310" s="78" t="s">
        <v>1700</v>
      </c>
      <c r="B1310" s="57" t="s">
        <v>1701</v>
      </c>
      <c r="C1310" s="57" t="s">
        <v>21</v>
      </c>
      <c r="D1310" s="57" t="s">
        <v>50</v>
      </c>
      <c r="E1310" s="66" t="s">
        <v>4</v>
      </c>
    </row>
    <row r="1311" spans="1:5" x14ac:dyDescent="0.25">
      <c r="A1311" s="78" t="s">
        <v>1702</v>
      </c>
      <c r="B1311" s="57" t="s">
        <v>1701</v>
      </c>
      <c r="C1311" s="57" t="s">
        <v>21</v>
      </c>
      <c r="D1311" s="57" t="s">
        <v>52</v>
      </c>
      <c r="E1311" s="66" t="s">
        <v>4</v>
      </c>
    </row>
    <row r="1312" spans="1:5" x14ac:dyDescent="0.25">
      <c r="A1312" s="78" t="s">
        <v>1703</v>
      </c>
      <c r="B1312" s="57" t="s">
        <v>1701</v>
      </c>
      <c r="C1312" s="57" t="s">
        <v>21</v>
      </c>
      <c r="D1312" s="57" t="s">
        <v>54</v>
      </c>
      <c r="E1312" s="66" t="s">
        <v>4</v>
      </c>
    </row>
    <row r="1313" spans="1:5" x14ac:dyDescent="0.25">
      <c r="A1313" s="78" t="s">
        <v>1704</v>
      </c>
      <c r="B1313" s="57" t="s">
        <v>1701</v>
      </c>
      <c r="C1313" s="57" t="s">
        <v>21</v>
      </c>
      <c r="D1313" s="57" t="s">
        <v>56</v>
      </c>
      <c r="E1313" s="66" t="s">
        <v>4</v>
      </c>
    </row>
    <row r="1314" spans="1:5" x14ac:dyDescent="0.25">
      <c r="A1314" s="78" t="s">
        <v>1705</v>
      </c>
      <c r="B1314" s="57" t="s">
        <v>1701</v>
      </c>
      <c r="C1314" s="57" t="s">
        <v>21</v>
      </c>
      <c r="D1314" s="57" t="s">
        <v>58</v>
      </c>
      <c r="E1314" s="66" t="s">
        <v>4</v>
      </c>
    </row>
    <row r="1315" spans="1:5" x14ac:dyDescent="0.25">
      <c r="A1315" s="78" t="s">
        <v>1706</v>
      </c>
      <c r="B1315" s="57" t="s">
        <v>1707</v>
      </c>
      <c r="C1315" s="57" t="s">
        <v>21</v>
      </c>
      <c r="D1315" s="57" t="s">
        <v>50</v>
      </c>
      <c r="E1315" s="66" t="s">
        <v>193</v>
      </c>
    </row>
    <row r="1316" spans="1:5" x14ac:dyDescent="0.25">
      <c r="A1316" s="78" t="s">
        <v>1708</v>
      </c>
      <c r="B1316" s="57" t="s">
        <v>1707</v>
      </c>
      <c r="C1316" s="57" t="s">
        <v>21</v>
      </c>
      <c r="D1316" s="57" t="s">
        <v>52</v>
      </c>
      <c r="E1316" s="66" t="s">
        <v>193</v>
      </c>
    </row>
    <row r="1317" spans="1:5" x14ac:dyDescent="0.25">
      <c r="A1317" s="78" t="s">
        <v>1709</v>
      </c>
      <c r="B1317" s="57" t="s">
        <v>1707</v>
      </c>
      <c r="C1317" s="57" t="s">
        <v>21</v>
      </c>
      <c r="D1317" s="57" t="s">
        <v>54</v>
      </c>
      <c r="E1317" s="66" t="s">
        <v>193</v>
      </c>
    </row>
    <row r="1318" spans="1:5" x14ac:dyDescent="0.25">
      <c r="A1318" s="78" t="s">
        <v>1710</v>
      </c>
      <c r="B1318" s="57" t="s">
        <v>1707</v>
      </c>
      <c r="C1318" s="57" t="s">
        <v>21</v>
      </c>
      <c r="D1318" s="57" t="s">
        <v>56</v>
      </c>
      <c r="E1318" s="66" t="s">
        <v>193</v>
      </c>
    </row>
    <row r="1319" spans="1:5" x14ac:dyDescent="0.25">
      <c r="A1319" s="78" t="s">
        <v>1711</v>
      </c>
      <c r="B1319" s="57" t="s">
        <v>1707</v>
      </c>
      <c r="C1319" s="57" t="s">
        <v>21</v>
      </c>
      <c r="D1319" s="57" t="s">
        <v>58</v>
      </c>
      <c r="E1319" s="66" t="s">
        <v>193</v>
      </c>
    </row>
    <row r="1320" spans="1:5" x14ac:dyDescent="0.25">
      <c r="A1320" s="78" t="s">
        <v>1712</v>
      </c>
      <c r="B1320" s="57" t="s">
        <v>1713</v>
      </c>
      <c r="C1320" s="57" t="s">
        <v>21</v>
      </c>
      <c r="D1320" s="57" t="s">
        <v>50</v>
      </c>
      <c r="E1320" s="66" t="s">
        <v>193</v>
      </c>
    </row>
    <row r="1321" spans="1:5" x14ac:dyDescent="0.25">
      <c r="A1321" s="78" t="s">
        <v>1714</v>
      </c>
      <c r="B1321" s="57" t="s">
        <v>1713</v>
      </c>
      <c r="C1321" s="57" t="s">
        <v>21</v>
      </c>
      <c r="D1321" s="57" t="s">
        <v>52</v>
      </c>
      <c r="E1321" s="66" t="s">
        <v>193</v>
      </c>
    </row>
    <row r="1322" spans="1:5" x14ac:dyDescent="0.25">
      <c r="A1322" s="78" t="s">
        <v>1715</v>
      </c>
      <c r="B1322" s="57" t="s">
        <v>1713</v>
      </c>
      <c r="C1322" s="57" t="s">
        <v>21</v>
      </c>
      <c r="D1322" s="57" t="s">
        <v>54</v>
      </c>
      <c r="E1322" s="66" t="s">
        <v>193</v>
      </c>
    </row>
    <row r="1323" spans="1:5" x14ac:dyDescent="0.25">
      <c r="A1323" s="78" t="s">
        <v>1716</v>
      </c>
      <c r="B1323" s="57" t="s">
        <v>1713</v>
      </c>
      <c r="C1323" s="57" t="s">
        <v>21</v>
      </c>
      <c r="D1323" s="57" t="s">
        <v>56</v>
      </c>
      <c r="E1323" s="66" t="s">
        <v>193</v>
      </c>
    </row>
    <row r="1324" spans="1:5" x14ac:dyDescent="0.25">
      <c r="A1324" s="78" t="s">
        <v>1717</v>
      </c>
      <c r="B1324" s="57" t="s">
        <v>1713</v>
      </c>
      <c r="C1324" s="57" t="s">
        <v>21</v>
      </c>
      <c r="D1324" s="57" t="s">
        <v>58</v>
      </c>
      <c r="E1324" s="66" t="s">
        <v>193</v>
      </c>
    </row>
    <row r="1325" spans="1:5" x14ac:dyDescent="0.25">
      <c r="A1325" s="78" t="s">
        <v>1718</v>
      </c>
      <c r="B1325" s="57" t="s">
        <v>1719</v>
      </c>
      <c r="C1325" s="57" t="s">
        <v>21</v>
      </c>
      <c r="D1325" s="57" t="s">
        <v>50</v>
      </c>
      <c r="E1325" s="66" t="s">
        <v>4</v>
      </c>
    </row>
    <row r="1326" spans="1:5" x14ac:dyDescent="0.25">
      <c r="A1326" s="78" t="s">
        <v>1720</v>
      </c>
      <c r="B1326" s="57" t="s">
        <v>1719</v>
      </c>
      <c r="C1326" s="57" t="s">
        <v>21</v>
      </c>
      <c r="D1326" s="57" t="s">
        <v>52</v>
      </c>
      <c r="E1326" s="66" t="s">
        <v>4</v>
      </c>
    </row>
    <row r="1327" spans="1:5" x14ac:dyDescent="0.25">
      <c r="A1327" s="78" t="s">
        <v>1721</v>
      </c>
      <c r="B1327" s="57" t="s">
        <v>1719</v>
      </c>
      <c r="C1327" s="57" t="s">
        <v>21</v>
      </c>
      <c r="D1327" s="57" t="s">
        <v>54</v>
      </c>
      <c r="E1327" s="66" t="s">
        <v>4</v>
      </c>
    </row>
    <row r="1328" spans="1:5" x14ac:dyDescent="0.25">
      <c r="A1328" s="78" t="s">
        <v>1722</v>
      </c>
      <c r="B1328" s="57" t="s">
        <v>1719</v>
      </c>
      <c r="C1328" s="57" t="s">
        <v>21</v>
      </c>
      <c r="D1328" s="57" t="s">
        <v>56</v>
      </c>
      <c r="E1328" s="66" t="s">
        <v>4</v>
      </c>
    </row>
    <row r="1329" spans="1:5" x14ac:dyDescent="0.25">
      <c r="A1329" s="78" t="s">
        <v>1723</v>
      </c>
      <c r="B1329" s="57" t="s">
        <v>1719</v>
      </c>
      <c r="C1329" s="57" t="s">
        <v>21</v>
      </c>
      <c r="D1329" s="57" t="s">
        <v>58</v>
      </c>
      <c r="E1329" s="66" t="s">
        <v>4</v>
      </c>
    </row>
    <row r="1330" spans="1:5" x14ac:dyDescent="0.25">
      <c r="A1330" s="78" t="s">
        <v>1724</v>
      </c>
      <c r="B1330" s="57" t="s">
        <v>1725</v>
      </c>
      <c r="C1330" s="57" t="s">
        <v>21</v>
      </c>
      <c r="D1330" s="57" t="s">
        <v>50</v>
      </c>
      <c r="E1330" s="66" t="s">
        <v>4</v>
      </c>
    </row>
    <row r="1331" spans="1:5" x14ac:dyDescent="0.25">
      <c r="A1331" s="78" t="s">
        <v>1726</v>
      </c>
      <c r="B1331" s="57" t="s">
        <v>1725</v>
      </c>
      <c r="C1331" s="57" t="s">
        <v>21</v>
      </c>
      <c r="D1331" s="57" t="s">
        <v>52</v>
      </c>
      <c r="E1331" s="66" t="s">
        <v>4</v>
      </c>
    </row>
    <row r="1332" spans="1:5" x14ac:dyDescent="0.25">
      <c r="A1332" s="78" t="s">
        <v>1727</v>
      </c>
      <c r="B1332" s="57" t="s">
        <v>1725</v>
      </c>
      <c r="C1332" s="57" t="s">
        <v>21</v>
      </c>
      <c r="D1332" s="57" t="s">
        <v>54</v>
      </c>
      <c r="E1332" s="66" t="s">
        <v>4</v>
      </c>
    </row>
    <row r="1333" spans="1:5" x14ac:dyDescent="0.25">
      <c r="A1333" s="78" t="s">
        <v>1728</v>
      </c>
      <c r="B1333" s="57" t="s">
        <v>1725</v>
      </c>
      <c r="C1333" s="57" t="s">
        <v>21</v>
      </c>
      <c r="D1333" s="57" t="s">
        <v>56</v>
      </c>
      <c r="E1333" s="66" t="s">
        <v>4</v>
      </c>
    </row>
    <row r="1334" spans="1:5" x14ac:dyDescent="0.25">
      <c r="A1334" s="78" t="s">
        <v>1729</v>
      </c>
      <c r="B1334" s="57" t="s">
        <v>1725</v>
      </c>
      <c r="C1334" s="57" t="s">
        <v>21</v>
      </c>
      <c r="D1334" s="57" t="s">
        <v>58</v>
      </c>
      <c r="E1334" s="66" t="s">
        <v>4</v>
      </c>
    </row>
    <row r="1335" spans="1:5" x14ac:dyDescent="0.25">
      <c r="A1335" s="78" t="s">
        <v>1730</v>
      </c>
      <c r="B1335" s="57" t="s">
        <v>1731</v>
      </c>
      <c r="C1335" s="57" t="s">
        <v>21</v>
      </c>
      <c r="D1335" s="57" t="s">
        <v>50</v>
      </c>
      <c r="E1335" s="66" t="s">
        <v>4</v>
      </c>
    </row>
    <row r="1336" spans="1:5" x14ac:dyDescent="0.25">
      <c r="A1336" s="78" t="s">
        <v>1732</v>
      </c>
      <c r="B1336" s="57" t="s">
        <v>1731</v>
      </c>
      <c r="C1336" s="57" t="s">
        <v>21</v>
      </c>
      <c r="D1336" s="57" t="s">
        <v>52</v>
      </c>
      <c r="E1336" s="66" t="s">
        <v>4</v>
      </c>
    </row>
    <row r="1337" spans="1:5" x14ac:dyDescent="0.25">
      <c r="A1337" s="78" t="s">
        <v>1733</v>
      </c>
      <c r="B1337" s="57" t="s">
        <v>1731</v>
      </c>
      <c r="C1337" s="57" t="s">
        <v>21</v>
      </c>
      <c r="D1337" s="57" t="s">
        <v>54</v>
      </c>
      <c r="E1337" s="66" t="s">
        <v>4</v>
      </c>
    </row>
    <row r="1338" spans="1:5" x14ac:dyDescent="0.25">
      <c r="A1338" s="78" t="s">
        <v>1734</v>
      </c>
      <c r="B1338" s="57" t="s">
        <v>1731</v>
      </c>
      <c r="C1338" s="57" t="s">
        <v>21</v>
      </c>
      <c r="D1338" s="57" t="s">
        <v>56</v>
      </c>
      <c r="E1338" s="66" t="s">
        <v>4</v>
      </c>
    </row>
    <row r="1339" spans="1:5" x14ac:dyDescent="0.25">
      <c r="A1339" s="78" t="s">
        <v>1735</v>
      </c>
      <c r="B1339" s="57" t="s">
        <v>1731</v>
      </c>
      <c r="C1339" s="57" t="s">
        <v>21</v>
      </c>
      <c r="D1339" s="57" t="s">
        <v>58</v>
      </c>
      <c r="E1339" s="66" t="s">
        <v>4</v>
      </c>
    </row>
    <row r="1340" spans="1:5" x14ac:dyDescent="0.25">
      <c r="A1340" s="78" t="s">
        <v>1736</v>
      </c>
      <c r="B1340" s="57" t="s">
        <v>1737</v>
      </c>
      <c r="C1340" s="57" t="s">
        <v>21</v>
      </c>
      <c r="D1340" s="57" t="s">
        <v>50</v>
      </c>
      <c r="E1340" s="66" t="s">
        <v>4</v>
      </c>
    </row>
    <row r="1341" spans="1:5" x14ac:dyDescent="0.25">
      <c r="A1341" s="78" t="s">
        <v>1738</v>
      </c>
      <c r="B1341" s="57" t="s">
        <v>1737</v>
      </c>
      <c r="C1341" s="57" t="s">
        <v>21</v>
      </c>
      <c r="D1341" s="57" t="s">
        <v>52</v>
      </c>
      <c r="E1341" s="66" t="s">
        <v>4</v>
      </c>
    </row>
    <row r="1342" spans="1:5" x14ac:dyDescent="0.25">
      <c r="A1342" s="78" t="s">
        <v>1739</v>
      </c>
      <c r="B1342" s="57" t="s">
        <v>1737</v>
      </c>
      <c r="C1342" s="57" t="s">
        <v>21</v>
      </c>
      <c r="D1342" s="57" t="s">
        <v>54</v>
      </c>
      <c r="E1342" s="66" t="s">
        <v>4</v>
      </c>
    </row>
    <row r="1343" spans="1:5" x14ac:dyDescent="0.25">
      <c r="A1343" s="78" t="s">
        <v>1740</v>
      </c>
      <c r="B1343" s="57" t="s">
        <v>1737</v>
      </c>
      <c r="C1343" s="57" t="s">
        <v>21</v>
      </c>
      <c r="D1343" s="57" t="s">
        <v>56</v>
      </c>
      <c r="E1343" s="66" t="s">
        <v>4</v>
      </c>
    </row>
    <row r="1344" spans="1:5" x14ac:dyDescent="0.25">
      <c r="A1344" s="78" t="s">
        <v>1741</v>
      </c>
      <c r="B1344" s="57" t="s">
        <v>1737</v>
      </c>
      <c r="C1344" s="57" t="s">
        <v>21</v>
      </c>
      <c r="D1344" s="57" t="s">
        <v>58</v>
      </c>
      <c r="E1344" s="66" t="s">
        <v>4</v>
      </c>
    </row>
    <row r="1345" spans="1:5" x14ac:dyDescent="0.25">
      <c r="A1345" s="78" t="s">
        <v>1742</v>
      </c>
      <c r="B1345" s="57" t="s">
        <v>1743</v>
      </c>
      <c r="C1345" s="57" t="s">
        <v>21</v>
      </c>
      <c r="D1345" s="57" t="s">
        <v>54</v>
      </c>
      <c r="E1345" s="66" t="s">
        <v>4</v>
      </c>
    </row>
    <row r="1346" spans="1:5" x14ac:dyDescent="0.25">
      <c r="A1346" s="78" t="s">
        <v>1744</v>
      </c>
      <c r="B1346" s="57" t="s">
        <v>1745</v>
      </c>
      <c r="C1346" s="57" t="s">
        <v>21</v>
      </c>
      <c r="D1346" s="57" t="s">
        <v>50</v>
      </c>
      <c r="E1346" s="66" t="s">
        <v>4</v>
      </c>
    </row>
    <row r="1347" spans="1:5" x14ac:dyDescent="0.25">
      <c r="A1347" s="78" t="s">
        <v>1746</v>
      </c>
      <c r="B1347" s="57" t="s">
        <v>1745</v>
      </c>
      <c r="C1347" s="57" t="s">
        <v>21</v>
      </c>
      <c r="D1347" s="57" t="s">
        <v>52</v>
      </c>
      <c r="E1347" s="66" t="s">
        <v>4</v>
      </c>
    </row>
    <row r="1348" spans="1:5" x14ac:dyDescent="0.25">
      <c r="A1348" s="78" t="s">
        <v>1747</v>
      </c>
      <c r="B1348" s="57" t="s">
        <v>1745</v>
      </c>
      <c r="C1348" s="57" t="s">
        <v>21</v>
      </c>
      <c r="D1348" s="57" t="s">
        <v>54</v>
      </c>
      <c r="E1348" s="66" t="s">
        <v>4</v>
      </c>
    </row>
    <row r="1349" spans="1:5" x14ac:dyDescent="0.25">
      <c r="A1349" s="78" t="s">
        <v>1748</v>
      </c>
      <c r="B1349" s="57" t="s">
        <v>1745</v>
      </c>
      <c r="C1349" s="57" t="s">
        <v>21</v>
      </c>
      <c r="D1349" s="57" t="s">
        <v>56</v>
      </c>
      <c r="E1349" s="66" t="s">
        <v>4</v>
      </c>
    </row>
    <row r="1350" spans="1:5" x14ac:dyDescent="0.25">
      <c r="A1350" s="78" t="s">
        <v>1749</v>
      </c>
      <c r="B1350" s="57" t="s">
        <v>1745</v>
      </c>
      <c r="C1350" s="57" t="s">
        <v>21</v>
      </c>
      <c r="D1350" s="57" t="s">
        <v>58</v>
      </c>
      <c r="E1350" s="66" t="s">
        <v>4</v>
      </c>
    </row>
    <row r="1351" spans="1:5" x14ac:dyDescent="0.25">
      <c r="A1351" s="78" t="s">
        <v>1750</v>
      </c>
      <c r="B1351" s="57" t="s">
        <v>1751</v>
      </c>
      <c r="C1351" s="57" t="s">
        <v>21</v>
      </c>
      <c r="D1351" s="57" t="s">
        <v>50</v>
      </c>
      <c r="E1351" s="66" t="s">
        <v>4</v>
      </c>
    </row>
    <row r="1352" spans="1:5" x14ac:dyDescent="0.25">
      <c r="A1352" s="78" t="s">
        <v>1752</v>
      </c>
      <c r="B1352" s="57" t="s">
        <v>1751</v>
      </c>
      <c r="C1352" s="57" t="s">
        <v>21</v>
      </c>
      <c r="D1352" s="57" t="s">
        <v>52</v>
      </c>
      <c r="E1352" s="66" t="s">
        <v>4</v>
      </c>
    </row>
    <row r="1353" spans="1:5" x14ac:dyDescent="0.25">
      <c r="A1353" s="78" t="s">
        <v>1753</v>
      </c>
      <c r="B1353" s="57" t="s">
        <v>1751</v>
      </c>
      <c r="C1353" s="57" t="s">
        <v>21</v>
      </c>
      <c r="D1353" s="57" t="s">
        <v>54</v>
      </c>
      <c r="E1353" s="66" t="s">
        <v>4</v>
      </c>
    </row>
    <row r="1354" spans="1:5" x14ac:dyDescent="0.25">
      <c r="A1354" s="78" t="s">
        <v>1754</v>
      </c>
      <c r="B1354" s="57" t="s">
        <v>1751</v>
      </c>
      <c r="C1354" s="57" t="s">
        <v>21</v>
      </c>
      <c r="D1354" s="57" t="s">
        <v>56</v>
      </c>
      <c r="E1354" s="66" t="s">
        <v>4</v>
      </c>
    </row>
    <row r="1355" spans="1:5" x14ac:dyDescent="0.25">
      <c r="A1355" s="78" t="s">
        <v>1755</v>
      </c>
      <c r="B1355" s="57" t="s">
        <v>1751</v>
      </c>
      <c r="C1355" s="57" t="s">
        <v>21</v>
      </c>
      <c r="D1355" s="57" t="s">
        <v>58</v>
      </c>
      <c r="E1355" s="66" t="s">
        <v>4</v>
      </c>
    </row>
    <row r="1356" spans="1:5" x14ac:dyDescent="0.25">
      <c r="A1356" s="78" t="s">
        <v>1756</v>
      </c>
      <c r="B1356" s="57" t="s">
        <v>1757</v>
      </c>
      <c r="C1356" s="57" t="s">
        <v>21</v>
      </c>
      <c r="D1356" s="57" t="s">
        <v>50</v>
      </c>
      <c r="E1356" s="66" t="s">
        <v>4</v>
      </c>
    </row>
    <row r="1357" spans="1:5" x14ac:dyDescent="0.25">
      <c r="A1357" s="78" t="s">
        <v>1758</v>
      </c>
      <c r="B1357" s="57" t="s">
        <v>1757</v>
      </c>
      <c r="C1357" s="57" t="s">
        <v>21</v>
      </c>
      <c r="D1357" s="57" t="s">
        <v>52</v>
      </c>
      <c r="E1357" s="66" t="s">
        <v>4</v>
      </c>
    </row>
    <row r="1358" spans="1:5" x14ac:dyDescent="0.25">
      <c r="A1358" s="78" t="s">
        <v>1759</v>
      </c>
      <c r="B1358" s="57" t="s">
        <v>1757</v>
      </c>
      <c r="C1358" s="57" t="s">
        <v>21</v>
      </c>
      <c r="D1358" s="57" t="s">
        <v>54</v>
      </c>
      <c r="E1358" s="66" t="s">
        <v>4</v>
      </c>
    </row>
    <row r="1359" spans="1:5" x14ac:dyDescent="0.25">
      <c r="A1359" s="78" t="s">
        <v>1760</v>
      </c>
      <c r="B1359" s="57" t="s">
        <v>1757</v>
      </c>
      <c r="C1359" s="57" t="s">
        <v>21</v>
      </c>
      <c r="D1359" s="57" t="s">
        <v>56</v>
      </c>
      <c r="E1359" s="66" t="s">
        <v>4</v>
      </c>
    </row>
    <row r="1360" spans="1:5" x14ac:dyDescent="0.25">
      <c r="A1360" s="78" t="s">
        <v>1761</v>
      </c>
      <c r="B1360" s="57" t="s">
        <v>1757</v>
      </c>
      <c r="C1360" s="57" t="s">
        <v>21</v>
      </c>
      <c r="D1360" s="57" t="s">
        <v>58</v>
      </c>
      <c r="E1360" s="66" t="s">
        <v>4</v>
      </c>
    </row>
    <row r="1361" spans="1:5" x14ac:dyDescent="0.25">
      <c r="A1361" s="78" t="s">
        <v>1762</v>
      </c>
      <c r="B1361" s="57" t="s">
        <v>1763</v>
      </c>
      <c r="C1361" s="57" t="s">
        <v>21</v>
      </c>
      <c r="D1361" s="57" t="s">
        <v>50</v>
      </c>
      <c r="E1361" s="66" t="s">
        <v>193</v>
      </c>
    </row>
    <row r="1362" spans="1:5" x14ac:dyDescent="0.25">
      <c r="A1362" s="78" t="s">
        <v>1764</v>
      </c>
      <c r="B1362" s="57" t="s">
        <v>1763</v>
      </c>
      <c r="C1362" s="57" t="s">
        <v>21</v>
      </c>
      <c r="D1362" s="57" t="s">
        <v>52</v>
      </c>
      <c r="E1362" s="66" t="s">
        <v>193</v>
      </c>
    </row>
    <row r="1363" spans="1:5" x14ac:dyDescent="0.25">
      <c r="A1363" s="78" t="s">
        <v>1765</v>
      </c>
      <c r="B1363" s="57" t="s">
        <v>1763</v>
      </c>
      <c r="C1363" s="57" t="s">
        <v>21</v>
      </c>
      <c r="D1363" s="57" t="s">
        <v>54</v>
      </c>
      <c r="E1363" s="66" t="s">
        <v>193</v>
      </c>
    </row>
    <row r="1364" spans="1:5" x14ac:dyDescent="0.25">
      <c r="A1364" s="78" t="s">
        <v>1766</v>
      </c>
      <c r="B1364" s="57" t="s">
        <v>1763</v>
      </c>
      <c r="C1364" s="57" t="s">
        <v>21</v>
      </c>
      <c r="D1364" s="57" t="s">
        <v>56</v>
      </c>
      <c r="E1364" s="66" t="s">
        <v>193</v>
      </c>
    </row>
    <row r="1365" spans="1:5" x14ac:dyDescent="0.25">
      <c r="A1365" s="78" t="s">
        <v>1767</v>
      </c>
      <c r="B1365" s="57" t="s">
        <v>1763</v>
      </c>
      <c r="C1365" s="57" t="s">
        <v>21</v>
      </c>
      <c r="D1365" s="57" t="s">
        <v>58</v>
      </c>
      <c r="E1365" s="66" t="s">
        <v>193</v>
      </c>
    </row>
    <row r="1366" spans="1:5" x14ac:dyDescent="0.25">
      <c r="A1366" s="78" t="s">
        <v>1768</v>
      </c>
      <c r="B1366" s="57" t="s">
        <v>1769</v>
      </c>
      <c r="C1366" s="57" t="s">
        <v>21</v>
      </c>
      <c r="D1366" s="57" t="s">
        <v>54</v>
      </c>
      <c r="E1366" s="66" t="s">
        <v>4</v>
      </c>
    </row>
    <row r="1367" spans="1:5" x14ac:dyDescent="0.25">
      <c r="A1367" s="78" t="s">
        <v>1770</v>
      </c>
      <c r="B1367" s="57" t="s">
        <v>1771</v>
      </c>
      <c r="C1367" s="57" t="s">
        <v>21</v>
      </c>
      <c r="D1367" s="57" t="s">
        <v>54</v>
      </c>
      <c r="E1367" s="66" t="s">
        <v>4</v>
      </c>
    </row>
    <row r="1368" spans="1:5" x14ac:dyDescent="0.25">
      <c r="A1368" s="78" t="s">
        <v>1772</v>
      </c>
      <c r="B1368" s="57" t="s">
        <v>1773</v>
      </c>
      <c r="C1368" s="57" t="s">
        <v>21</v>
      </c>
      <c r="D1368" s="57" t="s">
        <v>56</v>
      </c>
      <c r="E1368" s="66" t="s">
        <v>4</v>
      </c>
    </row>
    <row r="1369" spans="1:5" x14ac:dyDescent="0.25">
      <c r="A1369" s="78" t="s">
        <v>1774</v>
      </c>
      <c r="B1369" s="57" t="s">
        <v>1775</v>
      </c>
      <c r="C1369" s="57" t="s">
        <v>21</v>
      </c>
      <c r="D1369" s="57" t="s">
        <v>54</v>
      </c>
      <c r="E1369" s="66" t="s">
        <v>4</v>
      </c>
    </row>
    <row r="1370" spans="1:5" x14ac:dyDescent="0.25">
      <c r="A1370" s="78" t="s">
        <v>1776</v>
      </c>
      <c r="B1370" s="57" t="s">
        <v>1777</v>
      </c>
      <c r="C1370" s="57" t="s">
        <v>21</v>
      </c>
      <c r="D1370" s="57" t="s">
        <v>50</v>
      </c>
      <c r="E1370" s="66" t="s">
        <v>1018</v>
      </c>
    </row>
    <row r="1371" spans="1:5" x14ac:dyDescent="0.25">
      <c r="A1371" s="78" t="s">
        <v>1778</v>
      </c>
      <c r="B1371" s="57" t="s">
        <v>1777</v>
      </c>
      <c r="C1371" s="57" t="s">
        <v>21</v>
      </c>
      <c r="D1371" s="57" t="s">
        <v>52</v>
      </c>
      <c r="E1371" s="66" t="s">
        <v>1018</v>
      </c>
    </row>
    <row r="1372" spans="1:5" x14ac:dyDescent="0.25">
      <c r="A1372" s="78" t="s">
        <v>1779</v>
      </c>
      <c r="B1372" s="57" t="s">
        <v>1777</v>
      </c>
      <c r="C1372" s="57" t="s">
        <v>21</v>
      </c>
      <c r="D1372" s="57" t="s">
        <v>54</v>
      </c>
      <c r="E1372" s="66" t="s">
        <v>1018</v>
      </c>
    </row>
    <row r="1373" spans="1:5" x14ac:dyDescent="0.25">
      <c r="A1373" s="78" t="s">
        <v>1780</v>
      </c>
      <c r="B1373" s="57" t="s">
        <v>1777</v>
      </c>
      <c r="C1373" s="57" t="s">
        <v>21</v>
      </c>
      <c r="D1373" s="57" t="s">
        <v>56</v>
      </c>
      <c r="E1373" s="66" t="s">
        <v>1018</v>
      </c>
    </row>
    <row r="1374" spans="1:5" x14ac:dyDescent="0.25">
      <c r="A1374" s="78" t="s">
        <v>1781</v>
      </c>
      <c r="B1374" s="57" t="s">
        <v>1777</v>
      </c>
      <c r="C1374" s="57" t="s">
        <v>21</v>
      </c>
      <c r="D1374" s="57" t="s">
        <v>58</v>
      </c>
      <c r="E1374" s="66" t="s">
        <v>1018</v>
      </c>
    </row>
    <row r="1375" spans="1:5" x14ac:dyDescent="0.25">
      <c r="A1375" s="78" t="s">
        <v>1782</v>
      </c>
      <c r="B1375" s="57" t="s">
        <v>1783</v>
      </c>
      <c r="C1375" s="57" t="s">
        <v>21</v>
      </c>
      <c r="D1375" s="57" t="s">
        <v>50</v>
      </c>
      <c r="E1375" s="66" t="s">
        <v>193</v>
      </c>
    </row>
    <row r="1376" spans="1:5" x14ac:dyDescent="0.25">
      <c r="A1376" s="78" t="s">
        <v>1784</v>
      </c>
      <c r="B1376" s="57" t="s">
        <v>1783</v>
      </c>
      <c r="C1376" s="57" t="s">
        <v>21</v>
      </c>
      <c r="D1376" s="57" t="s">
        <v>52</v>
      </c>
      <c r="E1376" s="66" t="s">
        <v>193</v>
      </c>
    </row>
    <row r="1377" spans="1:5" x14ac:dyDescent="0.25">
      <c r="A1377" s="78" t="s">
        <v>1785</v>
      </c>
      <c r="B1377" s="57" t="s">
        <v>1783</v>
      </c>
      <c r="C1377" s="57" t="s">
        <v>21</v>
      </c>
      <c r="D1377" s="57" t="s">
        <v>54</v>
      </c>
      <c r="E1377" s="66" t="s">
        <v>193</v>
      </c>
    </row>
    <row r="1378" spans="1:5" x14ac:dyDescent="0.25">
      <c r="A1378" s="78" t="s">
        <v>1786</v>
      </c>
      <c r="B1378" s="57" t="s">
        <v>1783</v>
      </c>
      <c r="C1378" s="57" t="s">
        <v>21</v>
      </c>
      <c r="D1378" s="57" t="s">
        <v>56</v>
      </c>
      <c r="E1378" s="66" t="s">
        <v>193</v>
      </c>
    </row>
    <row r="1379" spans="1:5" x14ac:dyDescent="0.25">
      <c r="A1379" s="78" t="s">
        <v>1787</v>
      </c>
      <c r="B1379" s="57" t="s">
        <v>1783</v>
      </c>
      <c r="C1379" s="57" t="s">
        <v>21</v>
      </c>
      <c r="D1379" s="57" t="s">
        <v>58</v>
      </c>
      <c r="E1379" s="66" t="s">
        <v>193</v>
      </c>
    </row>
    <row r="1380" spans="1:5" x14ac:dyDescent="0.25">
      <c r="A1380" s="78" t="s">
        <v>1788</v>
      </c>
      <c r="B1380" s="57" t="s">
        <v>1789</v>
      </c>
      <c r="C1380" s="57" t="s">
        <v>21</v>
      </c>
      <c r="D1380" s="57" t="s">
        <v>50</v>
      </c>
      <c r="E1380" s="66" t="s">
        <v>193</v>
      </c>
    </row>
    <row r="1381" spans="1:5" x14ac:dyDescent="0.25">
      <c r="A1381" s="78" t="s">
        <v>1790</v>
      </c>
      <c r="B1381" s="57" t="s">
        <v>1789</v>
      </c>
      <c r="C1381" s="57" t="s">
        <v>21</v>
      </c>
      <c r="D1381" s="57" t="s">
        <v>52</v>
      </c>
      <c r="E1381" s="66" t="s">
        <v>193</v>
      </c>
    </row>
    <row r="1382" spans="1:5" x14ac:dyDescent="0.25">
      <c r="A1382" s="78" t="s">
        <v>1791</v>
      </c>
      <c r="B1382" s="57" t="s">
        <v>1789</v>
      </c>
      <c r="C1382" s="57" t="s">
        <v>21</v>
      </c>
      <c r="D1382" s="57" t="s">
        <v>54</v>
      </c>
      <c r="E1382" s="66" t="s">
        <v>193</v>
      </c>
    </row>
    <row r="1383" spans="1:5" x14ac:dyDescent="0.25">
      <c r="A1383" s="78" t="s">
        <v>1792</v>
      </c>
      <c r="B1383" s="57" t="s">
        <v>1789</v>
      </c>
      <c r="C1383" s="57" t="s">
        <v>21</v>
      </c>
      <c r="D1383" s="57" t="s">
        <v>56</v>
      </c>
      <c r="E1383" s="66" t="s">
        <v>193</v>
      </c>
    </row>
    <row r="1384" spans="1:5" x14ac:dyDescent="0.25">
      <c r="A1384" s="78" t="s">
        <v>1793</v>
      </c>
      <c r="B1384" s="57" t="s">
        <v>1789</v>
      </c>
      <c r="C1384" s="57" t="s">
        <v>21</v>
      </c>
      <c r="D1384" s="57" t="s">
        <v>58</v>
      </c>
      <c r="E1384" s="66" t="s">
        <v>193</v>
      </c>
    </row>
    <row r="1385" spans="1:5" x14ac:dyDescent="0.25">
      <c r="A1385" s="78" t="s">
        <v>1794</v>
      </c>
      <c r="B1385" s="57" t="s">
        <v>1795</v>
      </c>
      <c r="C1385" s="57" t="s">
        <v>21</v>
      </c>
      <c r="D1385" s="57" t="s">
        <v>50</v>
      </c>
      <c r="E1385" s="66" t="s">
        <v>193</v>
      </c>
    </row>
    <row r="1386" spans="1:5" x14ac:dyDescent="0.25">
      <c r="A1386" s="78" t="s">
        <v>1796</v>
      </c>
      <c r="B1386" s="57" t="s">
        <v>1795</v>
      </c>
      <c r="C1386" s="57" t="s">
        <v>21</v>
      </c>
      <c r="D1386" s="57" t="s">
        <v>52</v>
      </c>
      <c r="E1386" s="66" t="s">
        <v>193</v>
      </c>
    </row>
    <row r="1387" spans="1:5" x14ac:dyDescent="0.25">
      <c r="A1387" s="78" t="s">
        <v>1797</v>
      </c>
      <c r="B1387" s="57" t="s">
        <v>1795</v>
      </c>
      <c r="C1387" s="57" t="s">
        <v>21</v>
      </c>
      <c r="D1387" s="57" t="s">
        <v>54</v>
      </c>
      <c r="E1387" s="66" t="s">
        <v>193</v>
      </c>
    </row>
    <row r="1388" spans="1:5" x14ac:dyDescent="0.25">
      <c r="A1388" s="78" t="s">
        <v>1798</v>
      </c>
      <c r="B1388" s="57" t="s">
        <v>1795</v>
      </c>
      <c r="C1388" s="57" t="s">
        <v>21</v>
      </c>
      <c r="D1388" s="57" t="s">
        <v>56</v>
      </c>
      <c r="E1388" s="66" t="s">
        <v>193</v>
      </c>
    </row>
    <row r="1389" spans="1:5" x14ac:dyDescent="0.25">
      <c r="A1389" s="78" t="s">
        <v>1799</v>
      </c>
      <c r="B1389" s="57" t="s">
        <v>1795</v>
      </c>
      <c r="C1389" s="57" t="s">
        <v>21</v>
      </c>
      <c r="D1389" s="57" t="s">
        <v>58</v>
      </c>
      <c r="E1389" s="66" t="s">
        <v>193</v>
      </c>
    </row>
    <row r="1390" spans="1:5" x14ac:dyDescent="0.25">
      <c r="A1390" s="78" t="s">
        <v>1800</v>
      </c>
      <c r="B1390" s="57" t="s">
        <v>1801</v>
      </c>
      <c r="C1390" s="57" t="s">
        <v>21</v>
      </c>
      <c r="D1390" s="57" t="s">
        <v>50</v>
      </c>
      <c r="E1390" s="66" t="s">
        <v>193</v>
      </c>
    </row>
    <row r="1391" spans="1:5" x14ac:dyDescent="0.25">
      <c r="A1391" s="78" t="s">
        <v>1802</v>
      </c>
      <c r="B1391" s="57" t="s">
        <v>1801</v>
      </c>
      <c r="C1391" s="57" t="s">
        <v>21</v>
      </c>
      <c r="D1391" s="57" t="s">
        <v>52</v>
      </c>
      <c r="E1391" s="66" t="s">
        <v>193</v>
      </c>
    </row>
    <row r="1392" spans="1:5" x14ac:dyDescent="0.25">
      <c r="A1392" s="78" t="s">
        <v>1803</v>
      </c>
      <c r="B1392" s="57" t="s">
        <v>1801</v>
      </c>
      <c r="C1392" s="57" t="s">
        <v>21</v>
      </c>
      <c r="D1392" s="57" t="s">
        <v>54</v>
      </c>
      <c r="E1392" s="66" t="s">
        <v>193</v>
      </c>
    </row>
    <row r="1393" spans="1:5" x14ac:dyDescent="0.25">
      <c r="A1393" s="78" t="s">
        <v>1804</v>
      </c>
      <c r="B1393" s="57" t="s">
        <v>1801</v>
      </c>
      <c r="C1393" s="57" t="s">
        <v>21</v>
      </c>
      <c r="D1393" s="57" t="s">
        <v>56</v>
      </c>
      <c r="E1393" s="66" t="s">
        <v>193</v>
      </c>
    </row>
    <row r="1394" spans="1:5" x14ac:dyDescent="0.25">
      <c r="A1394" s="78" t="s">
        <v>1805</v>
      </c>
      <c r="B1394" s="57" t="s">
        <v>1801</v>
      </c>
      <c r="C1394" s="57" t="s">
        <v>21</v>
      </c>
      <c r="D1394" s="57" t="s">
        <v>58</v>
      </c>
      <c r="E1394" s="66" t="s">
        <v>193</v>
      </c>
    </row>
    <row r="1395" spans="1:5" x14ac:dyDescent="0.25">
      <c r="A1395" s="78" t="s">
        <v>1806</v>
      </c>
      <c r="B1395" s="57" t="s">
        <v>1807</v>
      </c>
      <c r="C1395" s="57" t="s">
        <v>21</v>
      </c>
      <c r="D1395" s="57" t="s">
        <v>50</v>
      </c>
      <c r="E1395" s="66" t="s">
        <v>193</v>
      </c>
    </row>
    <row r="1396" spans="1:5" x14ac:dyDescent="0.25">
      <c r="A1396" s="78" t="s">
        <v>1808</v>
      </c>
      <c r="B1396" s="57" t="s">
        <v>1807</v>
      </c>
      <c r="C1396" s="57" t="s">
        <v>21</v>
      </c>
      <c r="D1396" s="57" t="s">
        <v>52</v>
      </c>
      <c r="E1396" s="66" t="s">
        <v>193</v>
      </c>
    </row>
    <row r="1397" spans="1:5" x14ac:dyDescent="0.25">
      <c r="A1397" s="78" t="s">
        <v>1809</v>
      </c>
      <c r="B1397" s="57" t="s">
        <v>1807</v>
      </c>
      <c r="C1397" s="57" t="s">
        <v>21</v>
      </c>
      <c r="D1397" s="57" t="s">
        <v>54</v>
      </c>
      <c r="E1397" s="66" t="s">
        <v>193</v>
      </c>
    </row>
    <row r="1398" spans="1:5" x14ac:dyDescent="0.25">
      <c r="A1398" s="78" t="s">
        <v>1810</v>
      </c>
      <c r="B1398" s="57" t="s">
        <v>1807</v>
      </c>
      <c r="C1398" s="57" t="s">
        <v>21</v>
      </c>
      <c r="D1398" s="57" t="s">
        <v>56</v>
      </c>
      <c r="E1398" s="66" t="s">
        <v>193</v>
      </c>
    </row>
    <row r="1399" spans="1:5" x14ac:dyDescent="0.25">
      <c r="A1399" s="78" t="s">
        <v>1811</v>
      </c>
      <c r="B1399" s="57" t="s">
        <v>1807</v>
      </c>
      <c r="C1399" s="57" t="s">
        <v>21</v>
      </c>
      <c r="D1399" s="57" t="s">
        <v>58</v>
      </c>
      <c r="E1399" s="66" t="s">
        <v>193</v>
      </c>
    </row>
    <row r="1400" spans="1:5" x14ac:dyDescent="0.25">
      <c r="A1400" s="78" t="s">
        <v>1812</v>
      </c>
      <c r="B1400" s="57" t="s">
        <v>1813</v>
      </c>
      <c r="C1400" s="57" t="s">
        <v>21</v>
      </c>
      <c r="D1400" s="57" t="s">
        <v>56</v>
      </c>
      <c r="E1400" s="66" t="s">
        <v>4</v>
      </c>
    </row>
    <row r="1401" spans="1:5" x14ac:dyDescent="0.25">
      <c r="A1401" s="78" t="s">
        <v>1814</v>
      </c>
      <c r="B1401" s="57" t="s">
        <v>1815</v>
      </c>
      <c r="C1401" s="57" t="s">
        <v>21</v>
      </c>
      <c r="D1401" s="57" t="s">
        <v>50</v>
      </c>
      <c r="E1401" s="66" t="s">
        <v>193</v>
      </c>
    </row>
    <row r="1402" spans="1:5" x14ac:dyDescent="0.25">
      <c r="A1402" s="78" t="s">
        <v>1816</v>
      </c>
      <c r="B1402" s="57" t="s">
        <v>1815</v>
      </c>
      <c r="C1402" s="57" t="s">
        <v>21</v>
      </c>
      <c r="D1402" s="57" t="s">
        <v>52</v>
      </c>
      <c r="E1402" s="66" t="s">
        <v>193</v>
      </c>
    </row>
    <row r="1403" spans="1:5" x14ac:dyDescent="0.25">
      <c r="A1403" s="78" t="s">
        <v>1817</v>
      </c>
      <c r="B1403" s="57" t="s">
        <v>1815</v>
      </c>
      <c r="C1403" s="57" t="s">
        <v>21</v>
      </c>
      <c r="D1403" s="57" t="s">
        <v>54</v>
      </c>
      <c r="E1403" s="66" t="s">
        <v>193</v>
      </c>
    </row>
    <row r="1404" spans="1:5" x14ac:dyDescent="0.25">
      <c r="A1404" s="78" t="s">
        <v>1818</v>
      </c>
      <c r="B1404" s="57" t="s">
        <v>1815</v>
      </c>
      <c r="C1404" s="57" t="s">
        <v>21</v>
      </c>
      <c r="D1404" s="57" t="s">
        <v>56</v>
      </c>
      <c r="E1404" s="66" t="s">
        <v>193</v>
      </c>
    </row>
    <row r="1405" spans="1:5" x14ac:dyDescent="0.25">
      <c r="A1405" s="78" t="s">
        <v>1819</v>
      </c>
      <c r="B1405" s="57" t="s">
        <v>1815</v>
      </c>
      <c r="C1405" s="57" t="s">
        <v>21</v>
      </c>
      <c r="D1405" s="57" t="s">
        <v>58</v>
      </c>
      <c r="E1405" s="66" t="s">
        <v>193</v>
      </c>
    </row>
    <row r="1406" spans="1:5" x14ac:dyDescent="0.25">
      <c r="A1406" s="78" t="s">
        <v>1820</v>
      </c>
      <c r="B1406" s="57" t="s">
        <v>1821</v>
      </c>
      <c r="C1406" s="57" t="s">
        <v>21</v>
      </c>
      <c r="D1406" s="57" t="s">
        <v>50</v>
      </c>
      <c r="E1406" s="66" t="s">
        <v>193</v>
      </c>
    </row>
    <row r="1407" spans="1:5" x14ac:dyDescent="0.25">
      <c r="A1407" s="78" t="s">
        <v>1822</v>
      </c>
      <c r="B1407" s="57" t="s">
        <v>1821</v>
      </c>
      <c r="C1407" s="57" t="s">
        <v>21</v>
      </c>
      <c r="D1407" s="57" t="s">
        <v>52</v>
      </c>
      <c r="E1407" s="66" t="s">
        <v>193</v>
      </c>
    </row>
    <row r="1408" spans="1:5" x14ac:dyDescent="0.25">
      <c r="A1408" s="78" t="s">
        <v>1823</v>
      </c>
      <c r="B1408" s="57" t="s">
        <v>1821</v>
      </c>
      <c r="C1408" s="57" t="s">
        <v>21</v>
      </c>
      <c r="D1408" s="57" t="s">
        <v>54</v>
      </c>
      <c r="E1408" s="66" t="s">
        <v>193</v>
      </c>
    </row>
    <row r="1409" spans="1:5" x14ac:dyDescent="0.25">
      <c r="A1409" s="78" t="s">
        <v>1824</v>
      </c>
      <c r="B1409" s="57" t="s">
        <v>1821</v>
      </c>
      <c r="C1409" s="57" t="s">
        <v>21</v>
      </c>
      <c r="D1409" s="57" t="s">
        <v>56</v>
      </c>
      <c r="E1409" s="66" t="s">
        <v>193</v>
      </c>
    </row>
    <row r="1410" spans="1:5" x14ac:dyDescent="0.25">
      <c r="A1410" s="78" t="s">
        <v>1825</v>
      </c>
      <c r="B1410" s="57" t="s">
        <v>1821</v>
      </c>
      <c r="C1410" s="57" t="s">
        <v>21</v>
      </c>
      <c r="D1410" s="57" t="s">
        <v>58</v>
      </c>
      <c r="E1410" s="66" t="s">
        <v>193</v>
      </c>
    </row>
    <row r="1411" spans="1:5" x14ac:dyDescent="0.25">
      <c r="A1411" s="78" t="s">
        <v>1826</v>
      </c>
      <c r="B1411" s="57" t="s">
        <v>1827</v>
      </c>
      <c r="C1411" s="57" t="s">
        <v>21</v>
      </c>
      <c r="D1411" s="57" t="s">
        <v>50</v>
      </c>
      <c r="E1411" s="66" t="s">
        <v>4</v>
      </c>
    </row>
    <row r="1412" spans="1:5" x14ac:dyDescent="0.25">
      <c r="A1412" s="78" t="s">
        <v>1828</v>
      </c>
      <c r="B1412" s="57" t="s">
        <v>1827</v>
      </c>
      <c r="C1412" s="57" t="s">
        <v>21</v>
      </c>
      <c r="D1412" s="57" t="s">
        <v>52</v>
      </c>
      <c r="E1412" s="66" t="s">
        <v>4</v>
      </c>
    </row>
    <row r="1413" spans="1:5" x14ac:dyDescent="0.25">
      <c r="A1413" s="78" t="s">
        <v>1829</v>
      </c>
      <c r="B1413" s="57" t="s">
        <v>1827</v>
      </c>
      <c r="C1413" s="57" t="s">
        <v>21</v>
      </c>
      <c r="D1413" s="57" t="s">
        <v>54</v>
      </c>
      <c r="E1413" s="66" t="s">
        <v>4</v>
      </c>
    </row>
    <row r="1414" spans="1:5" x14ac:dyDescent="0.25">
      <c r="A1414" s="78" t="s">
        <v>1830</v>
      </c>
      <c r="B1414" s="57" t="s">
        <v>1827</v>
      </c>
      <c r="C1414" s="57" t="s">
        <v>21</v>
      </c>
      <c r="D1414" s="57" t="s">
        <v>56</v>
      </c>
      <c r="E1414" s="66" t="s">
        <v>4</v>
      </c>
    </row>
    <row r="1415" spans="1:5" x14ac:dyDescent="0.25">
      <c r="A1415" s="78" t="s">
        <v>1831</v>
      </c>
      <c r="B1415" s="57" t="s">
        <v>1827</v>
      </c>
      <c r="C1415" s="57" t="s">
        <v>21</v>
      </c>
      <c r="D1415" s="57" t="s">
        <v>58</v>
      </c>
      <c r="E1415" s="66" t="s">
        <v>4</v>
      </c>
    </row>
    <row r="1416" spans="1:5" x14ac:dyDescent="0.25">
      <c r="A1416" s="78" t="s">
        <v>1832</v>
      </c>
      <c r="B1416" s="57" t="s">
        <v>1833</v>
      </c>
      <c r="C1416" s="57" t="s">
        <v>21</v>
      </c>
      <c r="D1416" s="57" t="s">
        <v>50</v>
      </c>
      <c r="E1416" s="66" t="s">
        <v>4</v>
      </c>
    </row>
    <row r="1417" spans="1:5" x14ac:dyDescent="0.25">
      <c r="A1417" s="78" t="s">
        <v>1834</v>
      </c>
      <c r="B1417" s="57" t="s">
        <v>1833</v>
      </c>
      <c r="C1417" s="57" t="s">
        <v>21</v>
      </c>
      <c r="D1417" s="57" t="s">
        <v>52</v>
      </c>
      <c r="E1417" s="66" t="s">
        <v>4</v>
      </c>
    </row>
    <row r="1418" spans="1:5" x14ac:dyDescent="0.25">
      <c r="A1418" s="78" t="s">
        <v>1835</v>
      </c>
      <c r="B1418" s="57" t="s">
        <v>1833</v>
      </c>
      <c r="C1418" s="57" t="s">
        <v>21</v>
      </c>
      <c r="D1418" s="57" t="s">
        <v>54</v>
      </c>
      <c r="E1418" s="66" t="s">
        <v>4</v>
      </c>
    </row>
    <row r="1419" spans="1:5" x14ac:dyDescent="0.25">
      <c r="A1419" s="78" t="s">
        <v>1836</v>
      </c>
      <c r="B1419" s="57" t="s">
        <v>1833</v>
      </c>
      <c r="C1419" s="57" t="s">
        <v>21</v>
      </c>
      <c r="D1419" s="57" t="s">
        <v>56</v>
      </c>
      <c r="E1419" s="66" t="s">
        <v>4</v>
      </c>
    </row>
    <row r="1420" spans="1:5" x14ac:dyDescent="0.25">
      <c r="A1420" s="78" t="s">
        <v>1837</v>
      </c>
      <c r="B1420" s="57" t="s">
        <v>1833</v>
      </c>
      <c r="C1420" s="57" t="s">
        <v>21</v>
      </c>
      <c r="D1420" s="57" t="s">
        <v>58</v>
      </c>
      <c r="E1420" s="66" t="s">
        <v>4</v>
      </c>
    </row>
    <row r="1421" spans="1:5" x14ac:dyDescent="0.25">
      <c r="A1421" s="78" t="s">
        <v>1838</v>
      </c>
      <c r="B1421" s="57" t="s">
        <v>1839</v>
      </c>
      <c r="C1421" s="57" t="s">
        <v>21</v>
      </c>
      <c r="D1421" s="57" t="s">
        <v>54</v>
      </c>
      <c r="E1421" s="66" t="s">
        <v>4</v>
      </c>
    </row>
    <row r="1422" spans="1:5" x14ac:dyDescent="0.25">
      <c r="A1422" s="78" t="s">
        <v>1840</v>
      </c>
      <c r="B1422" s="57" t="s">
        <v>1841</v>
      </c>
      <c r="C1422" s="57" t="s">
        <v>21</v>
      </c>
      <c r="D1422" s="57" t="s">
        <v>50</v>
      </c>
      <c r="E1422" s="66" t="s">
        <v>4</v>
      </c>
    </row>
    <row r="1423" spans="1:5" x14ac:dyDescent="0.25">
      <c r="A1423" s="78" t="s">
        <v>1842</v>
      </c>
      <c r="B1423" s="57" t="s">
        <v>1841</v>
      </c>
      <c r="C1423" s="57" t="s">
        <v>21</v>
      </c>
      <c r="D1423" s="57" t="s">
        <v>52</v>
      </c>
      <c r="E1423" s="66" t="s">
        <v>4</v>
      </c>
    </row>
    <row r="1424" spans="1:5" x14ac:dyDescent="0.25">
      <c r="A1424" s="78" t="s">
        <v>1843</v>
      </c>
      <c r="B1424" s="57" t="s">
        <v>1841</v>
      </c>
      <c r="C1424" s="57" t="s">
        <v>21</v>
      </c>
      <c r="D1424" s="57" t="s">
        <v>54</v>
      </c>
      <c r="E1424" s="66" t="s">
        <v>4</v>
      </c>
    </row>
    <row r="1425" spans="1:5" x14ac:dyDescent="0.25">
      <c r="A1425" s="78" t="s">
        <v>1844</v>
      </c>
      <c r="B1425" s="57" t="s">
        <v>1841</v>
      </c>
      <c r="C1425" s="57" t="s">
        <v>21</v>
      </c>
      <c r="D1425" s="57" t="s">
        <v>56</v>
      </c>
      <c r="E1425" s="66" t="s">
        <v>4</v>
      </c>
    </row>
    <row r="1426" spans="1:5" x14ac:dyDescent="0.25">
      <c r="A1426" s="78" t="s">
        <v>1845</v>
      </c>
      <c r="B1426" s="57" t="s">
        <v>1841</v>
      </c>
      <c r="C1426" s="57" t="s">
        <v>21</v>
      </c>
      <c r="D1426" s="57" t="s">
        <v>58</v>
      </c>
      <c r="E1426" s="66" t="s">
        <v>4</v>
      </c>
    </row>
    <row r="1427" spans="1:5" x14ac:dyDescent="0.25">
      <c r="A1427" s="78" t="s">
        <v>1846</v>
      </c>
      <c r="B1427" s="57" t="s">
        <v>1847</v>
      </c>
      <c r="C1427" s="57" t="s">
        <v>21</v>
      </c>
      <c r="D1427" s="57" t="s">
        <v>58</v>
      </c>
      <c r="E1427" s="66" t="s">
        <v>4</v>
      </c>
    </row>
    <row r="1428" spans="1:5" x14ac:dyDescent="0.25">
      <c r="A1428" s="78" t="s">
        <v>1848</v>
      </c>
      <c r="B1428" s="57" t="s">
        <v>1849</v>
      </c>
      <c r="C1428" s="57" t="s">
        <v>21</v>
      </c>
      <c r="D1428" s="57" t="s">
        <v>50</v>
      </c>
      <c r="E1428" s="66" t="s">
        <v>4</v>
      </c>
    </row>
    <row r="1429" spans="1:5" x14ac:dyDescent="0.25">
      <c r="A1429" s="78" t="s">
        <v>1850</v>
      </c>
      <c r="B1429" s="57" t="s">
        <v>1849</v>
      </c>
      <c r="C1429" s="57" t="s">
        <v>21</v>
      </c>
      <c r="D1429" s="57" t="s">
        <v>52</v>
      </c>
      <c r="E1429" s="66" t="s">
        <v>4</v>
      </c>
    </row>
    <row r="1430" spans="1:5" x14ac:dyDescent="0.25">
      <c r="A1430" s="78" t="s">
        <v>1851</v>
      </c>
      <c r="B1430" s="57" t="s">
        <v>1849</v>
      </c>
      <c r="C1430" s="57" t="s">
        <v>21</v>
      </c>
      <c r="D1430" s="57" t="s">
        <v>54</v>
      </c>
      <c r="E1430" s="66" t="s">
        <v>4</v>
      </c>
    </row>
    <row r="1431" spans="1:5" x14ac:dyDescent="0.25">
      <c r="A1431" s="78" t="s">
        <v>1852</v>
      </c>
      <c r="B1431" s="57" t="s">
        <v>1849</v>
      </c>
      <c r="C1431" s="57" t="s">
        <v>21</v>
      </c>
      <c r="D1431" s="57" t="s">
        <v>56</v>
      </c>
      <c r="E1431" s="66" t="s">
        <v>4</v>
      </c>
    </row>
    <row r="1432" spans="1:5" x14ac:dyDescent="0.25">
      <c r="A1432" s="78" t="s">
        <v>1853</v>
      </c>
      <c r="B1432" s="57" t="s">
        <v>1849</v>
      </c>
      <c r="C1432" s="57" t="s">
        <v>21</v>
      </c>
      <c r="D1432" s="57" t="s">
        <v>58</v>
      </c>
      <c r="E1432" s="66" t="s">
        <v>4</v>
      </c>
    </row>
    <row r="1433" spans="1:5" x14ac:dyDescent="0.25">
      <c r="A1433" s="78" t="s">
        <v>1854</v>
      </c>
      <c r="B1433" s="57" t="s">
        <v>1855</v>
      </c>
      <c r="C1433" s="57" t="s">
        <v>21</v>
      </c>
      <c r="D1433" s="57" t="s">
        <v>50</v>
      </c>
      <c r="E1433" s="66" t="s">
        <v>4</v>
      </c>
    </row>
    <row r="1434" spans="1:5" x14ac:dyDescent="0.25">
      <c r="A1434" s="78" t="s">
        <v>1856</v>
      </c>
      <c r="B1434" s="57" t="s">
        <v>1855</v>
      </c>
      <c r="C1434" s="57" t="s">
        <v>21</v>
      </c>
      <c r="D1434" s="57" t="s">
        <v>52</v>
      </c>
      <c r="E1434" s="66" t="s">
        <v>4</v>
      </c>
    </row>
    <row r="1435" spans="1:5" x14ac:dyDescent="0.25">
      <c r="A1435" s="78" t="s">
        <v>1857</v>
      </c>
      <c r="B1435" s="57" t="s">
        <v>1855</v>
      </c>
      <c r="C1435" s="57" t="s">
        <v>21</v>
      </c>
      <c r="D1435" s="57" t="s">
        <v>54</v>
      </c>
      <c r="E1435" s="66" t="s">
        <v>4</v>
      </c>
    </row>
    <row r="1436" spans="1:5" x14ac:dyDescent="0.25">
      <c r="A1436" s="78" t="s">
        <v>1858</v>
      </c>
      <c r="B1436" s="57" t="s">
        <v>1855</v>
      </c>
      <c r="C1436" s="57" t="s">
        <v>21</v>
      </c>
      <c r="D1436" s="57" t="s">
        <v>56</v>
      </c>
      <c r="E1436" s="66" t="s">
        <v>4</v>
      </c>
    </row>
    <row r="1437" spans="1:5" x14ac:dyDescent="0.25">
      <c r="A1437" s="78" t="s">
        <v>1859</v>
      </c>
      <c r="B1437" s="57" t="s">
        <v>1855</v>
      </c>
      <c r="C1437" s="57" t="s">
        <v>21</v>
      </c>
      <c r="D1437" s="57" t="s">
        <v>58</v>
      </c>
      <c r="E1437" s="66" t="s">
        <v>4</v>
      </c>
    </row>
    <row r="1438" spans="1:5" x14ac:dyDescent="0.25">
      <c r="A1438" s="78" t="s">
        <v>1860</v>
      </c>
      <c r="B1438" s="57" t="s">
        <v>1861</v>
      </c>
      <c r="C1438" s="57" t="s">
        <v>21</v>
      </c>
      <c r="D1438" s="57" t="s">
        <v>50</v>
      </c>
      <c r="E1438" s="66" t="s">
        <v>193</v>
      </c>
    </row>
    <row r="1439" spans="1:5" x14ac:dyDescent="0.25">
      <c r="A1439" s="78" t="s">
        <v>1862</v>
      </c>
      <c r="B1439" s="57" t="s">
        <v>1861</v>
      </c>
      <c r="C1439" s="57" t="s">
        <v>21</v>
      </c>
      <c r="D1439" s="57" t="s">
        <v>52</v>
      </c>
      <c r="E1439" s="66" t="s">
        <v>193</v>
      </c>
    </row>
    <row r="1440" spans="1:5" x14ac:dyDescent="0.25">
      <c r="A1440" s="78" t="s">
        <v>1863</v>
      </c>
      <c r="B1440" s="57" t="s">
        <v>1861</v>
      </c>
      <c r="C1440" s="57" t="s">
        <v>21</v>
      </c>
      <c r="D1440" s="57" t="s">
        <v>54</v>
      </c>
      <c r="E1440" s="66" t="s">
        <v>193</v>
      </c>
    </row>
    <row r="1441" spans="1:5" x14ac:dyDescent="0.25">
      <c r="A1441" s="78" t="s">
        <v>1864</v>
      </c>
      <c r="B1441" s="57" t="s">
        <v>1861</v>
      </c>
      <c r="C1441" s="57" t="s">
        <v>21</v>
      </c>
      <c r="D1441" s="57" t="s">
        <v>56</v>
      </c>
      <c r="E1441" s="66" t="s">
        <v>193</v>
      </c>
    </row>
    <row r="1442" spans="1:5" x14ac:dyDescent="0.25">
      <c r="A1442" s="78" t="s">
        <v>1865</v>
      </c>
      <c r="B1442" s="57" t="s">
        <v>1861</v>
      </c>
      <c r="C1442" s="57" t="s">
        <v>21</v>
      </c>
      <c r="D1442" s="57" t="s">
        <v>58</v>
      </c>
      <c r="E1442" s="66" t="s">
        <v>193</v>
      </c>
    </row>
    <row r="1443" spans="1:5" x14ac:dyDescent="0.25">
      <c r="A1443" s="78" t="s">
        <v>1866</v>
      </c>
      <c r="B1443" s="57" t="s">
        <v>1867</v>
      </c>
      <c r="C1443" s="57" t="s">
        <v>21</v>
      </c>
      <c r="D1443" s="57" t="s">
        <v>50</v>
      </c>
      <c r="E1443" s="66" t="s">
        <v>4</v>
      </c>
    </row>
    <row r="1444" spans="1:5" x14ac:dyDescent="0.25">
      <c r="A1444" s="78" t="s">
        <v>1868</v>
      </c>
      <c r="B1444" s="57" t="s">
        <v>1867</v>
      </c>
      <c r="C1444" s="57" t="s">
        <v>21</v>
      </c>
      <c r="D1444" s="57" t="s">
        <v>52</v>
      </c>
      <c r="E1444" s="66" t="s">
        <v>4</v>
      </c>
    </row>
    <row r="1445" spans="1:5" x14ac:dyDescent="0.25">
      <c r="A1445" s="78" t="s">
        <v>1869</v>
      </c>
      <c r="B1445" s="57" t="s">
        <v>1867</v>
      </c>
      <c r="C1445" s="57" t="s">
        <v>21</v>
      </c>
      <c r="D1445" s="57" t="s">
        <v>54</v>
      </c>
      <c r="E1445" s="66" t="s">
        <v>4</v>
      </c>
    </row>
    <row r="1446" spans="1:5" x14ac:dyDescent="0.25">
      <c r="A1446" s="78" t="s">
        <v>1870</v>
      </c>
      <c r="B1446" s="57" t="s">
        <v>1867</v>
      </c>
      <c r="C1446" s="57" t="s">
        <v>21</v>
      </c>
      <c r="D1446" s="57" t="s">
        <v>56</v>
      </c>
      <c r="E1446" s="66" t="s">
        <v>4</v>
      </c>
    </row>
    <row r="1447" spans="1:5" x14ac:dyDescent="0.25">
      <c r="A1447" s="78" t="s">
        <v>1871</v>
      </c>
      <c r="B1447" s="57" t="s">
        <v>1867</v>
      </c>
      <c r="C1447" s="57" t="s">
        <v>21</v>
      </c>
      <c r="D1447" s="57" t="s">
        <v>58</v>
      </c>
      <c r="E1447" s="66" t="s">
        <v>4</v>
      </c>
    </row>
    <row r="1448" spans="1:5" x14ac:dyDescent="0.25">
      <c r="A1448" s="78" t="s">
        <v>1872</v>
      </c>
      <c r="B1448" s="57" t="s">
        <v>1873</v>
      </c>
      <c r="C1448" s="57" t="s">
        <v>21</v>
      </c>
      <c r="D1448" s="57" t="s">
        <v>50</v>
      </c>
      <c r="E1448" s="66" t="s">
        <v>4</v>
      </c>
    </row>
    <row r="1449" spans="1:5" x14ac:dyDescent="0.25">
      <c r="A1449" s="78" t="s">
        <v>1874</v>
      </c>
      <c r="B1449" s="57" t="s">
        <v>1873</v>
      </c>
      <c r="C1449" s="57" t="s">
        <v>21</v>
      </c>
      <c r="D1449" s="57" t="s">
        <v>52</v>
      </c>
      <c r="E1449" s="66" t="s">
        <v>4</v>
      </c>
    </row>
    <row r="1450" spans="1:5" x14ac:dyDescent="0.25">
      <c r="A1450" s="78" t="s">
        <v>1875</v>
      </c>
      <c r="B1450" s="57" t="s">
        <v>1873</v>
      </c>
      <c r="C1450" s="57" t="s">
        <v>21</v>
      </c>
      <c r="D1450" s="57" t="s">
        <v>54</v>
      </c>
      <c r="E1450" s="66" t="s">
        <v>4</v>
      </c>
    </row>
    <row r="1451" spans="1:5" x14ac:dyDescent="0.25">
      <c r="A1451" s="78" t="s">
        <v>1876</v>
      </c>
      <c r="B1451" s="57" t="s">
        <v>1873</v>
      </c>
      <c r="C1451" s="57" t="s">
        <v>21</v>
      </c>
      <c r="D1451" s="57" t="s">
        <v>56</v>
      </c>
      <c r="E1451" s="66" t="s">
        <v>4</v>
      </c>
    </row>
    <row r="1452" spans="1:5" x14ac:dyDescent="0.25">
      <c r="A1452" s="78" t="s">
        <v>1877</v>
      </c>
      <c r="B1452" s="57" t="s">
        <v>1873</v>
      </c>
      <c r="C1452" s="57" t="s">
        <v>21</v>
      </c>
      <c r="D1452" s="57" t="s">
        <v>58</v>
      </c>
      <c r="E1452" s="66" t="s">
        <v>4</v>
      </c>
    </row>
    <row r="1453" spans="1:5" x14ac:dyDescent="0.25">
      <c r="A1453" s="78" t="s">
        <v>1878</v>
      </c>
      <c r="B1453" s="57" t="s">
        <v>1879</v>
      </c>
      <c r="C1453" s="57" t="s">
        <v>21</v>
      </c>
      <c r="D1453" s="57" t="s">
        <v>50</v>
      </c>
      <c r="E1453" s="66" t="s">
        <v>4</v>
      </c>
    </row>
    <row r="1454" spans="1:5" x14ac:dyDescent="0.25">
      <c r="A1454" s="78" t="s">
        <v>1880</v>
      </c>
      <c r="B1454" s="57" t="s">
        <v>1879</v>
      </c>
      <c r="C1454" s="57" t="s">
        <v>21</v>
      </c>
      <c r="D1454" s="57" t="s">
        <v>52</v>
      </c>
      <c r="E1454" s="66" t="s">
        <v>4</v>
      </c>
    </row>
    <row r="1455" spans="1:5" x14ac:dyDescent="0.25">
      <c r="A1455" s="78" t="s">
        <v>1881</v>
      </c>
      <c r="B1455" s="57" t="s">
        <v>1879</v>
      </c>
      <c r="C1455" s="57" t="s">
        <v>21</v>
      </c>
      <c r="D1455" s="57" t="s">
        <v>54</v>
      </c>
      <c r="E1455" s="66" t="s">
        <v>4</v>
      </c>
    </row>
    <row r="1456" spans="1:5" x14ac:dyDescent="0.25">
      <c r="A1456" s="78" t="s">
        <v>1882</v>
      </c>
      <c r="B1456" s="57" t="s">
        <v>1879</v>
      </c>
      <c r="C1456" s="57" t="s">
        <v>21</v>
      </c>
      <c r="D1456" s="57" t="s">
        <v>56</v>
      </c>
      <c r="E1456" s="66" t="s">
        <v>4</v>
      </c>
    </row>
    <row r="1457" spans="1:5" x14ac:dyDescent="0.25">
      <c r="A1457" s="78" t="s">
        <v>1883</v>
      </c>
      <c r="B1457" s="57" t="s">
        <v>1879</v>
      </c>
      <c r="C1457" s="57" t="s">
        <v>21</v>
      </c>
      <c r="D1457" s="57" t="s">
        <v>58</v>
      </c>
      <c r="E1457" s="66" t="s">
        <v>4</v>
      </c>
    </row>
    <row r="1458" spans="1:5" x14ac:dyDescent="0.25">
      <c r="A1458" s="78" t="s">
        <v>1884</v>
      </c>
      <c r="B1458" s="57" t="s">
        <v>1885</v>
      </c>
      <c r="C1458" s="57" t="s">
        <v>21</v>
      </c>
      <c r="D1458" s="57" t="s">
        <v>50</v>
      </c>
      <c r="E1458" s="66" t="s">
        <v>4</v>
      </c>
    </row>
    <row r="1459" spans="1:5" x14ac:dyDescent="0.25">
      <c r="A1459" s="78" t="s">
        <v>1886</v>
      </c>
      <c r="B1459" s="57" t="s">
        <v>1885</v>
      </c>
      <c r="C1459" s="57" t="s">
        <v>21</v>
      </c>
      <c r="D1459" s="57" t="s">
        <v>52</v>
      </c>
      <c r="E1459" s="66" t="s">
        <v>4</v>
      </c>
    </row>
    <row r="1460" spans="1:5" x14ac:dyDescent="0.25">
      <c r="A1460" s="78" t="s">
        <v>1887</v>
      </c>
      <c r="B1460" s="57" t="s">
        <v>1885</v>
      </c>
      <c r="C1460" s="57" t="s">
        <v>21</v>
      </c>
      <c r="D1460" s="57" t="s">
        <v>54</v>
      </c>
      <c r="E1460" s="66" t="s">
        <v>4</v>
      </c>
    </row>
    <row r="1461" spans="1:5" x14ac:dyDescent="0.25">
      <c r="A1461" s="78" t="s">
        <v>1888</v>
      </c>
      <c r="B1461" s="57" t="s">
        <v>1885</v>
      </c>
      <c r="C1461" s="57" t="s">
        <v>21</v>
      </c>
      <c r="D1461" s="57" t="s">
        <v>56</v>
      </c>
      <c r="E1461" s="66" t="s">
        <v>4</v>
      </c>
    </row>
    <row r="1462" spans="1:5" x14ac:dyDescent="0.25">
      <c r="A1462" s="78" t="s">
        <v>1889</v>
      </c>
      <c r="B1462" s="57" t="s">
        <v>1885</v>
      </c>
      <c r="C1462" s="57" t="s">
        <v>21</v>
      </c>
      <c r="D1462" s="57" t="s">
        <v>58</v>
      </c>
      <c r="E1462" s="66" t="s">
        <v>4</v>
      </c>
    </row>
    <row r="1463" spans="1:5" x14ac:dyDescent="0.25">
      <c r="A1463" s="78" t="s">
        <v>1890</v>
      </c>
      <c r="B1463" s="57" t="s">
        <v>1891</v>
      </c>
      <c r="C1463" s="57" t="s">
        <v>21</v>
      </c>
      <c r="D1463" s="57" t="s">
        <v>50</v>
      </c>
      <c r="E1463" s="66" t="s">
        <v>4</v>
      </c>
    </row>
    <row r="1464" spans="1:5" x14ac:dyDescent="0.25">
      <c r="A1464" s="78" t="s">
        <v>1892</v>
      </c>
      <c r="B1464" s="57" t="s">
        <v>1891</v>
      </c>
      <c r="C1464" s="57" t="s">
        <v>21</v>
      </c>
      <c r="D1464" s="57" t="s">
        <v>52</v>
      </c>
      <c r="E1464" s="66" t="s">
        <v>4</v>
      </c>
    </row>
    <row r="1465" spans="1:5" x14ac:dyDescent="0.25">
      <c r="A1465" s="78" t="s">
        <v>1893</v>
      </c>
      <c r="B1465" s="57" t="s">
        <v>1891</v>
      </c>
      <c r="C1465" s="57" t="s">
        <v>21</v>
      </c>
      <c r="D1465" s="57" t="s">
        <v>54</v>
      </c>
      <c r="E1465" s="66" t="s">
        <v>4</v>
      </c>
    </row>
    <row r="1466" spans="1:5" x14ac:dyDescent="0.25">
      <c r="A1466" s="78" t="s">
        <v>1894</v>
      </c>
      <c r="B1466" s="57" t="s">
        <v>1891</v>
      </c>
      <c r="C1466" s="57" t="s">
        <v>21</v>
      </c>
      <c r="D1466" s="57" t="s">
        <v>56</v>
      </c>
      <c r="E1466" s="66" t="s">
        <v>4</v>
      </c>
    </row>
    <row r="1467" spans="1:5" x14ac:dyDescent="0.25">
      <c r="A1467" s="78" t="s">
        <v>1895</v>
      </c>
      <c r="B1467" s="57" t="s">
        <v>1891</v>
      </c>
      <c r="C1467" s="57" t="s">
        <v>21</v>
      </c>
      <c r="D1467" s="57" t="s">
        <v>58</v>
      </c>
      <c r="E1467" s="66" t="s">
        <v>4</v>
      </c>
    </row>
    <row r="1468" spans="1:5" x14ac:dyDescent="0.25">
      <c r="A1468" s="78" t="s">
        <v>1896</v>
      </c>
      <c r="B1468" s="57" t="s">
        <v>1897</v>
      </c>
      <c r="C1468" s="57" t="s">
        <v>21</v>
      </c>
      <c r="D1468" s="57" t="s">
        <v>50</v>
      </c>
      <c r="E1468" s="66" t="s">
        <v>4</v>
      </c>
    </row>
    <row r="1469" spans="1:5" x14ac:dyDescent="0.25">
      <c r="A1469" s="78" t="s">
        <v>1898</v>
      </c>
      <c r="B1469" s="57" t="s">
        <v>1897</v>
      </c>
      <c r="C1469" s="57" t="s">
        <v>21</v>
      </c>
      <c r="D1469" s="57" t="s">
        <v>52</v>
      </c>
      <c r="E1469" s="66" t="s">
        <v>4</v>
      </c>
    </row>
    <row r="1470" spans="1:5" x14ac:dyDescent="0.25">
      <c r="A1470" s="78" t="s">
        <v>1899</v>
      </c>
      <c r="B1470" s="57" t="s">
        <v>1897</v>
      </c>
      <c r="C1470" s="57" t="s">
        <v>21</v>
      </c>
      <c r="D1470" s="57" t="s">
        <v>54</v>
      </c>
      <c r="E1470" s="66" t="s">
        <v>4</v>
      </c>
    </row>
    <row r="1471" spans="1:5" x14ac:dyDescent="0.25">
      <c r="A1471" s="78" t="s">
        <v>1900</v>
      </c>
      <c r="B1471" s="57" t="s">
        <v>1897</v>
      </c>
      <c r="C1471" s="57" t="s">
        <v>21</v>
      </c>
      <c r="D1471" s="57" t="s">
        <v>56</v>
      </c>
      <c r="E1471" s="66" t="s">
        <v>4</v>
      </c>
    </row>
    <row r="1472" spans="1:5" x14ac:dyDescent="0.25">
      <c r="A1472" s="78" t="s">
        <v>1901</v>
      </c>
      <c r="B1472" s="57" t="s">
        <v>1897</v>
      </c>
      <c r="C1472" s="57" t="s">
        <v>21</v>
      </c>
      <c r="D1472" s="57" t="s">
        <v>58</v>
      </c>
      <c r="E1472" s="66" t="s">
        <v>4</v>
      </c>
    </row>
    <row r="1473" spans="1:5" x14ac:dyDescent="0.25">
      <c r="A1473" s="78" t="s">
        <v>1902</v>
      </c>
      <c r="B1473" s="57" t="s">
        <v>1903</v>
      </c>
      <c r="C1473" s="57" t="s">
        <v>21</v>
      </c>
      <c r="D1473" s="57" t="s">
        <v>50</v>
      </c>
      <c r="E1473" s="66" t="s">
        <v>4</v>
      </c>
    </row>
    <row r="1474" spans="1:5" x14ac:dyDescent="0.25">
      <c r="A1474" s="78" t="s">
        <v>1904</v>
      </c>
      <c r="B1474" s="57" t="s">
        <v>1903</v>
      </c>
      <c r="C1474" s="57" t="s">
        <v>21</v>
      </c>
      <c r="D1474" s="57" t="s">
        <v>52</v>
      </c>
      <c r="E1474" s="66" t="s">
        <v>4</v>
      </c>
    </row>
    <row r="1475" spans="1:5" x14ac:dyDescent="0.25">
      <c r="A1475" s="78" t="s">
        <v>1905</v>
      </c>
      <c r="B1475" s="57" t="s">
        <v>1903</v>
      </c>
      <c r="C1475" s="57" t="s">
        <v>21</v>
      </c>
      <c r="D1475" s="57" t="s">
        <v>54</v>
      </c>
      <c r="E1475" s="66" t="s">
        <v>4</v>
      </c>
    </row>
    <row r="1476" spans="1:5" x14ac:dyDescent="0.25">
      <c r="A1476" s="78" t="s">
        <v>1906</v>
      </c>
      <c r="B1476" s="57" t="s">
        <v>1903</v>
      </c>
      <c r="C1476" s="57" t="s">
        <v>21</v>
      </c>
      <c r="D1476" s="57" t="s">
        <v>56</v>
      </c>
      <c r="E1476" s="66" t="s">
        <v>4</v>
      </c>
    </row>
    <row r="1477" spans="1:5" x14ac:dyDescent="0.25">
      <c r="A1477" s="78" t="s">
        <v>1907</v>
      </c>
      <c r="B1477" s="57" t="s">
        <v>1903</v>
      </c>
      <c r="C1477" s="57" t="s">
        <v>21</v>
      </c>
      <c r="D1477" s="57" t="s">
        <v>58</v>
      </c>
      <c r="E1477" s="66" t="s">
        <v>4</v>
      </c>
    </row>
    <row r="1478" spans="1:5" x14ac:dyDescent="0.25">
      <c r="A1478" s="78" t="s">
        <v>1908</v>
      </c>
      <c r="B1478" s="57" t="s">
        <v>1909</v>
      </c>
      <c r="C1478" s="57" t="s">
        <v>21</v>
      </c>
      <c r="D1478" s="57" t="s">
        <v>50</v>
      </c>
      <c r="E1478" s="66" t="s">
        <v>4</v>
      </c>
    </row>
    <row r="1479" spans="1:5" x14ac:dyDescent="0.25">
      <c r="A1479" s="78" t="s">
        <v>1910</v>
      </c>
      <c r="B1479" s="57" t="s">
        <v>1909</v>
      </c>
      <c r="C1479" s="57" t="s">
        <v>21</v>
      </c>
      <c r="D1479" s="57" t="s">
        <v>52</v>
      </c>
      <c r="E1479" s="66" t="s">
        <v>4</v>
      </c>
    </row>
    <row r="1480" spans="1:5" x14ac:dyDescent="0.25">
      <c r="A1480" s="78" t="s">
        <v>1911</v>
      </c>
      <c r="B1480" s="57" t="s">
        <v>1909</v>
      </c>
      <c r="C1480" s="57" t="s">
        <v>21</v>
      </c>
      <c r="D1480" s="57" t="s">
        <v>54</v>
      </c>
      <c r="E1480" s="66" t="s">
        <v>4</v>
      </c>
    </row>
    <row r="1481" spans="1:5" x14ac:dyDescent="0.25">
      <c r="A1481" s="78" t="s">
        <v>1912</v>
      </c>
      <c r="B1481" s="57" t="s">
        <v>1909</v>
      </c>
      <c r="C1481" s="57" t="s">
        <v>21</v>
      </c>
      <c r="D1481" s="57" t="s">
        <v>56</v>
      </c>
      <c r="E1481" s="66" t="s">
        <v>4</v>
      </c>
    </row>
    <row r="1482" spans="1:5" x14ac:dyDescent="0.25">
      <c r="A1482" s="78" t="s">
        <v>1913</v>
      </c>
      <c r="B1482" s="57" t="s">
        <v>1909</v>
      </c>
      <c r="C1482" s="57" t="s">
        <v>21</v>
      </c>
      <c r="D1482" s="57" t="s">
        <v>58</v>
      </c>
      <c r="E1482" s="66" t="s">
        <v>4</v>
      </c>
    </row>
    <row r="1483" spans="1:5" x14ac:dyDescent="0.25">
      <c r="A1483" s="78" t="s">
        <v>1914</v>
      </c>
      <c r="B1483" s="57" t="s">
        <v>1915</v>
      </c>
      <c r="C1483" s="57" t="s">
        <v>21</v>
      </c>
      <c r="D1483" s="57" t="s">
        <v>50</v>
      </c>
      <c r="E1483" s="66" t="s">
        <v>4</v>
      </c>
    </row>
    <row r="1484" spans="1:5" x14ac:dyDescent="0.25">
      <c r="A1484" s="78" t="s">
        <v>1916</v>
      </c>
      <c r="B1484" s="57" t="s">
        <v>1915</v>
      </c>
      <c r="C1484" s="57" t="s">
        <v>21</v>
      </c>
      <c r="D1484" s="57" t="s">
        <v>52</v>
      </c>
      <c r="E1484" s="66" t="s">
        <v>4</v>
      </c>
    </row>
    <row r="1485" spans="1:5" x14ac:dyDescent="0.25">
      <c r="A1485" s="78" t="s">
        <v>1917</v>
      </c>
      <c r="B1485" s="57" t="s">
        <v>1915</v>
      </c>
      <c r="C1485" s="57" t="s">
        <v>21</v>
      </c>
      <c r="D1485" s="57" t="s">
        <v>54</v>
      </c>
      <c r="E1485" s="66" t="s">
        <v>4</v>
      </c>
    </row>
    <row r="1486" spans="1:5" x14ac:dyDescent="0.25">
      <c r="A1486" s="78" t="s">
        <v>1918</v>
      </c>
      <c r="B1486" s="57" t="s">
        <v>1915</v>
      </c>
      <c r="C1486" s="57" t="s">
        <v>21</v>
      </c>
      <c r="D1486" s="57" t="s">
        <v>56</v>
      </c>
      <c r="E1486" s="66" t="s">
        <v>4</v>
      </c>
    </row>
    <row r="1487" spans="1:5" x14ac:dyDescent="0.25">
      <c r="A1487" s="78" t="s">
        <v>1919</v>
      </c>
      <c r="B1487" s="57" t="s">
        <v>1915</v>
      </c>
      <c r="C1487" s="57" t="s">
        <v>21</v>
      </c>
      <c r="D1487" s="57" t="s">
        <v>58</v>
      </c>
      <c r="E1487" s="66" t="s">
        <v>4</v>
      </c>
    </row>
    <row r="1488" spans="1:5" x14ac:dyDescent="0.25">
      <c r="A1488" s="78" t="s">
        <v>1920</v>
      </c>
      <c r="B1488" s="57" t="s">
        <v>1921</v>
      </c>
      <c r="C1488" s="57" t="s">
        <v>21</v>
      </c>
      <c r="D1488" s="57" t="s">
        <v>50</v>
      </c>
      <c r="E1488" s="66" t="s">
        <v>193</v>
      </c>
    </row>
    <row r="1489" spans="1:5" x14ac:dyDescent="0.25">
      <c r="A1489" s="78" t="s">
        <v>1922</v>
      </c>
      <c r="B1489" s="57" t="s">
        <v>1921</v>
      </c>
      <c r="C1489" s="57" t="s">
        <v>21</v>
      </c>
      <c r="D1489" s="57" t="s">
        <v>52</v>
      </c>
      <c r="E1489" s="66" t="s">
        <v>193</v>
      </c>
    </row>
    <row r="1490" spans="1:5" x14ac:dyDescent="0.25">
      <c r="A1490" s="78" t="s">
        <v>1923</v>
      </c>
      <c r="B1490" s="57" t="s">
        <v>1921</v>
      </c>
      <c r="C1490" s="57" t="s">
        <v>21</v>
      </c>
      <c r="D1490" s="57" t="s">
        <v>54</v>
      </c>
      <c r="E1490" s="66" t="s">
        <v>193</v>
      </c>
    </row>
    <row r="1491" spans="1:5" x14ac:dyDescent="0.25">
      <c r="A1491" s="78" t="s">
        <v>1924</v>
      </c>
      <c r="B1491" s="57" t="s">
        <v>1921</v>
      </c>
      <c r="C1491" s="57" t="s">
        <v>21</v>
      </c>
      <c r="D1491" s="57" t="s">
        <v>56</v>
      </c>
      <c r="E1491" s="66" t="s">
        <v>193</v>
      </c>
    </row>
    <row r="1492" spans="1:5" x14ac:dyDescent="0.25">
      <c r="A1492" s="78" t="s">
        <v>1925</v>
      </c>
      <c r="B1492" s="57" t="s">
        <v>1921</v>
      </c>
      <c r="C1492" s="57" t="s">
        <v>21</v>
      </c>
      <c r="D1492" s="57" t="s">
        <v>58</v>
      </c>
      <c r="E1492" s="66" t="s">
        <v>193</v>
      </c>
    </row>
    <row r="1493" spans="1:5" x14ac:dyDescent="0.25">
      <c r="A1493" s="78" t="s">
        <v>1926</v>
      </c>
      <c r="B1493" s="57" t="s">
        <v>1927</v>
      </c>
      <c r="C1493" s="57" t="s">
        <v>21</v>
      </c>
      <c r="D1493" s="57" t="s">
        <v>50</v>
      </c>
      <c r="E1493" s="66" t="s">
        <v>193</v>
      </c>
    </row>
    <row r="1494" spans="1:5" x14ac:dyDescent="0.25">
      <c r="A1494" s="78" t="s">
        <v>1928</v>
      </c>
      <c r="B1494" s="57" t="s">
        <v>1927</v>
      </c>
      <c r="C1494" s="57" t="s">
        <v>21</v>
      </c>
      <c r="D1494" s="57" t="s">
        <v>52</v>
      </c>
      <c r="E1494" s="66" t="s">
        <v>193</v>
      </c>
    </row>
    <row r="1495" spans="1:5" x14ac:dyDescent="0.25">
      <c r="A1495" s="78" t="s">
        <v>1929</v>
      </c>
      <c r="B1495" s="57" t="s">
        <v>1927</v>
      </c>
      <c r="C1495" s="57" t="s">
        <v>21</v>
      </c>
      <c r="D1495" s="57" t="s">
        <v>54</v>
      </c>
      <c r="E1495" s="66" t="s">
        <v>193</v>
      </c>
    </row>
    <row r="1496" spans="1:5" x14ac:dyDescent="0.25">
      <c r="A1496" s="78" t="s">
        <v>1930</v>
      </c>
      <c r="B1496" s="57" t="s">
        <v>1927</v>
      </c>
      <c r="C1496" s="57" t="s">
        <v>21</v>
      </c>
      <c r="D1496" s="57" t="s">
        <v>56</v>
      </c>
      <c r="E1496" s="66" t="s">
        <v>193</v>
      </c>
    </row>
    <row r="1497" spans="1:5" x14ac:dyDescent="0.25">
      <c r="A1497" s="78" t="s">
        <v>1931</v>
      </c>
      <c r="B1497" s="57" t="s">
        <v>1927</v>
      </c>
      <c r="C1497" s="57" t="s">
        <v>21</v>
      </c>
      <c r="D1497" s="57" t="s">
        <v>58</v>
      </c>
      <c r="E1497" s="66" t="s">
        <v>193</v>
      </c>
    </row>
    <row r="1498" spans="1:5" x14ac:dyDescent="0.25">
      <c r="A1498" s="78" t="s">
        <v>1932</v>
      </c>
      <c r="B1498" s="57" t="s">
        <v>1933</v>
      </c>
      <c r="C1498" s="57" t="s">
        <v>21</v>
      </c>
      <c r="D1498" s="57" t="s">
        <v>50</v>
      </c>
      <c r="E1498" s="66" t="s">
        <v>4</v>
      </c>
    </row>
    <row r="1499" spans="1:5" x14ac:dyDescent="0.25">
      <c r="A1499" s="78" t="s">
        <v>1934</v>
      </c>
      <c r="B1499" s="57" t="s">
        <v>1933</v>
      </c>
      <c r="C1499" s="57" t="s">
        <v>21</v>
      </c>
      <c r="D1499" s="57" t="s">
        <v>52</v>
      </c>
      <c r="E1499" s="66" t="s">
        <v>4</v>
      </c>
    </row>
    <row r="1500" spans="1:5" x14ac:dyDescent="0.25">
      <c r="A1500" s="78" t="s">
        <v>1935</v>
      </c>
      <c r="B1500" s="57" t="s">
        <v>1933</v>
      </c>
      <c r="C1500" s="57" t="s">
        <v>21</v>
      </c>
      <c r="D1500" s="57" t="s">
        <v>54</v>
      </c>
      <c r="E1500" s="66" t="s">
        <v>4</v>
      </c>
    </row>
    <row r="1501" spans="1:5" x14ac:dyDescent="0.25">
      <c r="A1501" s="78" t="s">
        <v>1936</v>
      </c>
      <c r="B1501" s="57" t="s">
        <v>1933</v>
      </c>
      <c r="C1501" s="57" t="s">
        <v>21</v>
      </c>
      <c r="D1501" s="57" t="s">
        <v>56</v>
      </c>
      <c r="E1501" s="66" t="s">
        <v>4</v>
      </c>
    </row>
    <row r="1502" spans="1:5" x14ac:dyDescent="0.25">
      <c r="A1502" s="78" t="s">
        <v>1937</v>
      </c>
      <c r="B1502" s="57" t="s">
        <v>1933</v>
      </c>
      <c r="C1502" s="57" t="s">
        <v>21</v>
      </c>
      <c r="D1502" s="57" t="s">
        <v>58</v>
      </c>
      <c r="E1502" s="66" t="s">
        <v>4</v>
      </c>
    </row>
    <row r="1503" spans="1:5" x14ac:dyDescent="0.25">
      <c r="A1503" s="78" t="s">
        <v>1938</v>
      </c>
      <c r="B1503" s="57" t="s">
        <v>1939</v>
      </c>
      <c r="C1503" s="57" t="s">
        <v>21</v>
      </c>
      <c r="D1503" s="57" t="s">
        <v>50</v>
      </c>
      <c r="E1503" s="66" t="s">
        <v>4</v>
      </c>
    </row>
    <row r="1504" spans="1:5" x14ac:dyDescent="0.25">
      <c r="A1504" s="78" t="s">
        <v>1940</v>
      </c>
      <c r="B1504" s="57" t="s">
        <v>1939</v>
      </c>
      <c r="C1504" s="57" t="s">
        <v>21</v>
      </c>
      <c r="D1504" s="57" t="s">
        <v>52</v>
      </c>
      <c r="E1504" s="66" t="s">
        <v>4</v>
      </c>
    </row>
    <row r="1505" spans="1:5" x14ac:dyDescent="0.25">
      <c r="A1505" s="78" t="s">
        <v>1941</v>
      </c>
      <c r="B1505" s="57" t="s">
        <v>1939</v>
      </c>
      <c r="C1505" s="57" t="s">
        <v>21</v>
      </c>
      <c r="D1505" s="57" t="s">
        <v>54</v>
      </c>
      <c r="E1505" s="66" t="s">
        <v>4</v>
      </c>
    </row>
    <row r="1506" spans="1:5" x14ac:dyDescent="0.25">
      <c r="A1506" s="78" t="s">
        <v>1942</v>
      </c>
      <c r="B1506" s="57" t="s">
        <v>1939</v>
      </c>
      <c r="C1506" s="57" t="s">
        <v>21</v>
      </c>
      <c r="D1506" s="57" t="s">
        <v>56</v>
      </c>
      <c r="E1506" s="66" t="s">
        <v>4</v>
      </c>
    </row>
    <row r="1507" spans="1:5" x14ac:dyDescent="0.25">
      <c r="A1507" s="78" t="s">
        <v>1943</v>
      </c>
      <c r="B1507" s="57" t="s">
        <v>1939</v>
      </c>
      <c r="C1507" s="57" t="s">
        <v>21</v>
      </c>
      <c r="D1507" s="57" t="s">
        <v>58</v>
      </c>
      <c r="E1507" s="66" t="s">
        <v>4</v>
      </c>
    </row>
    <row r="1508" spans="1:5" x14ac:dyDescent="0.25">
      <c r="A1508" s="78" t="s">
        <v>1944</v>
      </c>
      <c r="B1508" s="57" t="s">
        <v>1945</v>
      </c>
      <c r="C1508" s="57" t="s">
        <v>21</v>
      </c>
      <c r="D1508" s="57" t="s">
        <v>54</v>
      </c>
      <c r="E1508" s="66" t="s">
        <v>4</v>
      </c>
    </row>
    <row r="1509" spans="1:5" x14ac:dyDescent="0.25">
      <c r="A1509" s="78" t="s">
        <v>1946</v>
      </c>
      <c r="B1509" s="57" t="s">
        <v>1947</v>
      </c>
      <c r="C1509" s="57" t="s">
        <v>21</v>
      </c>
      <c r="D1509" s="57" t="s">
        <v>50</v>
      </c>
      <c r="E1509" s="66" t="s">
        <v>4</v>
      </c>
    </row>
    <row r="1510" spans="1:5" x14ac:dyDescent="0.25">
      <c r="A1510" s="78" t="s">
        <v>1948</v>
      </c>
      <c r="B1510" s="57" t="s">
        <v>1947</v>
      </c>
      <c r="C1510" s="57" t="s">
        <v>21</v>
      </c>
      <c r="D1510" s="57" t="s">
        <v>52</v>
      </c>
      <c r="E1510" s="66" t="s">
        <v>4</v>
      </c>
    </row>
    <row r="1511" spans="1:5" x14ac:dyDescent="0.25">
      <c r="A1511" s="78" t="s">
        <v>1949</v>
      </c>
      <c r="B1511" s="57" t="s">
        <v>1947</v>
      </c>
      <c r="C1511" s="57" t="s">
        <v>21</v>
      </c>
      <c r="D1511" s="57" t="s">
        <v>54</v>
      </c>
      <c r="E1511" s="66" t="s">
        <v>4</v>
      </c>
    </row>
    <row r="1512" spans="1:5" x14ac:dyDescent="0.25">
      <c r="A1512" s="78" t="s">
        <v>1950</v>
      </c>
      <c r="B1512" s="57" t="s">
        <v>1947</v>
      </c>
      <c r="C1512" s="57" t="s">
        <v>21</v>
      </c>
      <c r="D1512" s="57" t="s">
        <v>56</v>
      </c>
      <c r="E1512" s="66" t="s">
        <v>4</v>
      </c>
    </row>
    <row r="1513" spans="1:5" x14ac:dyDescent="0.25">
      <c r="A1513" s="78" t="s">
        <v>1951</v>
      </c>
      <c r="B1513" s="57" t="s">
        <v>1947</v>
      </c>
      <c r="C1513" s="57" t="s">
        <v>21</v>
      </c>
      <c r="D1513" s="57" t="s">
        <v>58</v>
      </c>
      <c r="E1513" s="66" t="s">
        <v>4</v>
      </c>
    </row>
    <row r="1514" spans="1:5" x14ac:dyDescent="0.25">
      <c r="A1514" s="78" t="s">
        <v>1952</v>
      </c>
      <c r="B1514" s="57" t="s">
        <v>1953</v>
      </c>
      <c r="C1514" s="57" t="s">
        <v>21</v>
      </c>
      <c r="D1514" s="57" t="s">
        <v>50</v>
      </c>
      <c r="E1514" s="66" t="s">
        <v>4</v>
      </c>
    </row>
    <row r="1515" spans="1:5" x14ac:dyDescent="0.25">
      <c r="A1515" s="78" t="s">
        <v>1954</v>
      </c>
      <c r="B1515" s="57" t="s">
        <v>1953</v>
      </c>
      <c r="C1515" s="57" t="s">
        <v>21</v>
      </c>
      <c r="D1515" s="57" t="s">
        <v>52</v>
      </c>
      <c r="E1515" s="66" t="s">
        <v>4</v>
      </c>
    </row>
    <row r="1516" spans="1:5" x14ac:dyDescent="0.25">
      <c r="A1516" s="78" t="s">
        <v>1955</v>
      </c>
      <c r="B1516" s="57" t="s">
        <v>1953</v>
      </c>
      <c r="C1516" s="57" t="s">
        <v>21</v>
      </c>
      <c r="D1516" s="57" t="s">
        <v>54</v>
      </c>
      <c r="E1516" s="66" t="s">
        <v>4</v>
      </c>
    </row>
    <row r="1517" spans="1:5" x14ac:dyDescent="0.25">
      <c r="A1517" s="78" t="s">
        <v>1956</v>
      </c>
      <c r="B1517" s="57" t="s">
        <v>1953</v>
      </c>
      <c r="C1517" s="57" t="s">
        <v>21</v>
      </c>
      <c r="D1517" s="57" t="s">
        <v>56</v>
      </c>
      <c r="E1517" s="66" t="s">
        <v>4</v>
      </c>
    </row>
    <row r="1518" spans="1:5" x14ac:dyDescent="0.25">
      <c r="A1518" s="78" t="s">
        <v>1957</v>
      </c>
      <c r="B1518" s="57" t="s">
        <v>1953</v>
      </c>
      <c r="C1518" s="57" t="s">
        <v>21</v>
      </c>
      <c r="D1518" s="57" t="s">
        <v>58</v>
      </c>
      <c r="E1518" s="66" t="s">
        <v>4</v>
      </c>
    </row>
    <row r="1519" spans="1:5" x14ac:dyDescent="0.25">
      <c r="A1519" s="78" t="s">
        <v>1958</v>
      </c>
      <c r="B1519" s="57" t="s">
        <v>1959</v>
      </c>
      <c r="C1519" s="57" t="s">
        <v>21</v>
      </c>
      <c r="D1519" s="57" t="s">
        <v>56</v>
      </c>
      <c r="E1519" s="66" t="s">
        <v>4</v>
      </c>
    </row>
    <row r="1520" spans="1:5" x14ac:dyDescent="0.25">
      <c r="A1520" s="78" t="s">
        <v>1960</v>
      </c>
      <c r="B1520" s="57" t="s">
        <v>1961</v>
      </c>
      <c r="C1520" s="57" t="s">
        <v>21</v>
      </c>
      <c r="D1520" s="57" t="s">
        <v>50</v>
      </c>
      <c r="E1520" s="66" t="s">
        <v>4</v>
      </c>
    </row>
    <row r="1521" spans="1:5" x14ac:dyDescent="0.25">
      <c r="A1521" s="78" t="s">
        <v>1962</v>
      </c>
      <c r="B1521" s="57" t="s">
        <v>1961</v>
      </c>
      <c r="C1521" s="57" t="s">
        <v>21</v>
      </c>
      <c r="D1521" s="57" t="s">
        <v>52</v>
      </c>
      <c r="E1521" s="66" t="s">
        <v>4</v>
      </c>
    </row>
    <row r="1522" spans="1:5" x14ac:dyDescent="0.25">
      <c r="A1522" s="78" t="s">
        <v>1963</v>
      </c>
      <c r="B1522" s="57" t="s">
        <v>1961</v>
      </c>
      <c r="C1522" s="57" t="s">
        <v>21</v>
      </c>
      <c r="D1522" s="57" t="s">
        <v>54</v>
      </c>
      <c r="E1522" s="66" t="s">
        <v>4</v>
      </c>
    </row>
    <row r="1523" spans="1:5" x14ac:dyDescent="0.25">
      <c r="A1523" s="78" t="s">
        <v>1964</v>
      </c>
      <c r="B1523" s="57" t="s">
        <v>1961</v>
      </c>
      <c r="C1523" s="57" t="s">
        <v>21</v>
      </c>
      <c r="D1523" s="57" t="s">
        <v>56</v>
      </c>
      <c r="E1523" s="66" t="s">
        <v>4</v>
      </c>
    </row>
    <row r="1524" spans="1:5" x14ac:dyDescent="0.25">
      <c r="A1524" s="78" t="s">
        <v>1965</v>
      </c>
      <c r="B1524" s="57" t="s">
        <v>1961</v>
      </c>
      <c r="C1524" s="57" t="s">
        <v>21</v>
      </c>
      <c r="D1524" s="57" t="s">
        <v>58</v>
      </c>
      <c r="E1524" s="66" t="s">
        <v>4</v>
      </c>
    </row>
    <row r="1525" spans="1:5" x14ac:dyDescent="0.25">
      <c r="A1525" s="78" t="s">
        <v>1966</v>
      </c>
      <c r="B1525" s="57" t="s">
        <v>1967</v>
      </c>
      <c r="C1525" s="57" t="s">
        <v>21</v>
      </c>
      <c r="D1525" s="57" t="s">
        <v>50</v>
      </c>
      <c r="E1525" s="66" t="s">
        <v>4</v>
      </c>
    </row>
    <row r="1526" spans="1:5" x14ac:dyDescent="0.25">
      <c r="A1526" s="78" t="s">
        <v>1968</v>
      </c>
      <c r="B1526" s="57" t="s">
        <v>1967</v>
      </c>
      <c r="C1526" s="57" t="s">
        <v>21</v>
      </c>
      <c r="D1526" s="57" t="s">
        <v>52</v>
      </c>
      <c r="E1526" s="66" t="s">
        <v>4</v>
      </c>
    </row>
    <row r="1527" spans="1:5" x14ac:dyDescent="0.25">
      <c r="A1527" s="78" t="s">
        <v>1969</v>
      </c>
      <c r="B1527" s="57" t="s">
        <v>1967</v>
      </c>
      <c r="C1527" s="57" t="s">
        <v>21</v>
      </c>
      <c r="D1527" s="57" t="s">
        <v>54</v>
      </c>
      <c r="E1527" s="66" t="s">
        <v>4</v>
      </c>
    </row>
    <row r="1528" spans="1:5" x14ac:dyDescent="0.25">
      <c r="A1528" s="78" t="s">
        <v>1970</v>
      </c>
      <c r="B1528" s="57" t="s">
        <v>1967</v>
      </c>
      <c r="C1528" s="57" t="s">
        <v>21</v>
      </c>
      <c r="D1528" s="57" t="s">
        <v>56</v>
      </c>
      <c r="E1528" s="66" t="s">
        <v>4</v>
      </c>
    </row>
    <row r="1529" spans="1:5" x14ac:dyDescent="0.25">
      <c r="A1529" s="78" t="s">
        <v>1971</v>
      </c>
      <c r="B1529" s="57" t="s">
        <v>1967</v>
      </c>
      <c r="C1529" s="57" t="s">
        <v>21</v>
      </c>
      <c r="D1529" s="57" t="s">
        <v>58</v>
      </c>
      <c r="E1529" s="66" t="s">
        <v>4</v>
      </c>
    </row>
    <row r="1530" spans="1:5" x14ac:dyDescent="0.25">
      <c r="A1530" s="78" t="s">
        <v>1972</v>
      </c>
      <c r="B1530" s="57" t="s">
        <v>1973</v>
      </c>
      <c r="C1530" s="57" t="s">
        <v>21</v>
      </c>
      <c r="D1530" s="57" t="s">
        <v>54</v>
      </c>
      <c r="E1530" s="66" t="s">
        <v>4</v>
      </c>
    </row>
    <row r="1531" spans="1:5" x14ac:dyDescent="0.25">
      <c r="A1531" s="78" t="s">
        <v>1974</v>
      </c>
      <c r="B1531" s="57" t="s">
        <v>1975</v>
      </c>
      <c r="C1531" s="57" t="s">
        <v>21</v>
      </c>
      <c r="D1531" s="57" t="s">
        <v>50</v>
      </c>
      <c r="E1531" s="66" t="s">
        <v>193</v>
      </c>
    </row>
    <row r="1532" spans="1:5" x14ac:dyDescent="0.25">
      <c r="A1532" s="78" t="s">
        <v>1976</v>
      </c>
      <c r="B1532" s="57" t="s">
        <v>1975</v>
      </c>
      <c r="C1532" s="57" t="s">
        <v>21</v>
      </c>
      <c r="D1532" s="57" t="s">
        <v>52</v>
      </c>
      <c r="E1532" s="66" t="s">
        <v>193</v>
      </c>
    </row>
    <row r="1533" spans="1:5" x14ac:dyDescent="0.25">
      <c r="A1533" s="78" t="s">
        <v>1977</v>
      </c>
      <c r="B1533" s="57" t="s">
        <v>1975</v>
      </c>
      <c r="C1533" s="57" t="s">
        <v>21</v>
      </c>
      <c r="D1533" s="57" t="s">
        <v>54</v>
      </c>
      <c r="E1533" s="66" t="s">
        <v>193</v>
      </c>
    </row>
    <row r="1534" spans="1:5" x14ac:dyDescent="0.25">
      <c r="A1534" s="78" t="s">
        <v>1978</v>
      </c>
      <c r="B1534" s="57" t="s">
        <v>1975</v>
      </c>
      <c r="C1534" s="57" t="s">
        <v>21</v>
      </c>
      <c r="D1534" s="57" t="s">
        <v>56</v>
      </c>
      <c r="E1534" s="66" t="s">
        <v>193</v>
      </c>
    </row>
    <row r="1535" spans="1:5" x14ac:dyDescent="0.25">
      <c r="A1535" s="78" t="s">
        <v>1979</v>
      </c>
      <c r="B1535" s="57" t="s">
        <v>1975</v>
      </c>
      <c r="C1535" s="57" t="s">
        <v>21</v>
      </c>
      <c r="D1535" s="57" t="s">
        <v>58</v>
      </c>
      <c r="E1535" s="66" t="s">
        <v>193</v>
      </c>
    </row>
    <row r="1536" spans="1:5" x14ac:dyDescent="0.25">
      <c r="A1536" s="78" t="s">
        <v>1980</v>
      </c>
      <c r="B1536" s="57" t="s">
        <v>1981</v>
      </c>
      <c r="C1536" s="57" t="s">
        <v>21</v>
      </c>
      <c r="D1536" s="57" t="s">
        <v>54</v>
      </c>
      <c r="E1536" s="66" t="s">
        <v>4</v>
      </c>
    </row>
    <row r="1537" spans="1:5" x14ac:dyDescent="0.25">
      <c r="A1537" s="78" t="s">
        <v>1982</v>
      </c>
      <c r="B1537" s="57" t="s">
        <v>1983</v>
      </c>
      <c r="C1537" s="57" t="s">
        <v>21</v>
      </c>
      <c r="D1537" s="57" t="s">
        <v>56</v>
      </c>
      <c r="E1537" s="66" t="s">
        <v>4</v>
      </c>
    </row>
    <row r="1538" spans="1:5" x14ac:dyDescent="0.25">
      <c r="A1538" s="78" t="s">
        <v>1984</v>
      </c>
      <c r="B1538" s="57" t="s">
        <v>1985</v>
      </c>
      <c r="C1538" s="57" t="s">
        <v>21</v>
      </c>
      <c r="D1538" s="57" t="s">
        <v>50</v>
      </c>
      <c r="E1538" s="66" t="s">
        <v>193</v>
      </c>
    </row>
    <row r="1539" spans="1:5" x14ac:dyDescent="0.25">
      <c r="A1539" s="78" t="s">
        <v>1986</v>
      </c>
      <c r="B1539" s="57" t="s">
        <v>1985</v>
      </c>
      <c r="C1539" s="57" t="s">
        <v>21</v>
      </c>
      <c r="D1539" s="57" t="s">
        <v>52</v>
      </c>
      <c r="E1539" s="66" t="s">
        <v>193</v>
      </c>
    </row>
    <row r="1540" spans="1:5" x14ac:dyDescent="0.25">
      <c r="A1540" s="78" t="s">
        <v>1987</v>
      </c>
      <c r="B1540" s="57" t="s">
        <v>1985</v>
      </c>
      <c r="C1540" s="57" t="s">
        <v>21</v>
      </c>
      <c r="D1540" s="57" t="s">
        <v>54</v>
      </c>
      <c r="E1540" s="66" t="s">
        <v>193</v>
      </c>
    </row>
    <row r="1541" spans="1:5" x14ac:dyDescent="0.25">
      <c r="A1541" s="78" t="s">
        <v>1988</v>
      </c>
      <c r="B1541" s="57" t="s">
        <v>1985</v>
      </c>
      <c r="C1541" s="57" t="s">
        <v>21</v>
      </c>
      <c r="D1541" s="57" t="s">
        <v>56</v>
      </c>
      <c r="E1541" s="66" t="s">
        <v>193</v>
      </c>
    </row>
    <row r="1542" spans="1:5" x14ac:dyDescent="0.25">
      <c r="A1542" s="78" t="s">
        <v>1989</v>
      </c>
      <c r="B1542" s="57" t="s">
        <v>1985</v>
      </c>
      <c r="C1542" s="57" t="s">
        <v>21</v>
      </c>
      <c r="D1542" s="57" t="s">
        <v>58</v>
      </c>
      <c r="E1542" s="66" t="s">
        <v>193</v>
      </c>
    </row>
    <row r="1543" spans="1:5" x14ac:dyDescent="0.25">
      <c r="A1543" s="78" t="s">
        <v>1990</v>
      </c>
      <c r="B1543" s="57" t="s">
        <v>1991</v>
      </c>
      <c r="C1543" s="57" t="s">
        <v>21</v>
      </c>
      <c r="D1543" s="57" t="s">
        <v>50</v>
      </c>
      <c r="E1543" s="66" t="s">
        <v>4</v>
      </c>
    </row>
    <row r="1544" spans="1:5" x14ac:dyDescent="0.25">
      <c r="A1544" s="78" t="s">
        <v>1992</v>
      </c>
      <c r="B1544" s="57" t="s">
        <v>1991</v>
      </c>
      <c r="C1544" s="57" t="s">
        <v>21</v>
      </c>
      <c r="D1544" s="57" t="s">
        <v>52</v>
      </c>
      <c r="E1544" s="66" t="s">
        <v>4</v>
      </c>
    </row>
    <row r="1545" spans="1:5" x14ac:dyDescent="0.25">
      <c r="A1545" s="78" t="s">
        <v>1993</v>
      </c>
      <c r="B1545" s="57" t="s">
        <v>1991</v>
      </c>
      <c r="C1545" s="57" t="s">
        <v>21</v>
      </c>
      <c r="D1545" s="57" t="s">
        <v>54</v>
      </c>
      <c r="E1545" s="66" t="s">
        <v>4</v>
      </c>
    </row>
    <row r="1546" spans="1:5" x14ac:dyDescent="0.25">
      <c r="A1546" s="78" t="s">
        <v>1994</v>
      </c>
      <c r="B1546" s="57" t="s">
        <v>1991</v>
      </c>
      <c r="C1546" s="57" t="s">
        <v>21</v>
      </c>
      <c r="D1546" s="57" t="s">
        <v>56</v>
      </c>
      <c r="E1546" s="66" t="s">
        <v>4</v>
      </c>
    </row>
    <row r="1547" spans="1:5" x14ac:dyDescent="0.25">
      <c r="A1547" s="78" t="s">
        <v>1995</v>
      </c>
      <c r="B1547" s="57" t="s">
        <v>1991</v>
      </c>
      <c r="C1547" s="57" t="s">
        <v>21</v>
      </c>
      <c r="D1547" s="57" t="s">
        <v>58</v>
      </c>
      <c r="E1547" s="66" t="s">
        <v>4</v>
      </c>
    </row>
    <row r="1548" spans="1:5" x14ac:dyDescent="0.25">
      <c r="A1548" s="78" t="s">
        <v>1996</v>
      </c>
      <c r="B1548" s="57" t="s">
        <v>1997</v>
      </c>
      <c r="C1548" s="57" t="s">
        <v>21</v>
      </c>
      <c r="D1548" s="57" t="s">
        <v>50</v>
      </c>
      <c r="E1548" s="66" t="s">
        <v>4</v>
      </c>
    </row>
    <row r="1549" spans="1:5" x14ac:dyDescent="0.25">
      <c r="A1549" s="78" t="s">
        <v>1998</v>
      </c>
      <c r="B1549" s="57" t="s">
        <v>1997</v>
      </c>
      <c r="C1549" s="57" t="s">
        <v>21</v>
      </c>
      <c r="D1549" s="57" t="s">
        <v>52</v>
      </c>
      <c r="E1549" s="66" t="s">
        <v>4</v>
      </c>
    </row>
    <row r="1550" spans="1:5" x14ac:dyDescent="0.25">
      <c r="A1550" s="78" t="s">
        <v>1999</v>
      </c>
      <c r="B1550" s="57" t="s">
        <v>1997</v>
      </c>
      <c r="C1550" s="57" t="s">
        <v>21</v>
      </c>
      <c r="D1550" s="57" t="s">
        <v>54</v>
      </c>
      <c r="E1550" s="66" t="s">
        <v>4</v>
      </c>
    </row>
    <row r="1551" spans="1:5" x14ac:dyDescent="0.25">
      <c r="A1551" s="78" t="s">
        <v>2000</v>
      </c>
      <c r="B1551" s="57" t="s">
        <v>1997</v>
      </c>
      <c r="C1551" s="57" t="s">
        <v>21</v>
      </c>
      <c r="D1551" s="57" t="s">
        <v>56</v>
      </c>
      <c r="E1551" s="66" t="s">
        <v>4</v>
      </c>
    </row>
    <row r="1552" spans="1:5" x14ac:dyDescent="0.25">
      <c r="A1552" s="78" t="s">
        <v>2001</v>
      </c>
      <c r="B1552" s="57" t="s">
        <v>1997</v>
      </c>
      <c r="C1552" s="57" t="s">
        <v>21</v>
      </c>
      <c r="D1552" s="57" t="s">
        <v>58</v>
      </c>
      <c r="E1552" s="66" t="s">
        <v>4</v>
      </c>
    </row>
    <row r="1553" spans="1:5" x14ac:dyDescent="0.25">
      <c r="A1553" s="78" t="s">
        <v>2002</v>
      </c>
      <c r="B1553" s="57" t="s">
        <v>2003</v>
      </c>
      <c r="C1553" s="57" t="s">
        <v>21</v>
      </c>
      <c r="D1553" s="57" t="s">
        <v>50</v>
      </c>
      <c r="E1553" s="66" t="s">
        <v>4</v>
      </c>
    </row>
    <row r="1554" spans="1:5" x14ac:dyDescent="0.25">
      <c r="A1554" s="78" t="s">
        <v>2004</v>
      </c>
      <c r="B1554" s="57" t="s">
        <v>2003</v>
      </c>
      <c r="C1554" s="57" t="s">
        <v>21</v>
      </c>
      <c r="D1554" s="57" t="s">
        <v>52</v>
      </c>
      <c r="E1554" s="66" t="s">
        <v>4</v>
      </c>
    </row>
    <row r="1555" spans="1:5" x14ac:dyDescent="0.25">
      <c r="A1555" s="78" t="s">
        <v>2005</v>
      </c>
      <c r="B1555" s="57" t="s">
        <v>2003</v>
      </c>
      <c r="C1555" s="57" t="s">
        <v>21</v>
      </c>
      <c r="D1555" s="57" t="s">
        <v>54</v>
      </c>
      <c r="E1555" s="66" t="s">
        <v>4</v>
      </c>
    </row>
    <row r="1556" spans="1:5" x14ac:dyDescent="0.25">
      <c r="A1556" s="78" t="s">
        <v>2006</v>
      </c>
      <c r="B1556" s="57" t="s">
        <v>2003</v>
      </c>
      <c r="C1556" s="57" t="s">
        <v>21</v>
      </c>
      <c r="D1556" s="57" t="s">
        <v>56</v>
      </c>
      <c r="E1556" s="66" t="s">
        <v>4</v>
      </c>
    </row>
    <row r="1557" spans="1:5" x14ac:dyDescent="0.25">
      <c r="A1557" s="78" t="s">
        <v>2007</v>
      </c>
      <c r="B1557" s="57" t="s">
        <v>2003</v>
      </c>
      <c r="C1557" s="57" t="s">
        <v>21</v>
      </c>
      <c r="D1557" s="57" t="s">
        <v>58</v>
      </c>
      <c r="E1557" s="66" t="s">
        <v>4</v>
      </c>
    </row>
    <row r="1558" spans="1:5" x14ac:dyDescent="0.25">
      <c r="A1558" s="78" t="s">
        <v>2008</v>
      </c>
      <c r="B1558" s="57" t="s">
        <v>2009</v>
      </c>
      <c r="C1558" s="57" t="s">
        <v>21</v>
      </c>
      <c r="D1558" s="57" t="s">
        <v>54</v>
      </c>
      <c r="E1558" s="66" t="s">
        <v>4</v>
      </c>
    </row>
    <row r="1559" spans="1:5" x14ac:dyDescent="0.25">
      <c r="A1559" s="78" t="s">
        <v>2010</v>
      </c>
      <c r="B1559" s="57" t="s">
        <v>2011</v>
      </c>
      <c r="C1559" s="57" t="s">
        <v>21</v>
      </c>
      <c r="D1559" s="57" t="s">
        <v>54</v>
      </c>
      <c r="E1559" s="66" t="s">
        <v>4</v>
      </c>
    </row>
    <row r="1560" spans="1:5" x14ac:dyDescent="0.25">
      <c r="A1560" s="78" t="s">
        <v>2012</v>
      </c>
      <c r="B1560" s="57" t="s">
        <v>2013</v>
      </c>
      <c r="C1560" s="57" t="s">
        <v>21</v>
      </c>
      <c r="D1560" s="57" t="s">
        <v>50</v>
      </c>
      <c r="E1560" s="66" t="s">
        <v>4</v>
      </c>
    </row>
    <row r="1561" spans="1:5" x14ac:dyDescent="0.25">
      <c r="A1561" s="78" t="s">
        <v>2014</v>
      </c>
      <c r="B1561" s="57" t="s">
        <v>2013</v>
      </c>
      <c r="C1561" s="57" t="s">
        <v>21</v>
      </c>
      <c r="D1561" s="57" t="s">
        <v>52</v>
      </c>
      <c r="E1561" s="66" t="s">
        <v>4</v>
      </c>
    </row>
    <row r="1562" spans="1:5" x14ac:dyDescent="0.25">
      <c r="A1562" s="78" t="s">
        <v>2015</v>
      </c>
      <c r="B1562" s="57" t="s">
        <v>2013</v>
      </c>
      <c r="C1562" s="57" t="s">
        <v>21</v>
      </c>
      <c r="D1562" s="57" t="s">
        <v>54</v>
      </c>
      <c r="E1562" s="66" t="s">
        <v>4</v>
      </c>
    </row>
    <row r="1563" spans="1:5" x14ac:dyDescent="0.25">
      <c r="A1563" s="78" t="s">
        <v>2016</v>
      </c>
      <c r="B1563" s="57" t="s">
        <v>2013</v>
      </c>
      <c r="C1563" s="57" t="s">
        <v>21</v>
      </c>
      <c r="D1563" s="57" t="s">
        <v>56</v>
      </c>
      <c r="E1563" s="66" t="s">
        <v>4</v>
      </c>
    </row>
    <row r="1564" spans="1:5" x14ac:dyDescent="0.25">
      <c r="A1564" s="78" t="s">
        <v>2017</v>
      </c>
      <c r="B1564" s="57" t="s">
        <v>2013</v>
      </c>
      <c r="C1564" s="57" t="s">
        <v>21</v>
      </c>
      <c r="D1564" s="57" t="s">
        <v>58</v>
      </c>
      <c r="E1564" s="66" t="s">
        <v>4</v>
      </c>
    </row>
    <row r="1565" spans="1:5" x14ac:dyDescent="0.25">
      <c r="A1565" s="78" t="s">
        <v>2018</v>
      </c>
      <c r="B1565" s="57" t="s">
        <v>2019</v>
      </c>
      <c r="C1565" s="57" t="s">
        <v>21</v>
      </c>
      <c r="D1565" s="57" t="s">
        <v>50</v>
      </c>
      <c r="E1565" s="66" t="s">
        <v>193</v>
      </c>
    </row>
    <row r="1566" spans="1:5" x14ac:dyDescent="0.25">
      <c r="A1566" s="78" t="s">
        <v>2020</v>
      </c>
      <c r="B1566" s="57" t="s">
        <v>2019</v>
      </c>
      <c r="C1566" s="57" t="s">
        <v>21</v>
      </c>
      <c r="D1566" s="57" t="s">
        <v>52</v>
      </c>
      <c r="E1566" s="66" t="s">
        <v>193</v>
      </c>
    </row>
    <row r="1567" spans="1:5" x14ac:dyDescent="0.25">
      <c r="A1567" s="78" t="s">
        <v>2021</v>
      </c>
      <c r="B1567" s="57" t="s">
        <v>2019</v>
      </c>
      <c r="C1567" s="57" t="s">
        <v>21</v>
      </c>
      <c r="D1567" s="57" t="s">
        <v>54</v>
      </c>
      <c r="E1567" s="66" t="s">
        <v>193</v>
      </c>
    </row>
    <row r="1568" spans="1:5" x14ac:dyDescent="0.25">
      <c r="A1568" s="78" t="s">
        <v>2022</v>
      </c>
      <c r="B1568" s="57" t="s">
        <v>2019</v>
      </c>
      <c r="C1568" s="57" t="s">
        <v>21</v>
      </c>
      <c r="D1568" s="57" t="s">
        <v>56</v>
      </c>
      <c r="E1568" s="66" t="s">
        <v>193</v>
      </c>
    </row>
    <row r="1569" spans="1:5" x14ac:dyDescent="0.25">
      <c r="A1569" s="78" t="s">
        <v>2023</v>
      </c>
      <c r="B1569" s="57" t="s">
        <v>2019</v>
      </c>
      <c r="C1569" s="57" t="s">
        <v>21</v>
      </c>
      <c r="D1569" s="57" t="s">
        <v>58</v>
      </c>
      <c r="E1569" s="66" t="s">
        <v>193</v>
      </c>
    </row>
    <row r="1570" spans="1:5" x14ac:dyDescent="0.25">
      <c r="A1570" s="78" t="s">
        <v>2024</v>
      </c>
      <c r="B1570" s="57" t="s">
        <v>2025</v>
      </c>
      <c r="C1570" s="57" t="s">
        <v>21</v>
      </c>
      <c r="D1570" s="57" t="s">
        <v>50</v>
      </c>
      <c r="E1570" s="66" t="s">
        <v>193</v>
      </c>
    </row>
    <row r="1571" spans="1:5" x14ac:dyDescent="0.25">
      <c r="A1571" s="78" t="s">
        <v>2026</v>
      </c>
      <c r="B1571" s="57" t="s">
        <v>2025</v>
      </c>
      <c r="C1571" s="57" t="s">
        <v>21</v>
      </c>
      <c r="D1571" s="57" t="s">
        <v>52</v>
      </c>
      <c r="E1571" s="66" t="s">
        <v>193</v>
      </c>
    </row>
    <row r="1572" spans="1:5" x14ac:dyDescent="0.25">
      <c r="A1572" s="78" t="s">
        <v>2027</v>
      </c>
      <c r="B1572" s="57" t="s">
        <v>2025</v>
      </c>
      <c r="C1572" s="57" t="s">
        <v>21</v>
      </c>
      <c r="D1572" s="57" t="s">
        <v>54</v>
      </c>
      <c r="E1572" s="66" t="s">
        <v>193</v>
      </c>
    </row>
    <row r="1573" spans="1:5" x14ac:dyDescent="0.25">
      <c r="A1573" s="78" t="s">
        <v>2028</v>
      </c>
      <c r="B1573" s="57" t="s">
        <v>2025</v>
      </c>
      <c r="C1573" s="57" t="s">
        <v>21</v>
      </c>
      <c r="D1573" s="57" t="s">
        <v>56</v>
      </c>
      <c r="E1573" s="66" t="s">
        <v>193</v>
      </c>
    </row>
    <row r="1574" spans="1:5" x14ac:dyDescent="0.25">
      <c r="A1574" s="78" t="s">
        <v>2029</v>
      </c>
      <c r="B1574" s="57" t="s">
        <v>2025</v>
      </c>
      <c r="C1574" s="57" t="s">
        <v>21</v>
      </c>
      <c r="D1574" s="57" t="s">
        <v>58</v>
      </c>
      <c r="E1574" s="66" t="s">
        <v>193</v>
      </c>
    </row>
    <row r="1575" spans="1:5" x14ac:dyDescent="0.25">
      <c r="A1575" s="78" t="s">
        <v>2030</v>
      </c>
      <c r="B1575" s="57" t="s">
        <v>2031</v>
      </c>
      <c r="C1575" s="57" t="s">
        <v>21</v>
      </c>
      <c r="D1575" s="57" t="s">
        <v>50</v>
      </c>
      <c r="E1575" s="66" t="s">
        <v>193</v>
      </c>
    </row>
    <row r="1576" spans="1:5" x14ac:dyDescent="0.25">
      <c r="A1576" s="78" t="s">
        <v>2032</v>
      </c>
      <c r="B1576" s="57" t="s">
        <v>2031</v>
      </c>
      <c r="C1576" s="57" t="s">
        <v>21</v>
      </c>
      <c r="D1576" s="57" t="s">
        <v>52</v>
      </c>
      <c r="E1576" s="66" t="s">
        <v>193</v>
      </c>
    </row>
    <row r="1577" spans="1:5" x14ac:dyDescent="0.25">
      <c r="A1577" s="78" t="s">
        <v>2033</v>
      </c>
      <c r="B1577" s="57" t="s">
        <v>2031</v>
      </c>
      <c r="C1577" s="57" t="s">
        <v>21</v>
      </c>
      <c r="D1577" s="57" t="s">
        <v>54</v>
      </c>
      <c r="E1577" s="66" t="s">
        <v>193</v>
      </c>
    </row>
    <row r="1578" spans="1:5" x14ac:dyDescent="0.25">
      <c r="A1578" s="78" t="s">
        <v>2034</v>
      </c>
      <c r="B1578" s="57" t="s">
        <v>2031</v>
      </c>
      <c r="C1578" s="57" t="s">
        <v>21</v>
      </c>
      <c r="D1578" s="57" t="s">
        <v>56</v>
      </c>
      <c r="E1578" s="66" t="s">
        <v>193</v>
      </c>
    </row>
    <row r="1579" spans="1:5" x14ac:dyDescent="0.25">
      <c r="A1579" s="78" t="s">
        <v>2035</v>
      </c>
      <c r="B1579" s="57" t="s">
        <v>2031</v>
      </c>
      <c r="C1579" s="57" t="s">
        <v>21</v>
      </c>
      <c r="D1579" s="57" t="s">
        <v>58</v>
      </c>
      <c r="E1579" s="66" t="s">
        <v>193</v>
      </c>
    </row>
    <row r="1580" spans="1:5" x14ac:dyDescent="0.25">
      <c r="A1580" s="78" t="s">
        <v>2036</v>
      </c>
      <c r="B1580" s="57" t="s">
        <v>2037</v>
      </c>
      <c r="C1580" s="57" t="s">
        <v>21</v>
      </c>
      <c r="D1580" s="57" t="s">
        <v>50</v>
      </c>
      <c r="E1580" s="66" t="s">
        <v>193</v>
      </c>
    </row>
    <row r="1581" spans="1:5" x14ac:dyDescent="0.25">
      <c r="A1581" s="78" t="s">
        <v>2038</v>
      </c>
      <c r="B1581" s="57" t="s">
        <v>2037</v>
      </c>
      <c r="C1581" s="57" t="s">
        <v>21</v>
      </c>
      <c r="D1581" s="57" t="s">
        <v>52</v>
      </c>
      <c r="E1581" s="66" t="s">
        <v>193</v>
      </c>
    </row>
    <row r="1582" spans="1:5" x14ac:dyDescent="0.25">
      <c r="A1582" s="78" t="s">
        <v>2039</v>
      </c>
      <c r="B1582" s="57" t="s">
        <v>2037</v>
      </c>
      <c r="C1582" s="57" t="s">
        <v>21</v>
      </c>
      <c r="D1582" s="57" t="s">
        <v>54</v>
      </c>
      <c r="E1582" s="66" t="s">
        <v>193</v>
      </c>
    </row>
    <row r="1583" spans="1:5" x14ac:dyDescent="0.25">
      <c r="A1583" s="78" t="s">
        <v>2040</v>
      </c>
      <c r="B1583" s="57" t="s">
        <v>2037</v>
      </c>
      <c r="C1583" s="57" t="s">
        <v>21</v>
      </c>
      <c r="D1583" s="57" t="s">
        <v>56</v>
      </c>
      <c r="E1583" s="66" t="s">
        <v>193</v>
      </c>
    </row>
    <row r="1584" spans="1:5" x14ac:dyDescent="0.25">
      <c r="A1584" s="78" t="s">
        <v>2041</v>
      </c>
      <c r="B1584" s="57" t="s">
        <v>2037</v>
      </c>
      <c r="C1584" s="57" t="s">
        <v>21</v>
      </c>
      <c r="D1584" s="57" t="s">
        <v>58</v>
      </c>
      <c r="E1584" s="66" t="s">
        <v>193</v>
      </c>
    </row>
    <row r="1585" spans="1:5" x14ac:dyDescent="0.25">
      <c r="A1585" s="78" t="s">
        <v>2042</v>
      </c>
      <c r="B1585" s="57" t="s">
        <v>2043</v>
      </c>
      <c r="C1585" s="57" t="s">
        <v>21</v>
      </c>
      <c r="D1585" s="57" t="s">
        <v>50</v>
      </c>
      <c r="E1585" s="66" t="s">
        <v>4</v>
      </c>
    </row>
    <row r="1586" spans="1:5" x14ac:dyDescent="0.25">
      <c r="A1586" s="78" t="s">
        <v>2044</v>
      </c>
      <c r="B1586" s="57" t="s">
        <v>2043</v>
      </c>
      <c r="C1586" s="57" t="s">
        <v>21</v>
      </c>
      <c r="D1586" s="57" t="s">
        <v>52</v>
      </c>
      <c r="E1586" s="66" t="s">
        <v>4</v>
      </c>
    </row>
    <row r="1587" spans="1:5" x14ac:dyDescent="0.25">
      <c r="A1587" s="78" t="s">
        <v>2045</v>
      </c>
      <c r="B1587" s="57" t="s">
        <v>2043</v>
      </c>
      <c r="C1587" s="57" t="s">
        <v>21</v>
      </c>
      <c r="D1587" s="57" t="s">
        <v>54</v>
      </c>
      <c r="E1587" s="66" t="s">
        <v>4</v>
      </c>
    </row>
    <row r="1588" spans="1:5" x14ac:dyDescent="0.25">
      <c r="A1588" s="78" t="s">
        <v>2046</v>
      </c>
      <c r="B1588" s="57" t="s">
        <v>2043</v>
      </c>
      <c r="C1588" s="57" t="s">
        <v>21</v>
      </c>
      <c r="D1588" s="57" t="s">
        <v>56</v>
      </c>
      <c r="E1588" s="66" t="s">
        <v>4</v>
      </c>
    </row>
    <row r="1589" spans="1:5" x14ac:dyDescent="0.25">
      <c r="A1589" s="78" t="s">
        <v>2047</v>
      </c>
      <c r="B1589" s="57" t="s">
        <v>2043</v>
      </c>
      <c r="C1589" s="57" t="s">
        <v>21</v>
      </c>
      <c r="D1589" s="57" t="s">
        <v>58</v>
      </c>
      <c r="E1589" s="66" t="s">
        <v>4</v>
      </c>
    </row>
    <row r="1590" spans="1:5" x14ac:dyDescent="0.25">
      <c r="A1590" s="78" t="s">
        <v>2048</v>
      </c>
      <c r="B1590" s="57" t="s">
        <v>2049</v>
      </c>
      <c r="C1590" s="57" t="s">
        <v>21</v>
      </c>
      <c r="D1590" s="57" t="s">
        <v>50</v>
      </c>
      <c r="E1590" s="66" t="s">
        <v>4</v>
      </c>
    </row>
    <row r="1591" spans="1:5" x14ac:dyDescent="0.25">
      <c r="A1591" s="78" t="s">
        <v>2050</v>
      </c>
      <c r="B1591" s="57" t="s">
        <v>2049</v>
      </c>
      <c r="C1591" s="57" t="s">
        <v>21</v>
      </c>
      <c r="D1591" s="57" t="s">
        <v>52</v>
      </c>
      <c r="E1591" s="66" t="s">
        <v>4</v>
      </c>
    </row>
    <row r="1592" spans="1:5" x14ac:dyDescent="0.25">
      <c r="A1592" s="78" t="s">
        <v>2051</v>
      </c>
      <c r="B1592" s="57" t="s">
        <v>2049</v>
      </c>
      <c r="C1592" s="57" t="s">
        <v>21</v>
      </c>
      <c r="D1592" s="57" t="s">
        <v>54</v>
      </c>
      <c r="E1592" s="66" t="s">
        <v>4</v>
      </c>
    </row>
    <row r="1593" spans="1:5" x14ac:dyDescent="0.25">
      <c r="A1593" s="78" t="s">
        <v>2052</v>
      </c>
      <c r="B1593" s="57" t="s">
        <v>2049</v>
      </c>
      <c r="C1593" s="57" t="s">
        <v>21</v>
      </c>
      <c r="D1593" s="57" t="s">
        <v>56</v>
      </c>
      <c r="E1593" s="66" t="s">
        <v>4</v>
      </c>
    </row>
    <row r="1594" spans="1:5" x14ac:dyDescent="0.25">
      <c r="A1594" s="78" t="s">
        <v>2053</v>
      </c>
      <c r="B1594" s="57" t="s">
        <v>2049</v>
      </c>
      <c r="C1594" s="57" t="s">
        <v>21</v>
      </c>
      <c r="D1594" s="57" t="s">
        <v>58</v>
      </c>
      <c r="E1594" s="66" t="s">
        <v>4</v>
      </c>
    </row>
    <row r="1595" spans="1:5" x14ac:dyDescent="0.25">
      <c r="A1595" s="78" t="s">
        <v>2054</v>
      </c>
      <c r="B1595" s="57" t="s">
        <v>2055</v>
      </c>
      <c r="C1595" s="57" t="s">
        <v>21</v>
      </c>
      <c r="D1595" s="57" t="s">
        <v>50</v>
      </c>
      <c r="E1595" s="66" t="s">
        <v>4</v>
      </c>
    </row>
    <row r="1596" spans="1:5" x14ac:dyDescent="0.25">
      <c r="A1596" s="78" t="s">
        <v>2056</v>
      </c>
      <c r="B1596" s="57" t="s">
        <v>2055</v>
      </c>
      <c r="C1596" s="57" t="s">
        <v>21</v>
      </c>
      <c r="D1596" s="57" t="s">
        <v>52</v>
      </c>
      <c r="E1596" s="66" t="s">
        <v>4</v>
      </c>
    </row>
    <row r="1597" spans="1:5" x14ac:dyDescent="0.25">
      <c r="A1597" s="78" t="s">
        <v>2057</v>
      </c>
      <c r="B1597" s="57" t="s">
        <v>2055</v>
      </c>
      <c r="C1597" s="57" t="s">
        <v>21</v>
      </c>
      <c r="D1597" s="57" t="s">
        <v>54</v>
      </c>
      <c r="E1597" s="66" t="s">
        <v>4</v>
      </c>
    </row>
    <row r="1598" spans="1:5" x14ac:dyDescent="0.25">
      <c r="A1598" s="78" t="s">
        <v>2058</v>
      </c>
      <c r="B1598" s="57" t="s">
        <v>2055</v>
      </c>
      <c r="C1598" s="57" t="s">
        <v>21</v>
      </c>
      <c r="D1598" s="57" t="s">
        <v>56</v>
      </c>
      <c r="E1598" s="66" t="s">
        <v>4</v>
      </c>
    </row>
    <row r="1599" spans="1:5" x14ac:dyDescent="0.25">
      <c r="A1599" s="78" t="s">
        <v>2059</v>
      </c>
      <c r="B1599" s="57" t="s">
        <v>2055</v>
      </c>
      <c r="C1599" s="57" t="s">
        <v>21</v>
      </c>
      <c r="D1599" s="57" t="s">
        <v>58</v>
      </c>
      <c r="E1599" s="66" t="s">
        <v>4</v>
      </c>
    </row>
    <row r="1600" spans="1:5" x14ac:dyDescent="0.25">
      <c r="A1600" s="78" t="s">
        <v>2060</v>
      </c>
      <c r="B1600" s="57" t="s">
        <v>2061</v>
      </c>
      <c r="C1600" s="57" t="s">
        <v>21</v>
      </c>
      <c r="D1600" s="57" t="s">
        <v>50</v>
      </c>
      <c r="E1600" s="66" t="s">
        <v>4</v>
      </c>
    </row>
    <row r="1601" spans="1:5" x14ac:dyDescent="0.25">
      <c r="A1601" s="78" t="s">
        <v>2062</v>
      </c>
      <c r="B1601" s="57" t="s">
        <v>2061</v>
      </c>
      <c r="C1601" s="57" t="s">
        <v>21</v>
      </c>
      <c r="D1601" s="57" t="s">
        <v>52</v>
      </c>
      <c r="E1601" s="66" t="s">
        <v>4</v>
      </c>
    </row>
    <row r="1602" spans="1:5" x14ac:dyDescent="0.25">
      <c r="A1602" s="78" t="s">
        <v>2063</v>
      </c>
      <c r="B1602" s="57" t="s">
        <v>2061</v>
      </c>
      <c r="C1602" s="57" t="s">
        <v>21</v>
      </c>
      <c r="D1602" s="57" t="s">
        <v>54</v>
      </c>
      <c r="E1602" s="66" t="s">
        <v>4</v>
      </c>
    </row>
    <row r="1603" spans="1:5" x14ac:dyDescent="0.25">
      <c r="A1603" s="78" t="s">
        <v>2064</v>
      </c>
      <c r="B1603" s="57" t="s">
        <v>2061</v>
      </c>
      <c r="C1603" s="57" t="s">
        <v>21</v>
      </c>
      <c r="D1603" s="57" t="s">
        <v>56</v>
      </c>
      <c r="E1603" s="66" t="s">
        <v>4</v>
      </c>
    </row>
    <row r="1604" spans="1:5" x14ac:dyDescent="0.25">
      <c r="A1604" s="78" t="s">
        <v>2065</v>
      </c>
      <c r="B1604" s="57" t="s">
        <v>2061</v>
      </c>
      <c r="C1604" s="57" t="s">
        <v>21</v>
      </c>
      <c r="D1604" s="57" t="s">
        <v>58</v>
      </c>
      <c r="E1604" s="66" t="s">
        <v>4</v>
      </c>
    </row>
    <row r="1605" spans="1:5" x14ac:dyDescent="0.25">
      <c r="A1605" s="78" t="s">
        <v>2066</v>
      </c>
      <c r="B1605" s="57" t="s">
        <v>2067</v>
      </c>
      <c r="C1605" s="57" t="s">
        <v>21</v>
      </c>
      <c r="D1605" s="57" t="s">
        <v>56</v>
      </c>
      <c r="E1605" s="66" t="s">
        <v>4</v>
      </c>
    </row>
    <row r="1606" spans="1:5" x14ac:dyDescent="0.25">
      <c r="A1606" s="78" t="s">
        <v>2068</v>
      </c>
      <c r="B1606" s="57" t="s">
        <v>2069</v>
      </c>
      <c r="C1606" s="57" t="s">
        <v>21</v>
      </c>
      <c r="D1606" s="57" t="s">
        <v>50</v>
      </c>
      <c r="E1606" s="66" t="s">
        <v>4</v>
      </c>
    </row>
    <row r="1607" spans="1:5" x14ac:dyDescent="0.25">
      <c r="A1607" s="78" t="s">
        <v>2070</v>
      </c>
      <c r="B1607" s="57" t="s">
        <v>2069</v>
      </c>
      <c r="C1607" s="57" t="s">
        <v>21</v>
      </c>
      <c r="D1607" s="57" t="s">
        <v>52</v>
      </c>
      <c r="E1607" s="66" t="s">
        <v>4</v>
      </c>
    </row>
    <row r="1608" spans="1:5" x14ac:dyDescent="0.25">
      <c r="A1608" s="78" t="s">
        <v>2071</v>
      </c>
      <c r="B1608" s="57" t="s">
        <v>2069</v>
      </c>
      <c r="C1608" s="57" t="s">
        <v>21</v>
      </c>
      <c r="D1608" s="57" t="s">
        <v>54</v>
      </c>
      <c r="E1608" s="66" t="s">
        <v>4</v>
      </c>
    </row>
    <row r="1609" spans="1:5" x14ac:dyDescent="0.25">
      <c r="A1609" s="78" t="s">
        <v>2072</v>
      </c>
      <c r="B1609" s="57" t="s">
        <v>2069</v>
      </c>
      <c r="C1609" s="57" t="s">
        <v>21</v>
      </c>
      <c r="D1609" s="57" t="s">
        <v>56</v>
      </c>
      <c r="E1609" s="66" t="s">
        <v>4</v>
      </c>
    </row>
    <row r="1610" spans="1:5" x14ac:dyDescent="0.25">
      <c r="A1610" s="78" t="s">
        <v>2073</v>
      </c>
      <c r="B1610" s="57" t="s">
        <v>2069</v>
      </c>
      <c r="C1610" s="57" t="s">
        <v>21</v>
      </c>
      <c r="D1610" s="57" t="s">
        <v>58</v>
      </c>
      <c r="E1610" s="66" t="s">
        <v>4</v>
      </c>
    </row>
    <row r="1611" spans="1:5" x14ac:dyDescent="0.25">
      <c r="A1611" s="78" t="s">
        <v>2074</v>
      </c>
      <c r="B1611" s="57" t="s">
        <v>2075</v>
      </c>
      <c r="C1611" s="57" t="s">
        <v>21</v>
      </c>
      <c r="D1611" s="57" t="s">
        <v>54</v>
      </c>
      <c r="E1611" s="66" t="s">
        <v>4</v>
      </c>
    </row>
    <row r="1612" spans="1:5" x14ac:dyDescent="0.25">
      <c r="A1612" s="78" t="s">
        <v>2076</v>
      </c>
      <c r="B1612" s="57" t="s">
        <v>2077</v>
      </c>
      <c r="C1612" s="57" t="s">
        <v>21</v>
      </c>
      <c r="D1612" s="57" t="s">
        <v>54</v>
      </c>
      <c r="E1612" s="66" t="s">
        <v>4</v>
      </c>
    </row>
    <row r="1613" spans="1:5" x14ac:dyDescent="0.25">
      <c r="A1613" s="78" t="s">
        <v>2078</v>
      </c>
      <c r="B1613" s="57" t="s">
        <v>2079</v>
      </c>
      <c r="C1613" s="57" t="s">
        <v>21</v>
      </c>
      <c r="D1613" s="57" t="s">
        <v>50</v>
      </c>
      <c r="E1613" s="66" t="s">
        <v>4</v>
      </c>
    </row>
    <row r="1614" spans="1:5" x14ac:dyDescent="0.25">
      <c r="A1614" s="78" t="s">
        <v>2080</v>
      </c>
      <c r="B1614" s="57" t="s">
        <v>2079</v>
      </c>
      <c r="C1614" s="57" t="s">
        <v>21</v>
      </c>
      <c r="D1614" s="57" t="s">
        <v>52</v>
      </c>
      <c r="E1614" s="66" t="s">
        <v>4</v>
      </c>
    </row>
    <row r="1615" spans="1:5" x14ac:dyDescent="0.25">
      <c r="A1615" s="78" t="s">
        <v>2081</v>
      </c>
      <c r="B1615" s="57" t="s">
        <v>2079</v>
      </c>
      <c r="C1615" s="57" t="s">
        <v>21</v>
      </c>
      <c r="D1615" s="57" t="s">
        <v>54</v>
      </c>
      <c r="E1615" s="66" t="s">
        <v>4</v>
      </c>
    </row>
    <row r="1616" spans="1:5" x14ac:dyDescent="0.25">
      <c r="A1616" s="78" t="s">
        <v>2082</v>
      </c>
      <c r="B1616" s="57" t="s">
        <v>2079</v>
      </c>
      <c r="C1616" s="57" t="s">
        <v>21</v>
      </c>
      <c r="D1616" s="57" t="s">
        <v>56</v>
      </c>
      <c r="E1616" s="66" t="s">
        <v>4</v>
      </c>
    </row>
    <row r="1617" spans="1:5" x14ac:dyDescent="0.25">
      <c r="A1617" s="78" t="s">
        <v>2083</v>
      </c>
      <c r="B1617" s="57" t="s">
        <v>2079</v>
      </c>
      <c r="C1617" s="57" t="s">
        <v>21</v>
      </c>
      <c r="D1617" s="57" t="s">
        <v>58</v>
      </c>
      <c r="E1617" s="66" t="s">
        <v>4</v>
      </c>
    </row>
    <row r="1618" spans="1:5" x14ac:dyDescent="0.25">
      <c r="A1618" s="78" t="s">
        <v>2084</v>
      </c>
      <c r="B1618" s="57" t="s">
        <v>2085</v>
      </c>
      <c r="C1618" s="57" t="s">
        <v>21</v>
      </c>
      <c r="D1618" s="57" t="s">
        <v>56</v>
      </c>
      <c r="E1618" s="66" t="s">
        <v>4</v>
      </c>
    </row>
    <row r="1619" spans="1:5" x14ac:dyDescent="0.25">
      <c r="A1619" s="78" t="s">
        <v>2086</v>
      </c>
      <c r="B1619" s="57" t="s">
        <v>2087</v>
      </c>
      <c r="C1619" s="57" t="s">
        <v>21</v>
      </c>
      <c r="D1619" s="57" t="s">
        <v>50</v>
      </c>
      <c r="E1619" s="66" t="s">
        <v>4</v>
      </c>
    </row>
    <row r="1620" spans="1:5" x14ac:dyDescent="0.25">
      <c r="A1620" s="78" t="s">
        <v>2088</v>
      </c>
      <c r="B1620" s="57" t="s">
        <v>2087</v>
      </c>
      <c r="C1620" s="57" t="s">
        <v>21</v>
      </c>
      <c r="D1620" s="57" t="s">
        <v>52</v>
      </c>
      <c r="E1620" s="66" t="s">
        <v>4</v>
      </c>
    </row>
    <row r="1621" spans="1:5" x14ac:dyDescent="0.25">
      <c r="A1621" s="78" t="s">
        <v>2089</v>
      </c>
      <c r="B1621" s="57" t="s">
        <v>2087</v>
      </c>
      <c r="C1621" s="57" t="s">
        <v>21</v>
      </c>
      <c r="D1621" s="57" t="s">
        <v>54</v>
      </c>
      <c r="E1621" s="66" t="s">
        <v>4</v>
      </c>
    </row>
    <row r="1622" spans="1:5" x14ac:dyDescent="0.25">
      <c r="A1622" s="78" t="s">
        <v>2090</v>
      </c>
      <c r="B1622" s="57" t="s">
        <v>2087</v>
      </c>
      <c r="C1622" s="57" t="s">
        <v>21</v>
      </c>
      <c r="D1622" s="57" t="s">
        <v>56</v>
      </c>
      <c r="E1622" s="66" t="s">
        <v>4</v>
      </c>
    </row>
    <row r="1623" spans="1:5" x14ac:dyDescent="0.25">
      <c r="A1623" s="78" t="s">
        <v>2091</v>
      </c>
      <c r="B1623" s="57" t="s">
        <v>2087</v>
      </c>
      <c r="C1623" s="57" t="s">
        <v>21</v>
      </c>
      <c r="D1623" s="57" t="s">
        <v>58</v>
      </c>
      <c r="E1623" s="66" t="s">
        <v>4</v>
      </c>
    </row>
    <row r="1624" spans="1:5" x14ac:dyDescent="0.25">
      <c r="A1624" s="78" t="s">
        <v>2092</v>
      </c>
      <c r="B1624" s="57" t="s">
        <v>2093</v>
      </c>
      <c r="C1624" s="57" t="s">
        <v>21</v>
      </c>
      <c r="D1624" s="57" t="s">
        <v>50</v>
      </c>
      <c r="E1624" s="66" t="s">
        <v>4</v>
      </c>
    </row>
    <row r="1625" spans="1:5" x14ac:dyDescent="0.25">
      <c r="A1625" s="78" t="s">
        <v>2094</v>
      </c>
      <c r="B1625" s="57" t="s">
        <v>2093</v>
      </c>
      <c r="C1625" s="57" t="s">
        <v>21</v>
      </c>
      <c r="D1625" s="57" t="s">
        <v>52</v>
      </c>
      <c r="E1625" s="66" t="s">
        <v>4</v>
      </c>
    </row>
    <row r="1626" spans="1:5" x14ac:dyDescent="0.25">
      <c r="A1626" s="78" t="s">
        <v>2095</v>
      </c>
      <c r="B1626" s="57" t="s">
        <v>2093</v>
      </c>
      <c r="C1626" s="57" t="s">
        <v>21</v>
      </c>
      <c r="D1626" s="57" t="s">
        <v>54</v>
      </c>
      <c r="E1626" s="66" t="s">
        <v>4</v>
      </c>
    </row>
    <row r="1627" spans="1:5" x14ac:dyDescent="0.25">
      <c r="A1627" s="78" t="s">
        <v>2096</v>
      </c>
      <c r="B1627" s="57" t="s">
        <v>2093</v>
      </c>
      <c r="C1627" s="57" t="s">
        <v>21</v>
      </c>
      <c r="D1627" s="57" t="s">
        <v>56</v>
      </c>
      <c r="E1627" s="66" t="s">
        <v>4</v>
      </c>
    </row>
    <row r="1628" spans="1:5" x14ac:dyDescent="0.25">
      <c r="A1628" s="78" t="s">
        <v>2097</v>
      </c>
      <c r="B1628" s="57" t="s">
        <v>2093</v>
      </c>
      <c r="C1628" s="57" t="s">
        <v>21</v>
      </c>
      <c r="D1628" s="57" t="s">
        <v>58</v>
      </c>
      <c r="E1628" s="66" t="s">
        <v>4</v>
      </c>
    </row>
    <row r="1629" spans="1:5" x14ac:dyDescent="0.25">
      <c r="A1629" s="78" t="s">
        <v>2098</v>
      </c>
      <c r="B1629" s="57" t="s">
        <v>2099</v>
      </c>
      <c r="C1629" s="57" t="s">
        <v>21</v>
      </c>
      <c r="D1629" s="57" t="s">
        <v>50</v>
      </c>
      <c r="E1629" s="66" t="s">
        <v>193</v>
      </c>
    </row>
    <row r="1630" spans="1:5" x14ac:dyDescent="0.25">
      <c r="A1630" s="78" t="s">
        <v>2100</v>
      </c>
      <c r="B1630" s="57" t="s">
        <v>2099</v>
      </c>
      <c r="C1630" s="57" t="s">
        <v>21</v>
      </c>
      <c r="D1630" s="57" t="s">
        <v>52</v>
      </c>
      <c r="E1630" s="66" t="s">
        <v>193</v>
      </c>
    </row>
    <row r="1631" spans="1:5" x14ac:dyDescent="0.25">
      <c r="A1631" s="78" t="s">
        <v>2101</v>
      </c>
      <c r="B1631" s="57" t="s">
        <v>2099</v>
      </c>
      <c r="C1631" s="57" t="s">
        <v>21</v>
      </c>
      <c r="D1631" s="57" t="s">
        <v>54</v>
      </c>
      <c r="E1631" s="66" t="s">
        <v>193</v>
      </c>
    </row>
    <row r="1632" spans="1:5" x14ac:dyDescent="0.25">
      <c r="A1632" s="78" t="s">
        <v>2102</v>
      </c>
      <c r="B1632" s="57" t="s">
        <v>2099</v>
      </c>
      <c r="C1632" s="57" t="s">
        <v>21</v>
      </c>
      <c r="D1632" s="57" t="s">
        <v>56</v>
      </c>
      <c r="E1632" s="66" t="s">
        <v>193</v>
      </c>
    </row>
    <row r="1633" spans="1:5" x14ac:dyDescent="0.25">
      <c r="A1633" s="78" t="s">
        <v>2103</v>
      </c>
      <c r="B1633" s="57" t="s">
        <v>2099</v>
      </c>
      <c r="C1633" s="57" t="s">
        <v>21</v>
      </c>
      <c r="D1633" s="57" t="s">
        <v>58</v>
      </c>
      <c r="E1633" s="66" t="s">
        <v>193</v>
      </c>
    </row>
    <row r="1634" spans="1:5" x14ac:dyDescent="0.25">
      <c r="A1634" s="78" t="s">
        <v>2104</v>
      </c>
      <c r="B1634" s="57" t="s">
        <v>2105</v>
      </c>
      <c r="C1634" s="57" t="s">
        <v>21</v>
      </c>
      <c r="D1634" s="57" t="s">
        <v>50</v>
      </c>
      <c r="E1634" s="66" t="s">
        <v>193</v>
      </c>
    </row>
    <row r="1635" spans="1:5" x14ac:dyDescent="0.25">
      <c r="A1635" s="78" t="s">
        <v>2106</v>
      </c>
      <c r="B1635" s="57" t="s">
        <v>2105</v>
      </c>
      <c r="C1635" s="57" t="s">
        <v>21</v>
      </c>
      <c r="D1635" s="57" t="s">
        <v>52</v>
      </c>
      <c r="E1635" s="66" t="s">
        <v>193</v>
      </c>
    </row>
    <row r="1636" spans="1:5" x14ac:dyDescent="0.25">
      <c r="A1636" s="78" t="s">
        <v>2107</v>
      </c>
      <c r="B1636" s="57" t="s">
        <v>2105</v>
      </c>
      <c r="C1636" s="57" t="s">
        <v>21</v>
      </c>
      <c r="D1636" s="57" t="s">
        <v>54</v>
      </c>
      <c r="E1636" s="66" t="s">
        <v>193</v>
      </c>
    </row>
    <row r="1637" spans="1:5" x14ac:dyDescent="0.25">
      <c r="A1637" s="78" t="s">
        <v>2108</v>
      </c>
      <c r="B1637" s="57" t="s">
        <v>2105</v>
      </c>
      <c r="C1637" s="57" t="s">
        <v>21</v>
      </c>
      <c r="D1637" s="57" t="s">
        <v>56</v>
      </c>
      <c r="E1637" s="66" t="s">
        <v>193</v>
      </c>
    </row>
    <row r="1638" spans="1:5" x14ac:dyDescent="0.25">
      <c r="A1638" s="78" t="s">
        <v>2109</v>
      </c>
      <c r="B1638" s="57" t="s">
        <v>2105</v>
      </c>
      <c r="C1638" s="57" t="s">
        <v>21</v>
      </c>
      <c r="D1638" s="57" t="s">
        <v>58</v>
      </c>
      <c r="E1638" s="66" t="s">
        <v>193</v>
      </c>
    </row>
    <row r="1639" spans="1:5" x14ac:dyDescent="0.25">
      <c r="A1639" s="78" t="s">
        <v>2110</v>
      </c>
      <c r="B1639" s="57" t="s">
        <v>2111</v>
      </c>
      <c r="C1639" s="57" t="s">
        <v>21</v>
      </c>
      <c r="D1639" s="57" t="s">
        <v>50</v>
      </c>
      <c r="E1639" s="66" t="s">
        <v>193</v>
      </c>
    </row>
    <row r="1640" spans="1:5" x14ac:dyDescent="0.25">
      <c r="A1640" s="78" t="s">
        <v>2112</v>
      </c>
      <c r="B1640" s="57" t="s">
        <v>2111</v>
      </c>
      <c r="C1640" s="57" t="s">
        <v>21</v>
      </c>
      <c r="D1640" s="57" t="s">
        <v>52</v>
      </c>
      <c r="E1640" s="66" t="s">
        <v>193</v>
      </c>
    </row>
    <row r="1641" spans="1:5" x14ac:dyDescent="0.25">
      <c r="A1641" s="78" t="s">
        <v>2113</v>
      </c>
      <c r="B1641" s="57" t="s">
        <v>2111</v>
      </c>
      <c r="C1641" s="57" t="s">
        <v>21</v>
      </c>
      <c r="D1641" s="57" t="s">
        <v>54</v>
      </c>
      <c r="E1641" s="66" t="s">
        <v>193</v>
      </c>
    </row>
    <row r="1642" spans="1:5" x14ac:dyDescent="0.25">
      <c r="A1642" s="78" t="s">
        <v>2114</v>
      </c>
      <c r="B1642" s="57" t="s">
        <v>2111</v>
      </c>
      <c r="C1642" s="57" t="s">
        <v>21</v>
      </c>
      <c r="D1642" s="57" t="s">
        <v>56</v>
      </c>
      <c r="E1642" s="66" t="s">
        <v>193</v>
      </c>
    </row>
    <row r="1643" spans="1:5" x14ac:dyDescent="0.25">
      <c r="A1643" s="78" t="s">
        <v>2115</v>
      </c>
      <c r="B1643" s="57" t="s">
        <v>2111</v>
      </c>
      <c r="C1643" s="57" t="s">
        <v>21</v>
      </c>
      <c r="D1643" s="57" t="s">
        <v>58</v>
      </c>
      <c r="E1643" s="66" t="s">
        <v>193</v>
      </c>
    </row>
    <row r="1644" spans="1:5" x14ac:dyDescent="0.25">
      <c r="A1644" s="78" t="s">
        <v>2116</v>
      </c>
      <c r="B1644" s="57" t="s">
        <v>2117</v>
      </c>
      <c r="C1644" s="57" t="s">
        <v>21</v>
      </c>
      <c r="D1644" s="57" t="s">
        <v>50</v>
      </c>
      <c r="E1644" s="66" t="s">
        <v>193</v>
      </c>
    </row>
    <row r="1645" spans="1:5" x14ac:dyDescent="0.25">
      <c r="A1645" s="78" t="s">
        <v>2118</v>
      </c>
      <c r="B1645" s="57" t="s">
        <v>2117</v>
      </c>
      <c r="C1645" s="57" t="s">
        <v>21</v>
      </c>
      <c r="D1645" s="57" t="s">
        <v>52</v>
      </c>
      <c r="E1645" s="66" t="s">
        <v>193</v>
      </c>
    </row>
    <row r="1646" spans="1:5" x14ac:dyDescent="0.25">
      <c r="A1646" s="78" t="s">
        <v>2119</v>
      </c>
      <c r="B1646" s="57" t="s">
        <v>2117</v>
      </c>
      <c r="C1646" s="57" t="s">
        <v>21</v>
      </c>
      <c r="D1646" s="57" t="s">
        <v>54</v>
      </c>
      <c r="E1646" s="66" t="s">
        <v>193</v>
      </c>
    </row>
    <row r="1647" spans="1:5" x14ac:dyDescent="0.25">
      <c r="A1647" s="78" t="s">
        <v>2120</v>
      </c>
      <c r="B1647" s="57" t="s">
        <v>2117</v>
      </c>
      <c r="C1647" s="57" t="s">
        <v>21</v>
      </c>
      <c r="D1647" s="57" t="s">
        <v>56</v>
      </c>
      <c r="E1647" s="66" t="s">
        <v>193</v>
      </c>
    </row>
    <row r="1648" spans="1:5" x14ac:dyDescent="0.25">
      <c r="A1648" s="78" t="s">
        <v>2121</v>
      </c>
      <c r="B1648" s="57" t="s">
        <v>2117</v>
      </c>
      <c r="C1648" s="57" t="s">
        <v>21</v>
      </c>
      <c r="D1648" s="57" t="s">
        <v>58</v>
      </c>
      <c r="E1648" s="66" t="s">
        <v>193</v>
      </c>
    </row>
    <row r="1649" spans="1:5" x14ac:dyDescent="0.25">
      <c r="A1649" s="78" t="s">
        <v>2122</v>
      </c>
      <c r="B1649" s="57" t="s">
        <v>2123</v>
      </c>
      <c r="C1649" s="57" t="s">
        <v>21</v>
      </c>
      <c r="D1649" s="57" t="s">
        <v>56</v>
      </c>
      <c r="E1649" s="66" t="s">
        <v>4</v>
      </c>
    </row>
    <row r="1650" spans="1:5" x14ac:dyDescent="0.25">
      <c r="A1650" s="78" t="s">
        <v>2124</v>
      </c>
      <c r="B1650" s="57" t="s">
        <v>2125</v>
      </c>
      <c r="C1650" s="57" t="s">
        <v>21</v>
      </c>
      <c r="D1650" s="57" t="s">
        <v>50</v>
      </c>
      <c r="E1650" s="66" t="s">
        <v>4</v>
      </c>
    </row>
    <row r="1651" spans="1:5" x14ac:dyDescent="0.25">
      <c r="A1651" s="78" t="s">
        <v>2126</v>
      </c>
      <c r="B1651" s="57" t="s">
        <v>2125</v>
      </c>
      <c r="C1651" s="57" t="s">
        <v>21</v>
      </c>
      <c r="D1651" s="57" t="s">
        <v>52</v>
      </c>
      <c r="E1651" s="66" t="s">
        <v>4</v>
      </c>
    </row>
    <row r="1652" spans="1:5" x14ac:dyDescent="0.25">
      <c r="A1652" s="78" t="s">
        <v>2127</v>
      </c>
      <c r="B1652" s="57" t="s">
        <v>2125</v>
      </c>
      <c r="C1652" s="57" t="s">
        <v>21</v>
      </c>
      <c r="D1652" s="57" t="s">
        <v>54</v>
      </c>
      <c r="E1652" s="66" t="s">
        <v>4</v>
      </c>
    </row>
    <row r="1653" spans="1:5" x14ac:dyDescent="0.25">
      <c r="A1653" s="78" t="s">
        <v>2128</v>
      </c>
      <c r="B1653" s="57" t="s">
        <v>2125</v>
      </c>
      <c r="C1653" s="57" t="s">
        <v>21</v>
      </c>
      <c r="D1653" s="57" t="s">
        <v>56</v>
      </c>
      <c r="E1653" s="66" t="s">
        <v>4</v>
      </c>
    </row>
    <row r="1654" spans="1:5" x14ac:dyDescent="0.25">
      <c r="A1654" s="78" t="s">
        <v>2129</v>
      </c>
      <c r="B1654" s="57" t="s">
        <v>2125</v>
      </c>
      <c r="C1654" s="57" t="s">
        <v>21</v>
      </c>
      <c r="D1654" s="57" t="s">
        <v>58</v>
      </c>
      <c r="E1654" s="66" t="s">
        <v>4</v>
      </c>
    </row>
    <row r="1655" spans="1:5" x14ac:dyDescent="0.25">
      <c r="A1655" s="78" t="s">
        <v>2130</v>
      </c>
      <c r="B1655" s="57" t="s">
        <v>2131</v>
      </c>
      <c r="C1655" s="57" t="s">
        <v>21</v>
      </c>
      <c r="D1655" s="57" t="s">
        <v>50</v>
      </c>
      <c r="E1655" s="66" t="s">
        <v>2132</v>
      </c>
    </row>
    <row r="1656" spans="1:5" x14ac:dyDescent="0.25">
      <c r="A1656" s="78" t="s">
        <v>2133</v>
      </c>
      <c r="B1656" s="57" t="s">
        <v>2131</v>
      </c>
      <c r="C1656" s="57" t="s">
        <v>21</v>
      </c>
      <c r="D1656" s="57" t="s">
        <v>52</v>
      </c>
      <c r="E1656" s="66" t="s">
        <v>2132</v>
      </c>
    </row>
    <row r="1657" spans="1:5" x14ac:dyDescent="0.25">
      <c r="A1657" s="78" t="s">
        <v>2134</v>
      </c>
      <c r="B1657" s="57" t="s">
        <v>2131</v>
      </c>
      <c r="C1657" s="57" t="s">
        <v>21</v>
      </c>
      <c r="D1657" s="57" t="s">
        <v>54</v>
      </c>
      <c r="E1657" s="66" t="s">
        <v>2132</v>
      </c>
    </row>
    <row r="1658" spans="1:5" x14ac:dyDescent="0.25">
      <c r="A1658" s="78" t="s">
        <v>2135</v>
      </c>
      <c r="B1658" s="57" t="s">
        <v>2131</v>
      </c>
      <c r="C1658" s="57" t="s">
        <v>21</v>
      </c>
      <c r="D1658" s="57" t="s">
        <v>56</v>
      </c>
      <c r="E1658" s="66" t="s">
        <v>2132</v>
      </c>
    </row>
    <row r="1659" spans="1:5" x14ac:dyDescent="0.25">
      <c r="A1659" s="78" t="s">
        <v>2136</v>
      </c>
      <c r="B1659" s="57" t="s">
        <v>2131</v>
      </c>
      <c r="C1659" s="57" t="s">
        <v>21</v>
      </c>
      <c r="D1659" s="57" t="s">
        <v>58</v>
      </c>
      <c r="E1659" s="66" t="s">
        <v>2132</v>
      </c>
    </row>
    <row r="1660" spans="1:5" x14ac:dyDescent="0.25">
      <c r="A1660" s="78" t="s">
        <v>2137</v>
      </c>
      <c r="B1660" s="57" t="s">
        <v>2138</v>
      </c>
      <c r="C1660" s="57" t="s">
        <v>21</v>
      </c>
      <c r="D1660" s="57" t="s">
        <v>50</v>
      </c>
      <c r="E1660" s="66" t="s">
        <v>193</v>
      </c>
    </row>
    <row r="1661" spans="1:5" x14ac:dyDescent="0.25">
      <c r="A1661" s="78" t="s">
        <v>2139</v>
      </c>
      <c r="B1661" s="57" t="s">
        <v>2138</v>
      </c>
      <c r="C1661" s="57" t="s">
        <v>21</v>
      </c>
      <c r="D1661" s="57" t="s">
        <v>52</v>
      </c>
      <c r="E1661" s="66" t="s">
        <v>193</v>
      </c>
    </row>
    <row r="1662" spans="1:5" x14ac:dyDescent="0.25">
      <c r="A1662" s="78" t="s">
        <v>2140</v>
      </c>
      <c r="B1662" s="57" t="s">
        <v>2138</v>
      </c>
      <c r="C1662" s="57" t="s">
        <v>21</v>
      </c>
      <c r="D1662" s="57" t="s">
        <v>54</v>
      </c>
      <c r="E1662" s="66" t="s">
        <v>193</v>
      </c>
    </row>
    <row r="1663" spans="1:5" x14ac:dyDescent="0.25">
      <c r="A1663" s="78" t="s">
        <v>2141</v>
      </c>
      <c r="B1663" s="57" t="s">
        <v>2138</v>
      </c>
      <c r="C1663" s="57" t="s">
        <v>21</v>
      </c>
      <c r="D1663" s="57" t="s">
        <v>56</v>
      </c>
      <c r="E1663" s="66" t="s">
        <v>193</v>
      </c>
    </row>
    <row r="1664" spans="1:5" x14ac:dyDescent="0.25">
      <c r="A1664" s="78" t="s">
        <v>2142</v>
      </c>
      <c r="B1664" s="57" t="s">
        <v>2138</v>
      </c>
      <c r="C1664" s="57" t="s">
        <v>21</v>
      </c>
      <c r="D1664" s="57" t="s">
        <v>58</v>
      </c>
      <c r="E1664" s="66" t="s">
        <v>193</v>
      </c>
    </row>
    <row r="1665" spans="1:5" x14ac:dyDescent="0.25">
      <c r="A1665" s="78" t="s">
        <v>2143</v>
      </c>
      <c r="B1665" s="57" t="s">
        <v>2144</v>
      </c>
      <c r="C1665" s="57" t="s">
        <v>21</v>
      </c>
      <c r="D1665" s="57" t="s">
        <v>50</v>
      </c>
      <c r="E1665" s="66" t="s">
        <v>193</v>
      </c>
    </row>
    <row r="1666" spans="1:5" x14ac:dyDescent="0.25">
      <c r="A1666" s="78" t="s">
        <v>2145</v>
      </c>
      <c r="B1666" s="57" t="s">
        <v>2144</v>
      </c>
      <c r="C1666" s="57" t="s">
        <v>21</v>
      </c>
      <c r="D1666" s="57" t="s">
        <v>52</v>
      </c>
      <c r="E1666" s="66" t="s">
        <v>193</v>
      </c>
    </row>
    <row r="1667" spans="1:5" x14ac:dyDescent="0.25">
      <c r="A1667" s="78" t="s">
        <v>2146</v>
      </c>
      <c r="B1667" s="57" t="s">
        <v>2144</v>
      </c>
      <c r="C1667" s="57" t="s">
        <v>21</v>
      </c>
      <c r="D1667" s="57" t="s">
        <v>54</v>
      </c>
      <c r="E1667" s="66" t="s">
        <v>193</v>
      </c>
    </row>
    <row r="1668" spans="1:5" x14ac:dyDescent="0.25">
      <c r="A1668" s="78" t="s">
        <v>2147</v>
      </c>
      <c r="B1668" s="57" t="s">
        <v>2144</v>
      </c>
      <c r="C1668" s="57" t="s">
        <v>21</v>
      </c>
      <c r="D1668" s="57" t="s">
        <v>56</v>
      </c>
      <c r="E1668" s="66" t="s">
        <v>193</v>
      </c>
    </row>
    <row r="1669" spans="1:5" x14ac:dyDescent="0.25">
      <c r="A1669" s="78" t="s">
        <v>2148</v>
      </c>
      <c r="B1669" s="57" t="s">
        <v>2144</v>
      </c>
      <c r="C1669" s="57" t="s">
        <v>21</v>
      </c>
      <c r="D1669" s="57" t="s">
        <v>58</v>
      </c>
      <c r="E1669" s="66" t="s">
        <v>193</v>
      </c>
    </row>
    <row r="1670" spans="1:5" x14ac:dyDescent="0.25">
      <c r="A1670" s="78" t="s">
        <v>2149</v>
      </c>
      <c r="B1670" s="57" t="s">
        <v>2150</v>
      </c>
      <c r="C1670" s="57" t="s">
        <v>21</v>
      </c>
      <c r="D1670" s="57" t="s">
        <v>50</v>
      </c>
      <c r="E1670" s="66" t="s">
        <v>193</v>
      </c>
    </row>
    <row r="1671" spans="1:5" x14ac:dyDescent="0.25">
      <c r="A1671" s="78" t="s">
        <v>2151</v>
      </c>
      <c r="B1671" s="57" t="s">
        <v>2150</v>
      </c>
      <c r="C1671" s="57" t="s">
        <v>21</v>
      </c>
      <c r="D1671" s="57" t="s">
        <v>52</v>
      </c>
      <c r="E1671" s="66" t="s">
        <v>193</v>
      </c>
    </row>
    <row r="1672" spans="1:5" x14ac:dyDescent="0.25">
      <c r="A1672" s="78" t="s">
        <v>2152</v>
      </c>
      <c r="B1672" s="57" t="s">
        <v>2150</v>
      </c>
      <c r="C1672" s="57" t="s">
        <v>21</v>
      </c>
      <c r="D1672" s="57" t="s">
        <v>54</v>
      </c>
      <c r="E1672" s="66" t="s">
        <v>193</v>
      </c>
    </row>
    <row r="1673" spans="1:5" x14ac:dyDescent="0.25">
      <c r="A1673" s="78" t="s">
        <v>2153</v>
      </c>
      <c r="B1673" s="57" t="s">
        <v>2150</v>
      </c>
      <c r="C1673" s="57" t="s">
        <v>21</v>
      </c>
      <c r="D1673" s="57" t="s">
        <v>56</v>
      </c>
      <c r="E1673" s="66" t="s">
        <v>193</v>
      </c>
    </row>
    <row r="1674" spans="1:5" x14ac:dyDescent="0.25">
      <c r="A1674" s="78" t="s">
        <v>2154</v>
      </c>
      <c r="B1674" s="57" t="s">
        <v>2150</v>
      </c>
      <c r="C1674" s="57" t="s">
        <v>21</v>
      </c>
      <c r="D1674" s="57" t="s">
        <v>58</v>
      </c>
      <c r="E1674" s="66" t="s">
        <v>193</v>
      </c>
    </row>
    <row r="1675" spans="1:5" x14ac:dyDescent="0.25">
      <c r="A1675" s="78" t="s">
        <v>2155</v>
      </c>
      <c r="B1675" s="57" t="s">
        <v>2156</v>
      </c>
      <c r="C1675" s="57" t="s">
        <v>21</v>
      </c>
      <c r="D1675" s="57" t="s">
        <v>50</v>
      </c>
      <c r="E1675" s="66" t="s">
        <v>193</v>
      </c>
    </row>
    <row r="1676" spans="1:5" x14ac:dyDescent="0.25">
      <c r="A1676" s="78" t="s">
        <v>2157</v>
      </c>
      <c r="B1676" s="57" t="s">
        <v>2156</v>
      </c>
      <c r="C1676" s="57" t="s">
        <v>21</v>
      </c>
      <c r="D1676" s="57" t="s">
        <v>52</v>
      </c>
      <c r="E1676" s="66" t="s">
        <v>193</v>
      </c>
    </row>
    <row r="1677" spans="1:5" x14ac:dyDescent="0.25">
      <c r="A1677" s="78" t="s">
        <v>2158</v>
      </c>
      <c r="B1677" s="57" t="s">
        <v>2156</v>
      </c>
      <c r="C1677" s="57" t="s">
        <v>21</v>
      </c>
      <c r="D1677" s="57" t="s">
        <v>54</v>
      </c>
      <c r="E1677" s="66" t="s">
        <v>193</v>
      </c>
    </row>
    <row r="1678" spans="1:5" x14ac:dyDescent="0.25">
      <c r="A1678" s="78" t="s">
        <v>2159</v>
      </c>
      <c r="B1678" s="57" t="s">
        <v>2156</v>
      </c>
      <c r="C1678" s="57" t="s">
        <v>21</v>
      </c>
      <c r="D1678" s="57" t="s">
        <v>56</v>
      </c>
      <c r="E1678" s="66" t="s">
        <v>193</v>
      </c>
    </row>
    <row r="1679" spans="1:5" x14ac:dyDescent="0.25">
      <c r="A1679" s="78" t="s">
        <v>2160</v>
      </c>
      <c r="B1679" s="57" t="s">
        <v>2156</v>
      </c>
      <c r="C1679" s="57" t="s">
        <v>21</v>
      </c>
      <c r="D1679" s="57" t="s">
        <v>58</v>
      </c>
      <c r="E1679" s="66" t="s">
        <v>193</v>
      </c>
    </row>
    <row r="1680" spans="1:5" x14ac:dyDescent="0.25">
      <c r="A1680" s="78" t="s">
        <v>2161</v>
      </c>
      <c r="B1680" s="57" t="s">
        <v>2162</v>
      </c>
      <c r="C1680" s="57" t="s">
        <v>21</v>
      </c>
      <c r="D1680" s="57" t="s">
        <v>50</v>
      </c>
      <c r="E1680" s="66" t="s">
        <v>193</v>
      </c>
    </row>
    <row r="1681" spans="1:5" x14ac:dyDescent="0.25">
      <c r="A1681" s="78" t="s">
        <v>2163</v>
      </c>
      <c r="B1681" s="57" t="s">
        <v>2162</v>
      </c>
      <c r="C1681" s="57" t="s">
        <v>21</v>
      </c>
      <c r="D1681" s="57" t="s">
        <v>52</v>
      </c>
      <c r="E1681" s="66" t="s">
        <v>193</v>
      </c>
    </row>
    <row r="1682" spans="1:5" x14ac:dyDescent="0.25">
      <c r="A1682" s="78" t="s">
        <v>2164</v>
      </c>
      <c r="B1682" s="57" t="s">
        <v>2162</v>
      </c>
      <c r="C1682" s="57" t="s">
        <v>21</v>
      </c>
      <c r="D1682" s="57" t="s">
        <v>54</v>
      </c>
      <c r="E1682" s="66" t="s">
        <v>193</v>
      </c>
    </row>
    <row r="1683" spans="1:5" x14ac:dyDescent="0.25">
      <c r="A1683" s="78" t="s">
        <v>2165</v>
      </c>
      <c r="B1683" s="57" t="s">
        <v>2162</v>
      </c>
      <c r="C1683" s="57" t="s">
        <v>21</v>
      </c>
      <c r="D1683" s="57" t="s">
        <v>56</v>
      </c>
      <c r="E1683" s="66" t="s">
        <v>193</v>
      </c>
    </row>
    <row r="1684" spans="1:5" x14ac:dyDescent="0.25">
      <c r="A1684" s="78" t="s">
        <v>2166</v>
      </c>
      <c r="B1684" s="57" t="s">
        <v>2162</v>
      </c>
      <c r="C1684" s="57" t="s">
        <v>21</v>
      </c>
      <c r="D1684" s="57" t="s">
        <v>58</v>
      </c>
      <c r="E1684" s="66" t="s">
        <v>193</v>
      </c>
    </row>
    <row r="1685" spans="1:5" x14ac:dyDescent="0.25">
      <c r="A1685" s="78" t="s">
        <v>2167</v>
      </c>
      <c r="B1685" s="57" t="s">
        <v>2168</v>
      </c>
      <c r="C1685" s="57" t="s">
        <v>21</v>
      </c>
      <c r="D1685" s="57" t="s">
        <v>50</v>
      </c>
      <c r="E1685" s="66" t="s">
        <v>193</v>
      </c>
    </row>
    <row r="1686" spans="1:5" x14ac:dyDescent="0.25">
      <c r="A1686" s="78" t="s">
        <v>2169</v>
      </c>
      <c r="B1686" s="57" t="s">
        <v>2168</v>
      </c>
      <c r="C1686" s="57" t="s">
        <v>21</v>
      </c>
      <c r="D1686" s="57" t="s">
        <v>52</v>
      </c>
      <c r="E1686" s="66" t="s">
        <v>193</v>
      </c>
    </row>
    <row r="1687" spans="1:5" x14ac:dyDescent="0.25">
      <c r="A1687" s="78" t="s">
        <v>2170</v>
      </c>
      <c r="B1687" s="57" t="s">
        <v>2168</v>
      </c>
      <c r="C1687" s="57" t="s">
        <v>21</v>
      </c>
      <c r="D1687" s="57" t="s">
        <v>54</v>
      </c>
      <c r="E1687" s="66" t="s">
        <v>193</v>
      </c>
    </row>
    <row r="1688" spans="1:5" x14ac:dyDescent="0.25">
      <c r="A1688" s="78" t="s">
        <v>2171</v>
      </c>
      <c r="B1688" s="57" t="s">
        <v>2168</v>
      </c>
      <c r="C1688" s="57" t="s">
        <v>21</v>
      </c>
      <c r="D1688" s="57" t="s">
        <v>56</v>
      </c>
      <c r="E1688" s="66" t="s">
        <v>193</v>
      </c>
    </row>
    <row r="1689" spans="1:5" x14ac:dyDescent="0.25">
      <c r="A1689" s="78" t="s">
        <v>2172</v>
      </c>
      <c r="B1689" s="57" t="s">
        <v>2168</v>
      </c>
      <c r="C1689" s="57" t="s">
        <v>21</v>
      </c>
      <c r="D1689" s="57" t="s">
        <v>58</v>
      </c>
      <c r="E1689" s="66" t="s">
        <v>193</v>
      </c>
    </row>
    <row r="1690" spans="1:5" x14ac:dyDescent="0.25">
      <c r="A1690" s="78" t="s">
        <v>2173</v>
      </c>
      <c r="B1690" s="57" t="s">
        <v>2174</v>
      </c>
      <c r="C1690" s="57" t="s">
        <v>21</v>
      </c>
      <c r="D1690" s="57" t="s">
        <v>50</v>
      </c>
      <c r="E1690" s="66" t="s">
        <v>193</v>
      </c>
    </row>
    <row r="1691" spans="1:5" x14ac:dyDescent="0.25">
      <c r="A1691" s="78" t="s">
        <v>2175</v>
      </c>
      <c r="B1691" s="57" t="s">
        <v>2174</v>
      </c>
      <c r="C1691" s="57" t="s">
        <v>21</v>
      </c>
      <c r="D1691" s="57" t="s">
        <v>52</v>
      </c>
      <c r="E1691" s="66" t="s">
        <v>193</v>
      </c>
    </row>
    <row r="1692" spans="1:5" x14ac:dyDescent="0.25">
      <c r="A1692" s="78" t="s">
        <v>2176</v>
      </c>
      <c r="B1692" s="57" t="s">
        <v>2174</v>
      </c>
      <c r="C1692" s="57" t="s">
        <v>21</v>
      </c>
      <c r="D1692" s="57" t="s">
        <v>54</v>
      </c>
      <c r="E1692" s="66" t="s">
        <v>193</v>
      </c>
    </row>
    <row r="1693" spans="1:5" x14ac:dyDescent="0.25">
      <c r="A1693" s="78" t="s">
        <v>2177</v>
      </c>
      <c r="B1693" s="57" t="s">
        <v>2174</v>
      </c>
      <c r="C1693" s="57" t="s">
        <v>21</v>
      </c>
      <c r="D1693" s="57" t="s">
        <v>56</v>
      </c>
      <c r="E1693" s="66" t="s">
        <v>193</v>
      </c>
    </row>
    <row r="1694" spans="1:5" x14ac:dyDescent="0.25">
      <c r="A1694" s="78" t="s">
        <v>2178</v>
      </c>
      <c r="B1694" s="57" t="s">
        <v>2174</v>
      </c>
      <c r="C1694" s="57" t="s">
        <v>21</v>
      </c>
      <c r="D1694" s="57" t="s">
        <v>58</v>
      </c>
      <c r="E1694" s="66" t="s">
        <v>193</v>
      </c>
    </row>
    <row r="1695" spans="1:5" x14ac:dyDescent="0.25">
      <c r="A1695" s="78" t="s">
        <v>2179</v>
      </c>
      <c r="B1695" s="57" t="s">
        <v>2180</v>
      </c>
      <c r="C1695" s="57" t="s">
        <v>21</v>
      </c>
      <c r="D1695" s="57" t="s">
        <v>50</v>
      </c>
      <c r="E1695" s="66" t="s">
        <v>4</v>
      </c>
    </row>
    <row r="1696" spans="1:5" x14ac:dyDescent="0.25">
      <c r="A1696" s="78" t="s">
        <v>2181</v>
      </c>
      <c r="B1696" s="57" t="s">
        <v>2180</v>
      </c>
      <c r="C1696" s="57" t="s">
        <v>21</v>
      </c>
      <c r="D1696" s="57" t="s">
        <v>52</v>
      </c>
      <c r="E1696" s="66" t="s">
        <v>4</v>
      </c>
    </row>
    <row r="1697" spans="1:5" x14ac:dyDescent="0.25">
      <c r="A1697" s="78" t="s">
        <v>2182</v>
      </c>
      <c r="B1697" s="57" t="s">
        <v>2180</v>
      </c>
      <c r="C1697" s="57" t="s">
        <v>21</v>
      </c>
      <c r="D1697" s="57" t="s">
        <v>54</v>
      </c>
      <c r="E1697" s="66" t="s">
        <v>4</v>
      </c>
    </row>
    <row r="1698" spans="1:5" x14ac:dyDescent="0.25">
      <c r="A1698" s="78" t="s">
        <v>2183</v>
      </c>
      <c r="B1698" s="57" t="s">
        <v>2180</v>
      </c>
      <c r="C1698" s="57" t="s">
        <v>21</v>
      </c>
      <c r="D1698" s="57" t="s">
        <v>56</v>
      </c>
      <c r="E1698" s="66" t="s">
        <v>4</v>
      </c>
    </row>
    <row r="1699" spans="1:5" x14ac:dyDescent="0.25">
      <c r="A1699" s="78" t="s">
        <v>2184</v>
      </c>
      <c r="B1699" s="57" t="s">
        <v>2180</v>
      </c>
      <c r="C1699" s="57" t="s">
        <v>21</v>
      </c>
      <c r="D1699" s="57" t="s">
        <v>58</v>
      </c>
      <c r="E1699" s="66" t="s">
        <v>4</v>
      </c>
    </row>
    <row r="1700" spans="1:5" x14ac:dyDescent="0.25">
      <c r="A1700" s="78" t="s">
        <v>2185</v>
      </c>
      <c r="B1700" s="57" t="s">
        <v>2186</v>
      </c>
      <c r="C1700" s="57" t="s">
        <v>21</v>
      </c>
      <c r="D1700" s="57" t="s">
        <v>54</v>
      </c>
      <c r="E1700" s="66" t="s">
        <v>4</v>
      </c>
    </row>
    <row r="1701" spans="1:5" x14ac:dyDescent="0.25">
      <c r="A1701" s="78" t="s">
        <v>2187</v>
      </c>
      <c r="B1701" s="57" t="s">
        <v>2188</v>
      </c>
      <c r="C1701" s="57" t="s">
        <v>21</v>
      </c>
      <c r="D1701" s="57" t="s">
        <v>50</v>
      </c>
      <c r="E1701" s="66" t="s">
        <v>4</v>
      </c>
    </row>
    <row r="1702" spans="1:5" x14ac:dyDescent="0.25">
      <c r="A1702" s="78" t="s">
        <v>2189</v>
      </c>
      <c r="B1702" s="57" t="s">
        <v>2188</v>
      </c>
      <c r="C1702" s="57" t="s">
        <v>21</v>
      </c>
      <c r="D1702" s="57" t="s">
        <v>52</v>
      </c>
      <c r="E1702" s="66" t="s">
        <v>4</v>
      </c>
    </row>
    <row r="1703" spans="1:5" x14ac:dyDescent="0.25">
      <c r="A1703" s="78" t="s">
        <v>2190</v>
      </c>
      <c r="B1703" s="57" t="s">
        <v>2188</v>
      </c>
      <c r="C1703" s="57" t="s">
        <v>21</v>
      </c>
      <c r="D1703" s="57" t="s">
        <v>54</v>
      </c>
      <c r="E1703" s="66" t="s">
        <v>4</v>
      </c>
    </row>
    <row r="1704" spans="1:5" x14ac:dyDescent="0.25">
      <c r="A1704" s="78" t="s">
        <v>2191</v>
      </c>
      <c r="B1704" s="57" t="s">
        <v>2188</v>
      </c>
      <c r="C1704" s="57" t="s">
        <v>21</v>
      </c>
      <c r="D1704" s="57" t="s">
        <v>56</v>
      </c>
      <c r="E1704" s="66" t="s">
        <v>4</v>
      </c>
    </row>
    <row r="1705" spans="1:5" x14ac:dyDescent="0.25">
      <c r="A1705" s="78" t="s">
        <v>2192</v>
      </c>
      <c r="B1705" s="57" t="s">
        <v>2188</v>
      </c>
      <c r="C1705" s="57" t="s">
        <v>21</v>
      </c>
      <c r="D1705" s="57" t="s">
        <v>58</v>
      </c>
      <c r="E1705" s="66" t="s">
        <v>4</v>
      </c>
    </row>
    <row r="1706" spans="1:5" x14ac:dyDescent="0.25">
      <c r="A1706" s="78" t="s">
        <v>2193</v>
      </c>
      <c r="B1706" s="57" t="s">
        <v>2194</v>
      </c>
      <c r="C1706" s="57" t="s">
        <v>21</v>
      </c>
      <c r="D1706" s="57" t="s">
        <v>50</v>
      </c>
      <c r="E1706" s="66" t="s">
        <v>193</v>
      </c>
    </row>
    <row r="1707" spans="1:5" x14ac:dyDescent="0.25">
      <c r="A1707" s="78" t="s">
        <v>2195</v>
      </c>
      <c r="B1707" s="57" t="s">
        <v>2194</v>
      </c>
      <c r="C1707" s="57" t="s">
        <v>21</v>
      </c>
      <c r="D1707" s="57" t="s">
        <v>52</v>
      </c>
      <c r="E1707" s="66" t="s">
        <v>193</v>
      </c>
    </row>
    <row r="1708" spans="1:5" x14ac:dyDescent="0.25">
      <c r="A1708" s="78" t="s">
        <v>2196</v>
      </c>
      <c r="B1708" s="57" t="s">
        <v>2194</v>
      </c>
      <c r="C1708" s="57" t="s">
        <v>21</v>
      </c>
      <c r="D1708" s="57" t="s">
        <v>54</v>
      </c>
      <c r="E1708" s="66" t="s">
        <v>193</v>
      </c>
    </row>
    <row r="1709" spans="1:5" x14ac:dyDescent="0.25">
      <c r="A1709" s="78" t="s">
        <v>2197</v>
      </c>
      <c r="B1709" s="57" t="s">
        <v>2194</v>
      </c>
      <c r="C1709" s="57" t="s">
        <v>21</v>
      </c>
      <c r="D1709" s="57" t="s">
        <v>56</v>
      </c>
      <c r="E1709" s="66" t="s">
        <v>193</v>
      </c>
    </row>
    <row r="1710" spans="1:5" x14ac:dyDescent="0.25">
      <c r="A1710" s="78" t="s">
        <v>2198</v>
      </c>
      <c r="B1710" s="57" t="s">
        <v>2194</v>
      </c>
      <c r="C1710" s="57" t="s">
        <v>21</v>
      </c>
      <c r="D1710" s="57" t="s">
        <v>58</v>
      </c>
      <c r="E1710" s="66" t="s">
        <v>193</v>
      </c>
    </row>
    <row r="1711" spans="1:5" x14ac:dyDescent="0.25">
      <c r="A1711" s="78" t="s">
        <v>2199</v>
      </c>
      <c r="B1711" s="57" t="s">
        <v>2200</v>
      </c>
      <c r="C1711" s="57" t="s">
        <v>21</v>
      </c>
      <c r="D1711" s="57" t="s">
        <v>50</v>
      </c>
      <c r="E1711" s="66" t="s">
        <v>4</v>
      </c>
    </row>
    <row r="1712" spans="1:5" x14ac:dyDescent="0.25">
      <c r="A1712" s="78" t="s">
        <v>2201</v>
      </c>
      <c r="B1712" s="57" t="s">
        <v>2200</v>
      </c>
      <c r="C1712" s="57" t="s">
        <v>21</v>
      </c>
      <c r="D1712" s="57" t="s">
        <v>52</v>
      </c>
      <c r="E1712" s="66" t="s">
        <v>4</v>
      </c>
    </row>
    <row r="1713" spans="1:5" x14ac:dyDescent="0.25">
      <c r="A1713" s="78" t="s">
        <v>2202</v>
      </c>
      <c r="B1713" s="57" t="s">
        <v>2200</v>
      </c>
      <c r="C1713" s="57" t="s">
        <v>21</v>
      </c>
      <c r="D1713" s="57" t="s">
        <v>54</v>
      </c>
      <c r="E1713" s="66" t="s">
        <v>4</v>
      </c>
    </row>
    <row r="1714" spans="1:5" x14ac:dyDescent="0.25">
      <c r="A1714" s="78" t="s">
        <v>2203</v>
      </c>
      <c r="B1714" s="57" t="s">
        <v>2200</v>
      </c>
      <c r="C1714" s="57" t="s">
        <v>21</v>
      </c>
      <c r="D1714" s="57" t="s">
        <v>56</v>
      </c>
      <c r="E1714" s="66" t="s">
        <v>4</v>
      </c>
    </row>
    <row r="1715" spans="1:5" x14ac:dyDescent="0.25">
      <c r="A1715" s="78" t="s">
        <v>2204</v>
      </c>
      <c r="B1715" s="57" t="s">
        <v>2200</v>
      </c>
      <c r="C1715" s="57" t="s">
        <v>21</v>
      </c>
      <c r="D1715" s="57" t="s">
        <v>58</v>
      </c>
      <c r="E1715" s="66" t="s">
        <v>4</v>
      </c>
    </row>
    <row r="1716" spans="1:5" x14ac:dyDescent="0.25">
      <c r="A1716" s="78" t="s">
        <v>2205</v>
      </c>
      <c r="B1716" s="57" t="s">
        <v>2206</v>
      </c>
      <c r="C1716" s="57" t="s">
        <v>21</v>
      </c>
      <c r="D1716" s="57" t="s">
        <v>50</v>
      </c>
      <c r="E1716" s="66" t="s">
        <v>193</v>
      </c>
    </row>
    <row r="1717" spans="1:5" x14ac:dyDescent="0.25">
      <c r="A1717" s="78" t="s">
        <v>2207</v>
      </c>
      <c r="B1717" s="57" t="s">
        <v>2206</v>
      </c>
      <c r="C1717" s="57" t="s">
        <v>21</v>
      </c>
      <c r="D1717" s="57" t="s">
        <v>52</v>
      </c>
      <c r="E1717" s="66" t="s">
        <v>193</v>
      </c>
    </row>
    <row r="1718" spans="1:5" x14ac:dyDescent="0.25">
      <c r="A1718" s="78" t="s">
        <v>2208</v>
      </c>
      <c r="B1718" s="57" t="s">
        <v>2206</v>
      </c>
      <c r="C1718" s="57" t="s">
        <v>21</v>
      </c>
      <c r="D1718" s="57" t="s">
        <v>54</v>
      </c>
      <c r="E1718" s="66" t="s">
        <v>193</v>
      </c>
    </row>
    <row r="1719" spans="1:5" x14ac:dyDescent="0.25">
      <c r="A1719" s="78" t="s">
        <v>2209</v>
      </c>
      <c r="B1719" s="57" t="s">
        <v>2206</v>
      </c>
      <c r="C1719" s="57" t="s">
        <v>21</v>
      </c>
      <c r="D1719" s="57" t="s">
        <v>56</v>
      </c>
      <c r="E1719" s="66" t="s">
        <v>193</v>
      </c>
    </row>
    <row r="1720" spans="1:5" x14ac:dyDescent="0.25">
      <c r="A1720" s="78" t="s">
        <v>2210</v>
      </c>
      <c r="B1720" s="57" t="s">
        <v>2206</v>
      </c>
      <c r="C1720" s="57" t="s">
        <v>21</v>
      </c>
      <c r="D1720" s="57" t="s">
        <v>58</v>
      </c>
      <c r="E1720" s="66" t="s">
        <v>193</v>
      </c>
    </row>
    <row r="1721" spans="1:5" x14ac:dyDescent="0.25">
      <c r="A1721" s="78" t="s">
        <v>2211</v>
      </c>
      <c r="B1721" s="57" t="s">
        <v>2212</v>
      </c>
      <c r="C1721" s="57" t="s">
        <v>21</v>
      </c>
      <c r="D1721" s="57" t="s">
        <v>50</v>
      </c>
      <c r="E1721" s="66" t="s">
        <v>4</v>
      </c>
    </row>
    <row r="1722" spans="1:5" x14ac:dyDescent="0.25">
      <c r="A1722" s="78" t="s">
        <v>2213</v>
      </c>
      <c r="B1722" s="57" t="s">
        <v>2212</v>
      </c>
      <c r="C1722" s="57" t="s">
        <v>21</v>
      </c>
      <c r="D1722" s="57" t="s">
        <v>52</v>
      </c>
      <c r="E1722" s="66" t="s">
        <v>4</v>
      </c>
    </row>
    <row r="1723" spans="1:5" x14ac:dyDescent="0.25">
      <c r="A1723" s="78" t="s">
        <v>2214</v>
      </c>
      <c r="B1723" s="57" t="s">
        <v>2212</v>
      </c>
      <c r="C1723" s="57" t="s">
        <v>21</v>
      </c>
      <c r="D1723" s="57" t="s">
        <v>54</v>
      </c>
      <c r="E1723" s="66" t="s">
        <v>4</v>
      </c>
    </row>
    <row r="1724" spans="1:5" x14ac:dyDescent="0.25">
      <c r="A1724" s="78" t="s">
        <v>2215</v>
      </c>
      <c r="B1724" s="57" t="s">
        <v>2212</v>
      </c>
      <c r="C1724" s="57" t="s">
        <v>21</v>
      </c>
      <c r="D1724" s="57" t="s">
        <v>56</v>
      </c>
      <c r="E1724" s="66" t="s">
        <v>4</v>
      </c>
    </row>
    <row r="1725" spans="1:5" x14ac:dyDescent="0.25">
      <c r="A1725" s="78" t="s">
        <v>2216</v>
      </c>
      <c r="B1725" s="57" t="s">
        <v>2212</v>
      </c>
      <c r="C1725" s="57" t="s">
        <v>21</v>
      </c>
      <c r="D1725" s="57" t="s">
        <v>58</v>
      </c>
      <c r="E1725" s="66" t="s">
        <v>4</v>
      </c>
    </row>
    <row r="1726" spans="1:5" x14ac:dyDescent="0.25">
      <c r="A1726" s="78" t="s">
        <v>2217</v>
      </c>
      <c r="B1726" s="57" t="s">
        <v>2218</v>
      </c>
      <c r="C1726" s="57" t="s">
        <v>21</v>
      </c>
      <c r="D1726" s="57" t="s">
        <v>50</v>
      </c>
      <c r="E1726" s="66" t="s">
        <v>4</v>
      </c>
    </row>
    <row r="1727" spans="1:5" x14ac:dyDescent="0.25">
      <c r="A1727" s="78" t="s">
        <v>2219</v>
      </c>
      <c r="B1727" s="57" t="s">
        <v>2218</v>
      </c>
      <c r="C1727" s="57" t="s">
        <v>21</v>
      </c>
      <c r="D1727" s="57" t="s">
        <v>52</v>
      </c>
      <c r="E1727" s="66" t="s">
        <v>4</v>
      </c>
    </row>
    <row r="1728" spans="1:5" x14ac:dyDescent="0.25">
      <c r="A1728" s="78" t="s">
        <v>2220</v>
      </c>
      <c r="B1728" s="57" t="s">
        <v>2218</v>
      </c>
      <c r="C1728" s="57" t="s">
        <v>21</v>
      </c>
      <c r="D1728" s="57" t="s">
        <v>54</v>
      </c>
      <c r="E1728" s="66" t="s">
        <v>4</v>
      </c>
    </row>
    <row r="1729" spans="1:5" x14ac:dyDescent="0.25">
      <c r="A1729" s="78" t="s">
        <v>2221</v>
      </c>
      <c r="B1729" s="57" t="s">
        <v>2218</v>
      </c>
      <c r="C1729" s="57" t="s">
        <v>21</v>
      </c>
      <c r="D1729" s="57" t="s">
        <v>56</v>
      </c>
      <c r="E1729" s="66" t="s">
        <v>4</v>
      </c>
    </row>
    <row r="1730" spans="1:5" x14ac:dyDescent="0.25">
      <c r="A1730" s="78" t="s">
        <v>2222</v>
      </c>
      <c r="B1730" s="57" t="s">
        <v>2218</v>
      </c>
      <c r="C1730" s="57" t="s">
        <v>21</v>
      </c>
      <c r="D1730" s="57" t="s">
        <v>58</v>
      </c>
      <c r="E1730" s="66" t="s">
        <v>4</v>
      </c>
    </row>
    <row r="1731" spans="1:5" x14ac:dyDescent="0.25">
      <c r="A1731" s="78" t="s">
        <v>2223</v>
      </c>
      <c r="B1731" s="57" t="s">
        <v>2224</v>
      </c>
      <c r="C1731" s="57" t="s">
        <v>21</v>
      </c>
      <c r="D1731" s="57" t="s">
        <v>50</v>
      </c>
      <c r="E1731" s="66" t="s">
        <v>4</v>
      </c>
    </row>
    <row r="1732" spans="1:5" x14ac:dyDescent="0.25">
      <c r="A1732" s="78" t="s">
        <v>2225</v>
      </c>
      <c r="B1732" s="57" t="s">
        <v>2224</v>
      </c>
      <c r="C1732" s="57" t="s">
        <v>21</v>
      </c>
      <c r="D1732" s="57" t="s">
        <v>52</v>
      </c>
      <c r="E1732" s="66" t="s">
        <v>4</v>
      </c>
    </row>
    <row r="1733" spans="1:5" x14ac:dyDescent="0.25">
      <c r="A1733" s="78" t="s">
        <v>2226</v>
      </c>
      <c r="B1733" s="57" t="s">
        <v>2224</v>
      </c>
      <c r="C1733" s="57" t="s">
        <v>21</v>
      </c>
      <c r="D1733" s="57" t="s">
        <v>54</v>
      </c>
      <c r="E1733" s="66" t="s">
        <v>4</v>
      </c>
    </row>
    <row r="1734" spans="1:5" x14ac:dyDescent="0.25">
      <c r="A1734" s="78" t="s">
        <v>2227</v>
      </c>
      <c r="B1734" s="57" t="s">
        <v>2224</v>
      </c>
      <c r="C1734" s="57" t="s">
        <v>21</v>
      </c>
      <c r="D1734" s="57" t="s">
        <v>56</v>
      </c>
      <c r="E1734" s="66" t="s">
        <v>4</v>
      </c>
    </row>
    <row r="1735" spans="1:5" x14ac:dyDescent="0.25">
      <c r="A1735" s="78" t="s">
        <v>2228</v>
      </c>
      <c r="B1735" s="57" t="s">
        <v>2224</v>
      </c>
      <c r="C1735" s="57" t="s">
        <v>21</v>
      </c>
      <c r="D1735" s="57" t="s">
        <v>58</v>
      </c>
      <c r="E1735" s="66" t="s">
        <v>4</v>
      </c>
    </row>
    <row r="1736" spans="1:5" x14ac:dyDescent="0.25">
      <c r="A1736" s="78" t="s">
        <v>2229</v>
      </c>
      <c r="B1736" s="57" t="s">
        <v>2230</v>
      </c>
      <c r="C1736" s="57" t="s">
        <v>21</v>
      </c>
      <c r="D1736" s="57" t="s">
        <v>50</v>
      </c>
      <c r="E1736" s="66" t="s">
        <v>4</v>
      </c>
    </row>
    <row r="1737" spans="1:5" x14ac:dyDescent="0.25">
      <c r="A1737" s="78" t="s">
        <v>2231</v>
      </c>
      <c r="B1737" s="57" t="s">
        <v>2230</v>
      </c>
      <c r="C1737" s="57" t="s">
        <v>21</v>
      </c>
      <c r="D1737" s="57" t="s">
        <v>52</v>
      </c>
      <c r="E1737" s="66" t="s">
        <v>4</v>
      </c>
    </row>
    <row r="1738" spans="1:5" x14ac:dyDescent="0.25">
      <c r="A1738" s="78" t="s">
        <v>2232</v>
      </c>
      <c r="B1738" s="57" t="s">
        <v>2230</v>
      </c>
      <c r="C1738" s="57" t="s">
        <v>21</v>
      </c>
      <c r="D1738" s="57" t="s">
        <v>54</v>
      </c>
      <c r="E1738" s="66" t="s">
        <v>4</v>
      </c>
    </row>
    <row r="1739" spans="1:5" x14ac:dyDescent="0.25">
      <c r="A1739" s="78" t="s">
        <v>2233</v>
      </c>
      <c r="B1739" s="57" t="s">
        <v>2230</v>
      </c>
      <c r="C1739" s="57" t="s">
        <v>21</v>
      </c>
      <c r="D1739" s="57" t="s">
        <v>56</v>
      </c>
      <c r="E1739" s="66" t="s">
        <v>4</v>
      </c>
    </row>
    <row r="1740" spans="1:5" x14ac:dyDescent="0.25">
      <c r="A1740" s="78" t="s">
        <v>2234</v>
      </c>
      <c r="B1740" s="57" t="s">
        <v>2230</v>
      </c>
      <c r="C1740" s="57" t="s">
        <v>21</v>
      </c>
      <c r="D1740" s="57" t="s">
        <v>58</v>
      </c>
      <c r="E1740" s="66" t="s">
        <v>4</v>
      </c>
    </row>
    <row r="1741" spans="1:5" x14ac:dyDescent="0.25">
      <c r="A1741" s="78" t="s">
        <v>2235</v>
      </c>
      <c r="B1741" s="57" t="s">
        <v>2236</v>
      </c>
      <c r="C1741" s="57" t="s">
        <v>21</v>
      </c>
      <c r="D1741" s="57" t="s">
        <v>50</v>
      </c>
      <c r="E1741" s="66" t="s">
        <v>4</v>
      </c>
    </row>
    <row r="1742" spans="1:5" x14ac:dyDescent="0.25">
      <c r="A1742" s="78" t="s">
        <v>2237</v>
      </c>
      <c r="B1742" s="57" t="s">
        <v>2236</v>
      </c>
      <c r="C1742" s="57" t="s">
        <v>21</v>
      </c>
      <c r="D1742" s="57" t="s">
        <v>52</v>
      </c>
      <c r="E1742" s="66" t="s">
        <v>4</v>
      </c>
    </row>
    <row r="1743" spans="1:5" x14ac:dyDescent="0.25">
      <c r="A1743" s="78" t="s">
        <v>2238</v>
      </c>
      <c r="B1743" s="57" t="s">
        <v>2236</v>
      </c>
      <c r="C1743" s="57" t="s">
        <v>21</v>
      </c>
      <c r="D1743" s="57" t="s">
        <v>54</v>
      </c>
      <c r="E1743" s="66" t="s">
        <v>4</v>
      </c>
    </row>
    <row r="1744" spans="1:5" x14ac:dyDescent="0.25">
      <c r="A1744" s="78" t="s">
        <v>2239</v>
      </c>
      <c r="B1744" s="57" t="s">
        <v>2236</v>
      </c>
      <c r="C1744" s="57" t="s">
        <v>21</v>
      </c>
      <c r="D1744" s="57" t="s">
        <v>56</v>
      </c>
      <c r="E1744" s="66" t="s">
        <v>4</v>
      </c>
    </row>
    <row r="1745" spans="1:5" x14ac:dyDescent="0.25">
      <c r="A1745" s="78" t="s">
        <v>2240</v>
      </c>
      <c r="B1745" s="57" t="s">
        <v>2236</v>
      </c>
      <c r="C1745" s="57" t="s">
        <v>21</v>
      </c>
      <c r="D1745" s="57" t="s">
        <v>58</v>
      </c>
      <c r="E1745" s="66" t="s">
        <v>4</v>
      </c>
    </row>
    <row r="1746" spans="1:5" x14ac:dyDescent="0.25">
      <c r="A1746" s="78" t="s">
        <v>2241</v>
      </c>
      <c r="B1746" s="57" t="s">
        <v>2242</v>
      </c>
      <c r="C1746" s="57" t="s">
        <v>2243</v>
      </c>
      <c r="D1746" s="57" t="s">
        <v>2244</v>
      </c>
      <c r="E1746" s="66" t="s">
        <v>2245</v>
      </c>
    </row>
    <row r="1747" spans="1:5" x14ac:dyDescent="0.25">
      <c r="A1747" s="78" t="s">
        <v>2246</v>
      </c>
      <c r="B1747" s="57" t="s">
        <v>2247</v>
      </c>
      <c r="C1747" s="57" t="s">
        <v>2243</v>
      </c>
      <c r="D1747" s="57" t="s">
        <v>2244</v>
      </c>
      <c r="E1747" s="66" t="s">
        <v>2245</v>
      </c>
    </row>
    <row r="1748" spans="1:5" x14ac:dyDescent="0.25">
      <c r="A1748" s="78" t="s">
        <v>2248</v>
      </c>
      <c r="B1748" s="57" t="s">
        <v>2249</v>
      </c>
      <c r="C1748" s="57" t="s">
        <v>2243</v>
      </c>
      <c r="D1748" s="57" t="s">
        <v>2244</v>
      </c>
      <c r="E1748" s="66" t="s">
        <v>2245</v>
      </c>
    </row>
    <row r="1749" spans="1:5" x14ac:dyDescent="0.25">
      <c r="A1749" s="78" t="s">
        <v>2250</v>
      </c>
      <c r="B1749" s="57" t="s">
        <v>2251</v>
      </c>
      <c r="C1749" s="57" t="s">
        <v>2243</v>
      </c>
      <c r="D1749" s="57" t="s">
        <v>2244</v>
      </c>
      <c r="E1749" s="66" t="s">
        <v>2245</v>
      </c>
    </row>
    <row r="1750" spans="1:5" x14ac:dyDescent="0.25">
      <c r="A1750" s="78" t="s">
        <v>2252</v>
      </c>
      <c r="B1750" s="57" t="s">
        <v>2253</v>
      </c>
      <c r="C1750" s="57" t="s">
        <v>2243</v>
      </c>
      <c r="D1750" s="57" t="s">
        <v>2244</v>
      </c>
      <c r="E1750" s="66" t="s">
        <v>2245</v>
      </c>
    </row>
    <row r="1751" spans="1:5" x14ac:dyDescent="0.25">
      <c r="A1751" s="78" t="s">
        <v>2254</v>
      </c>
      <c r="B1751" s="57" t="s">
        <v>2255</v>
      </c>
      <c r="C1751" s="57" t="s">
        <v>2256</v>
      </c>
      <c r="D1751" s="57" t="s">
        <v>2257</v>
      </c>
      <c r="E1751" s="66" t="s">
        <v>4</v>
      </c>
    </row>
    <row r="1752" spans="1:5" x14ac:dyDescent="0.25">
      <c r="A1752" s="78" t="s">
        <v>2258</v>
      </c>
      <c r="B1752" s="57" t="s">
        <v>2259</v>
      </c>
      <c r="C1752" s="57" t="s">
        <v>2256</v>
      </c>
      <c r="D1752" s="57" t="s">
        <v>2257</v>
      </c>
      <c r="E1752" s="66" t="s">
        <v>4</v>
      </c>
    </row>
    <row r="1753" spans="1:5" x14ac:dyDescent="0.25">
      <c r="A1753" s="78" t="s">
        <v>2260</v>
      </c>
      <c r="B1753" s="57" t="s">
        <v>2261</v>
      </c>
      <c r="C1753" s="57" t="s">
        <v>2256</v>
      </c>
      <c r="D1753" s="57" t="s">
        <v>2257</v>
      </c>
      <c r="E1753" s="66" t="s">
        <v>4</v>
      </c>
    </row>
    <row r="1754" spans="1:5" x14ac:dyDescent="0.25">
      <c r="A1754" s="78" t="s">
        <v>2262</v>
      </c>
      <c r="B1754" s="57" t="s">
        <v>271</v>
      </c>
      <c r="C1754" s="57" t="s">
        <v>2256</v>
      </c>
      <c r="D1754" s="57" t="s">
        <v>2263</v>
      </c>
      <c r="E1754" s="66" t="s">
        <v>4</v>
      </c>
    </row>
    <row r="1755" spans="1:5" x14ac:dyDescent="0.25">
      <c r="A1755" s="78" t="s">
        <v>2264</v>
      </c>
      <c r="B1755" s="57" t="s">
        <v>2265</v>
      </c>
      <c r="C1755" s="57" t="s">
        <v>2256</v>
      </c>
      <c r="D1755" s="57" t="s">
        <v>2257</v>
      </c>
      <c r="E1755" s="66" t="s">
        <v>4</v>
      </c>
    </row>
    <row r="1756" spans="1:5" x14ac:dyDescent="0.25">
      <c r="A1756" s="78" t="s">
        <v>2266</v>
      </c>
      <c r="B1756" s="57" t="s">
        <v>2267</v>
      </c>
      <c r="C1756" s="57" t="s">
        <v>2256</v>
      </c>
      <c r="D1756" s="57" t="s">
        <v>2257</v>
      </c>
      <c r="E1756" s="66" t="s">
        <v>4</v>
      </c>
    </row>
    <row r="1757" spans="1:5" x14ac:dyDescent="0.25">
      <c r="A1757" s="78" t="s">
        <v>2268</v>
      </c>
      <c r="B1757" s="57" t="s">
        <v>2269</v>
      </c>
      <c r="C1757" s="57" t="s">
        <v>2256</v>
      </c>
      <c r="D1757" s="57" t="s">
        <v>2257</v>
      </c>
      <c r="E1757" s="66" t="s">
        <v>4</v>
      </c>
    </row>
    <row r="1758" spans="1:5" x14ac:dyDescent="0.25">
      <c r="A1758" s="78" t="s">
        <v>2270</v>
      </c>
      <c r="B1758" s="57" t="s">
        <v>2271</v>
      </c>
      <c r="C1758" s="57" t="s">
        <v>2256</v>
      </c>
      <c r="D1758" s="57" t="s">
        <v>2272</v>
      </c>
      <c r="E1758" s="66" t="s">
        <v>4</v>
      </c>
    </row>
    <row r="1759" spans="1:5" x14ac:dyDescent="0.25">
      <c r="A1759" s="78" t="s">
        <v>2273</v>
      </c>
      <c r="B1759" s="57" t="s">
        <v>2274</v>
      </c>
      <c r="C1759" s="57" t="s">
        <v>2256</v>
      </c>
      <c r="D1759" s="57" t="s">
        <v>2257</v>
      </c>
      <c r="E1759" s="66" t="s">
        <v>4</v>
      </c>
    </row>
    <row r="1760" spans="1:5" x14ac:dyDescent="0.25">
      <c r="A1760" s="78" t="s">
        <v>2275</v>
      </c>
      <c r="B1760" s="57" t="s">
        <v>2276</v>
      </c>
      <c r="C1760" s="57" t="s">
        <v>2256</v>
      </c>
      <c r="D1760" s="57" t="s">
        <v>2257</v>
      </c>
      <c r="E1760" s="66" t="s">
        <v>4</v>
      </c>
    </row>
    <row r="1761" spans="1:5" x14ac:dyDescent="0.25">
      <c r="A1761" s="78" t="s">
        <v>2277</v>
      </c>
      <c r="B1761" s="57" t="s">
        <v>2278</v>
      </c>
      <c r="C1761" s="57" t="s">
        <v>2256</v>
      </c>
      <c r="D1761" s="57" t="s">
        <v>2263</v>
      </c>
      <c r="E1761" s="66" t="s">
        <v>4</v>
      </c>
    </row>
    <row r="1762" spans="1:5" x14ac:dyDescent="0.25">
      <c r="A1762" s="78" t="s">
        <v>2279</v>
      </c>
      <c r="B1762" s="57" t="s">
        <v>2280</v>
      </c>
      <c r="C1762" s="57" t="s">
        <v>2256</v>
      </c>
      <c r="D1762" s="57" t="s">
        <v>2257</v>
      </c>
      <c r="E1762" s="66" t="s">
        <v>4</v>
      </c>
    </row>
    <row r="1763" spans="1:5" x14ac:dyDescent="0.25">
      <c r="A1763" s="78" t="s">
        <v>2281</v>
      </c>
      <c r="B1763" s="57" t="s">
        <v>2282</v>
      </c>
      <c r="C1763" s="57" t="s">
        <v>2256</v>
      </c>
      <c r="D1763" s="57" t="s">
        <v>2272</v>
      </c>
      <c r="E1763" s="66" t="s">
        <v>4</v>
      </c>
    </row>
    <row r="1764" spans="1:5" x14ac:dyDescent="0.25">
      <c r="A1764" s="78" t="s">
        <v>2283</v>
      </c>
      <c r="B1764" s="57" t="s">
        <v>2284</v>
      </c>
      <c r="C1764" s="57" t="s">
        <v>2256</v>
      </c>
      <c r="D1764" s="57" t="s">
        <v>2257</v>
      </c>
      <c r="E1764" s="66" t="s">
        <v>4</v>
      </c>
    </row>
    <row r="1765" spans="1:5" x14ac:dyDescent="0.25">
      <c r="A1765" s="78" t="s">
        <v>2285</v>
      </c>
      <c r="B1765" s="57" t="s">
        <v>2286</v>
      </c>
      <c r="C1765" s="57" t="s">
        <v>2256</v>
      </c>
      <c r="D1765" s="57" t="s">
        <v>2257</v>
      </c>
      <c r="E1765" s="66" t="s">
        <v>4</v>
      </c>
    </row>
    <row r="1766" spans="1:5" x14ac:dyDescent="0.25">
      <c r="A1766" s="78" t="s">
        <v>2287</v>
      </c>
      <c r="B1766" s="57" t="s">
        <v>2288</v>
      </c>
      <c r="C1766" s="57" t="s">
        <v>2256</v>
      </c>
      <c r="D1766" s="57" t="s">
        <v>2257</v>
      </c>
      <c r="E1766" s="66" t="s">
        <v>4</v>
      </c>
    </row>
    <row r="1767" spans="1:5" x14ac:dyDescent="0.25">
      <c r="A1767" s="78" t="s">
        <v>2289</v>
      </c>
      <c r="B1767" s="57" t="s">
        <v>2290</v>
      </c>
      <c r="C1767" s="57" t="s">
        <v>2256</v>
      </c>
      <c r="D1767" s="57" t="s">
        <v>2257</v>
      </c>
      <c r="E1767" s="66" t="s">
        <v>4</v>
      </c>
    </row>
    <row r="1768" spans="1:5" x14ac:dyDescent="0.25">
      <c r="A1768" s="78" t="s">
        <v>2291</v>
      </c>
      <c r="B1768" s="57" t="s">
        <v>2292</v>
      </c>
      <c r="C1768" s="57" t="s">
        <v>2256</v>
      </c>
      <c r="D1768" s="57" t="s">
        <v>2257</v>
      </c>
      <c r="E1768" s="66" t="s">
        <v>4</v>
      </c>
    </row>
    <row r="1769" spans="1:5" x14ac:dyDescent="0.25">
      <c r="A1769" s="78" t="s">
        <v>2293</v>
      </c>
      <c r="B1769" s="57" t="s">
        <v>2294</v>
      </c>
      <c r="C1769" s="57" t="s">
        <v>2256</v>
      </c>
      <c r="D1769" s="57" t="s">
        <v>2257</v>
      </c>
      <c r="E1769" s="66" t="s">
        <v>4</v>
      </c>
    </row>
    <row r="1770" spans="1:5" x14ac:dyDescent="0.25">
      <c r="A1770" s="78" t="s">
        <v>2295</v>
      </c>
      <c r="B1770" s="57" t="s">
        <v>2296</v>
      </c>
      <c r="C1770" s="57" t="s">
        <v>2256</v>
      </c>
      <c r="D1770" s="57" t="s">
        <v>2257</v>
      </c>
      <c r="E1770" s="66" t="s">
        <v>4</v>
      </c>
    </row>
    <row r="1771" spans="1:5" x14ac:dyDescent="0.25">
      <c r="A1771" s="78" t="s">
        <v>2297</v>
      </c>
      <c r="B1771" s="57" t="s">
        <v>2298</v>
      </c>
      <c r="C1771" s="57" t="s">
        <v>2256</v>
      </c>
      <c r="D1771" s="57" t="s">
        <v>2257</v>
      </c>
      <c r="E1771" s="66" t="s">
        <v>4</v>
      </c>
    </row>
    <row r="1772" spans="1:5" x14ac:dyDescent="0.25">
      <c r="A1772" s="78" t="s">
        <v>2299</v>
      </c>
      <c r="B1772" s="57" t="s">
        <v>2300</v>
      </c>
      <c r="C1772" s="57" t="s">
        <v>2256</v>
      </c>
      <c r="D1772" s="57" t="s">
        <v>2257</v>
      </c>
      <c r="E1772" s="66" t="s">
        <v>4</v>
      </c>
    </row>
    <row r="1773" spans="1:5" x14ac:dyDescent="0.25">
      <c r="A1773" s="78" t="s">
        <v>2301</v>
      </c>
      <c r="B1773" s="57" t="s">
        <v>2302</v>
      </c>
      <c r="C1773" s="57" t="s">
        <v>2256</v>
      </c>
      <c r="D1773" s="57" t="s">
        <v>2257</v>
      </c>
      <c r="E1773" s="66" t="s">
        <v>4</v>
      </c>
    </row>
    <row r="1774" spans="1:5" x14ac:dyDescent="0.25">
      <c r="A1774" s="78" t="s">
        <v>2303</v>
      </c>
      <c r="B1774" s="57" t="s">
        <v>2304</v>
      </c>
      <c r="C1774" s="57" t="s">
        <v>2256</v>
      </c>
      <c r="D1774" s="57" t="s">
        <v>2257</v>
      </c>
      <c r="E1774" s="66" t="s">
        <v>4</v>
      </c>
    </row>
    <row r="1775" spans="1:5" x14ac:dyDescent="0.25">
      <c r="A1775" s="78" t="s">
        <v>2305</v>
      </c>
      <c r="B1775" s="57" t="s">
        <v>2306</v>
      </c>
      <c r="C1775" s="57" t="s">
        <v>2256</v>
      </c>
      <c r="D1775" s="57" t="s">
        <v>2257</v>
      </c>
      <c r="E1775" s="66" t="s">
        <v>4</v>
      </c>
    </row>
    <row r="1776" spans="1:5" x14ac:dyDescent="0.25">
      <c r="A1776" s="78" t="s">
        <v>2307</v>
      </c>
      <c r="B1776" s="57" t="s">
        <v>2308</v>
      </c>
      <c r="C1776" s="57" t="s">
        <v>2256</v>
      </c>
      <c r="D1776" s="57" t="s">
        <v>2257</v>
      </c>
      <c r="E1776" s="66" t="s">
        <v>4</v>
      </c>
    </row>
    <row r="1777" spans="1:5" x14ac:dyDescent="0.25">
      <c r="A1777" s="78" t="s">
        <v>2309</v>
      </c>
      <c r="B1777" s="57" t="s">
        <v>2310</v>
      </c>
      <c r="C1777" s="57" t="s">
        <v>2256</v>
      </c>
      <c r="D1777" s="57" t="s">
        <v>2257</v>
      </c>
      <c r="E1777" s="66" t="s">
        <v>4</v>
      </c>
    </row>
    <row r="1778" spans="1:5" x14ac:dyDescent="0.25">
      <c r="A1778" s="78" t="s">
        <v>2311</v>
      </c>
      <c r="B1778" s="57" t="s">
        <v>2312</v>
      </c>
      <c r="C1778" s="57" t="s">
        <v>2256</v>
      </c>
      <c r="D1778" s="57" t="s">
        <v>2257</v>
      </c>
      <c r="E1778" s="66" t="s">
        <v>4</v>
      </c>
    </row>
    <row r="1779" spans="1:5" x14ac:dyDescent="0.25">
      <c r="A1779" s="78" t="s">
        <v>2313</v>
      </c>
      <c r="B1779" s="57" t="s">
        <v>2314</v>
      </c>
      <c r="C1779" s="57" t="s">
        <v>2256</v>
      </c>
      <c r="D1779" s="57" t="s">
        <v>2257</v>
      </c>
      <c r="E1779" s="66" t="s">
        <v>4</v>
      </c>
    </row>
    <row r="1780" spans="1:5" x14ac:dyDescent="0.25">
      <c r="A1780" s="78" t="s">
        <v>2315</v>
      </c>
      <c r="B1780" s="57" t="s">
        <v>2316</v>
      </c>
      <c r="C1780" s="57" t="s">
        <v>2256</v>
      </c>
      <c r="D1780" s="57" t="s">
        <v>2257</v>
      </c>
      <c r="E1780" s="66" t="s">
        <v>4</v>
      </c>
    </row>
    <row r="1781" spans="1:5" x14ac:dyDescent="0.25">
      <c r="A1781" s="78" t="s">
        <v>2317</v>
      </c>
      <c r="B1781" s="57" t="s">
        <v>2318</v>
      </c>
      <c r="C1781" s="57" t="s">
        <v>2256</v>
      </c>
      <c r="D1781" s="57" t="s">
        <v>2257</v>
      </c>
      <c r="E1781" s="66" t="s">
        <v>4</v>
      </c>
    </row>
    <row r="1782" spans="1:5" x14ac:dyDescent="0.25">
      <c r="A1782" s="78" t="s">
        <v>2319</v>
      </c>
      <c r="B1782" s="57" t="s">
        <v>2320</v>
      </c>
      <c r="C1782" s="57" t="s">
        <v>2256</v>
      </c>
      <c r="D1782" s="57" t="s">
        <v>2257</v>
      </c>
      <c r="E1782" s="66" t="s">
        <v>4</v>
      </c>
    </row>
    <row r="1783" spans="1:5" x14ac:dyDescent="0.25">
      <c r="A1783" s="78" t="s">
        <v>2321</v>
      </c>
      <c r="B1783" s="57" t="s">
        <v>2322</v>
      </c>
      <c r="C1783" s="57" t="s">
        <v>2256</v>
      </c>
      <c r="D1783" s="57" t="s">
        <v>2257</v>
      </c>
      <c r="E1783" s="66" t="s">
        <v>4</v>
      </c>
    </row>
    <row r="1784" spans="1:5" x14ac:dyDescent="0.25">
      <c r="A1784" s="78" t="s">
        <v>2323</v>
      </c>
      <c r="B1784" s="57" t="s">
        <v>2324</v>
      </c>
      <c r="C1784" s="57" t="s">
        <v>2256</v>
      </c>
      <c r="D1784" s="57" t="s">
        <v>2257</v>
      </c>
      <c r="E1784" s="66" t="s">
        <v>4</v>
      </c>
    </row>
    <row r="1785" spans="1:5" x14ac:dyDescent="0.25">
      <c r="A1785" s="78" t="s">
        <v>2325</v>
      </c>
      <c r="B1785" s="57" t="s">
        <v>2326</v>
      </c>
      <c r="C1785" s="57" t="s">
        <v>2256</v>
      </c>
      <c r="D1785" s="57" t="s">
        <v>2257</v>
      </c>
      <c r="E1785" s="66" t="s">
        <v>4</v>
      </c>
    </row>
    <row r="1786" spans="1:5" x14ac:dyDescent="0.25">
      <c r="A1786" s="78" t="s">
        <v>2327</v>
      </c>
      <c r="B1786" s="57" t="s">
        <v>2328</v>
      </c>
      <c r="C1786" s="57" t="s">
        <v>2256</v>
      </c>
      <c r="D1786" s="57" t="s">
        <v>2257</v>
      </c>
      <c r="E1786" s="66" t="s">
        <v>4</v>
      </c>
    </row>
    <row r="1787" spans="1:5" x14ac:dyDescent="0.25">
      <c r="A1787" s="78" t="s">
        <v>2329</v>
      </c>
      <c r="B1787" s="57" t="s">
        <v>2330</v>
      </c>
      <c r="C1787" s="57" t="s">
        <v>2256</v>
      </c>
      <c r="D1787" s="57" t="s">
        <v>2257</v>
      </c>
      <c r="E1787" s="66" t="s">
        <v>4</v>
      </c>
    </row>
    <row r="1788" spans="1:5" x14ac:dyDescent="0.25">
      <c r="A1788" s="78" t="s">
        <v>2331</v>
      </c>
      <c r="B1788" s="57" t="s">
        <v>2332</v>
      </c>
      <c r="C1788" s="57" t="s">
        <v>2256</v>
      </c>
      <c r="D1788" s="57" t="s">
        <v>2257</v>
      </c>
      <c r="E1788" s="66" t="s">
        <v>4</v>
      </c>
    </row>
    <row r="1789" spans="1:5" x14ac:dyDescent="0.25">
      <c r="A1789" s="78" t="s">
        <v>2333</v>
      </c>
      <c r="B1789" s="57" t="s">
        <v>2334</v>
      </c>
      <c r="C1789" s="57" t="s">
        <v>2256</v>
      </c>
      <c r="D1789" s="57" t="s">
        <v>2257</v>
      </c>
      <c r="E1789" s="66" t="s">
        <v>4</v>
      </c>
    </row>
    <row r="1790" spans="1:5" x14ac:dyDescent="0.25">
      <c r="A1790" s="78" t="s">
        <v>2335</v>
      </c>
      <c r="B1790" s="57" t="s">
        <v>2336</v>
      </c>
      <c r="C1790" s="57" t="s">
        <v>2256</v>
      </c>
      <c r="D1790" s="57" t="s">
        <v>2257</v>
      </c>
      <c r="E1790" s="66" t="s">
        <v>4</v>
      </c>
    </row>
    <row r="1791" spans="1:5" x14ac:dyDescent="0.25">
      <c r="A1791" s="78" t="s">
        <v>2337</v>
      </c>
      <c r="B1791" s="57" t="s">
        <v>2338</v>
      </c>
      <c r="C1791" s="57" t="s">
        <v>2256</v>
      </c>
      <c r="D1791" s="57" t="s">
        <v>2257</v>
      </c>
      <c r="E1791" s="66" t="s">
        <v>4</v>
      </c>
    </row>
    <row r="1792" spans="1:5" x14ac:dyDescent="0.25">
      <c r="A1792" s="78" t="s">
        <v>2339</v>
      </c>
      <c r="B1792" s="57" t="s">
        <v>2340</v>
      </c>
      <c r="C1792" s="57" t="s">
        <v>2256</v>
      </c>
      <c r="D1792" s="57" t="s">
        <v>2257</v>
      </c>
      <c r="E1792" s="66" t="s">
        <v>4</v>
      </c>
    </row>
    <row r="1793" spans="1:5" x14ac:dyDescent="0.25">
      <c r="A1793" s="78" t="s">
        <v>2341</v>
      </c>
      <c r="B1793" s="57" t="s">
        <v>2342</v>
      </c>
      <c r="C1793" s="57" t="s">
        <v>2256</v>
      </c>
      <c r="D1793" s="57" t="s">
        <v>2257</v>
      </c>
      <c r="E1793" s="66" t="s">
        <v>1018</v>
      </c>
    </row>
    <row r="1794" spans="1:5" x14ac:dyDescent="0.25">
      <c r="A1794" s="78" t="s">
        <v>2343</v>
      </c>
      <c r="B1794" s="57" t="s">
        <v>2344</v>
      </c>
      <c r="C1794" s="57" t="s">
        <v>2256</v>
      </c>
      <c r="D1794" s="57" t="s">
        <v>2345</v>
      </c>
      <c r="E1794" s="66" t="s">
        <v>1018</v>
      </c>
    </row>
    <row r="1795" spans="1:5" x14ac:dyDescent="0.25">
      <c r="A1795" s="78" t="s">
        <v>2346</v>
      </c>
      <c r="B1795" s="57" t="s">
        <v>2347</v>
      </c>
      <c r="C1795" s="57" t="s">
        <v>2256</v>
      </c>
      <c r="D1795" s="57" t="s">
        <v>2345</v>
      </c>
      <c r="E1795" s="66" t="s">
        <v>1018</v>
      </c>
    </row>
    <row r="1796" spans="1:5" x14ac:dyDescent="0.25">
      <c r="A1796" s="78" t="s">
        <v>2348</v>
      </c>
      <c r="B1796" s="57" t="s">
        <v>2349</v>
      </c>
      <c r="C1796" s="57" t="s">
        <v>2256</v>
      </c>
      <c r="D1796" s="57" t="s">
        <v>2263</v>
      </c>
      <c r="E1796" s="66" t="s">
        <v>1018</v>
      </c>
    </row>
    <row r="1797" spans="1:5" x14ac:dyDescent="0.25">
      <c r="A1797" s="78" t="s">
        <v>2350</v>
      </c>
      <c r="B1797" s="57" t="s">
        <v>2351</v>
      </c>
      <c r="C1797" s="57" t="s">
        <v>2256</v>
      </c>
      <c r="D1797" s="57" t="s">
        <v>2272</v>
      </c>
      <c r="E1797" s="66" t="s">
        <v>1018</v>
      </c>
    </row>
    <row r="1798" spans="1:5" x14ac:dyDescent="0.25">
      <c r="A1798" s="78" t="s">
        <v>2352</v>
      </c>
      <c r="B1798" s="57" t="s">
        <v>2353</v>
      </c>
      <c r="C1798" s="57" t="s">
        <v>2256</v>
      </c>
      <c r="D1798" s="57" t="s">
        <v>2263</v>
      </c>
      <c r="E1798" s="66" t="s">
        <v>1018</v>
      </c>
    </row>
    <row r="1799" spans="1:5" x14ac:dyDescent="0.25">
      <c r="A1799" s="78" t="s">
        <v>2354</v>
      </c>
      <c r="B1799" s="57" t="s">
        <v>2355</v>
      </c>
      <c r="C1799" s="57" t="s">
        <v>2256</v>
      </c>
      <c r="D1799" s="57" t="s">
        <v>2257</v>
      </c>
      <c r="E1799" s="66" t="s">
        <v>4</v>
      </c>
    </row>
    <row r="1800" spans="1:5" x14ac:dyDescent="0.25">
      <c r="A1800" s="78" t="s">
        <v>2356</v>
      </c>
      <c r="B1800" s="57" t="s">
        <v>2357</v>
      </c>
      <c r="C1800" s="57" t="s">
        <v>2256</v>
      </c>
      <c r="D1800" s="57" t="s">
        <v>2257</v>
      </c>
      <c r="E1800" s="66" t="s">
        <v>4</v>
      </c>
    </row>
    <row r="1801" spans="1:5" x14ac:dyDescent="0.25">
      <c r="A1801" s="78" t="s">
        <v>2358</v>
      </c>
      <c r="B1801" s="57" t="s">
        <v>2359</v>
      </c>
      <c r="C1801" s="57" t="s">
        <v>2256</v>
      </c>
      <c r="D1801" s="57" t="s">
        <v>2272</v>
      </c>
      <c r="E1801" s="66" t="s">
        <v>4</v>
      </c>
    </row>
    <row r="1802" spans="1:5" x14ac:dyDescent="0.25">
      <c r="A1802" s="78" t="s">
        <v>2360</v>
      </c>
      <c r="B1802" s="57" t="s">
        <v>2361</v>
      </c>
      <c r="C1802" s="57" t="s">
        <v>2256</v>
      </c>
      <c r="D1802" s="57" t="s">
        <v>2272</v>
      </c>
      <c r="E1802" s="66" t="s">
        <v>4</v>
      </c>
    </row>
    <row r="1803" spans="1:5" x14ac:dyDescent="0.25">
      <c r="A1803" s="78" t="s">
        <v>2362</v>
      </c>
      <c r="B1803" s="57" t="s">
        <v>2363</v>
      </c>
      <c r="C1803" s="57" t="s">
        <v>2256</v>
      </c>
      <c r="D1803" s="57" t="s">
        <v>2257</v>
      </c>
      <c r="E1803" s="66" t="s">
        <v>4</v>
      </c>
    </row>
    <row r="1804" spans="1:5" x14ac:dyDescent="0.25">
      <c r="A1804" s="78" t="s">
        <v>2364</v>
      </c>
      <c r="B1804" s="57" t="s">
        <v>2365</v>
      </c>
      <c r="C1804" s="57" t="s">
        <v>2256</v>
      </c>
      <c r="D1804" s="57" t="s">
        <v>2257</v>
      </c>
      <c r="E1804" s="66" t="s">
        <v>4</v>
      </c>
    </row>
    <row r="1805" spans="1:5" x14ac:dyDescent="0.25">
      <c r="A1805" s="78" t="s">
        <v>2366</v>
      </c>
      <c r="B1805" s="57" t="s">
        <v>2367</v>
      </c>
      <c r="C1805" s="57" t="s">
        <v>2256</v>
      </c>
      <c r="D1805" s="57" t="s">
        <v>2257</v>
      </c>
      <c r="E1805" s="66" t="s">
        <v>4</v>
      </c>
    </row>
    <row r="1806" spans="1:5" x14ac:dyDescent="0.25">
      <c r="A1806" s="78" t="s">
        <v>2368</v>
      </c>
      <c r="B1806" s="57" t="s">
        <v>2369</v>
      </c>
      <c r="C1806" s="57" t="s">
        <v>2256</v>
      </c>
      <c r="D1806" s="57" t="s">
        <v>2257</v>
      </c>
      <c r="E1806" s="66" t="s">
        <v>4</v>
      </c>
    </row>
    <row r="1807" spans="1:5" x14ac:dyDescent="0.25">
      <c r="A1807" s="78" t="s">
        <v>2370</v>
      </c>
      <c r="B1807" s="57" t="s">
        <v>2371</v>
      </c>
      <c r="C1807" s="57" t="s">
        <v>2256</v>
      </c>
      <c r="D1807" s="57" t="s">
        <v>2257</v>
      </c>
      <c r="E1807" s="66" t="s">
        <v>4</v>
      </c>
    </row>
    <row r="1808" spans="1:5" x14ac:dyDescent="0.25">
      <c r="A1808" s="78" t="s">
        <v>2372</v>
      </c>
      <c r="B1808" s="57" t="s">
        <v>2373</v>
      </c>
      <c r="C1808" s="57" t="s">
        <v>2256</v>
      </c>
      <c r="D1808" s="57" t="s">
        <v>2257</v>
      </c>
      <c r="E1808" s="66" t="s">
        <v>4</v>
      </c>
    </row>
    <row r="1809" spans="1:5" x14ac:dyDescent="0.25">
      <c r="A1809" s="78" t="s">
        <v>2374</v>
      </c>
      <c r="B1809" s="57" t="s">
        <v>2375</v>
      </c>
      <c r="C1809" s="57" t="s">
        <v>2256</v>
      </c>
      <c r="D1809" s="57" t="s">
        <v>2257</v>
      </c>
      <c r="E1809" s="66" t="s">
        <v>4</v>
      </c>
    </row>
    <row r="1810" spans="1:5" x14ac:dyDescent="0.25">
      <c r="A1810" s="78" t="s">
        <v>2376</v>
      </c>
      <c r="B1810" s="57" t="s">
        <v>2377</v>
      </c>
      <c r="C1810" s="57" t="s">
        <v>2256</v>
      </c>
      <c r="D1810" s="57" t="s">
        <v>2257</v>
      </c>
      <c r="E1810" s="66" t="s">
        <v>4</v>
      </c>
    </row>
    <row r="1811" spans="1:5" x14ac:dyDescent="0.25">
      <c r="A1811" s="78" t="s">
        <v>2378</v>
      </c>
      <c r="B1811" s="57" t="s">
        <v>2379</v>
      </c>
      <c r="C1811" s="57" t="s">
        <v>2256</v>
      </c>
      <c r="D1811" s="57" t="s">
        <v>2257</v>
      </c>
      <c r="E1811" s="66" t="s">
        <v>2132</v>
      </c>
    </row>
    <row r="1812" spans="1:5" x14ac:dyDescent="0.25">
      <c r="A1812" s="78" t="s">
        <v>2380</v>
      </c>
      <c r="B1812" s="57" t="s">
        <v>2381</v>
      </c>
      <c r="C1812" s="57" t="s">
        <v>2256</v>
      </c>
      <c r="D1812" s="57" t="s">
        <v>2257</v>
      </c>
      <c r="E1812" s="66" t="s">
        <v>2132</v>
      </c>
    </row>
    <row r="1813" spans="1:5" x14ac:dyDescent="0.25">
      <c r="A1813" s="78" t="s">
        <v>2382</v>
      </c>
      <c r="B1813" s="57" t="s">
        <v>2383</v>
      </c>
      <c r="C1813" s="57" t="s">
        <v>2256</v>
      </c>
      <c r="D1813" s="57" t="s">
        <v>2257</v>
      </c>
      <c r="E1813" s="66" t="s">
        <v>4</v>
      </c>
    </row>
    <row r="1814" spans="1:5" x14ac:dyDescent="0.25">
      <c r="A1814" s="78" t="s">
        <v>2384</v>
      </c>
      <c r="B1814" s="57" t="s">
        <v>2385</v>
      </c>
      <c r="C1814" s="57" t="s">
        <v>2256</v>
      </c>
      <c r="D1814" s="57" t="s">
        <v>2257</v>
      </c>
      <c r="E1814" s="66" t="s">
        <v>4</v>
      </c>
    </row>
    <row r="1815" spans="1:5" x14ac:dyDescent="0.25">
      <c r="A1815" s="78" t="s">
        <v>2386</v>
      </c>
      <c r="B1815" s="57" t="s">
        <v>2387</v>
      </c>
      <c r="C1815" s="57" t="s">
        <v>2256</v>
      </c>
      <c r="D1815" s="57" t="s">
        <v>2257</v>
      </c>
      <c r="E1815" s="66" t="s">
        <v>4</v>
      </c>
    </row>
    <row r="1816" spans="1:5" x14ac:dyDescent="0.25">
      <c r="A1816" s="78" t="s">
        <v>2388</v>
      </c>
      <c r="B1816" s="57" t="s">
        <v>2389</v>
      </c>
      <c r="C1816" s="57" t="s">
        <v>2256</v>
      </c>
      <c r="D1816" s="57" t="s">
        <v>2257</v>
      </c>
      <c r="E1816" s="66" t="s">
        <v>4</v>
      </c>
    </row>
    <row r="1817" spans="1:5" x14ac:dyDescent="0.25">
      <c r="A1817" s="78" t="s">
        <v>2390</v>
      </c>
      <c r="B1817" s="57" t="s">
        <v>2391</v>
      </c>
      <c r="C1817" s="57" t="s">
        <v>2256</v>
      </c>
      <c r="D1817" s="57" t="s">
        <v>2257</v>
      </c>
      <c r="E1817" s="66" t="s">
        <v>4</v>
      </c>
    </row>
    <row r="1818" spans="1:5" x14ac:dyDescent="0.25">
      <c r="A1818" s="78" t="s">
        <v>2392</v>
      </c>
      <c r="B1818" s="57" t="s">
        <v>2393</v>
      </c>
      <c r="C1818" s="57" t="s">
        <v>2256</v>
      </c>
      <c r="D1818" s="57" t="s">
        <v>2257</v>
      </c>
      <c r="E1818" s="66" t="s">
        <v>4</v>
      </c>
    </row>
    <row r="1819" spans="1:5" x14ac:dyDescent="0.25">
      <c r="A1819" s="78" t="s">
        <v>2394</v>
      </c>
      <c r="B1819" s="57" t="s">
        <v>2395</v>
      </c>
      <c r="C1819" s="57" t="s">
        <v>2256</v>
      </c>
      <c r="D1819" s="57" t="s">
        <v>2257</v>
      </c>
      <c r="E1819" s="66" t="s">
        <v>4</v>
      </c>
    </row>
    <row r="1820" spans="1:5" x14ac:dyDescent="0.25">
      <c r="A1820" s="78" t="s">
        <v>2396</v>
      </c>
      <c r="B1820" s="57" t="s">
        <v>2397</v>
      </c>
      <c r="C1820" s="57" t="s">
        <v>2256</v>
      </c>
      <c r="D1820" s="57" t="s">
        <v>2257</v>
      </c>
      <c r="E1820" s="66" t="s">
        <v>4</v>
      </c>
    </row>
    <row r="1821" spans="1:5" x14ac:dyDescent="0.25">
      <c r="A1821" s="78" t="s">
        <v>2398</v>
      </c>
      <c r="B1821" s="57" t="s">
        <v>2399</v>
      </c>
      <c r="C1821" s="57" t="s">
        <v>2256</v>
      </c>
      <c r="D1821" s="57" t="s">
        <v>2257</v>
      </c>
      <c r="E1821" s="66" t="s">
        <v>4</v>
      </c>
    </row>
    <row r="1822" spans="1:5" x14ac:dyDescent="0.25">
      <c r="A1822" s="78" t="s">
        <v>2400</v>
      </c>
      <c r="B1822" s="57" t="s">
        <v>2401</v>
      </c>
      <c r="C1822" s="57" t="s">
        <v>2256</v>
      </c>
      <c r="D1822" s="57" t="s">
        <v>2257</v>
      </c>
      <c r="E1822" s="66" t="s">
        <v>4</v>
      </c>
    </row>
    <row r="1823" spans="1:5" x14ac:dyDescent="0.25">
      <c r="A1823" s="78" t="s">
        <v>2402</v>
      </c>
      <c r="B1823" s="57" t="s">
        <v>2403</v>
      </c>
      <c r="C1823" s="57" t="s">
        <v>2256</v>
      </c>
      <c r="D1823" s="57" t="s">
        <v>2257</v>
      </c>
      <c r="E1823" s="66" t="s">
        <v>4</v>
      </c>
    </row>
    <row r="1824" spans="1:5" x14ac:dyDescent="0.25">
      <c r="A1824" s="78" t="s">
        <v>2404</v>
      </c>
      <c r="B1824" s="57" t="s">
        <v>2405</v>
      </c>
      <c r="C1824" s="57" t="s">
        <v>2256</v>
      </c>
      <c r="D1824" s="57" t="s">
        <v>2257</v>
      </c>
      <c r="E1824" s="66" t="s">
        <v>4</v>
      </c>
    </row>
    <row r="1825" spans="1:5" x14ac:dyDescent="0.25">
      <c r="A1825" s="78" t="s">
        <v>2406</v>
      </c>
      <c r="B1825" s="57" t="s">
        <v>2407</v>
      </c>
      <c r="C1825" s="57" t="s">
        <v>2256</v>
      </c>
      <c r="D1825" s="57" t="s">
        <v>2257</v>
      </c>
      <c r="E1825" s="66" t="s">
        <v>4</v>
      </c>
    </row>
    <row r="1826" spans="1:5" x14ac:dyDescent="0.25">
      <c r="A1826" s="78" t="s">
        <v>2408</v>
      </c>
      <c r="B1826" s="57" t="s">
        <v>2409</v>
      </c>
      <c r="C1826" s="57" t="s">
        <v>2256</v>
      </c>
      <c r="D1826" s="57" t="s">
        <v>2257</v>
      </c>
      <c r="E1826" s="66" t="s">
        <v>4</v>
      </c>
    </row>
    <row r="1827" spans="1:5" x14ac:dyDescent="0.25">
      <c r="A1827" s="78" t="s">
        <v>2410</v>
      </c>
      <c r="B1827" s="57" t="s">
        <v>2411</v>
      </c>
      <c r="C1827" s="57" t="s">
        <v>2256</v>
      </c>
      <c r="D1827" s="57" t="s">
        <v>2257</v>
      </c>
      <c r="E1827" s="66" t="s">
        <v>4</v>
      </c>
    </row>
    <row r="1828" spans="1:5" x14ac:dyDescent="0.25">
      <c r="A1828" s="78" t="s">
        <v>2412</v>
      </c>
      <c r="B1828" s="57" t="s">
        <v>2413</v>
      </c>
      <c r="C1828" s="57" t="s">
        <v>2256</v>
      </c>
      <c r="D1828" s="57" t="s">
        <v>2257</v>
      </c>
      <c r="E1828" s="66" t="s">
        <v>4</v>
      </c>
    </row>
    <row r="1829" spans="1:5" x14ac:dyDescent="0.25">
      <c r="A1829" s="78" t="s">
        <v>2414</v>
      </c>
      <c r="B1829" s="57" t="s">
        <v>2415</v>
      </c>
      <c r="C1829" s="57" t="s">
        <v>2256</v>
      </c>
      <c r="D1829" s="57" t="s">
        <v>2257</v>
      </c>
      <c r="E1829" s="66" t="s">
        <v>4</v>
      </c>
    </row>
    <row r="1830" spans="1:5" x14ac:dyDescent="0.25">
      <c r="A1830" s="78" t="s">
        <v>2416</v>
      </c>
      <c r="B1830" s="57" t="s">
        <v>2417</v>
      </c>
      <c r="C1830" s="57" t="s">
        <v>2256</v>
      </c>
      <c r="D1830" s="57" t="s">
        <v>2257</v>
      </c>
      <c r="E1830" s="66" t="s">
        <v>4</v>
      </c>
    </row>
    <row r="1831" spans="1:5" x14ac:dyDescent="0.25">
      <c r="A1831" s="78" t="s">
        <v>2418</v>
      </c>
      <c r="B1831" s="57" t="s">
        <v>2419</v>
      </c>
      <c r="C1831" s="57" t="s">
        <v>2256</v>
      </c>
      <c r="D1831" s="57" t="s">
        <v>2257</v>
      </c>
      <c r="E1831" s="66" t="s">
        <v>4</v>
      </c>
    </row>
    <row r="1832" spans="1:5" x14ac:dyDescent="0.25">
      <c r="A1832" s="78" t="s">
        <v>2420</v>
      </c>
      <c r="B1832" s="57" t="s">
        <v>2421</v>
      </c>
      <c r="C1832" s="57" t="s">
        <v>2256</v>
      </c>
      <c r="D1832" s="57" t="s">
        <v>2257</v>
      </c>
      <c r="E1832" s="66" t="s">
        <v>4</v>
      </c>
    </row>
    <row r="1833" spans="1:5" x14ac:dyDescent="0.25">
      <c r="A1833" s="78" t="s">
        <v>2422</v>
      </c>
      <c r="B1833" s="57" t="s">
        <v>2423</v>
      </c>
      <c r="C1833" s="57" t="s">
        <v>2256</v>
      </c>
      <c r="D1833" s="57" t="s">
        <v>2272</v>
      </c>
      <c r="E1833" s="66" t="s">
        <v>4</v>
      </c>
    </row>
    <row r="1834" spans="1:5" x14ac:dyDescent="0.25">
      <c r="A1834" s="78" t="s">
        <v>2424</v>
      </c>
      <c r="B1834" s="57" t="s">
        <v>2425</v>
      </c>
      <c r="C1834" s="57" t="s">
        <v>2256</v>
      </c>
      <c r="D1834" s="57" t="s">
        <v>2257</v>
      </c>
      <c r="E1834" s="66" t="s">
        <v>4</v>
      </c>
    </row>
    <row r="1835" spans="1:5" x14ac:dyDescent="0.25">
      <c r="A1835" s="78" t="s">
        <v>2426</v>
      </c>
      <c r="B1835" s="57" t="s">
        <v>2427</v>
      </c>
      <c r="C1835" s="57" t="s">
        <v>2256</v>
      </c>
      <c r="D1835" s="57" t="s">
        <v>2257</v>
      </c>
      <c r="E1835" s="66" t="s">
        <v>4</v>
      </c>
    </row>
    <row r="1836" spans="1:5" x14ac:dyDescent="0.25">
      <c r="A1836" s="78" t="s">
        <v>2428</v>
      </c>
      <c r="B1836" s="57" t="s">
        <v>2429</v>
      </c>
      <c r="C1836" s="57" t="s">
        <v>2256</v>
      </c>
      <c r="D1836" s="57" t="s">
        <v>2257</v>
      </c>
      <c r="E1836" s="66" t="s">
        <v>4</v>
      </c>
    </row>
    <row r="1837" spans="1:5" x14ac:dyDescent="0.25">
      <c r="A1837" s="78" t="s">
        <v>2430</v>
      </c>
      <c r="B1837" s="57" t="s">
        <v>2431</v>
      </c>
      <c r="C1837" s="57" t="s">
        <v>2256</v>
      </c>
      <c r="D1837" s="57" t="s">
        <v>2257</v>
      </c>
      <c r="E1837" s="66" t="s">
        <v>4</v>
      </c>
    </row>
    <row r="1838" spans="1:5" x14ac:dyDescent="0.25">
      <c r="A1838" s="78" t="s">
        <v>2432</v>
      </c>
      <c r="B1838" s="57" t="s">
        <v>2433</v>
      </c>
      <c r="C1838" s="57" t="s">
        <v>2256</v>
      </c>
      <c r="D1838" s="57" t="s">
        <v>2257</v>
      </c>
      <c r="E1838" s="66" t="s">
        <v>4</v>
      </c>
    </row>
    <row r="1839" spans="1:5" x14ac:dyDescent="0.25">
      <c r="A1839" s="78" t="s">
        <v>2434</v>
      </c>
      <c r="B1839" s="57" t="s">
        <v>2435</v>
      </c>
      <c r="C1839" s="57" t="s">
        <v>2256</v>
      </c>
      <c r="D1839" s="57" t="s">
        <v>2263</v>
      </c>
      <c r="E1839" s="66" t="s">
        <v>4</v>
      </c>
    </row>
    <row r="1840" spans="1:5" x14ac:dyDescent="0.25">
      <c r="A1840" s="78" t="s">
        <v>2436</v>
      </c>
      <c r="B1840" s="57" t="s">
        <v>2437</v>
      </c>
      <c r="C1840" s="57" t="s">
        <v>2256</v>
      </c>
      <c r="D1840" s="57" t="s">
        <v>2257</v>
      </c>
      <c r="E1840" s="66" t="s">
        <v>4</v>
      </c>
    </row>
    <row r="1841" spans="1:5" x14ac:dyDescent="0.25">
      <c r="A1841" s="78" t="s">
        <v>2438</v>
      </c>
      <c r="B1841" s="57" t="s">
        <v>2439</v>
      </c>
      <c r="C1841" s="57" t="s">
        <v>2256</v>
      </c>
      <c r="D1841" s="57" t="s">
        <v>2257</v>
      </c>
      <c r="E1841" s="66" t="s">
        <v>4</v>
      </c>
    </row>
    <row r="1842" spans="1:5" x14ac:dyDescent="0.25">
      <c r="A1842" s="78" t="s">
        <v>2440</v>
      </c>
      <c r="B1842" s="57" t="s">
        <v>2441</v>
      </c>
      <c r="C1842" s="57" t="s">
        <v>2256</v>
      </c>
      <c r="D1842" s="57" t="s">
        <v>2257</v>
      </c>
      <c r="E1842" s="66" t="s">
        <v>4</v>
      </c>
    </row>
    <row r="1843" spans="1:5" x14ac:dyDescent="0.25">
      <c r="A1843" s="78" t="s">
        <v>2442</v>
      </c>
      <c r="B1843" s="57" t="s">
        <v>2443</v>
      </c>
      <c r="C1843" s="57" t="s">
        <v>2256</v>
      </c>
      <c r="D1843" s="57" t="s">
        <v>2257</v>
      </c>
      <c r="E1843" s="66" t="s">
        <v>4</v>
      </c>
    </row>
    <row r="1844" spans="1:5" x14ac:dyDescent="0.25">
      <c r="A1844" s="78" t="s">
        <v>2444</v>
      </c>
      <c r="B1844" s="57" t="s">
        <v>2445</v>
      </c>
      <c r="C1844" s="57" t="s">
        <v>2256</v>
      </c>
      <c r="D1844" s="57" t="s">
        <v>2257</v>
      </c>
      <c r="E1844" s="66" t="s">
        <v>4</v>
      </c>
    </row>
    <row r="1845" spans="1:5" x14ac:dyDescent="0.25">
      <c r="A1845" s="78" t="s">
        <v>2446</v>
      </c>
      <c r="B1845" s="57" t="s">
        <v>2447</v>
      </c>
      <c r="C1845" s="57" t="s">
        <v>2256</v>
      </c>
      <c r="D1845" s="57" t="s">
        <v>2257</v>
      </c>
      <c r="E1845" s="66" t="s">
        <v>4</v>
      </c>
    </row>
    <row r="1846" spans="1:5" x14ac:dyDescent="0.25">
      <c r="A1846" s="78" t="s">
        <v>2448</v>
      </c>
      <c r="B1846" s="57" t="s">
        <v>2449</v>
      </c>
      <c r="C1846" s="57" t="s">
        <v>2256</v>
      </c>
      <c r="D1846" s="57" t="s">
        <v>2257</v>
      </c>
      <c r="E1846" s="66" t="s">
        <v>4</v>
      </c>
    </row>
    <row r="1847" spans="1:5" x14ac:dyDescent="0.25">
      <c r="A1847" s="78" t="s">
        <v>2450</v>
      </c>
      <c r="B1847" s="57" t="s">
        <v>2451</v>
      </c>
      <c r="C1847" s="57" t="s">
        <v>2256</v>
      </c>
      <c r="D1847" s="57" t="s">
        <v>2257</v>
      </c>
      <c r="E1847" s="66" t="s">
        <v>4</v>
      </c>
    </row>
    <row r="1848" spans="1:5" x14ac:dyDescent="0.25">
      <c r="A1848" s="78" t="s">
        <v>2452</v>
      </c>
      <c r="B1848" s="57" t="s">
        <v>2453</v>
      </c>
      <c r="C1848" s="57" t="s">
        <v>2256</v>
      </c>
      <c r="D1848" s="57" t="s">
        <v>2272</v>
      </c>
      <c r="E1848" s="66" t="s">
        <v>4</v>
      </c>
    </row>
    <row r="1849" spans="1:5" x14ac:dyDescent="0.25">
      <c r="A1849" s="78" t="s">
        <v>2454</v>
      </c>
      <c r="B1849" s="57" t="s">
        <v>2455</v>
      </c>
      <c r="C1849" s="57" t="s">
        <v>2256</v>
      </c>
      <c r="D1849" s="57" t="s">
        <v>2257</v>
      </c>
      <c r="E1849" s="66" t="s">
        <v>4</v>
      </c>
    </row>
    <row r="1850" spans="1:5" x14ac:dyDescent="0.25">
      <c r="A1850" s="78" t="s">
        <v>2456</v>
      </c>
      <c r="B1850" s="57" t="s">
        <v>2457</v>
      </c>
      <c r="C1850" s="57" t="s">
        <v>2256</v>
      </c>
      <c r="D1850" s="57" t="s">
        <v>2257</v>
      </c>
      <c r="E1850" s="66" t="s">
        <v>4</v>
      </c>
    </row>
    <row r="1851" spans="1:5" x14ac:dyDescent="0.25">
      <c r="A1851" s="78" t="s">
        <v>2458</v>
      </c>
      <c r="B1851" s="57" t="s">
        <v>2459</v>
      </c>
      <c r="C1851" s="57" t="s">
        <v>2256</v>
      </c>
      <c r="D1851" s="57" t="s">
        <v>2257</v>
      </c>
      <c r="E1851" s="66" t="s">
        <v>4</v>
      </c>
    </row>
    <row r="1852" spans="1:5" x14ac:dyDescent="0.25">
      <c r="A1852" s="78" t="s">
        <v>2460</v>
      </c>
      <c r="B1852" s="57" t="s">
        <v>2461</v>
      </c>
      <c r="C1852" s="57" t="s">
        <v>2256</v>
      </c>
      <c r="D1852" s="57" t="s">
        <v>2257</v>
      </c>
      <c r="E1852" s="66" t="s">
        <v>4</v>
      </c>
    </row>
    <row r="1853" spans="1:5" x14ac:dyDescent="0.25">
      <c r="A1853" s="78" t="s">
        <v>2462</v>
      </c>
      <c r="B1853" s="57" t="s">
        <v>2463</v>
      </c>
      <c r="C1853" s="57" t="s">
        <v>2256</v>
      </c>
      <c r="D1853" s="57" t="s">
        <v>2257</v>
      </c>
      <c r="E1853" s="66" t="s">
        <v>4</v>
      </c>
    </row>
    <row r="1854" spans="1:5" x14ac:dyDescent="0.25">
      <c r="A1854" s="78" t="s">
        <v>2464</v>
      </c>
      <c r="B1854" s="57" t="s">
        <v>2465</v>
      </c>
      <c r="C1854" s="57" t="s">
        <v>2256</v>
      </c>
      <c r="D1854" s="57" t="s">
        <v>2257</v>
      </c>
      <c r="E1854" s="66" t="s">
        <v>4</v>
      </c>
    </row>
    <row r="1855" spans="1:5" x14ac:dyDescent="0.25">
      <c r="A1855" s="78" t="s">
        <v>2466</v>
      </c>
      <c r="B1855" s="57" t="s">
        <v>2467</v>
      </c>
      <c r="C1855" s="57" t="s">
        <v>2256</v>
      </c>
      <c r="D1855" s="57" t="s">
        <v>2257</v>
      </c>
      <c r="E1855" s="66" t="s">
        <v>4</v>
      </c>
    </row>
    <row r="1856" spans="1:5" x14ac:dyDescent="0.25">
      <c r="A1856" s="78" t="s">
        <v>2468</v>
      </c>
      <c r="B1856" s="57" t="s">
        <v>2469</v>
      </c>
      <c r="C1856" s="57" t="s">
        <v>2256</v>
      </c>
      <c r="D1856" s="57" t="s">
        <v>2257</v>
      </c>
      <c r="E1856" s="66" t="s">
        <v>4</v>
      </c>
    </row>
    <row r="1857" spans="1:5" x14ac:dyDescent="0.25">
      <c r="A1857" s="78" t="s">
        <v>2470</v>
      </c>
      <c r="B1857" s="57" t="s">
        <v>2471</v>
      </c>
      <c r="C1857" s="57" t="s">
        <v>2256</v>
      </c>
      <c r="D1857" s="57" t="s">
        <v>2257</v>
      </c>
      <c r="E1857" s="66" t="s">
        <v>4</v>
      </c>
    </row>
    <row r="1858" spans="1:5" x14ac:dyDescent="0.25">
      <c r="A1858" s="78" t="s">
        <v>2472</v>
      </c>
      <c r="B1858" s="57" t="s">
        <v>2473</v>
      </c>
      <c r="C1858" s="57" t="s">
        <v>2256</v>
      </c>
      <c r="D1858" s="57" t="s">
        <v>2257</v>
      </c>
      <c r="E1858" s="66" t="s">
        <v>4</v>
      </c>
    </row>
    <row r="1859" spans="1:5" x14ac:dyDescent="0.25">
      <c r="A1859" s="78" t="s">
        <v>2474</v>
      </c>
      <c r="B1859" s="57" t="s">
        <v>2475</v>
      </c>
      <c r="C1859" s="57" t="s">
        <v>2256</v>
      </c>
      <c r="D1859" s="57" t="s">
        <v>2257</v>
      </c>
      <c r="E1859" s="66" t="s">
        <v>4</v>
      </c>
    </row>
    <row r="1860" spans="1:5" x14ac:dyDescent="0.25">
      <c r="A1860" s="78" t="s">
        <v>2476</v>
      </c>
      <c r="B1860" s="57" t="s">
        <v>2477</v>
      </c>
      <c r="C1860" s="57" t="s">
        <v>2256</v>
      </c>
      <c r="D1860" s="57" t="s">
        <v>2257</v>
      </c>
      <c r="E1860" s="66" t="s">
        <v>4</v>
      </c>
    </row>
    <row r="1861" spans="1:5" x14ac:dyDescent="0.25">
      <c r="A1861" s="78" t="s">
        <v>2478</v>
      </c>
      <c r="B1861" s="57" t="s">
        <v>2479</v>
      </c>
      <c r="C1861" s="57" t="s">
        <v>2256</v>
      </c>
      <c r="D1861" s="57" t="s">
        <v>2257</v>
      </c>
      <c r="E1861" s="66" t="s">
        <v>4</v>
      </c>
    </row>
    <row r="1862" spans="1:5" x14ac:dyDescent="0.25">
      <c r="A1862" s="78" t="s">
        <v>2480</v>
      </c>
      <c r="B1862" s="57" t="s">
        <v>2481</v>
      </c>
      <c r="C1862" s="57" t="s">
        <v>2256</v>
      </c>
      <c r="D1862" s="57" t="s">
        <v>2257</v>
      </c>
      <c r="E1862" s="66" t="s">
        <v>4</v>
      </c>
    </row>
    <row r="1863" spans="1:5" x14ac:dyDescent="0.25">
      <c r="A1863" s="78" t="s">
        <v>2482</v>
      </c>
      <c r="B1863" s="57" t="s">
        <v>2483</v>
      </c>
      <c r="C1863" s="57" t="s">
        <v>2256</v>
      </c>
      <c r="D1863" s="57" t="s">
        <v>2257</v>
      </c>
      <c r="E1863" s="66" t="s">
        <v>4</v>
      </c>
    </row>
    <row r="1864" spans="1:5" x14ac:dyDescent="0.25">
      <c r="A1864" s="78" t="s">
        <v>2484</v>
      </c>
      <c r="B1864" s="57" t="s">
        <v>2485</v>
      </c>
      <c r="C1864" s="57" t="s">
        <v>2256</v>
      </c>
      <c r="D1864" s="57" t="s">
        <v>2257</v>
      </c>
      <c r="E1864" s="66" t="s">
        <v>4</v>
      </c>
    </row>
    <row r="1865" spans="1:5" x14ac:dyDescent="0.25">
      <c r="A1865" s="78" t="s">
        <v>2486</v>
      </c>
      <c r="B1865" s="57" t="s">
        <v>2487</v>
      </c>
      <c r="C1865" s="57" t="s">
        <v>2256</v>
      </c>
      <c r="D1865" s="57" t="s">
        <v>2257</v>
      </c>
      <c r="E1865" s="66" t="s">
        <v>4</v>
      </c>
    </row>
    <row r="1866" spans="1:5" x14ac:dyDescent="0.25">
      <c r="A1866" s="78" t="s">
        <v>2488</v>
      </c>
      <c r="B1866" s="57" t="s">
        <v>1531</v>
      </c>
      <c r="C1866" s="57" t="s">
        <v>2256</v>
      </c>
      <c r="D1866" s="57" t="s">
        <v>2263</v>
      </c>
      <c r="E1866" s="66" t="s">
        <v>4</v>
      </c>
    </row>
    <row r="1867" spans="1:5" x14ac:dyDescent="0.25">
      <c r="A1867" s="78" t="s">
        <v>2489</v>
      </c>
      <c r="B1867" s="57" t="s">
        <v>2490</v>
      </c>
      <c r="C1867" s="57" t="s">
        <v>2256</v>
      </c>
      <c r="D1867" s="57" t="s">
        <v>2491</v>
      </c>
      <c r="E1867" s="66" t="s">
        <v>2492</v>
      </c>
    </row>
    <row r="1868" spans="1:5" x14ac:dyDescent="0.25">
      <c r="A1868" s="78" t="s">
        <v>2493</v>
      </c>
      <c r="B1868" s="57" t="s">
        <v>2494</v>
      </c>
      <c r="C1868" s="57" t="s">
        <v>2256</v>
      </c>
      <c r="D1868" s="57" t="s">
        <v>2491</v>
      </c>
      <c r="E1868" s="66" t="s">
        <v>2492</v>
      </c>
    </row>
    <row r="1869" spans="1:5" x14ac:dyDescent="0.25">
      <c r="A1869" s="78" t="s">
        <v>2495</v>
      </c>
      <c r="B1869" s="57" t="s">
        <v>2496</v>
      </c>
      <c r="C1869" s="57" t="s">
        <v>2256</v>
      </c>
      <c r="D1869" s="57" t="s">
        <v>2491</v>
      </c>
      <c r="E1869" s="66" t="s">
        <v>2492</v>
      </c>
    </row>
    <row r="1870" spans="1:5" x14ac:dyDescent="0.25">
      <c r="A1870" s="78" t="s">
        <v>2497</v>
      </c>
      <c r="B1870" s="57" t="s">
        <v>2498</v>
      </c>
      <c r="C1870" s="57" t="s">
        <v>2256</v>
      </c>
      <c r="D1870" s="57" t="s">
        <v>2491</v>
      </c>
      <c r="E1870" s="66" t="s">
        <v>2492</v>
      </c>
    </row>
    <row r="1871" spans="1:5" x14ac:dyDescent="0.25">
      <c r="A1871" s="78" t="s">
        <v>2499</v>
      </c>
      <c r="B1871" s="57" t="s">
        <v>2500</v>
      </c>
      <c r="C1871" s="57" t="s">
        <v>2256</v>
      </c>
      <c r="D1871" s="57" t="s">
        <v>2491</v>
      </c>
      <c r="E1871" s="66" t="s">
        <v>2492</v>
      </c>
    </row>
    <row r="1872" spans="1:5" x14ac:dyDescent="0.25">
      <c r="A1872" s="78" t="s">
        <v>2501</v>
      </c>
      <c r="B1872" s="57" t="s">
        <v>2502</v>
      </c>
      <c r="C1872" s="57" t="s">
        <v>2256</v>
      </c>
      <c r="D1872" s="57" t="s">
        <v>2491</v>
      </c>
      <c r="E1872" s="66" t="s">
        <v>2492</v>
      </c>
    </row>
    <row r="1873" spans="1:5" x14ac:dyDescent="0.25">
      <c r="A1873" s="78" t="s">
        <v>2503</v>
      </c>
      <c r="B1873" s="57" t="s">
        <v>2504</v>
      </c>
      <c r="C1873" s="57" t="s">
        <v>2256</v>
      </c>
      <c r="D1873" s="57" t="s">
        <v>2491</v>
      </c>
      <c r="E1873" s="66" t="s">
        <v>2492</v>
      </c>
    </row>
    <row r="1874" spans="1:5" x14ac:dyDescent="0.25">
      <c r="A1874" s="78" t="s">
        <v>2505</v>
      </c>
      <c r="B1874" s="57" t="s">
        <v>2506</v>
      </c>
      <c r="C1874" s="57" t="s">
        <v>2256</v>
      </c>
      <c r="D1874" s="57" t="s">
        <v>2491</v>
      </c>
      <c r="E1874" s="66" t="s">
        <v>2492</v>
      </c>
    </row>
    <row r="1875" spans="1:5" x14ac:dyDescent="0.25">
      <c r="A1875" s="78" t="s">
        <v>2507</v>
      </c>
      <c r="B1875" s="57" t="s">
        <v>2508</v>
      </c>
      <c r="C1875" s="57" t="s">
        <v>2256</v>
      </c>
      <c r="D1875" s="57" t="s">
        <v>2491</v>
      </c>
      <c r="E1875" s="66" t="s">
        <v>2492</v>
      </c>
    </row>
    <row r="1876" spans="1:5" x14ac:dyDescent="0.25">
      <c r="A1876" s="78" t="s">
        <v>2509</v>
      </c>
      <c r="B1876" s="57" t="s">
        <v>2510</v>
      </c>
      <c r="C1876" s="57" t="s">
        <v>2256</v>
      </c>
      <c r="D1876" s="57" t="s">
        <v>2491</v>
      </c>
      <c r="E1876" s="66" t="s">
        <v>2492</v>
      </c>
    </row>
    <row r="1877" spans="1:5" x14ac:dyDescent="0.25">
      <c r="A1877" s="78" t="s">
        <v>2511</v>
      </c>
      <c r="B1877" s="57" t="s">
        <v>2512</v>
      </c>
      <c r="C1877" s="57" t="s">
        <v>2256</v>
      </c>
      <c r="D1877" s="57" t="s">
        <v>2491</v>
      </c>
      <c r="E1877" s="66" t="s">
        <v>2513</v>
      </c>
    </row>
    <row r="1878" spans="1:5" x14ac:dyDescent="0.25">
      <c r="A1878" s="78" t="s">
        <v>2514</v>
      </c>
      <c r="B1878" s="57" t="s">
        <v>2515</v>
      </c>
      <c r="C1878" s="57" t="s">
        <v>2256</v>
      </c>
      <c r="D1878" s="57" t="s">
        <v>2491</v>
      </c>
      <c r="E1878" s="66" t="s">
        <v>2513</v>
      </c>
    </row>
    <row r="1879" spans="1:5" x14ac:dyDescent="0.25">
      <c r="A1879" s="78" t="s">
        <v>2516</v>
      </c>
      <c r="B1879" s="57" t="s">
        <v>2517</v>
      </c>
      <c r="C1879" s="57" t="s">
        <v>2256</v>
      </c>
      <c r="D1879" s="57" t="s">
        <v>2491</v>
      </c>
      <c r="E1879" s="66" t="s">
        <v>2513</v>
      </c>
    </row>
    <row r="1880" spans="1:5" x14ac:dyDescent="0.25">
      <c r="A1880" s="78" t="s">
        <v>2518</v>
      </c>
      <c r="B1880" s="57" t="s">
        <v>2519</v>
      </c>
      <c r="C1880" s="57" t="s">
        <v>2256</v>
      </c>
      <c r="D1880" s="57" t="s">
        <v>2491</v>
      </c>
      <c r="E1880" s="66" t="s">
        <v>2492</v>
      </c>
    </row>
    <row r="1881" spans="1:5" x14ac:dyDescent="0.25">
      <c r="A1881" s="78" t="s">
        <v>2520</v>
      </c>
      <c r="B1881" s="57" t="s">
        <v>2521</v>
      </c>
      <c r="C1881" s="57" t="s">
        <v>2256</v>
      </c>
      <c r="D1881" s="57" t="s">
        <v>2491</v>
      </c>
      <c r="E1881" s="66" t="s">
        <v>2492</v>
      </c>
    </row>
    <row r="1882" spans="1:5" x14ac:dyDescent="0.25">
      <c r="A1882" s="78" t="s">
        <v>2522</v>
      </c>
      <c r="B1882" s="57" t="s">
        <v>2523</v>
      </c>
      <c r="C1882" s="57" t="s">
        <v>2256</v>
      </c>
      <c r="D1882" s="57" t="s">
        <v>2491</v>
      </c>
      <c r="E1882" s="66" t="s">
        <v>2492</v>
      </c>
    </row>
    <row r="1883" spans="1:5" x14ac:dyDescent="0.25">
      <c r="A1883" s="78" t="s">
        <v>2524</v>
      </c>
      <c r="B1883" s="57" t="s">
        <v>2525</v>
      </c>
      <c r="C1883" s="57" t="s">
        <v>2256</v>
      </c>
      <c r="D1883" s="57" t="s">
        <v>2491</v>
      </c>
      <c r="E1883" s="66" t="s">
        <v>2492</v>
      </c>
    </row>
    <row r="1884" spans="1:5" x14ac:dyDescent="0.25">
      <c r="A1884" s="78" t="s">
        <v>2526</v>
      </c>
      <c r="B1884" s="57" t="s">
        <v>2527</v>
      </c>
      <c r="C1884" s="57" t="s">
        <v>2256</v>
      </c>
      <c r="D1884" s="57" t="s">
        <v>2491</v>
      </c>
      <c r="E1884" s="66" t="s">
        <v>2492</v>
      </c>
    </row>
    <row r="1885" spans="1:5" x14ac:dyDescent="0.25">
      <c r="A1885" s="78" t="s">
        <v>2528</v>
      </c>
      <c r="B1885" s="57" t="s">
        <v>2529</v>
      </c>
      <c r="C1885" s="57" t="s">
        <v>2256</v>
      </c>
      <c r="D1885" s="57" t="s">
        <v>2491</v>
      </c>
      <c r="E1885" s="66" t="s">
        <v>2492</v>
      </c>
    </row>
    <row r="1886" spans="1:5" x14ac:dyDescent="0.25">
      <c r="A1886" s="78" t="s">
        <v>2530</v>
      </c>
      <c r="B1886" s="57" t="s">
        <v>2531</v>
      </c>
      <c r="C1886" s="57" t="s">
        <v>2256</v>
      </c>
      <c r="D1886" s="57" t="s">
        <v>2491</v>
      </c>
      <c r="E1886" s="66" t="s">
        <v>2492</v>
      </c>
    </row>
    <row r="1887" spans="1:5" x14ac:dyDescent="0.25">
      <c r="A1887" s="78" t="s">
        <v>2532</v>
      </c>
      <c r="B1887" s="57" t="s">
        <v>2533</v>
      </c>
      <c r="C1887" s="57" t="s">
        <v>2256</v>
      </c>
      <c r="D1887" s="57" t="s">
        <v>2491</v>
      </c>
      <c r="E1887" s="66" t="s">
        <v>2492</v>
      </c>
    </row>
    <row r="1888" spans="1:5" x14ac:dyDescent="0.25">
      <c r="A1888" s="78" t="s">
        <v>2534</v>
      </c>
      <c r="B1888" s="57" t="s">
        <v>2535</v>
      </c>
      <c r="C1888" s="57" t="s">
        <v>2256</v>
      </c>
      <c r="D1888" s="57" t="s">
        <v>2491</v>
      </c>
      <c r="E1888" s="66" t="s">
        <v>2492</v>
      </c>
    </row>
    <row r="1889" spans="1:5" x14ac:dyDescent="0.25">
      <c r="A1889" s="78" t="s">
        <v>2536</v>
      </c>
      <c r="B1889" s="57" t="s">
        <v>2537</v>
      </c>
      <c r="C1889" s="57" t="s">
        <v>2256</v>
      </c>
      <c r="D1889" s="57" t="s">
        <v>2491</v>
      </c>
      <c r="E1889" s="66" t="s">
        <v>2492</v>
      </c>
    </row>
    <row r="1890" spans="1:5" x14ac:dyDescent="0.25">
      <c r="A1890" s="78" t="s">
        <v>2538</v>
      </c>
      <c r="B1890" s="57" t="s">
        <v>2539</v>
      </c>
      <c r="C1890" s="57" t="s">
        <v>2256</v>
      </c>
      <c r="D1890" s="57" t="s">
        <v>2491</v>
      </c>
      <c r="E1890" s="66" t="s">
        <v>2492</v>
      </c>
    </row>
    <row r="1891" spans="1:5" x14ac:dyDescent="0.25">
      <c r="A1891" s="78" t="s">
        <v>2540</v>
      </c>
      <c r="B1891" s="57" t="s">
        <v>2541</v>
      </c>
      <c r="C1891" s="57" t="s">
        <v>2256</v>
      </c>
      <c r="D1891" s="57" t="s">
        <v>2491</v>
      </c>
      <c r="E1891" s="66" t="s">
        <v>2492</v>
      </c>
    </row>
    <row r="1892" spans="1:5" x14ac:dyDescent="0.25">
      <c r="A1892" s="78" t="s">
        <v>2542</v>
      </c>
      <c r="B1892" s="57" t="s">
        <v>2543</v>
      </c>
      <c r="C1892" s="57" t="s">
        <v>2256</v>
      </c>
      <c r="D1892" s="57" t="s">
        <v>2491</v>
      </c>
      <c r="E1892" s="66" t="s">
        <v>2492</v>
      </c>
    </row>
    <row r="1893" spans="1:5" x14ac:dyDescent="0.25">
      <c r="A1893" s="78" t="s">
        <v>2544</v>
      </c>
      <c r="B1893" s="57" t="s">
        <v>2545</v>
      </c>
      <c r="C1893" s="57" t="s">
        <v>2256</v>
      </c>
      <c r="D1893" s="57" t="s">
        <v>2491</v>
      </c>
      <c r="E1893" s="66" t="s">
        <v>2492</v>
      </c>
    </row>
    <row r="1894" spans="1:5" x14ac:dyDescent="0.25">
      <c r="A1894" s="78" t="s">
        <v>2546</v>
      </c>
      <c r="B1894" s="57" t="s">
        <v>2547</v>
      </c>
      <c r="C1894" s="57" t="s">
        <v>2256</v>
      </c>
      <c r="D1894" s="57" t="s">
        <v>2491</v>
      </c>
      <c r="E1894" s="66" t="s">
        <v>2492</v>
      </c>
    </row>
    <row r="1895" spans="1:5" x14ac:dyDescent="0.25">
      <c r="A1895" s="78" t="s">
        <v>2548</v>
      </c>
      <c r="B1895" s="57" t="s">
        <v>2549</v>
      </c>
      <c r="C1895" s="57" t="s">
        <v>2256</v>
      </c>
      <c r="D1895" s="57" t="s">
        <v>2491</v>
      </c>
      <c r="E1895" s="66" t="s">
        <v>2492</v>
      </c>
    </row>
    <row r="1896" spans="1:5" x14ac:dyDescent="0.25">
      <c r="A1896" s="78" t="s">
        <v>2550</v>
      </c>
      <c r="B1896" s="57" t="s">
        <v>2551</v>
      </c>
      <c r="C1896" s="57" t="s">
        <v>2256</v>
      </c>
      <c r="D1896" s="57" t="s">
        <v>2491</v>
      </c>
      <c r="E1896" s="66" t="s">
        <v>2492</v>
      </c>
    </row>
    <row r="1897" spans="1:5" x14ac:dyDescent="0.25">
      <c r="A1897" s="78" t="s">
        <v>2552</v>
      </c>
      <c r="B1897" s="57" t="s">
        <v>2553</v>
      </c>
      <c r="C1897" s="57" t="s">
        <v>2256</v>
      </c>
      <c r="D1897" s="57" t="s">
        <v>2491</v>
      </c>
      <c r="E1897" s="66" t="s">
        <v>2492</v>
      </c>
    </row>
    <row r="1898" spans="1:5" x14ac:dyDescent="0.25">
      <c r="A1898" s="78" t="s">
        <v>2554</v>
      </c>
      <c r="B1898" s="57" t="s">
        <v>2555</v>
      </c>
      <c r="C1898" s="57" t="s">
        <v>2256</v>
      </c>
      <c r="D1898" s="57" t="s">
        <v>2491</v>
      </c>
      <c r="E1898" s="66" t="s">
        <v>2492</v>
      </c>
    </row>
    <row r="1899" spans="1:5" x14ac:dyDescent="0.25">
      <c r="A1899" s="78" t="s">
        <v>2556</v>
      </c>
      <c r="B1899" s="57" t="s">
        <v>2557</v>
      </c>
      <c r="C1899" s="57" t="s">
        <v>2256</v>
      </c>
      <c r="D1899" s="57" t="s">
        <v>2491</v>
      </c>
      <c r="E1899" s="66" t="s">
        <v>2492</v>
      </c>
    </row>
    <row r="1900" spans="1:5" x14ac:dyDescent="0.25">
      <c r="A1900" s="78" t="s">
        <v>2558</v>
      </c>
      <c r="B1900" s="57" t="s">
        <v>2559</v>
      </c>
      <c r="C1900" s="57" t="s">
        <v>2256</v>
      </c>
      <c r="D1900" s="57" t="s">
        <v>2491</v>
      </c>
      <c r="E1900" s="66" t="s">
        <v>2492</v>
      </c>
    </row>
    <row r="1901" spans="1:5" x14ac:dyDescent="0.25">
      <c r="A1901" s="78" t="s">
        <v>2560</v>
      </c>
      <c r="B1901" s="57" t="s">
        <v>2561</v>
      </c>
      <c r="C1901" s="57" t="s">
        <v>2256</v>
      </c>
      <c r="D1901" s="57" t="s">
        <v>2491</v>
      </c>
      <c r="E1901" s="66" t="s">
        <v>2492</v>
      </c>
    </row>
    <row r="1902" spans="1:5" x14ac:dyDescent="0.25">
      <c r="A1902" s="78" t="s">
        <v>2562</v>
      </c>
      <c r="B1902" s="57" t="s">
        <v>2563</v>
      </c>
      <c r="C1902" s="57" t="s">
        <v>2256</v>
      </c>
      <c r="D1902" s="57" t="s">
        <v>2491</v>
      </c>
      <c r="E1902" s="66" t="s">
        <v>2492</v>
      </c>
    </row>
    <row r="1903" spans="1:5" x14ac:dyDescent="0.25">
      <c r="A1903" s="78" t="s">
        <v>2564</v>
      </c>
      <c r="B1903" s="57" t="s">
        <v>2565</v>
      </c>
      <c r="C1903" s="57" t="s">
        <v>2256</v>
      </c>
      <c r="D1903" s="57" t="s">
        <v>2491</v>
      </c>
      <c r="E1903" s="66" t="s">
        <v>2492</v>
      </c>
    </row>
    <row r="1904" spans="1:5" x14ac:dyDescent="0.25">
      <c r="A1904" s="78" t="s">
        <v>2566</v>
      </c>
      <c r="B1904" s="57" t="s">
        <v>2567</v>
      </c>
      <c r="C1904" s="57" t="s">
        <v>2256</v>
      </c>
      <c r="D1904" s="57" t="s">
        <v>2491</v>
      </c>
      <c r="E1904" s="66" t="s">
        <v>2492</v>
      </c>
    </row>
    <row r="1905" spans="1:5" x14ac:dyDescent="0.25">
      <c r="A1905" s="78" t="s">
        <v>2568</v>
      </c>
      <c r="B1905" s="57" t="s">
        <v>2569</v>
      </c>
      <c r="C1905" s="57" t="s">
        <v>2256</v>
      </c>
      <c r="D1905" s="57" t="s">
        <v>2491</v>
      </c>
      <c r="E1905" s="66" t="s">
        <v>2492</v>
      </c>
    </row>
    <row r="1906" spans="1:5" x14ac:dyDescent="0.25">
      <c r="A1906" s="78" t="s">
        <v>2570</v>
      </c>
      <c r="B1906" s="57" t="s">
        <v>2571</v>
      </c>
      <c r="C1906" s="57" t="s">
        <v>2256</v>
      </c>
      <c r="D1906" s="57" t="s">
        <v>2491</v>
      </c>
      <c r="E1906" s="66" t="s">
        <v>2492</v>
      </c>
    </row>
    <row r="1907" spans="1:5" x14ac:dyDescent="0.25">
      <c r="A1907" s="78" t="s">
        <v>2572</v>
      </c>
      <c r="B1907" s="57" t="s">
        <v>2573</v>
      </c>
      <c r="C1907" s="57" t="s">
        <v>2256</v>
      </c>
      <c r="D1907" s="57" t="s">
        <v>2491</v>
      </c>
      <c r="E1907" s="66" t="s">
        <v>2492</v>
      </c>
    </row>
    <row r="1908" spans="1:5" x14ac:dyDescent="0.25">
      <c r="A1908" s="78" t="s">
        <v>2574</v>
      </c>
      <c r="B1908" s="57" t="s">
        <v>2575</v>
      </c>
      <c r="C1908" s="57" t="s">
        <v>2256</v>
      </c>
      <c r="D1908" s="57" t="s">
        <v>2491</v>
      </c>
      <c r="E1908" s="66" t="s">
        <v>2492</v>
      </c>
    </row>
    <row r="1909" spans="1:5" x14ac:dyDescent="0.25">
      <c r="A1909" s="78" t="s">
        <v>2576</v>
      </c>
      <c r="B1909" s="57" t="s">
        <v>2577</v>
      </c>
      <c r="C1909" s="57" t="s">
        <v>2256</v>
      </c>
      <c r="D1909" s="57" t="s">
        <v>2491</v>
      </c>
      <c r="E1909" s="66" t="s">
        <v>2492</v>
      </c>
    </row>
    <row r="1910" spans="1:5" x14ac:dyDescent="0.25">
      <c r="A1910" s="78" t="s">
        <v>2578</v>
      </c>
      <c r="B1910" s="57" t="s">
        <v>2579</v>
      </c>
      <c r="C1910" s="57" t="s">
        <v>2256</v>
      </c>
      <c r="D1910" s="57" t="s">
        <v>2491</v>
      </c>
      <c r="E1910" s="66" t="s">
        <v>2492</v>
      </c>
    </row>
    <row r="1911" spans="1:5" x14ac:dyDescent="0.25">
      <c r="A1911" s="78" t="s">
        <v>2580</v>
      </c>
      <c r="B1911" s="57" t="s">
        <v>2581</v>
      </c>
      <c r="C1911" s="57" t="s">
        <v>2256</v>
      </c>
      <c r="D1911" s="57" t="s">
        <v>2491</v>
      </c>
      <c r="E1911" s="66" t="s">
        <v>2492</v>
      </c>
    </row>
    <row r="1912" spans="1:5" x14ac:dyDescent="0.25">
      <c r="A1912" s="78" t="s">
        <v>2582</v>
      </c>
      <c r="B1912" s="57" t="s">
        <v>2583</v>
      </c>
      <c r="C1912" s="57" t="s">
        <v>2256</v>
      </c>
      <c r="D1912" s="57" t="s">
        <v>2491</v>
      </c>
      <c r="E1912" s="66" t="s">
        <v>2492</v>
      </c>
    </row>
    <row r="1913" spans="1:5" x14ac:dyDescent="0.25">
      <c r="A1913" s="78" t="s">
        <v>2584</v>
      </c>
      <c r="B1913" s="57" t="s">
        <v>2585</v>
      </c>
      <c r="C1913" s="57" t="s">
        <v>2256</v>
      </c>
      <c r="D1913" s="57" t="s">
        <v>2491</v>
      </c>
      <c r="E1913" s="66" t="s">
        <v>2492</v>
      </c>
    </row>
    <row r="1914" spans="1:5" x14ac:dyDescent="0.25">
      <c r="A1914" s="78" t="s">
        <v>2586</v>
      </c>
      <c r="B1914" s="57" t="s">
        <v>2587</v>
      </c>
      <c r="C1914" s="57" t="s">
        <v>2256</v>
      </c>
      <c r="D1914" s="57" t="s">
        <v>2491</v>
      </c>
      <c r="E1914" s="66" t="s">
        <v>2492</v>
      </c>
    </row>
    <row r="1915" spans="1:5" x14ac:dyDescent="0.25">
      <c r="A1915" s="78" t="s">
        <v>2588</v>
      </c>
      <c r="B1915" s="57" t="s">
        <v>2589</v>
      </c>
      <c r="C1915" s="57" t="s">
        <v>2256</v>
      </c>
      <c r="D1915" s="57" t="s">
        <v>2491</v>
      </c>
      <c r="E1915" s="66" t="s">
        <v>2492</v>
      </c>
    </row>
    <row r="1916" spans="1:5" x14ac:dyDescent="0.25">
      <c r="A1916" s="78" t="s">
        <v>2590</v>
      </c>
      <c r="B1916" s="57" t="s">
        <v>2591</v>
      </c>
      <c r="C1916" s="57" t="s">
        <v>2256</v>
      </c>
      <c r="D1916" s="57" t="s">
        <v>2491</v>
      </c>
      <c r="E1916" s="66" t="s">
        <v>2492</v>
      </c>
    </row>
    <row r="1917" spans="1:5" x14ac:dyDescent="0.25">
      <c r="A1917" s="78" t="s">
        <v>2592</v>
      </c>
      <c r="B1917" s="57" t="s">
        <v>2593</v>
      </c>
      <c r="C1917" s="57" t="s">
        <v>2256</v>
      </c>
      <c r="D1917" s="57" t="s">
        <v>2491</v>
      </c>
      <c r="E1917" s="66" t="s">
        <v>2492</v>
      </c>
    </row>
    <row r="1918" spans="1:5" x14ac:dyDescent="0.25">
      <c r="A1918" s="78" t="s">
        <v>2594</v>
      </c>
      <c r="B1918" s="57" t="s">
        <v>2595</v>
      </c>
      <c r="C1918" s="57" t="s">
        <v>2256</v>
      </c>
      <c r="D1918" s="57" t="s">
        <v>2491</v>
      </c>
      <c r="E1918" s="66" t="s">
        <v>2492</v>
      </c>
    </row>
    <row r="1919" spans="1:5" x14ac:dyDescent="0.25">
      <c r="A1919" s="78" t="s">
        <v>2596</v>
      </c>
      <c r="B1919" s="57" t="s">
        <v>2597</v>
      </c>
      <c r="C1919" s="57" t="s">
        <v>2256</v>
      </c>
      <c r="D1919" s="57" t="s">
        <v>2491</v>
      </c>
      <c r="E1919" s="66" t="s">
        <v>2492</v>
      </c>
    </row>
    <row r="1920" spans="1:5" x14ac:dyDescent="0.25">
      <c r="A1920" s="78" t="s">
        <v>2598</v>
      </c>
      <c r="B1920" s="57" t="s">
        <v>2599</v>
      </c>
      <c r="C1920" s="57" t="s">
        <v>2256</v>
      </c>
      <c r="D1920" s="57" t="s">
        <v>2491</v>
      </c>
      <c r="E1920" s="66" t="s">
        <v>2492</v>
      </c>
    </row>
    <row r="1921" spans="1:5" x14ac:dyDescent="0.25">
      <c r="A1921" s="78" t="s">
        <v>2600</v>
      </c>
      <c r="B1921" s="57" t="s">
        <v>2601</v>
      </c>
      <c r="C1921" s="57" t="s">
        <v>2256</v>
      </c>
      <c r="D1921" s="57" t="s">
        <v>2491</v>
      </c>
      <c r="E1921" s="66" t="s">
        <v>2492</v>
      </c>
    </row>
    <row r="1922" spans="1:5" x14ac:dyDescent="0.25">
      <c r="A1922" s="78" t="s">
        <v>2602</v>
      </c>
      <c r="B1922" s="57" t="s">
        <v>2603</v>
      </c>
      <c r="C1922" s="57" t="s">
        <v>2256</v>
      </c>
      <c r="D1922" s="57" t="s">
        <v>2491</v>
      </c>
      <c r="E1922" s="66" t="s">
        <v>2492</v>
      </c>
    </row>
    <row r="1923" spans="1:5" x14ac:dyDescent="0.25">
      <c r="A1923" s="78" t="s">
        <v>2604</v>
      </c>
      <c r="B1923" s="57" t="s">
        <v>2605</v>
      </c>
      <c r="C1923" s="57" t="s">
        <v>2256</v>
      </c>
      <c r="D1923" s="57" t="s">
        <v>2491</v>
      </c>
      <c r="E1923" s="66" t="s">
        <v>2492</v>
      </c>
    </row>
    <row r="1924" spans="1:5" x14ac:dyDescent="0.25">
      <c r="A1924" s="78" t="s">
        <v>2606</v>
      </c>
      <c r="B1924" s="57" t="s">
        <v>2607</v>
      </c>
      <c r="C1924" s="57" t="s">
        <v>2256</v>
      </c>
      <c r="D1924" s="57" t="s">
        <v>2491</v>
      </c>
      <c r="E1924" s="66" t="s">
        <v>2492</v>
      </c>
    </row>
    <row r="1925" spans="1:5" x14ac:dyDescent="0.25">
      <c r="A1925" s="78" t="s">
        <v>2608</v>
      </c>
      <c r="B1925" s="57" t="s">
        <v>2609</v>
      </c>
      <c r="C1925" s="57" t="s">
        <v>2256</v>
      </c>
      <c r="D1925" s="57" t="s">
        <v>2491</v>
      </c>
      <c r="E1925" s="66" t="s">
        <v>2492</v>
      </c>
    </row>
    <row r="1926" spans="1:5" x14ac:dyDescent="0.25">
      <c r="A1926" s="78" t="s">
        <v>2610</v>
      </c>
      <c r="B1926" s="57" t="s">
        <v>2611</v>
      </c>
      <c r="C1926" s="57" t="s">
        <v>2256</v>
      </c>
      <c r="D1926" s="57" t="s">
        <v>2491</v>
      </c>
      <c r="E1926" s="66" t="s">
        <v>2492</v>
      </c>
    </row>
    <row r="1927" spans="1:5" x14ac:dyDescent="0.25">
      <c r="A1927" s="78" t="s">
        <v>2612</v>
      </c>
      <c r="B1927" s="57" t="s">
        <v>2613</v>
      </c>
      <c r="C1927" s="57" t="s">
        <v>2256</v>
      </c>
      <c r="D1927" s="57" t="s">
        <v>2257</v>
      </c>
      <c r="E1927" s="66" t="s">
        <v>4</v>
      </c>
    </row>
    <row r="1928" spans="1:5" x14ac:dyDescent="0.25">
      <c r="A1928" s="78" t="s">
        <v>2614</v>
      </c>
      <c r="B1928" s="57" t="s">
        <v>2615</v>
      </c>
      <c r="C1928" s="57" t="s">
        <v>2256</v>
      </c>
      <c r="D1928" s="57" t="s">
        <v>2257</v>
      </c>
      <c r="E1928" s="66" t="s">
        <v>4</v>
      </c>
    </row>
    <row r="1929" spans="1:5" x14ac:dyDescent="0.25">
      <c r="A1929" s="78" t="s">
        <v>2616</v>
      </c>
      <c r="B1929" s="57" t="s">
        <v>2617</v>
      </c>
      <c r="C1929" s="57" t="s">
        <v>2256</v>
      </c>
      <c r="D1929" s="57" t="s">
        <v>2263</v>
      </c>
      <c r="E1929" s="66" t="s">
        <v>4</v>
      </c>
    </row>
    <row r="1930" spans="1:5" x14ac:dyDescent="0.25">
      <c r="A1930" s="78" t="s">
        <v>2618</v>
      </c>
      <c r="B1930" s="57" t="s">
        <v>2619</v>
      </c>
      <c r="C1930" s="57" t="s">
        <v>2256</v>
      </c>
      <c r="D1930" s="57" t="s">
        <v>2257</v>
      </c>
      <c r="E1930" s="66" t="s">
        <v>4</v>
      </c>
    </row>
    <row r="1931" spans="1:5" x14ac:dyDescent="0.25">
      <c r="A1931" s="78" t="s">
        <v>2620</v>
      </c>
      <c r="B1931" s="57" t="s">
        <v>2621</v>
      </c>
      <c r="C1931" s="57" t="s">
        <v>2256</v>
      </c>
      <c r="D1931" s="57" t="s">
        <v>2257</v>
      </c>
      <c r="E1931" s="66" t="s">
        <v>4</v>
      </c>
    </row>
    <row r="1932" spans="1:5" x14ac:dyDescent="0.25">
      <c r="A1932" s="78" t="s">
        <v>2622</v>
      </c>
      <c r="B1932" s="57" t="s">
        <v>2623</v>
      </c>
      <c r="C1932" s="57" t="s">
        <v>2256</v>
      </c>
      <c r="D1932" s="57" t="s">
        <v>2257</v>
      </c>
      <c r="E1932" s="66" t="s">
        <v>4</v>
      </c>
    </row>
    <row r="1933" spans="1:5" x14ac:dyDescent="0.25">
      <c r="A1933" s="78" t="s">
        <v>2624</v>
      </c>
      <c r="B1933" s="57" t="s">
        <v>2625</v>
      </c>
      <c r="C1933" s="57" t="s">
        <v>2256</v>
      </c>
      <c r="D1933" s="57" t="s">
        <v>2257</v>
      </c>
      <c r="E1933" s="66" t="s">
        <v>4</v>
      </c>
    </row>
    <row r="1934" spans="1:5" x14ac:dyDescent="0.25">
      <c r="A1934" s="78" t="s">
        <v>2626</v>
      </c>
      <c r="B1934" s="57" t="s">
        <v>2627</v>
      </c>
      <c r="C1934" s="57" t="s">
        <v>2256</v>
      </c>
      <c r="D1934" s="57" t="s">
        <v>2345</v>
      </c>
      <c r="E1934" s="66" t="s">
        <v>4</v>
      </c>
    </row>
    <row r="1935" spans="1:5" x14ac:dyDescent="0.25">
      <c r="A1935" s="78" t="s">
        <v>2628</v>
      </c>
      <c r="B1935" s="57" t="s">
        <v>2629</v>
      </c>
      <c r="C1935" s="57" t="s">
        <v>2256</v>
      </c>
      <c r="D1935" s="57" t="s">
        <v>2257</v>
      </c>
      <c r="E1935" s="66" t="s">
        <v>4</v>
      </c>
    </row>
    <row r="1936" spans="1:5" x14ac:dyDescent="0.25">
      <c r="A1936" s="78" t="s">
        <v>2630</v>
      </c>
      <c r="B1936" s="57" t="s">
        <v>2631</v>
      </c>
      <c r="C1936" s="57" t="s">
        <v>2256</v>
      </c>
      <c r="D1936" s="57" t="s">
        <v>2257</v>
      </c>
      <c r="E1936" s="66" t="s">
        <v>4</v>
      </c>
    </row>
    <row r="1937" spans="1:5" x14ac:dyDescent="0.25">
      <c r="A1937" s="78" t="s">
        <v>2632</v>
      </c>
      <c r="B1937" s="57" t="s">
        <v>2633</v>
      </c>
      <c r="C1937" s="57" t="s">
        <v>2256</v>
      </c>
      <c r="D1937" s="57" t="s">
        <v>2257</v>
      </c>
      <c r="E1937" s="66" t="s">
        <v>4</v>
      </c>
    </row>
    <row r="1938" spans="1:5" x14ac:dyDescent="0.25">
      <c r="A1938" s="78" t="s">
        <v>2634</v>
      </c>
      <c r="B1938" s="57" t="s">
        <v>2635</v>
      </c>
      <c r="C1938" s="57" t="s">
        <v>2256</v>
      </c>
      <c r="D1938" s="57" t="s">
        <v>2257</v>
      </c>
      <c r="E1938" s="66" t="s">
        <v>4</v>
      </c>
    </row>
    <row r="1939" spans="1:5" x14ac:dyDescent="0.25">
      <c r="A1939" s="78" t="s">
        <v>2636</v>
      </c>
      <c r="B1939" s="57" t="s">
        <v>2637</v>
      </c>
      <c r="C1939" s="57" t="s">
        <v>2256</v>
      </c>
      <c r="D1939" s="57" t="s">
        <v>2257</v>
      </c>
      <c r="E1939" s="66" t="s">
        <v>4</v>
      </c>
    </row>
    <row r="1940" spans="1:5" x14ac:dyDescent="0.25">
      <c r="A1940" s="78" t="s">
        <v>2638</v>
      </c>
      <c r="B1940" s="57" t="s">
        <v>2639</v>
      </c>
      <c r="C1940" s="57" t="s">
        <v>2256</v>
      </c>
      <c r="D1940" s="57" t="s">
        <v>2257</v>
      </c>
      <c r="E1940" s="66" t="s">
        <v>4</v>
      </c>
    </row>
    <row r="1941" spans="1:5" x14ac:dyDescent="0.25">
      <c r="A1941" s="78" t="s">
        <v>2640</v>
      </c>
      <c r="B1941" s="57" t="s">
        <v>2641</v>
      </c>
      <c r="C1941" s="57" t="s">
        <v>2256</v>
      </c>
      <c r="D1941" s="57" t="s">
        <v>2257</v>
      </c>
      <c r="E1941" s="66" t="s">
        <v>4</v>
      </c>
    </row>
    <row r="1942" spans="1:5" x14ac:dyDescent="0.25">
      <c r="A1942" s="78" t="s">
        <v>2642</v>
      </c>
      <c r="B1942" s="57" t="s">
        <v>2643</v>
      </c>
      <c r="C1942" s="57" t="s">
        <v>2256</v>
      </c>
      <c r="D1942" s="57" t="s">
        <v>2257</v>
      </c>
      <c r="E1942" s="66" t="s">
        <v>4</v>
      </c>
    </row>
    <row r="1943" spans="1:5" x14ac:dyDescent="0.25">
      <c r="A1943" s="78" t="s">
        <v>2644</v>
      </c>
      <c r="B1943" s="57" t="s">
        <v>2645</v>
      </c>
      <c r="C1943" s="57" t="s">
        <v>2256</v>
      </c>
      <c r="D1943" s="57" t="s">
        <v>2257</v>
      </c>
      <c r="E1943" s="66" t="s">
        <v>4</v>
      </c>
    </row>
    <row r="1944" spans="1:5" x14ac:dyDescent="0.25">
      <c r="A1944" s="78" t="s">
        <v>2646</v>
      </c>
      <c r="B1944" s="57" t="s">
        <v>2647</v>
      </c>
      <c r="C1944" s="57" t="s">
        <v>2256</v>
      </c>
      <c r="D1944" s="57" t="s">
        <v>2257</v>
      </c>
      <c r="E1944" s="66" t="s">
        <v>4</v>
      </c>
    </row>
    <row r="1945" spans="1:5" x14ac:dyDescent="0.25">
      <c r="A1945" s="78" t="s">
        <v>2648</v>
      </c>
      <c r="B1945" s="57" t="s">
        <v>2649</v>
      </c>
      <c r="C1945" s="57" t="s">
        <v>2256</v>
      </c>
      <c r="D1945" s="57" t="s">
        <v>2257</v>
      </c>
      <c r="E1945" s="66" t="s">
        <v>4</v>
      </c>
    </row>
    <row r="1946" spans="1:5" x14ac:dyDescent="0.25">
      <c r="A1946" s="78" t="s">
        <v>2650</v>
      </c>
      <c r="B1946" s="57" t="s">
        <v>2651</v>
      </c>
      <c r="C1946" s="57" t="s">
        <v>2256</v>
      </c>
      <c r="D1946" s="57" t="s">
        <v>2257</v>
      </c>
      <c r="E1946" s="66" t="s">
        <v>4</v>
      </c>
    </row>
    <row r="1947" spans="1:5" x14ac:dyDescent="0.25">
      <c r="A1947" s="78" t="s">
        <v>2652</v>
      </c>
      <c r="B1947" s="57" t="s">
        <v>2653</v>
      </c>
      <c r="C1947" s="57" t="s">
        <v>2256</v>
      </c>
      <c r="D1947" s="57" t="s">
        <v>2257</v>
      </c>
      <c r="E1947" s="66" t="s">
        <v>4</v>
      </c>
    </row>
    <row r="1948" spans="1:5" x14ac:dyDescent="0.25">
      <c r="A1948" s="78" t="s">
        <v>2654</v>
      </c>
      <c r="B1948" s="57" t="s">
        <v>2655</v>
      </c>
      <c r="C1948" s="57" t="s">
        <v>2256</v>
      </c>
      <c r="D1948" s="57" t="s">
        <v>2257</v>
      </c>
      <c r="E1948" s="66" t="s">
        <v>4</v>
      </c>
    </row>
    <row r="1949" spans="1:5" x14ac:dyDescent="0.25">
      <c r="A1949" s="78" t="s">
        <v>2656</v>
      </c>
      <c r="B1949" s="57" t="s">
        <v>2657</v>
      </c>
      <c r="C1949" s="57" t="s">
        <v>2256</v>
      </c>
      <c r="D1949" s="57" t="s">
        <v>2257</v>
      </c>
      <c r="E1949" s="66" t="s">
        <v>4</v>
      </c>
    </row>
    <row r="1950" spans="1:5" x14ac:dyDescent="0.25">
      <c r="A1950" s="78" t="s">
        <v>2658</v>
      </c>
      <c r="B1950" s="57" t="s">
        <v>2659</v>
      </c>
      <c r="C1950" s="57" t="s">
        <v>2256</v>
      </c>
      <c r="D1950" s="57" t="s">
        <v>2257</v>
      </c>
      <c r="E1950" s="66" t="s">
        <v>4</v>
      </c>
    </row>
    <row r="1951" spans="1:5" x14ac:dyDescent="0.25">
      <c r="A1951" s="78" t="s">
        <v>2660</v>
      </c>
      <c r="B1951" s="57" t="s">
        <v>2661</v>
      </c>
      <c r="C1951" s="57" t="s">
        <v>2256</v>
      </c>
      <c r="D1951" s="57" t="s">
        <v>2257</v>
      </c>
      <c r="E1951" s="66" t="s">
        <v>4</v>
      </c>
    </row>
    <row r="1952" spans="1:5" x14ac:dyDescent="0.25">
      <c r="A1952" s="78" t="s">
        <v>2662</v>
      </c>
      <c r="B1952" s="57" t="s">
        <v>2663</v>
      </c>
      <c r="C1952" s="57" t="s">
        <v>2256</v>
      </c>
      <c r="D1952" s="57" t="s">
        <v>2257</v>
      </c>
      <c r="E1952" s="66" t="s">
        <v>4</v>
      </c>
    </row>
    <row r="1953" spans="1:5" x14ac:dyDescent="0.25">
      <c r="A1953" s="78" t="s">
        <v>2664</v>
      </c>
      <c r="B1953" s="57" t="s">
        <v>2665</v>
      </c>
      <c r="C1953" s="57" t="s">
        <v>2256</v>
      </c>
      <c r="D1953" s="57" t="s">
        <v>2257</v>
      </c>
      <c r="E1953" s="66" t="s">
        <v>4</v>
      </c>
    </row>
    <row r="1954" spans="1:5" x14ac:dyDescent="0.25">
      <c r="A1954" s="78" t="s">
        <v>2666</v>
      </c>
      <c r="B1954" s="57" t="s">
        <v>2667</v>
      </c>
      <c r="C1954" s="57" t="s">
        <v>2256</v>
      </c>
      <c r="D1954" s="57" t="s">
        <v>2257</v>
      </c>
      <c r="E1954" s="66" t="s">
        <v>4</v>
      </c>
    </row>
    <row r="1955" spans="1:5" x14ac:dyDescent="0.25">
      <c r="A1955" s="78" t="s">
        <v>2668</v>
      </c>
      <c r="B1955" s="57" t="s">
        <v>2669</v>
      </c>
      <c r="C1955" s="57" t="s">
        <v>2256</v>
      </c>
      <c r="D1955" s="57" t="s">
        <v>2257</v>
      </c>
      <c r="E1955" s="66" t="s">
        <v>4</v>
      </c>
    </row>
    <row r="1956" spans="1:5" x14ac:dyDescent="0.25">
      <c r="A1956" s="78" t="s">
        <v>2670</v>
      </c>
      <c r="B1956" s="57" t="s">
        <v>2671</v>
      </c>
      <c r="C1956" s="57" t="s">
        <v>2256</v>
      </c>
      <c r="D1956" s="57" t="s">
        <v>2257</v>
      </c>
      <c r="E1956" s="66" t="s">
        <v>4</v>
      </c>
    </row>
    <row r="1957" spans="1:5" x14ac:dyDescent="0.25">
      <c r="A1957" s="78" t="s">
        <v>2672</v>
      </c>
      <c r="B1957" s="57" t="s">
        <v>2673</v>
      </c>
      <c r="C1957" s="57" t="s">
        <v>2256</v>
      </c>
      <c r="D1957" s="57" t="s">
        <v>2257</v>
      </c>
      <c r="E1957" s="66" t="s">
        <v>4</v>
      </c>
    </row>
    <row r="1958" spans="1:5" x14ac:dyDescent="0.25">
      <c r="A1958" s="78" t="s">
        <v>2674</v>
      </c>
      <c r="B1958" s="57" t="s">
        <v>2675</v>
      </c>
      <c r="C1958" s="57" t="s">
        <v>2256</v>
      </c>
      <c r="D1958" s="57" t="s">
        <v>2257</v>
      </c>
      <c r="E1958" s="66" t="s">
        <v>4</v>
      </c>
    </row>
    <row r="1959" spans="1:5" x14ac:dyDescent="0.25">
      <c r="A1959" s="78" t="s">
        <v>2676</v>
      </c>
      <c r="B1959" s="57" t="s">
        <v>2677</v>
      </c>
      <c r="C1959" s="57" t="s">
        <v>2256</v>
      </c>
      <c r="D1959" s="57" t="s">
        <v>2257</v>
      </c>
      <c r="E1959" s="66" t="s">
        <v>4</v>
      </c>
    </row>
    <row r="1960" spans="1:5" x14ac:dyDescent="0.25">
      <c r="A1960" s="78" t="s">
        <v>2678</v>
      </c>
      <c r="B1960" s="57" t="s">
        <v>2679</v>
      </c>
      <c r="C1960" s="57" t="s">
        <v>2256</v>
      </c>
      <c r="D1960" s="57" t="s">
        <v>2257</v>
      </c>
      <c r="E1960" s="66" t="s">
        <v>4</v>
      </c>
    </row>
    <row r="1961" spans="1:5" x14ac:dyDescent="0.25">
      <c r="A1961" s="78" t="s">
        <v>2680</v>
      </c>
      <c r="B1961" s="57" t="s">
        <v>2681</v>
      </c>
      <c r="C1961" s="57" t="s">
        <v>2256</v>
      </c>
      <c r="D1961" s="57" t="s">
        <v>2257</v>
      </c>
      <c r="E1961" s="66" t="s">
        <v>4</v>
      </c>
    </row>
    <row r="1962" spans="1:5" x14ac:dyDescent="0.25">
      <c r="A1962" s="78" t="s">
        <v>2682</v>
      </c>
      <c r="B1962" s="57" t="s">
        <v>2683</v>
      </c>
      <c r="C1962" s="57" t="s">
        <v>2256</v>
      </c>
      <c r="D1962" s="57" t="s">
        <v>2257</v>
      </c>
      <c r="E1962" s="66" t="s">
        <v>4</v>
      </c>
    </row>
    <row r="1963" spans="1:5" x14ac:dyDescent="0.25">
      <c r="A1963" s="78" t="s">
        <v>2684</v>
      </c>
      <c r="B1963" s="57" t="s">
        <v>2685</v>
      </c>
      <c r="C1963" s="57" t="s">
        <v>2256</v>
      </c>
      <c r="D1963" s="57" t="s">
        <v>2257</v>
      </c>
      <c r="E1963" s="66" t="s">
        <v>4</v>
      </c>
    </row>
    <row r="1964" spans="1:5" x14ac:dyDescent="0.25">
      <c r="A1964" s="78" t="s">
        <v>2686</v>
      </c>
      <c r="B1964" s="57" t="s">
        <v>2687</v>
      </c>
      <c r="C1964" s="57" t="s">
        <v>2256</v>
      </c>
      <c r="D1964" s="57" t="s">
        <v>2257</v>
      </c>
      <c r="E1964" s="66" t="s">
        <v>4</v>
      </c>
    </row>
    <row r="1965" spans="1:5" x14ac:dyDescent="0.25">
      <c r="A1965" s="78" t="s">
        <v>2688</v>
      </c>
      <c r="B1965" s="57" t="s">
        <v>2689</v>
      </c>
      <c r="C1965" s="57" t="s">
        <v>2256</v>
      </c>
      <c r="D1965" s="57" t="s">
        <v>2257</v>
      </c>
      <c r="E1965" s="66" t="s">
        <v>4</v>
      </c>
    </row>
    <row r="1966" spans="1:5" x14ac:dyDescent="0.25">
      <c r="A1966" s="78" t="s">
        <v>2690</v>
      </c>
      <c r="B1966" s="57" t="s">
        <v>2691</v>
      </c>
      <c r="C1966" s="57" t="s">
        <v>2256</v>
      </c>
      <c r="D1966" s="57" t="s">
        <v>2257</v>
      </c>
      <c r="E1966" s="66" t="s">
        <v>4</v>
      </c>
    </row>
    <row r="1967" spans="1:5" x14ac:dyDescent="0.25">
      <c r="A1967" s="78" t="s">
        <v>2692</v>
      </c>
      <c r="B1967" s="57" t="s">
        <v>2693</v>
      </c>
      <c r="C1967" s="57" t="s">
        <v>2256</v>
      </c>
      <c r="D1967" s="57" t="s">
        <v>2257</v>
      </c>
      <c r="E1967" s="66" t="s">
        <v>4</v>
      </c>
    </row>
    <row r="1968" spans="1:5" x14ac:dyDescent="0.25">
      <c r="A1968" s="78" t="s">
        <v>2694</v>
      </c>
      <c r="B1968" s="57" t="s">
        <v>2695</v>
      </c>
      <c r="C1968" s="57" t="s">
        <v>2256</v>
      </c>
      <c r="D1968" s="57" t="s">
        <v>2257</v>
      </c>
      <c r="E1968" s="66" t="s">
        <v>4</v>
      </c>
    </row>
    <row r="1969" spans="1:5" x14ac:dyDescent="0.25">
      <c r="A1969" s="78" t="s">
        <v>2696</v>
      </c>
      <c r="B1969" s="57" t="s">
        <v>2697</v>
      </c>
      <c r="C1969" s="57" t="s">
        <v>2256</v>
      </c>
      <c r="D1969" s="57" t="s">
        <v>2257</v>
      </c>
      <c r="E1969" s="66" t="s">
        <v>4</v>
      </c>
    </row>
    <row r="1970" spans="1:5" x14ac:dyDescent="0.25">
      <c r="A1970" s="78" t="s">
        <v>2698</v>
      </c>
      <c r="B1970" s="57" t="s">
        <v>2699</v>
      </c>
      <c r="C1970" s="57" t="s">
        <v>2256</v>
      </c>
      <c r="D1970" s="57" t="s">
        <v>2257</v>
      </c>
      <c r="E1970" s="66" t="s">
        <v>4</v>
      </c>
    </row>
    <row r="1971" spans="1:5" x14ac:dyDescent="0.25">
      <c r="A1971" s="78" t="s">
        <v>2700</v>
      </c>
      <c r="B1971" s="57" t="s">
        <v>2701</v>
      </c>
      <c r="C1971" s="57" t="s">
        <v>2256</v>
      </c>
      <c r="D1971" s="57" t="s">
        <v>2257</v>
      </c>
      <c r="E1971" s="66" t="s">
        <v>4</v>
      </c>
    </row>
    <row r="1972" spans="1:5" x14ac:dyDescent="0.25">
      <c r="A1972" s="78" t="s">
        <v>2702</v>
      </c>
      <c r="B1972" s="57" t="s">
        <v>2703</v>
      </c>
      <c r="C1972" s="57" t="s">
        <v>2256</v>
      </c>
      <c r="D1972" s="57" t="s">
        <v>2257</v>
      </c>
      <c r="E1972" s="66" t="s">
        <v>4</v>
      </c>
    </row>
    <row r="1973" spans="1:5" x14ac:dyDescent="0.25">
      <c r="A1973" s="78" t="s">
        <v>2704</v>
      </c>
      <c r="B1973" s="57" t="s">
        <v>2705</v>
      </c>
      <c r="C1973" s="57" t="s">
        <v>2256</v>
      </c>
      <c r="D1973" s="57" t="s">
        <v>2257</v>
      </c>
      <c r="E1973" s="66" t="s">
        <v>4</v>
      </c>
    </row>
    <row r="1974" spans="1:5" x14ac:dyDescent="0.25">
      <c r="A1974" s="78" t="s">
        <v>2706</v>
      </c>
      <c r="B1974" s="57" t="s">
        <v>2707</v>
      </c>
      <c r="C1974" s="57" t="s">
        <v>2256</v>
      </c>
      <c r="D1974" s="57" t="s">
        <v>2257</v>
      </c>
      <c r="E1974" s="66" t="s">
        <v>4</v>
      </c>
    </row>
    <row r="1975" spans="1:5" x14ac:dyDescent="0.25">
      <c r="A1975" s="78" t="s">
        <v>2708</v>
      </c>
      <c r="B1975" s="57" t="s">
        <v>2709</v>
      </c>
      <c r="C1975" s="57" t="s">
        <v>2256</v>
      </c>
      <c r="D1975" s="57" t="s">
        <v>2257</v>
      </c>
      <c r="E1975" s="66" t="s">
        <v>4</v>
      </c>
    </row>
    <row r="1976" spans="1:5" x14ac:dyDescent="0.25">
      <c r="A1976" s="78" t="s">
        <v>2710</v>
      </c>
      <c r="B1976" s="57" t="s">
        <v>2711</v>
      </c>
      <c r="C1976" s="57" t="s">
        <v>2256</v>
      </c>
      <c r="D1976" s="57" t="s">
        <v>2257</v>
      </c>
      <c r="E1976" s="66" t="s">
        <v>4</v>
      </c>
    </row>
    <row r="1977" spans="1:5" x14ac:dyDescent="0.25">
      <c r="A1977" s="78" t="s">
        <v>2712</v>
      </c>
      <c r="B1977" s="57" t="s">
        <v>2713</v>
      </c>
      <c r="C1977" s="57" t="s">
        <v>2256</v>
      </c>
      <c r="D1977" s="57" t="s">
        <v>2257</v>
      </c>
      <c r="E1977" s="66" t="s">
        <v>4</v>
      </c>
    </row>
    <row r="1978" spans="1:5" x14ac:dyDescent="0.25">
      <c r="A1978" s="78" t="s">
        <v>2714</v>
      </c>
      <c r="B1978" s="57" t="s">
        <v>2715</v>
      </c>
      <c r="C1978" s="57" t="s">
        <v>2256</v>
      </c>
      <c r="D1978" s="57" t="s">
        <v>2257</v>
      </c>
      <c r="E1978" s="66" t="s">
        <v>4</v>
      </c>
    </row>
    <row r="1979" spans="1:5" x14ac:dyDescent="0.25">
      <c r="A1979" s="78" t="s">
        <v>2716</v>
      </c>
      <c r="B1979" s="57" t="s">
        <v>2717</v>
      </c>
      <c r="C1979" s="57" t="s">
        <v>2256</v>
      </c>
      <c r="D1979" s="57" t="s">
        <v>2257</v>
      </c>
      <c r="E1979" s="66" t="s">
        <v>4</v>
      </c>
    </row>
    <row r="1980" spans="1:5" x14ac:dyDescent="0.25">
      <c r="A1980" s="78" t="s">
        <v>2718</v>
      </c>
      <c r="B1980" s="57" t="s">
        <v>2719</v>
      </c>
      <c r="C1980" s="57" t="s">
        <v>2256</v>
      </c>
      <c r="D1980" s="57" t="s">
        <v>2257</v>
      </c>
      <c r="E1980" s="66" t="s">
        <v>4</v>
      </c>
    </row>
    <row r="1981" spans="1:5" x14ac:dyDescent="0.25">
      <c r="A1981" s="78" t="s">
        <v>2720</v>
      </c>
      <c r="B1981" s="57" t="s">
        <v>2721</v>
      </c>
      <c r="C1981" s="57" t="s">
        <v>2256</v>
      </c>
      <c r="D1981" s="57" t="s">
        <v>2257</v>
      </c>
      <c r="E1981" s="66" t="s">
        <v>4</v>
      </c>
    </row>
    <row r="1982" spans="1:5" x14ac:dyDescent="0.25">
      <c r="A1982" s="78" t="s">
        <v>2722</v>
      </c>
      <c r="B1982" s="57" t="s">
        <v>2723</v>
      </c>
      <c r="C1982" s="57" t="s">
        <v>2256</v>
      </c>
      <c r="D1982" s="57" t="s">
        <v>2257</v>
      </c>
      <c r="E1982" s="66" t="s">
        <v>4</v>
      </c>
    </row>
    <row r="1983" spans="1:5" x14ac:dyDescent="0.25">
      <c r="A1983" s="78" t="s">
        <v>2724</v>
      </c>
      <c r="B1983" s="57" t="s">
        <v>2725</v>
      </c>
      <c r="C1983" s="57" t="s">
        <v>2256</v>
      </c>
      <c r="D1983" s="57" t="s">
        <v>2257</v>
      </c>
      <c r="E1983" s="66" t="s">
        <v>4</v>
      </c>
    </row>
    <row r="1984" spans="1:5" x14ac:dyDescent="0.25">
      <c r="A1984" s="78" t="s">
        <v>2726</v>
      </c>
      <c r="B1984" s="57" t="s">
        <v>2727</v>
      </c>
      <c r="C1984" s="57" t="s">
        <v>2256</v>
      </c>
      <c r="D1984" s="57" t="s">
        <v>2491</v>
      </c>
      <c r="E1984" s="66" t="s">
        <v>2513</v>
      </c>
    </row>
    <row r="1985" spans="1:5" x14ac:dyDescent="0.25">
      <c r="A1985" s="78" t="s">
        <v>2728</v>
      </c>
      <c r="B1985" s="57" t="s">
        <v>2729</v>
      </c>
      <c r="C1985" s="57" t="s">
        <v>2256</v>
      </c>
      <c r="D1985" s="57" t="s">
        <v>2491</v>
      </c>
      <c r="E1985" s="66" t="s">
        <v>2513</v>
      </c>
    </row>
    <row r="1986" spans="1:5" x14ac:dyDescent="0.25">
      <c r="A1986" s="78" t="s">
        <v>2730</v>
      </c>
      <c r="B1986" s="57" t="s">
        <v>2731</v>
      </c>
      <c r="C1986" s="57" t="s">
        <v>2256</v>
      </c>
      <c r="D1986" s="57" t="s">
        <v>2491</v>
      </c>
      <c r="E1986" s="66" t="s">
        <v>2513</v>
      </c>
    </row>
    <row r="1987" spans="1:5" x14ac:dyDescent="0.25">
      <c r="A1987" s="78" t="s">
        <v>2732</v>
      </c>
      <c r="B1987" s="57" t="s">
        <v>2733</v>
      </c>
      <c r="C1987" s="57" t="s">
        <v>2256</v>
      </c>
      <c r="D1987" s="57" t="s">
        <v>2491</v>
      </c>
      <c r="E1987" s="66" t="s">
        <v>2513</v>
      </c>
    </row>
    <row r="1988" spans="1:5" x14ac:dyDescent="0.25">
      <c r="A1988" s="78" t="s">
        <v>2734</v>
      </c>
      <c r="B1988" s="57" t="s">
        <v>2735</v>
      </c>
      <c r="C1988" s="57" t="s">
        <v>2256</v>
      </c>
      <c r="D1988" s="57" t="s">
        <v>2491</v>
      </c>
      <c r="E1988" s="66" t="s">
        <v>2513</v>
      </c>
    </row>
    <row r="1989" spans="1:5" x14ac:dyDescent="0.25">
      <c r="A1989" s="78" t="s">
        <v>2736</v>
      </c>
      <c r="B1989" s="57" t="s">
        <v>2737</v>
      </c>
      <c r="C1989" s="57" t="s">
        <v>2256</v>
      </c>
      <c r="D1989" s="57" t="s">
        <v>2491</v>
      </c>
      <c r="E1989" s="66" t="s">
        <v>2513</v>
      </c>
    </row>
    <row r="1990" spans="1:5" x14ac:dyDescent="0.25">
      <c r="A1990" s="78" t="s">
        <v>2738</v>
      </c>
      <c r="B1990" s="57" t="s">
        <v>2739</v>
      </c>
      <c r="C1990" s="57" t="s">
        <v>2256</v>
      </c>
      <c r="D1990" s="57" t="s">
        <v>2491</v>
      </c>
      <c r="E1990" s="66" t="s">
        <v>2513</v>
      </c>
    </row>
    <row r="1991" spans="1:5" x14ac:dyDescent="0.25">
      <c r="A1991" s="78" t="s">
        <v>2740</v>
      </c>
      <c r="B1991" s="57" t="s">
        <v>2741</v>
      </c>
      <c r="C1991" s="57" t="s">
        <v>2256</v>
      </c>
      <c r="D1991" s="57" t="s">
        <v>2491</v>
      </c>
      <c r="E1991" s="66" t="s">
        <v>2513</v>
      </c>
    </row>
    <row r="1992" spans="1:5" x14ac:dyDescent="0.25">
      <c r="A1992" s="78" t="s">
        <v>2742</v>
      </c>
      <c r="B1992" s="57" t="s">
        <v>2743</v>
      </c>
      <c r="C1992" s="57" t="s">
        <v>2256</v>
      </c>
      <c r="D1992" s="57" t="s">
        <v>2491</v>
      </c>
      <c r="E1992" s="66" t="s">
        <v>2513</v>
      </c>
    </row>
    <row r="1993" spans="1:5" x14ac:dyDescent="0.25">
      <c r="A1993" s="78" t="s">
        <v>2744</v>
      </c>
      <c r="B1993" s="57" t="s">
        <v>2745</v>
      </c>
      <c r="C1993" s="57" t="s">
        <v>2256</v>
      </c>
      <c r="D1993" s="57" t="s">
        <v>2491</v>
      </c>
      <c r="E1993" s="66" t="s">
        <v>2513</v>
      </c>
    </row>
    <row r="1994" spans="1:5" x14ac:dyDescent="0.25">
      <c r="A1994" s="78" t="s">
        <v>2746</v>
      </c>
      <c r="B1994" s="57" t="s">
        <v>2747</v>
      </c>
      <c r="C1994" s="57" t="s">
        <v>2256</v>
      </c>
      <c r="D1994" s="57" t="s">
        <v>2491</v>
      </c>
      <c r="E1994" s="66" t="s">
        <v>2513</v>
      </c>
    </row>
    <row r="1995" spans="1:5" x14ac:dyDescent="0.25">
      <c r="A1995" s="78" t="s">
        <v>2748</v>
      </c>
      <c r="B1995" s="57" t="s">
        <v>2749</v>
      </c>
      <c r="C1995" s="57" t="s">
        <v>2256</v>
      </c>
      <c r="D1995" s="57" t="s">
        <v>2491</v>
      </c>
      <c r="E1995" s="66" t="s">
        <v>2513</v>
      </c>
    </row>
    <row r="1996" spans="1:5" x14ac:dyDescent="0.25">
      <c r="A1996" s="78" t="s">
        <v>2750</v>
      </c>
      <c r="B1996" s="57" t="s">
        <v>2751</v>
      </c>
      <c r="C1996" s="57" t="s">
        <v>2256</v>
      </c>
      <c r="D1996" s="57" t="s">
        <v>2491</v>
      </c>
      <c r="E1996" s="66" t="s">
        <v>2513</v>
      </c>
    </row>
    <row r="1997" spans="1:5" x14ac:dyDescent="0.25">
      <c r="A1997" s="78" t="s">
        <v>2752</v>
      </c>
      <c r="B1997" s="57" t="s">
        <v>2753</v>
      </c>
      <c r="C1997" s="57" t="s">
        <v>2256</v>
      </c>
      <c r="D1997" s="57" t="s">
        <v>2491</v>
      </c>
      <c r="E1997" s="66" t="s">
        <v>2513</v>
      </c>
    </row>
    <row r="1998" spans="1:5" x14ac:dyDescent="0.25">
      <c r="A1998" s="78" t="s">
        <v>2754</v>
      </c>
      <c r="B1998" s="57" t="s">
        <v>2755</v>
      </c>
      <c r="C1998" s="57" t="s">
        <v>2256</v>
      </c>
      <c r="D1998" s="57" t="s">
        <v>2491</v>
      </c>
      <c r="E1998" s="66" t="s">
        <v>2513</v>
      </c>
    </row>
    <row r="1999" spans="1:5" x14ac:dyDescent="0.25">
      <c r="A1999" s="78" t="s">
        <v>2756</v>
      </c>
      <c r="B1999" s="57" t="s">
        <v>2757</v>
      </c>
      <c r="C1999" s="57" t="s">
        <v>2256</v>
      </c>
      <c r="D1999" s="57" t="s">
        <v>2491</v>
      </c>
      <c r="E1999" s="66" t="s">
        <v>2513</v>
      </c>
    </row>
    <row r="2000" spans="1:5" x14ac:dyDescent="0.25">
      <c r="A2000" s="78" t="s">
        <v>2758</v>
      </c>
      <c r="B2000" s="57" t="s">
        <v>2759</v>
      </c>
      <c r="C2000" s="57" t="s">
        <v>2256</v>
      </c>
      <c r="D2000" s="57" t="s">
        <v>2491</v>
      </c>
      <c r="E2000" s="66" t="s">
        <v>2513</v>
      </c>
    </row>
    <row r="2001" spans="1:5" x14ac:dyDescent="0.25">
      <c r="A2001" s="78" t="s">
        <v>2760</v>
      </c>
      <c r="B2001" s="57" t="s">
        <v>2761</v>
      </c>
      <c r="C2001" s="57" t="s">
        <v>2256</v>
      </c>
      <c r="D2001" s="57" t="s">
        <v>2491</v>
      </c>
      <c r="E2001" s="66" t="s">
        <v>2513</v>
      </c>
    </row>
    <row r="2002" spans="1:5" x14ac:dyDescent="0.25">
      <c r="A2002" s="78" t="s">
        <v>2762</v>
      </c>
      <c r="B2002" s="57" t="s">
        <v>2763</v>
      </c>
      <c r="C2002" s="57" t="s">
        <v>2256</v>
      </c>
      <c r="D2002" s="57" t="s">
        <v>2491</v>
      </c>
      <c r="E2002" s="66" t="s">
        <v>2513</v>
      </c>
    </row>
    <row r="2003" spans="1:5" x14ac:dyDescent="0.25">
      <c r="A2003" s="78" t="s">
        <v>2764</v>
      </c>
      <c r="B2003" s="57" t="s">
        <v>2765</v>
      </c>
      <c r="C2003" s="57" t="s">
        <v>2256</v>
      </c>
      <c r="D2003" s="57" t="s">
        <v>2491</v>
      </c>
      <c r="E2003" s="66" t="s">
        <v>2513</v>
      </c>
    </row>
    <row r="2004" spans="1:5" x14ac:dyDescent="0.25">
      <c r="A2004" s="78" t="s">
        <v>2766</v>
      </c>
      <c r="B2004" s="57" t="s">
        <v>2767</v>
      </c>
      <c r="C2004" s="57" t="s">
        <v>2256</v>
      </c>
      <c r="D2004" s="57" t="s">
        <v>2491</v>
      </c>
      <c r="E2004" s="66" t="s">
        <v>2513</v>
      </c>
    </row>
    <row r="2005" spans="1:5" x14ac:dyDescent="0.25">
      <c r="A2005" s="78" t="s">
        <v>2768</v>
      </c>
      <c r="B2005" s="57" t="s">
        <v>2769</v>
      </c>
      <c r="C2005" s="57" t="s">
        <v>2256</v>
      </c>
      <c r="D2005" s="57" t="s">
        <v>2491</v>
      </c>
      <c r="E2005" s="66" t="s">
        <v>2513</v>
      </c>
    </row>
    <row r="2006" spans="1:5" x14ac:dyDescent="0.25">
      <c r="A2006" s="78" t="s">
        <v>2770</v>
      </c>
      <c r="B2006" s="57" t="s">
        <v>2771</v>
      </c>
      <c r="C2006" s="57" t="s">
        <v>2256</v>
      </c>
      <c r="D2006" s="57" t="s">
        <v>2491</v>
      </c>
      <c r="E2006" s="66" t="s">
        <v>2513</v>
      </c>
    </row>
    <row r="2007" spans="1:5" x14ac:dyDescent="0.25">
      <c r="A2007" s="78" t="s">
        <v>2772</v>
      </c>
      <c r="B2007" s="57" t="s">
        <v>2773</v>
      </c>
      <c r="C2007" s="57" t="s">
        <v>2256</v>
      </c>
      <c r="D2007" s="57" t="s">
        <v>2491</v>
      </c>
      <c r="E2007" s="66" t="s">
        <v>2513</v>
      </c>
    </row>
    <row r="2008" spans="1:5" x14ac:dyDescent="0.25">
      <c r="A2008" s="78" t="s">
        <v>2774</v>
      </c>
      <c r="B2008" s="57" t="s">
        <v>2775</v>
      </c>
      <c r="C2008" s="57" t="s">
        <v>2256</v>
      </c>
      <c r="D2008" s="57" t="s">
        <v>2491</v>
      </c>
      <c r="E2008" s="66" t="s">
        <v>2513</v>
      </c>
    </row>
    <row r="2009" spans="1:5" x14ac:dyDescent="0.25">
      <c r="A2009" s="78" t="s">
        <v>2776</v>
      </c>
      <c r="B2009" s="57" t="s">
        <v>2777</v>
      </c>
      <c r="C2009" s="57" t="s">
        <v>2256</v>
      </c>
      <c r="D2009" s="57" t="s">
        <v>2491</v>
      </c>
      <c r="E2009" s="66" t="s">
        <v>2513</v>
      </c>
    </row>
    <row r="2010" spans="1:5" x14ac:dyDescent="0.25">
      <c r="A2010" s="78" t="s">
        <v>2778</v>
      </c>
      <c r="B2010" s="57" t="s">
        <v>2779</v>
      </c>
      <c r="C2010" s="57" t="s">
        <v>2256</v>
      </c>
      <c r="D2010" s="57" t="s">
        <v>2491</v>
      </c>
      <c r="E2010" s="66" t="s">
        <v>2513</v>
      </c>
    </row>
    <row r="2011" spans="1:5" x14ac:dyDescent="0.25">
      <c r="A2011" s="78" t="s">
        <v>2780</v>
      </c>
      <c r="B2011" s="57" t="s">
        <v>2781</v>
      </c>
      <c r="C2011" s="57" t="s">
        <v>2256</v>
      </c>
      <c r="D2011" s="57" t="s">
        <v>2491</v>
      </c>
      <c r="E2011" s="66" t="s">
        <v>2513</v>
      </c>
    </row>
    <row r="2012" spans="1:5" x14ac:dyDescent="0.25">
      <c r="A2012" s="78" t="s">
        <v>2782</v>
      </c>
      <c r="B2012" s="57" t="s">
        <v>2783</v>
      </c>
      <c r="C2012" s="57" t="s">
        <v>2256</v>
      </c>
      <c r="D2012" s="57" t="s">
        <v>2491</v>
      </c>
      <c r="E2012" s="66" t="s">
        <v>2513</v>
      </c>
    </row>
    <row r="2013" spans="1:5" x14ac:dyDescent="0.25">
      <c r="A2013" s="78" t="s">
        <v>2784</v>
      </c>
      <c r="B2013" s="57" t="s">
        <v>2785</v>
      </c>
      <c r="C2013" s="57" t="s">
        <v>2256</v>
      </c>
      <c r="D2013" s="57" t="s">
        <v>2491</v>
      </c>
      <c r="E2013" s="66" t="s">
        <v>2513</v>
      </c>
    </row>
    <row r="2014" spans="1:5" x14ac:dyDescent="0.25">
      <c r="A2014" s="78" t="s">
        <v>2786</v>
      </c>
      <c r="B2014" s="57" t="s">
        <v>2787</v>
      </c>
      <c r="C2014" s="57" t="s">
        <v>2256</v>
      </c>
      <c r="D2014" s="57" t="s">
        <v>2491</v>
      </c>
      <c r="E2014" s="66" t="s">
        <v>2513</v>
      </c>
    </row>
    <row r="2015" spans="1:5" x14ac:dyDescent="0.25">
      <c r="A2015" s="78" t="s">
        <v>2788</v>
      </c>
      <c r="B2015" s="57" t="s">
        <v>2789</v>
      </c>
      <c r="C2015" s="57" t="s">
        <v>2256</v>
      </c>
      <c r="D2015" s="57" t="s">
        <v>2491</v>
      </c>
      <c r="E2015" s="66" t="s">
        <v>2513</v>
      </c>
    </row>
    <row r="2016" spans="1:5" x14ac:dyDescent="0.25">
      <c r="A2016" s="78" t="s">
        <v>2790</v>
      </c>
      <c r="B2016" s="57" t="s">
        <v>2791</v>
      </c>
      <c r="C2016" s="57" t="s">
        <v>2256</v>
      </c>
      <c r="D2016" s="57" t="s">
        <v>2491</v>
      </c>
      <c r="E2016" s="66" t="s">
        <v>2513</v>
      </c>
    </row>
    <row r="2017" spans="1:5" x14ac:dyDescent="0.25">
      <c r="A2017" s="78" t="s">
        <v>2792</v>
      </c>
      <c r="B2017" s="57" t="s">
        <v>2793</v>
      </c>
      <c r="C2017" s="57" t="s">
        <v>2256</v>
      </c>
      <c r="D2017" s="57" t="s">
        <v>2491</v>
      </c>
      <c r="E2017" s="66" t="s">
        <v>2513</v>
      </c>
    </row>
    <row r="2018" spans="1:5" x14ac:dyDescent="0.25">
      <c r="A2018" s="78" t="s">
        <v>2794</v>
      </c>
      <c r="B2018" s="57" t="s">
        <v>2795</v>
      </c>
      <c r="C2018" s="57" t="s">
        <v>2256</v>
      </c>
      <c r="D2018" s="57" t="s">
        <v>2491</v>
      </c>
      <c r="E2018" s="66" t="s">
        <v>2513</v>
      </c>
    </row>
    <row r="2019" spans="1:5" x14ac:dyDescent="0.25">
      <c r="A2019" s="78" t="s">
        <v>2796</v>
      </c>
      <c r="B2019" s="57" t="s">
        <v>2797</v>
      </c>
      <c r="C2019" s="57" t="s">
        <v>2256</v>
      </c>
      <c r="D2019" s="57" t="s">
        <v>2491</v>
      </c>
      <c r="E2019" s="66" t="s">
        <v>2513</v>
      </c>
    </row>
    <row r="2020" spans="1:5" x14ac:dyDescent="0.25">
      <c r="A2020" s="78" t="s">
        <v>2798</v>
      </c>
      <c r="B2020" s="57" t="s">
        <v>2799</v>
      </c>
      <c r="C2020" s="57" t="s">
        <v>2256</v>
      </c>
      <c r="D2020" s="57" t="s">
        <v>2491</v>
      </c>
      <c r="E2020" s="66" t="s">
        <v>2513</v>
      </c>
    </row>
    <row r="2021" spans="1:5" x14ac:dyDescent="0.25">
      <c r="A2021" s="78" t="s">
        <v>2800</v>
      </c>
      <c r="B2021" s="57" t="s">
        <v>2801</v>
      </c>
      <c r="C2021" s="57" t="s">
        <v>2256</v>
      </c>
      <c r="D2021" s="57" t="s">
        <v>2491</v>
      </c>
      <c r="E2021" s="66" t="s">
        <v>2513</v>
      </c>
    </row>
    <row r="2022" spans="1:5" x14ac:dyDescent="0.25">
      <c r="A2022" s="78" t="s">
        <v>2802</v>
      </c>
      <c r="B2022" s="57" t="s">
        <v>2803</v>
      </c>
      <c r="C2022" s="57" t="s">
        <v>2256</v>
      </c>
      <c r="D2022" s="57" t="s">
        <v>2491</v>
      </c>
      <c r="E2022" s="66" t="s">
        <v>2513</v>
      </c>
    </row>
    <row r="2023" spans="1:5" x14ac:dyDescent="0.25">
      <c r="A2023" s="78" t="s">
        <v>2804</v>
      </c>
      <c r="B2023" s="57" t="s">
        <v>2805</v>
      </c>
      <c r="C2023" s="57" t="s">
        <v>2256</v>
      </c>
      <c r="D2023" s="57" t="s">
        <v>2491</v>
      </c>
      <c r="E2023" s="66" t="s">
        <v>2513</v>
      </c>
    </row>
    <row r="2024" spans="1:5" x14ac:dyDescent="0.25">
      <c r="A2024" s="78" t="s">
        <v>2806</v>
      </c>
      <c r="B2024" s="57" t="s">
        <v>2807</v>
      </c>
      <c r="C2024" s="57" t="s">
        <v>2256</v>
      </c>
      <c r="D2024" s="57" t="s">
        <v>2491</v>
      </c>
      <c r="E2024" s="66" t="s">
        <v>2513</v>
      </c>
    </row>
    <row r="2025" spans="1:5" x14ac:dyDescent="0.25">
      <c r="A2025" s="78" t="s">
        <v>2808</v>
      </c>
      <c r="B2025" s="57" t="s">
        <v>2809</v>
      </c>
      <c r="C2025" s="57" t="s">
        <v>2256</v>
      </c>
      <c r="D2025" s="57" t="s">
        <v>2491</v>
      </c>
      <c r="E2025" s="66" t="s">
        <v>2513</v>
      </c>
    </row>
    <row r="2026" spans="1:5" x14ac:dyDescent="0.25">
      <c r="A2026" s="78" t="s">
        <v>2810</v>
      </c>
      <c r="B2026" s="57" t="s">
        <v>2811</v>
      </c>
      <c r="C2026" s="57" t="s">
        <v>2256</v>
      </c>
      <c r="D2026" s="57" t="s">
        <v>2491</v>
      </c>
      <c r="E2026" s="66" t="s">
        <v>2513</v>
      </c>
    </row>
    <row r="2027" spans="1:5" x14ac:dyDescent="0.25">
      <c r="A2027" s="78" t="s">
        <v>2812</v>
      </c>
      <c r="B2027" s="57" t="s">
        <v>2813</v>
      </c>
      <c r="C2027" s="57" t="s">
        <v>2256</v>
      </c>
      <c r="D2027" s="57" t="s">
        <v>2491</v>
      </c>
      <c r="E2027" s="66" t="s">
        <v>2513</v>
      </c>
    </row>
    <row r="2028" spans="1:5" x14ac:dyDescent="0.25">
      <c r="A2028" s="78" t="s">
        <v>2814</v>
      </c>
      <c r="B2028" s="57" t="s">
        <v>2815</v>
      </c>
      <c r="C2028" s="57" t="s">
        <v>2256</v>
      </c>
      <c r="D2028" s="57" t="s">
        <v>2491</v>
      </c>
      <c r="E2028" s="66" t="s">
        <v>2513</v>
      </c>
    </row>
    <row r="2029" spans="1:5" x14ac:dyDescent="0.25">
      <c r="A2029" s="78" t="s">
        <v>2816</v>
      </c>
      <c r="B2029" s="57" t="s">
        <v>2817</v>
      </c>
      <c r="C2029" s="57" t="s">
        <v>2256</v>
      </c>
      <c r="D2029" s="57" t="s">
        <v>2491</v>
      </c>
      <c r="E2029" s="66" t="s">
        <v>2513</v>
      </c>
    </row>
    <row r="2030" spans="1:5" x14ac:dyDescent="0.25">
      <c r="A2030" s="78" t="s">
        <v>2818</v>
      </c>
      <c r="B2030" s="57" t="s">
        <v>2819</v>
      </c>
      <c r="C2030" s="57" t="s">
        <v>2256</v>
      </c>
      <c r="D2030" s="57" t="s">
        <v>2491</v>
      </c>
      <c r="E2030" s="66" t="s">
        <v>2513</v>
      </c>
    </row>
    <row r="2031" spans="1:5" x14ac:dyDescent="0.25">
      <c r="A2031" s="78" t="s">
        <v>2820</v>
      </c>
      <c r="B2031" s="57" t="s">
        <v>2821</v>
      </c>
      <c r="C2031" s="57" t="s">
        <v>2256</v>
      </c>
      <c r="D2031" s="57" t="s">
        <v>2491</v>
      </c>
      <c r="E2031" s="66" t="s">
        <v>2513</v>
      </c>
    </row>
    <row r="2032" spans="1:5" x14ac:dyDescent="0.25">
      <c r="A2032" s="78" t="s">
        <v>2822</v>
      </c>
      <c r="B2032" s="57" t="s">
        <v>2823</v>
      </c>
      <c r="C2032" s="57" t="s">
        <v>2256</v>
      </c>
      <c r="D2032" s="57" t="s">
        <v>2491</v>
      </c>
      <c r="E2032" s="66" t="s">
        <v>2513</v>
      </c>
    </row>
    <row r="2033" spans="1:5" x14ac:dyDescent="0.25">
      <c r="A2033" s="78" t="s">
        <v>2824</v>
      </c>
      <c r="B2033" s="57" t="s">
        <v>2825</v>
      </c>
      <c r="C2033" s="57" t="s">
        <v>2256</v>
      </c>
      <c r="D2033" s="57" t="s">
        <v>2491</v>
      </c>
      <c r="E2033" s="66" t="s">
        <v>2513</v>
      </c>
    </row>
    <row r="2034" spans="1:5" x14ac:dyDescent="0.25">
      <c r="A2034" s="78" t="s">
        <v>2826</v>
      </c>
      <c r="B2034" s="57" t="s">
        <v>2827</v>
      </c>
      <c r="C2034" s="57" t="s">
        <v>2256</v>
      </c>
      <c r="D2034" s="57" t="s">
        <v>2491</v>
      </c>
      <c r="E2034" s="66" t="s">
        <v>2513</v>
      </c>
    </row>
    <row r="2035" spans="1:5" x14ac:dyDescent="0.25">
      <c r="A2035" s="78" t="s">
        <v>2828</v>
      </c>
      <c r="B2035" s="57" t="s">
        <v>2829</v>
      </c>
      <c r="C2035" s="57" t="s">
        <v>2256</v>
      </c>
      <c r="D2035" s="57" t="s">
        <v>2491</v>
      </c>
      <c r="E2035" s="66" t="s">
        <v>2513</v>
      </c>
    </row>
    <row r="2036" spans="1:5" x14ac:dyDescent="0.25">
      <c r="A2036" s="78" t="s">
        <v>2830</v>
      </c>
      <c r="B2036" s="57" t="s">
        <v>2831</v>
      </c>
      <c r="C2036" s="57" t="s">
        <v>2256</v>
      </c>
      <c r="D2036" s="57" t="s">
        <v>2491</v>
      </c>
      <c r="E2036" s="66" t="s">
        <v>2513</v>
      </c>
    </row>
    <row r="2037" spans="1:5" x14ac:dyDescent="0.25">
      <c r="A2037" s="78" t="s">
        <v>2832</v>
      </c>
      <c r="B2037" s="57" t="s">
        <v>2833</v>
      </c>
      <c r="C2037" s="57" t="s">
        <v>2256</v>
      </c>
      <c r="D2037" s="57" t="s">
        <v>2491</v>
      </c>
      <c r="E2037" s="66" t="s">
        <v>2513</v>
      </c>
    </row>
    <row r="2038" spans="1:5" x14ac:dyDescent="0.25">
      <c r="A2038" s="78" t="s">
        <v>2834</v>
      </c>
      <c r="B2038" s="57" t="s">
        <v>2835</v>
      </c>
      <c r="C2038" s="57" t="s">
        <v>2256</v>
      </c>
      <c r="D2038" s="57" t="s">
        <v>2491</v>
      </c>
      <c r="E2038" s="66" t="s">
        <v>2513</v>
      </c>
    </row>
    <row r="2039" spans="1:5" x14ac:dyDescent="0.25">
      <c r="A2039" s="78" t="s">
        <v>2836</v>
      </c>
      <c r="B2039" s="57" t="s">
        <v>2837</v>
      </c>
      <c r="C2039" s="57" t="s">
        <v>2256</v>
      </c>
      <c r="D2039" s="57" t="s">
        <v>2491</v>
      </c>
      <c r="E2039" s="66" t="s">
        <v>2513</v>
      </c>
    </row>
    <row r="2040" spans="1:5" x14ac:dyDescent="0.25">
      <c r="A2040" s="78" t="s">
        <v>2838</v>
      </c>
      <c r="B2040" s="57" t="s">
        <v>2839</v>
      </c>
      <c r="C2040" s="57" t="s">
        <v>2256</v>
      </c>
      <c r="D2040" s="57" t="s">
        <v>2491</v>
      </c>
      <c r="E2040" s="66" t="s">
        <v>2513</v>
      </c>
    </row>
    <row r="2041" spans="1:5" x14ac:dyDescent="0.25">
      <c r="A2041" s="78" t="s">
        <v>2840</v>
      </c>
      <c r="B2041" s="57" t="s">
        <v>2841</v>
      </c>
      <c r="C2041" s="57" t="s">
        <v>2256</v>
      </c>
      <c r="D2041" s="57" t="s">
        <v>2491</v>
      </c>
      <c r="E2041" s="66" t="s">
        <v>2513</v>
      </c>
    </row>
    <row r="2042" spans="1:5" x14ac:dyDescent="0.25">
      <c r="A2042" s="78" t="s">
        <v>2842</v>
      </c>
      <c r="B2042" s="57" t="s">
        <v>2843</v>
      </c>
      <c r="C2042" s="57" t="s">
        <v>2256</v>
      </c>
      <c r="D2042" s="57" t="s">
        <v>2491</v>
      </c>
      <c r="E2042" s="66" t="s">
        <v>2513</v>
      </c>
    </row>
    <row r="2043" spans="1:5" x14ac:dyDescent="0.25">
      <c r="A2043" s="78" t="s">
        <v>2844</v>
      </c>
      <c r="B2043" s="57" t="s">
        <v>2845</v>
      </c>
      <c r="C2043" s="57" t="s">
        <v>2256</v>
      </c>
      <c r="D2043" s="57" t="s">
        <v>2491</v>
      </c>
      <c r="E2043" s="66" t="s">
        <v>2513</v>
      </c>
    </row>
    <row r="2044" spans="1:5" x14ac:dyDescent="0.25">
      <c r="A2044" s="78" t="s">
        <v>2846</v>
      </c>
      <c r="B2044" s="57" t="s">
        <v>2847</v>
      </c>
      <c r="C2044" s="57" t="s">
        <v>2256</v>
      </c>
      <c r="D2044" s="57" t="s">
        <v>2491</v>
      </c>
      <c r="E2044" s="66" t="s">
        <v>2513</v>
      </c>
    </row>
    <row r="2045" spans="1:5" x14ac:dyDescent="0.25">
      <c r="A2045" s="78" t="s">
        <v>2848</v>
      </c>
      <c r="B2045" s="57" t="s">
        <v>2849</v>
      </c>
      <c r="C2045" s="57" t="s">
        <v>2256</v>
      </c>
      <c r="D2045" s="57" t="s">
        <v>2491</v>
      </c>
      <c r="E2045" s="66" t="s">
        <v>2513</v>
      </c>
    </row>
    <row r="2046" spans="1:5" x14ac:dyDescent="0.25">
      <c r="A2046" s="78" t="s">
        <v>2850</v>
      </c>
      <c r="B2046" s="57" t="s">
        <v>2851</v>
      </c>
      <c r="C2046" s="57" t="s">
        <v>2256</v>
      </c>
      <c r="D2046" s="57" t="s">
        <v>2491</v>
      </c>
      <c r="E2046" s="66" t="s">
        <v>2513</v>
      </c>
    </row>
    <row r="2047" spans="1:5" x14ac:dyDescent="0.25">
      <c r="A2047" s="78" t="s">
        <v>2852</v>
      </c>
      <c r="B2047" s="57" t="s">
        <v>2853</v>
      </c>
      <c r="C2047" s="57" t="s">
        <v>2256</v>
      </c>
      <c r="D2047" s="57" t="s">
        <v>2491</v>
      </c>
      <c r="E2047" s="66" t="s">
        <v>2513</v>
      </c>
    </row>
    <row r="2048" spans="1:5" x14ac:dyDescent="0.25">
      <c r="A2048" s="78" t="s">
        <v>2854</v>
      </c>
      <c r="B2048" s="57" t="s">
        <v>2855</v>
      </c>
      <c r="C2048" s="57" t="s">
        <v>2256</v>
      </c>
      <c r="D2048" s="57" t="s">
        <v>2491</v>
      </c>
      <c r="E2048" s="66" t="s">
        <v>2513</v>
      </c>
    </row>
    <row r="2049" spans="1:5" x14ac:dyDescent="0.25">
      <c r="A2049" s="78" t="s">
        <v>2856</v>
      </c>
      <c r="B2049" s="57" t="s">
        <v>2857</v>
      </c>
      <c r="C2049" s="57" t="s">
        <v>2256</v>
      </c>
      <c r="D2049" s="57" t="s">
        <v>2491</v>
      </c>
      <c r="E2049" s="66" t="s">
        <v>2513</v>
      </c>
    </row>
    <row r="2050" spans="1:5" x14ac:dyDescent="0.25">
      <c r="A2050" s="78" t="s">
        <v>2858</v>
      </c>
      <c r="B2050" s="57" t="s">
        <v>2859</v>
      </c>
      <c r="C2050" s="57" t="s">
        <v>2256</v>
      </c>
      <c r="D2050" s="57" t="s">
        <v>2491</v>
      </c>
      <c r="E2050" s="66" t="s">
        <v>2513</v>
      </c>
    </row>
    <row r="2051" spans="1:5" x14ac:dyDescent="0.25">
      <c r="A2051" s="78" t="s">
        <v>2860</v>
      </c>
      <c r="B2051" s="57" t="s">
        <v>2861</v>
      </c>
      <c r="C2051" s="57" t="s">
        <v>2256</v>
      </c>
      <c r="D2051" s="57" t="s">
        <v>2491</v>
      </c>
      <c r="E2051" s="66" t="s">
        <v>2513</v>
      </c>
    </row>
    <row r="2052" spans="1:5" x14ac:dyDescent="0.25">
      <c r="A2052" s="78" t="s">
        <v>2862</v>
      </c>
      <c r="B2052" s="57" t="s">
        <v>2863</v>
      </c>
      <c r="C2052" s="57" t="s">
        <v>2256</v>
      </c>
      <c r="D2052" s="57" t="s">
        <v>2491</v>
      </c>
      <c r="E2052" s="66" t="s">
        <v>2513</v>
      </c>
    </row>
    <row r="2053" spans="1:5" x14ac:dyDescent="0.25">
      <c r="A2053" s="78" t="s">
        <v>2864</v>
      </c>
      <c r="B2053" s="57" t="s">
        <v>2865</v>
      </c>
      <c r="C2053" s="57" t="s">
        <v>2256</v>
      </c>
      <c r="D2053" s="57" t="s">
        <v>2491</v>
      </c>
      <c r="E2053" s="66" t="s">
        <v>2513</v>
      </c>
    </row>
    <row r="2054" spans="1:5" x14ac:dyDescent="0.25">
      <c r="A2054" s="78" t="s">
        <v>2866</v>
      </c>
      <c r="B2054" s="57" t="s">
        <v>2867</v>
      </c>
      <c r="C2054" s="57" t="s">
        <v>2256</v>
      </c>
      <c r="D2054" s="57" t="s">
        <v>2491</v>
      </c>
      <c r="E2054" s="66" t="s">
        <v>2513</v>
      </c>
    </row>
    <row r="2055" spans="1:5" x14ac:dyDescent="0.25">
      <c r="A2055" s="78" t="s">
        <v>2868</v>
      </c>
      <c r="B2055" s="57" t="s">
        <v>2869</v>
      </c>
      <c r="C2055" s="57" t="s">
        <v>2256</v>
      </c>
      <c r="D2055" s="57" t="s">
        <v>2491</v>
      </c>
      <c r="E2055" s="66" t="s">
        <v>2513</v>
      </c>
    </row>
    <row r="2056" spans="1:5" x14ac:dyDescent="0.25">
      <c r="A2056" s="78" t="s">
        <v>2870</v>
      </c>
      <c r="B2056" s="57" t="s">
        <v>2871</v>
      </c>
      <c r="C2056" s="57" t="s">
        <v>2256</v>
      </c>
      <c r="D2056" s="57" t="s">
        <v>2491</v>
      </c>
      <c r="E2056" s="66" t="s">
        <v>2513</v>
      </c>
    </row>
    <row r="2057" spans="1:5" x14ac:dyDescent="0.25">
      <c r="A2057" s="78" t="s">
        <v>2872</v>
      </c>
      <c r="B2057" s="57" t="s">
        <v>2873</v>
      </c>
      <c r="C2057" s="57" t="s">
        <v>2256</v>
      </c>
      <c r="D2057" s="57" t="s">
        <v>2491</v>
      </c>
      <c r="E2057" s="66" t="s">
        <v>2513</v>
      </c>
    </row>
    <row r="2058" spans="1:5" x14ac:dyDescent="0.25">
      <c r="A2058" s="78" t="s">
        <v>2874</v>
      </c>
      <c r="B2058" s="57" t="s">
        <v>2875</v>
      </c>
      <c r="C2058" s="57" t="s">
        <v>2256</v>
      </c>
      <c r="D2058" s="57" t="s">
        <v>2491</v>
      </c>
      <c r="E2058" s="66" t="s">
        <v>2513</v>
      </c>
    </row>
    <row r="2059" spans="1:5" x14ac:dyDescent="0.25">
      <c r="A2059" s="78" t="s">
        <v>2876</v>
      </c>
      <c r="B2059" s="57" t="s">
        <v>2877</v>
      </c>
      <c r="C2059" s="57" t="s">
        <v>2256</v>
      </c>
      <c r="D2059" s="57" t="s">
        <v>2491</v>
      </c>
      <c r="E2059" s="66" t="s">
        <v>2513</v>
      </c>
    </row>
    <row r="2060" spans="1:5" x14ac:dyDescent="0.25">
      <c r="A2060" s="78" t="s">
        <v>2878</v>
      </c>
      <c r="B2060" s="57" t="s">
        <v>2879</v>
      </c>
      <c r="C2060" s="57" t="s">
        <v>2256</v>
      </c>
      <c r="D2060" s="57" t="s">
        <v>2491</v>
      </c>
      <c r="E2060" s="66" t="s">
        <v>2513</v>
      </c>
    </row>
    <row r="2061" spans="1:5" x14ac:dyDescent="0.25">
      <c r="A2061" s="78" t="s">
        <v>2880</v>
      </c>
      <c r="B2061" s="57" t="s">
        <v>2881</v>
      </c>
      <c r="C2061" s="57" t="s">
        <v>2256</v>
      </c>
      <c r="D2061" s="57" t="s">
        <v>2491</v>
      </c>
      <c r="E2061" s="66" t="s">
        <v>2513</v>
      </c>
    </row>
    <row r="2062" spans="1:5" x14ac:dyDescent="0.25">
      <c r="A2062" s="78" t="s">
        <v>2882</v>
      </c>
      <c r="B2062" s="57" t="s">
        <v>2883</v>
      </c>
      <c r="C2062" s="57" t="s">
        <v>2256</v>
      </c>
      <c r="D2062" s="57" t="s">
        <v>2491</v>
      </c>
      <c r="E2062" s="66" t="s">
        <v>2513</v>
      </c>
    </row>
    <row r="2063" spans="1:5" x14ac:dyDescent="0.25">
      <c r="A2063" s="78" t="s">
        <v>2884</v>
      </c>
      <c r="B2063" s="57" t="s">
        <v>2885</v>
      </c>
      <c r="C2063" s="57" t="s">
        <v>2256</v>
      </c>
      <c r="D2063" s="57" t="s">
        <v>2491</v>
      </c>
      <c r="E2063" s="66" t="s">
        <v>2513</v>
      </c>
    </row>
    <row r="2064" spans="1:5" x14ac:dyDescent="0.25">
      <c r="A2064" s="78" t="s">
        <v>2886</v>
      </c>
      <c r="B2064" s="57" t="s">
        <v>2887</v>
      </c>
      <c r="C2064" s="57" t="s">
        <v>2256</v>
      </c>
      <c r="D2064" s="57" t="s">
        <v>2491</v>
      </c>
      <c r="E2064" s="66" t="s">
        <v>2513</v>
      </c>
    </row>
    <row r="2065" spans="1:5" x14ac:dyDescent="0.25">
      <c r="A2065" s="78" t="s">
        <v>2888</v>
      </c>
      <c r="B2065" s="57" t="s">
        <v>2889</v>
      </c>
      <c r="C2065" s="57" t="s">
        <v>2256</v>
      </c>
      <c r="D2065" s="57" t="s">
        <v>2491</v>
      </c>
      <c r="E2065" s="66" t="s">
        <v>2513</v>
      </c>
    </row>
    <row r="2066" spans="1:5" x14ac:dyDescent="0.25">
      <c r="A2066" s="78" t="s">
        <v>2890</v>
      </c>
      <c r="B2066" s="57" t="s">
        <v>2891</v>
      </c>
      <c r="C2066" s="57" t="s">
        <v>2256</v>
      </c>
      <c r="D2066" s="57" t="s">
        <v>2491</v>
      </c>
      <c r="E2066" s="66" t="s">
        <v>2513</v>
      </c>
    </row>
    <row r="2067" spans="1:5" x14ac:dyDescent="0.25">
      <c r="A2067" s="78" t="s">
        <v>2892</v>
      </c>
      <c r="B2067" s="57" t="s">
        <v>2893</v>
      </c>
      <c r="C2067" s="57" t="s">
        <v>2256</v>
      </c>
      <c r="D2067" s="57" t="s">
        <v>2491</v>
      </c>
      <c r="E2067" s="66" t="s">
        <v>2513</v>
      </c>
    </row>
    <row r="2068" spans="1:5" x14ac:dyDescent="0.25">
      <c r="A2068" s="78" t="s">
        <v>2894</v>
      </c>
      <c r="B2068" s="57" t="s">
        <v>2895</v>
      </c>
      <c r="C2068" s="57" t="s">
        <v>2256</v>
      </c>
      <c r="D2068" s="57" t="s">
        <v>2491</v>
      </c>
      <c r="E2068" s="66" t="s">
        <v>2513</v>
      </c>
    </row>
    <row r="2069" spans="1:5" x14ac:dyDescent="0.25">
      <c r="A2069" s="78" t="s">
        <v>2896</v>
      </c>
      <c r="B2069" s="57" t="s">
        <v>2897</v>
      </c>
      <c r="C2069" s="57" t="s">
        <v>2256</v>
      </c>
      <c r="D2069" s="57" t="s">
        <v>2491</v>
      </c>
      <c r="E2069" s="66" t="s">
        <v>2513</v>
      </c>
    </row>
    <row r="2070" spans="1:5" x14ac:dyDescent="0.25">
      <c r="A2070" s="78" t="s">
        <v>2898</v>
      </c>
      <c r="B2070" s="57" t="s">
        <v>2899</v>
      </c>
      <c r="C2070" s="57" t="s">
        <v>2256</v>
      </c>
      <c r="D2070" s="57" t="s">
        <v>2491</v>
      </c>
      <c r="E2070" s="66" t="s">
        <v>2513</v>
      </c>
    </row>
    <row r="2071" spans="1:5" x14ac:dyDescent="0.25">
      <c r="A2071" s="78" t="s">
        <v>2900</v>
      </c>
      <c r="B2071" s="57" t="s">
        <v>2901</v>
      </c>
      <c r="C2071" s="57" t="s">
        <v>2256</v>
      </c>
      <c r="D2071" s="57" t="s">
        <v>2491</v>
      </c>
      <c r="E2071" s="66" t="s">
        <v>2513</v>
      </c>
    </row>
    <row r="2072" spans="1:5" x14ac:dyDescent="0.25">
      <c r="A2072" s="78" t="s">
        <v>2902</v>
      </c>
      <c r="B2072" s="57" t="s">
        <v>2903</v>
      </c>
      <c r="C2072" s="57" t="s">
        <v>2256</v>
      </c>
      <c r="D2072" s="57" t="s">
        <v>2491</v>
      </c>
      <c r="E2072" s="66" t="s">
        <v>2513</v>
      </c>
    </row>
    <row r="2073" spans="1:5" x14ac:dyDescent="0.25">
      <c r="A2073" s="78" t="s">
        <v>2904</v>
      </c>
      <c r="B2073" s="57" t="s">
        <v>2905</v>
      </c>
      <c r="C2073" s="57" t="s">
        <v>2256</v>
      </c>
      <c r="D2073" s="57" t="s">
        <v>2491</v>
      </c>
      <c r="E2073" s="66" t="s">
        <v>2513</v>
      </c>
    </row>
    <row r="2074" spans="1:5" x14ac:dyDescent="0.25">
      <c r="A2074" s="78" t="s">
        <v>2906</v>
      </c>
      <c r="B2074" s="57" t="s">
        <v>2907</v>
      </c>
      <c r="C2074" s="57" t="s">
        <v>2256</v>
      </c>
      <c r="D2074" s="57" t="s">
        <v>2491</v>
      </c>
      <c r="E2074" s="66" t="s">
        <v>2513</v>
      </c>
    </row>
    <row r="2075" spans="1:5" x14ac:dyDescent="0.25">
      <c r="A2075" s="78" t="s">
        <v>2908</v>
      </c>
      <c r="B2075" s="57" t="s">
        <v>2909</v>
      </c>
      <c r="C2075" s="57" t="s">
        <v>2256</v>
      </c>
      <c r="D2075" s="57" t="s">
        <v>2491</v>
      </c>
      <c r="E2075" s="66" t="s">
        <v>2513</v>
      </c>
    </row>
    <row r="2076" spans="1:5" x14ac:dyDescent="0.25">
      <c r="A2076" s="78" t="s">
        <v>2910</v>
      </c>
      <c r="B2076" s="57" t="s">
        <v>2911</v>
      </c>
      <c r="C2076" s="57" t="s">
        <v>2256</v>
      </c>
      <c r="D2076" s="57" t="s">
        <v>2491</v>
      </c>
      <c r="E2076" s="66" t="s">
        <v>2513</v>
      </c>
    </row>
    <row r="2077" spans="1:5" x14ac:dyDescent="0.25">
      <c r="A2077" s="78" t="s">
        <v>2912</v>
      </c>
      <c r="B2077" s="57" t="s">
        <v>2913</v>
      </c>
      <c r="C2077" s="57" t="s">
        <v>2256</v>
      </c>
      <c r="D2077" s="57" t="s">
        <v>2491</v>
      </c>
      <c r="E2077" s="66" t="s">
        <v>2513</v>
      </c>
    </row>
    <row r="2078" spans="1:5" x14ac:dyDescent="0.25">
      <c r="A2078" s="78" t="s">
        <v>2914</v>
      </c>
      <c r="B2078" s="57" t="s">
        <v>2915</v>
      </c>
      <c r="C2078" s="57" t="s">
        <v>2256</v>
      </c>
      <c r="D2078" s="57" t="s">
        <v>2491</v>
      </c>
      <c r="E2078" s="66" t="s">
        <v>2513</v>
      </c>
    </row>
    <row r="2079" spans="1:5" x14ac:dyDescent="0.25">
      <c r="A2079" s="78" t="s">
        <v>2916</v>
      </c>
      <c r="B2079" s="57" t="s">
        <v>2917</v>
      </c>
      <c r="C2079" s="57" t="s">
        <v>2256</v>
      </c>
      <c r="D2079" s="57" t="s">
        <v>2491</v>
      </c>
      <c r="E2079" s="66" t="s">
        <v>2513</v>
      </c>
    </row>
    <row r="2080" spans="1:5" x14ac:dyDescent="0.25">
      <c r="A2080" s="78" t="s">
        <v>2918</v>
      </c>
      <c r="B2080" s="57" t="s">
        <v>2919</v>
      </c>
      <c r="C2080" s="57" t="s">
        <v>2256</v>
      </c>
      <c r="D2080" s="57" t="s">
        <v>2491</v>
      </c>
      <c r="E2080" s="66" t="s">
        <v>2513</v>
      </c>
    </row>
    <row r="2081" spans="1:5" x14ac:dyDescent="0.25">
      <c r="A2081" s="78" t="s">
        <v>2920</v>
      </c>
      <c r="B2081" s="57" t="s">
        <v>2921</v>
      </c>
      <c r="C2081" s="57" t="s">
        <v>2256</v>
      </c>
      <c r="D2081" s="57" t="s">
        <v>2491</v>
      </c>
      <c r="E2081" s="66" t="s">
        <v>2513</v>
      </c>
    </row>
    <row r="2082" spans="1:5" x14ac:dyDescent="0.25">
      <c r="A2082" s="78" t="s">
        <v>2922</v>
      </c>
      <c r="B2082" s="57" t="s">
        <v>2923</v>
      </c>
      <c r="C2082" s="57" t="s">
        <v>2256</v>
      </c>
      <c r="D2082" s="57" t="s">
        <v>2491</v>
      </c>
      <c r="E2082" s="66" t="s">
        <v>2513</v>
      </c>
    </row>
    <row r="2083" spans="1:5" x14ac:dyDescent="0.25">
      <c r="A2083" s="78" t="s">
        <v>2924</v>
      </c>
      <c r="B2083" s="57" t="s">
        <v>2925</v>
      </c>
      <c r="C2083" s="57" t="s">
        <v>2256</v>
      </c>
      <c r="D2083" s="57" t="s">
        <v>2491</v>
      </c>
      <c r="E2083" s="66" t="s">
        <v>2513</v>
      </c>
    </row>
    <row r="2084" spans="1:5" x14ac:dyDescent="0.25">
      <c r="A2084" s="78" t="s">
        <v>2926</v>
      </c>
      <c r="B2084" s="57" t="s">
        <v>2927</v>
      </c>
      <c r="C2084" s="57" t="s">
        <v>2256</v>
      </c>
      <c r="D2084" s="57" t="s">
        <v>2491</v>
      </c>
      <c r="E2084" s="66" t="s">
        <v>2513</v>
      </c>
    </row>
    <row r="2085" spans="1:5" x14ac:dyDescent="0.25">
      <c r="A2085" s="78" t="s">
        <v>2928</v>
      </c>
      <c r="B2085" s="57" t="s">
        <v>2929</v>
      </c>
      <c r="C2085" s="57" t="s">
        <v>2256</v>
      </c>
      <c r="D2085" s="57" t="s">
        <v>2491</v>
      </c>
      <c r="E2085" s="66" t="s">
        <v>2513</v>
      </c>
    </row>
    <row r="2086" spans="1:5" x14ac:dyDescent="0.25">
      <c r="A2086" s="78" t="s">
        <v>2930</v>
      </c>
      <c r="B2086" s="57" t="s">
        <v>2931</v>
      </c>
      <c r="C2086" s="57" t="s">
        <v>2256</v>
      </c>
      <c r="D2086" s="57" t="s">
        <v>2491</v>
      </c>
      <c r="E2086" s="66" t="s">
        <v>2513</v>
      </c>
    </row>
    <row r="2087" spans="1:5" x14ac:dyDescent="0.25">
      <c r="A2087" s="78" t="s">
        <v>2932</v>
      </c>
      <c r="B2087" s="57" t="s">
        <v>2933</v>
      </c>
      <c r="C2087" s="57" t="s">
        <v>2256</v>
      </c>
      <c r="D2087" s="57" t="s">
        <v>2491</v>
      </c>
      <c r="E2087" s="66" t="s">
        <v>2513</v>
      </c>
    </row>
    <row r="2088" spans="1:5" x14ac:dyDescent="0.25">
      <c r="A2088" s="78" t="s">
        <v>2934</v>
      </c>
      <c r="B2088" s="57" t="s">
        <v>2935</v>
      </c>
      <c r="C2088" s="57" t="s">
        <v>2256</v>
      </c>
      <c r="D2088" s="57" t="s">
        <v>2491</v>
      </c>
      <c r="E2088" s="66" t="s">
        <v>2513</v>
      </c>
    </row>
    <row r="2089" spans="1:5" x14ac:dyDescent="0.25">
      <c r="A2089" s="78" t="s">
        <v>2936</v>
      </c>
      <c r="B2089" s="57" t="s">
        <v>2937</v>
      </c>
      <c r="C2089" s="57" t="s">
        <v>2256</v>
      </c>
      <c r="D2089" s="57" t="s">
        <v>2491</v>
      </c>
      <c r="E2089" s="66" t="s">
        <v>2513</v>
      </c>
    </row>
    <row r="2090" spans="1:5" x14ac:dyDescent="0.25">
      <c r="A2090" s="78" t="s">
        <v>2938</v>
      </c>
      <c r="B2090" s="57" t="s">
        <v>2939</v>
      </c>
      <c r="C2090" s="57" t="s">
        <v>2256</v>
      </c>
      <c r="D2090" s="57" t="s">
        <v>2491</v>
      </c>
      <c r="E2090" s="66" t="s">
        <v>2513</v>
      </c>
    </row>
    <row r="2091" spans="1:5" x14ac:dyDescent="0.25">
      <c r="A2091" s="78" t="s">
        <v>2940</v>
      </c>
      <c r="B2091" s="57" t="s">
        <v>2941</v>
      </c>
      <c r="C2091" s="57" t="s">
        <v>2256</v>
      </c>
      <c r="D2091" s="57" t="s">
        <v>2491</v>
      </c>
      <c r="E2091" s="66" t="s">
        <v>2513</v>
      </c>
    </row>
    <row r="2092" spans="1:5" x14ac:dyDescent="0.25">
      <c r="A2092" s="78" t="s">
        <v>2942</v>
      </c>
      <c r="B2092" s="57" t="s">
        <v>2943</v>
      </c>
      <c r="C2092" s="57" t="s">
        <v>2256</v>
      </c>
      <c r="D2092" s="57" t="s">
        <v>2491</v>
      </c>
      <c r="E2092" s="66" t="s">
        <v>2513</v>
      </c>
    </row>
    <row r="2093" spans="1:5" x14ac:dyDescent="0.25">
      <c r="A2093" s="78" t="s">
        <v>2944</v>
      </c>
      <c r="B2093" s="57" t="s">
        <v>2945</v>
      </c>
      <c r="C2093" s="57" t="s">
        <v>2256</v>
      </c>
      <c r="D2093" s="57" t="s">
        <v>2491</v>
      </c>
      <c r="E2093" s="66" t="s">
        <v>2513</v>
      </c>
    </row>
    <row r="2094" spans="1:5" x14ac:dyDescent="0.25">
      <c r="A2094" s="78" t="s">
        <v>2946</v>
      </c>
      <c r="B2094" s="57" t="s">
        <v>2947</v>
      </c>
      <c r="C2094" s="57" t="s">
        <v>2256</v>
      </c>
      <c r="D2094" s="57" t="s">
        <v>2491</v>
      </c>
      <c r="E2094" s="66" t="s">
        <v>2513</v>
      </c>
    </row>
    <row r="2095" spans="1:5" x14ac:dyDescent="0.25">
      <c r="A2095" s="78" t="s">
        <v>2948</v>
      </c>
      <c r="B2095" s="57" t="s">
        <v>2949</v>
      </c>
      <c r="C2095" s="57" t="s">
        <v>2256</v>
      </c>
      <c r="D2095" s="57" t="s">
        <v>2491</v>
      </c>
      <c r="E2095" s="66" t="s">
        <v>2513</v>
      </c>
    </row>
    <row r="2096" spans="1:5" x14ac:dyDescent="0.25">
      <c r="A2096" s="78" t="s">
        <v>2950</v>
      </c>
      <c r="B2096" s="57" t="s">
        <v>2951</v>
      </c>
      <c r="C2096" s="57" t="s">
        <v>2256</v>
      </c>
      <c r="D2096" s="57" t="s">
        <v>2491</v>
      </c>
      <c r="E2096" s="66" t="s">
        <v>2513</v>
      </c>
    </row>
    <row r="2097" spans="1:5" x14ac:dyDescent="0.25">
      <c r="A2097" s="78" t="s">
        <v>2952</v>
      </c>
      <c r="B2097" s="57" t="s">
        <v>2953</v>
      </c>
      <c r="C2097" s="57" t="s">
        <v>2256</v>
      </c>
      <c r="D2097" s="57" t="s">
        <v>2491</v>
      </c>
      <c r="E2097" s="66" t="s">
        <v>2513</v>
      </c>
    </row>
    <row r="2098" spans="1:5" x14ac:dyDescent="0.25">
      <c r="A2098" s="78" t="s">
        <v>2954</v>
      </c>
      <c r="B2098" s="57" t="s">
        <v>2955</v>
      </c>
      <c r="C2098" s="57" t="s">
        <v>2256</v>
      </c>
      <c r="D2098" s="57" t="s">
        <v>2491</v>
      </c>
      <c r="E2098" s="66" t="s">
        <v>2513</v>
      </c>
    </row>
    <row r="2099" spans="1:5" x14ac:dyDescent="0.25">
      <c r="A2099" s="78" t="s">
        <v>2956</v>
      </c>
      <c r="B2099" s="57" t="s">
        <v>2957</v>
      </c>
      <c r="C2099" s="57" t="s">
        <v>2256</v>
      </c>
      <c r="D2099" s="57" t="s">
        <v>2491</v>
      </c>
      <c r="E2099" s="66" t="s">
        <v>2513</v>
      </c>
    </row>
    <row r="2100" spans="1:5" x14ac:dyDescent="0.25">
      <c r="A2100" s="78" t="s">
        <v>2958</v>
      </c>
      <c r="B2100" s="57" t="s">
        <v>2959</v>
      </c>
      <c r="C2100" s="57" t="s">
        <v>2256</v>
      </c>
      <c r="D2100" s="57" t="s">
        <v>2491</v>
      </c>
      <c r="E2100" s="66" t="s">
        <v>2513</v>
      </c>
    </row>
    <row r="2101" spans="1:5" x14ac:dyDescent="0.25">
      <c r="A2101" s="78" t="s">
        <v>2960</v>
      </c>
      <c r="B2101" s="57" t="s">
        <v>2961</v>
      </c>
      <c r="C2101" s="57" t="s">
        <v>2256</v>
      </c>
      <c r="D2101" s="57" t="s">
        <v>2491</v>
      </c>
      <c r="E2101" s="66" t="s">
        <v>2513</v>
      </c>
    </row>
    <row r="2102" spans="1:5" x14ac:dyDescent="0.25">
      <c r="A2102" s="78" t="s">
        <v>2962</v>
      </c>
      <c r="B2102" s="57" t="s">
        <v>2963</v>
      </c>
      <c r="C2102" s="57" t="s">
        <v>2256</v>
      </c>
      <c r="D2102" s="57" t="s">
        <v>2491</v>
      </c>
      <c r="E2102" s="66" t="s">
        <v>2513</v>
      </c>
    </row>
    <row r="2103" spans="1:5" x14ac:dyDescent="0.25">
      <c r="A2103" s="78" t="s">
        <v>2964</v>
      </c>
      <c r="B2103" s="57" t="s">
        <v>2965</v>
      </c>
      <c r="C2103" s="57" t="s">
        <v>2256</v>
      </c>
      <c r="D2103" s="57" t="s">
        <v>2491</v>
      </c>
      <c r="E2103" s="66" t="s">
        <v>2513</v>
      </c>
    </row>
    <row r="2104" spans="1:5" x14ac:dyDescent="0.25">
      <c r="A2104" s="78" t="s">
        <v>2966</v>
      </c>
      <c r="B2104" s="57" t="s">
        <v>2967</v>
      </c>
      <c r="C2104" s="57" t="s">
        <v>2256</v>
      </c>
      <c r="D2104" s="57" t="s">
        <v>2257</v>
      </c>
      <c r="E2104" s="66" t="s">
        <v>4</v>
      </c>
    </row>
    <row r="2105" spans="1:5" x14ac:dyDescent="0.25">
      <c r="A2105" s="78" t="s">
        <v>2968</v>
      </c>
      <c r="B2105" s="57" t="s">
        <v>2969</v>
      </c>
      <c r="C2105" s="57" t="s">
        <v>2256</v>
      </c>
      <c r="D2105" s="57" t="s">
        <v>2257</v>
      </c>
      <c r="E2105" s="66" t="s">
        <v>4</v>
      </c>
    </row>
    <row r="2106" spans="1:5" x14ac:dyDescent="0.25">
      <c r="A2106" s="78" t="s">
        <v>2970</v>
      </c>
      <c r="B2106" s="57" t="s">
        <v>2971</v>
      </c>
      <c r="C2106" s="57" t="s">
        <v>2256</v>
      </c>
      <c r="D2106" s="57" t="s">
        <v>2257</v>
      </c>
      <c r="E2106" s="66" t="s">
        <v>4</v>
      </c>
    </row>
    <row r="2107" spans="1:5" x14ac:dyDescent="0.25">
      <c r="A2107" s="78" t="s">
        <v>2972</v>
      </c>
      <c r="B2107" s="57" t="s">
        <v>2973</v>
      </c>
      <c r="C2107" s="57" t="s">
        <v>2256</v>
      </c>
      <c r="D2107" s="57" t="s">
        <v>2257</v>
      </c>
      <c r="E2107" s="66" t="s">
        <v>2132</v>
      </c>
    </row>
    <row r="2108" spans="1:5" x14ac:dyDescent="0.25">
      <c r="A2108" s="78" t="s">
        <v>2974</v>
      </c>
      <c r="B2108" s="57" t="s">
        <v>2975</v>
      </c>
      <c r="C2108" s="57" t="s">
        <v>2256</v>
      </c>
      <c r="D2108" s="57" t="s">
        <v>2257</v>
      </c>
      <c r="E2108" s="66" t="s">
        <v>2132</v>
      </c>
    </row>
    <row r="2109" spans="1:5" x14ac:dyDescent="0.25">
      <c r="A2109" s="78" t="s">
        <v>2976</v>
      </c>
      <c r="B2109" s="57" t="s">
        <v>2977</v>
      </c>
      <c r="C2109" s="57" t="s">
        <v>2256</v>
      </c>
      <c r="D2109" s="57" t="s">
        <v>2272</v>
      </c>
      <c r="E2109" s="66" t="s">
        <v>2978</v>
      </c>
    </row>
    <row r="2110" spans="1:5" x14ac:dyDescent="0.25">
      <c r="A2110" s="78" t="s">
        <v>2979</v>
      </c>
      <c r="B2110" s="57" t="s">
        <v>2980</v>
      </c>
      <c r="C2110" s="57" t="s">
        <v>2256</v>
      </c>
      <c r="D2110" s="57" t="s">
        <v>2257</v>
      </c>
      <c r="E2110" s="66" t="s">
        <v>2132</v>
      </c>
    </row>
    <row r="2111" spans="1:5" x14ac:dyDescent="0.25">
      <c r="A2111" s="78" t="s">
        <v>2981</v>
      </c>
      <c r="B2111" s="57" t="s">
        <v>2982</v>
      </c>
      <c r="C2111" s="57" t="s">
        <v>2256</v>
      </c>
      <c r="D2111" s="57" t="s">
        <v>2272</v>
      </c>
      <c r="E2111" s="66" t="s">
        <v>2132</v>
      </c>
    </row>
    <row r="2112" spans="1:5" x14ac:dyDescent="0.25">
      <c r="A2112" s="78" t="s">
        <v>2983</v>
      </c>
      <c r="B2112" s="57" t="s">
        <v>2984</v>
      </c>
      <c r="C2112" s="57" t="s">
        <v>2256</v>
      </c>
      <c r="D2112" s="57" t="s">
        <v>2263</v>
      </c>
      <c r="E2112" s="66" t="s">
        <v>2132</v>
      </c>
    </row>
    <row r="2113" spans="1:5" x14ac:dyDescent="0.25">
      <c r="A2113" s="78" t="s">
        <v>2985</v>
      </c>
      <c r="B2113" s="57" t="s">
        <v>2986</v>
      </c>
      <c r="C2113" s="57" t="s">
        <v>2256</v>
      </c>
      <c r="D2113" s="57" t="s">
        <v>2272</v>
      </c>
      <c r="E2113" s="66" t="s">
        <v>2132</v>
      </c>
    </row>
    <row r="2114" spans="1:5" x14ac:dyDescent="0.25">
      <c r="A2114" s="78" t="s">
        <v>2987</v>
      </c>
      <c r="B2114" s="57" t="s">
        <v>2988</v>
      </c>
      <c r="C2114" s="57" t="s">
        <v>2256</v>
      </c>
      <c r="D2114" s="57" t="s">
        <v>2272</v>
      </c>
      <c r="E2114" s="66" t="s">
        <v>2132</v>
      </c>
    </row>
    <row r="2115" spans="1:5" x14ac:dyDescent="0.25">
      <c r="A2115" s="78" t="s">
        <v>2989</v>
      </c>
      <c r="B2115" s="57" t="s">
        <v>2990</v>
      </c>
      <c r="C2115" s="57" t="s">
        <v>2256</v>
      </c>
      <c r="D2115" s="57" t="s">
        <v>2272</v>
      </c>
      <c r="E2115" s="66" t="s">
        <v>2132</v>
      </c>
    </row>
    <row r="2116" spans="1:5" x14ac:dyDescent="0.25">
      <c r="A2116" s="78" t="s">
        <v>2991</v>
      </c>
      <c r="B2116" s="57" t="s">
        <v>2992</v>
      </c>
      <c r="C2116" s="57" t="s">
        <v>2256</v>
      </c>
      <c r="D2116" s="57" t="s">
        <v>2272</v>
      </c>
      <c r="E2116" s="66" t="s">
        <v>2132</v>
      </c>
    </row>
    <row r="2117" spans="1:5" x14ac:dyDescent="0.25">
      <c r="A2117" s="78" t="s">
        <v>2993</v>
      </c>
      <c r="B2117" s="57" t="s">
        <v>2994</v>
      </c>
      <c r="C2117" s="57" t="s">
        <v>2256</v>
      </c>
      <c r="D2117" s="57" t="s">
        <v>2272</v>
      </c>
      <c r="E2117" s="66" t="s">
        <v>2132</v>
      </c>
    </row>
    <row r="2118" spans="1:5" x14ac:dyDescent="0.25">
      <c r="A2118" s="78" t="s">
        <v>2995</v>
      </c>
      <c r="B2118" s="57" t="s">
        <v>2996</v>
      </c>
      <c r="C2118" s="57" t="s">
        <v>2256</v>
      </c>
      <c r="D2118" s="57" t="s">
        <v>2257</v>
      </c>
      <c r="E2118" s="66" t="s">
        <v>2132</v>
      </c>
    </row>
    <row r="2119" spans="1:5" x14ac:dyDescent="0.25">
      <c r="A2119" s="78" t="s">
        <v>2997</v>
      </c>
      <c r="B2119" s="57" t="s">
        <v>2996</v>
      </c>
      <c r="C2119" s="57" t="s">
        <v>2256</v>
      </c>
      <c r="D2119" s="57" t="s">
        <v>2272</v>
      </c>
      <c r="E2119" s="66" t="s">
        <v>2132</v>
      </c>
    </row>
    <row r="2120" spans="1:5" x14ac:dyDescent="0.25">
      <c r="A2120" s="78" t="s">
        <v>2998</v>
      </c>
      <c r="B2120" s="57" t="s">
        <v>2999</v>
      </c>
      <c r="C2120" s="57" t="s">
        <v>2256</v>
      </c>
      <c r="D2120" s="57" t="s">
        <v>2272</v>
      </c>
      <c r="E2120" s="66" t="s">
        <v>2132</v>
      </c>
    </row>
    <row r="2121" spans="1:5" x14ac:dyDescent="0.25">
      <c r="A2121" s="78" t="s">
        <v>3000</v>
      </c>
      <c r="B2121" s="57" t="s">
        <v>3001</v>
      </c>
      <c r="C2121" s="57" t="s">
        <v>2256</v>
      </c>
      <c r="D2121" s="57" t="s">
        <v>2345</v>
      </c>
      <c r="E2121" s="66" t="s">
        <v>2132</v>
      </c>
    </row>
    <row r="2122" spans="1:5" x14ac:dyDescent="0.25">
      <c r="A2122" s="78" t="s">
        <v>3002</v>
      </c>
      <c r="B2122" s="57" t="s">
        <v>3003</v>
      </c>
      <c r="C2122" s="57" t="s">
        <v>2256</v>
      </c>
      <c r="D2122" s="57" t="s">
        <v>2345</v>
      </c>
      <c r="E2122" s="66" t="s">
        <v>2132</v>
      </c>
    </row>
    <row r="2123" spans="1:5" x14ac:dyDescent="0.25">
      <c r="A2123" s="78" t="s">
        <v>3004</v>
      </c>
      <c r="B2123" s="57" t="s">
        <v>3005</v>
      </c>
      <c r="C2123" s="57" t="s">
        <v>2256</v>
      </c>
      <c r="D2123" s="57" t="s">
        <v>2345</v>
      </c>
      <c r="E2123" s="66" t="s">
        <v>2132</v>
      </c>
    </row>
    <row r="2124" spans="1:5" x14ac:dyDescent="0.25">
      <c r="A2124" s="78" t="s">
        <v>3006</v>
      </c>
      <c r="B2124" s="57" t="s">
        <v>3007</v>
      </c>
      <c r="C2124" s="57" t="s">
        <v>2256</v>
      </c>
      <c r="D2124" s="57" t="s">
        <v>2345</v>
      </c>
      <c r="E2124" s="66" t="s">
        <v>2132</v>
      </c>
    </row>
    <row r="2125" spans="1:5" x14ac:dyDescent="0.25">
      <c r="A2125" s="78" t="s">
        <v>3008</v>
      </c>
      <c r="B2125" s="57" t="s">
        <v>3009</v>
      </c>
      <c r="C2125" s="57" t="s">
        <v>2256</v>
      </c>
      <c r="D2125" s="57" t="s">
        <v>2263</v>
      </c>
      <c r="E2125" s="66" t="s">
        <v>4</v>
      </c>
    </row>
    <row r="2126" spans="1:5" x14ac:dyDescent="0.25">
      <c r="A2126" s="78" t="s">
        <v>3010</v>
      </c>
      <c r="B2126" s="57" t="s">
        <v>3011</v>
      </c>
      <c r="C2126" s="57" t="s">
        <v>2256</v>
      </c>
      <c r="D2126" s="57" t="s">
        <v>2257</v>
      </c>
      <c r="E2126" s="66" t="s">
        <v>4</v>
      </c>
    </row>
    <row r="2127" spans="1:5" x14ac:dyDescent="0.25">
      <c r="A2127" s="78" t="s">
        <v>3012</v>
      </c>
      <c r="B2127" s="57" t="s">
        <v>3013</v>
      </c>
      <c r="C2127" s="57" t="s">
        <v>2256</v>
      </c>
      <c r="D2127" s="57" t="s">
        <v>2257</v>
      </c>
      <c r="E2127" s="66" t="s">
        <v>4</v>
      </c>
    </row>
    <row r="2128" spans="1:5" x14ac:dyDescent="0.25">
      <c r="A2128" s="78" t="s">
        <v>3014</v>
      </c>
      <c r="B2128" s="57" t="s">
        <v>3015</v>
      </c>
      <c r="C2128" s="57" t="s">
        <v>2256</v>
      </c>
      <c r="D2128" s="57" t="s">
        <v>2257</v>
      </c>
      <c r="E2128" s="66" t="s">
        <v>4</v>
      </c>
    </row>
    <row r="2129" spans="1:5" x14ac:dyDescent="0.25">
      <c r="A2129" s="78" t="s">
        <v>3016</v>
      </c>
      <c r="B2129" s="57" t="s">
        <v>3017</v>
      </c>
      <c r="C2129" s="57" t="s">
        <v>2256</v>
      </c>
      <c r="D2129" s="57" t="s">
        <v>2257</v>
      </c>
      <c r="E2129" s="66" t="s">
        <v>4</v>
      </c>
    </row>
    <row r="2130" spans="1:5" x14ac:dyDescent="0.25">
      <c r="A2130" s="78" t="s">
        <v>3018</v>
      </c>
      <c r="B2130" s="57" t="s">
        <v>3019</v>
      </c>
      <c r="C2130" s="57" t="s">
        <v>2256</v>
      </c>
      <c r="D2130" s="57" t="s">
        <v>2257</v>
      </c>
      <c r="E2130" s="66" t="s">
        <v>4</v>
      </c>
    </row>
    <row r="2131" spans="1:5" x14ac:dyDescent="0.25">
      <c r="A2131" s="78" t="s">
        <v>3020</v>
      </c>
      <c r="B2131" s="57" t="s">
        <v>3021</v>
      </c>
      <c r="C2131" s="57" t="s">
        <v>2256</v>
      </c>
      <c r="D2131" s="57" t="s">
        <v>2257</v>
      </c>
      <c r="E2131" s="66" t="s">
        <v>4</v>
      </c>
    </row>
    <row r="2132" spans="1:5" x14ac:dyDescent="0.25">
      <c r="A2132" s="78" t="s">
        <v>3022</v>
      </c>
      <c r="B2132" s="57" t="s">
        <v>3023</v>
      </c>
      <c r="C2132" s="57" t="s">
        <v>2256</v>
      </c>
      <c r="D2132" s="57" t="s">
        <v>2257</v>
      </c>
      <c r="E2132" s="66" t="s">
        <v>4</v>
      </c>
    </row>
    <row r="2133" spans="1:5" x14ac:dyDescent="0.25">
      <c r="A2133" s="78" t="s">
        <v>3024</v>
      </c>
      <c r="B2133" s="57" t="s">
        <v>3025</v>
      </c>
      <c r="C2133" s="57" t="s">
        <v>2256</v>
      </c>
      <c r="D2133" s="57" t="s">
        <v>2257</v>
      </c>
      <c r="E2133" s="66" t="s">
        <v>4</v>
      </c>
    </row>
    <row r="2134" spans="1:5" x14ac:dyDescent="0.25">
      <c r="A2134" s="78" t="s">
        <v>3026</v>
      </c>
      <c r="B2134" s="57" t="s">
        <v>3027</v>
      </c>
      <c r="C2134" s="57" t="s">
        <v>3028</v>
      </c>
      <c r="D2134" s="57" t="s">
        <v>56</v>
      </c>
      <c r="E2134" s="66" t="s">
        <v>2132</v>
      </c>
    </row>
    <row r="2135" spans="1:5" x14ac:dyDescent="0.25">
      <c r="A2135" s="78" t="s">
        <v>3029</v>
      </c>
      <c r="B2135" s="57" t="s">
        <v>3030</v>
      </c>
      <c r="C2135" s="57" t="s">
        <v>3028</v>
      </c>
      <c r="D2135" s="57" t="s">
        <v>56</v>
      </c>
      <c r="E2135" s="66" t="s">
        <v>4</v>
      </c>
    </row>
    <row r="2136" spans="1:5" x14ac:dyDescent="0.25">
      <c r="A2136" s="78" t="s">
        <v>3031</v>
      </c>
      <c r="B2136" s="57" t="s">
        <v>3032</v>
      </c>
      <c r="C2136" s="57" t="s">
        <v>3028</v>
      </c>
      <c r="D2136" s="57" t="s">
        <v>56</v>
      </c>
      <c r="E2136" s="66" t="s">
        <v>4</v>
      </c>
    </row>
    <row r="2137" spans="1:5" x14ac:dyDescent="0.25">
      <c r="A2137" s="78" t="s">
        <v>3033</v>
      </c>
      <c r="B2137" s="57" t="s">
        <v>74</v>
      </c>
      <c r="C2137" s="57" t="s">
        <v>3034</v>
      </c>
      <c r="D2137" s="57" t="s">
        <v>3035</v>
      </c>
      <c r="E2137" s="66" t="s">
        <v>4</v>
      </c>
    </row>
    <row r="2138" spans="1:5" x14ac:dyDescent="0.25">
      <c r="A2138" s="78" t="s">
        <v>3036</v>
      </c>
      <c r="B2138" s="57" t="s">
        <v>76</v>
      </c>
      <c r="C2138" s="57" t="s">
        <v>3034</v>
      </c>
      <c r="D2138" s="57" t="s">
        <v>3035</v>
      </c>
      <c r="E2138" s="66" t="s">
        <v>4</v>
      </c>
    </row>
    <row r="2139" spans="1:5" x14ac:dyDescent="0.25">
      <c r="A2139" s="78" t="s">
        <v>3037</v>
      </c>
      <c r="B2139" s="57" t="s">
        <v>78</v>
      </c>
      <c r="C2139" s="57" t="s">
        <v>3034</v>
      </c>
      <c r="D2139" s="57" t="s">
        <v>3035</v>
      </c>
      <c r="E2139" s="66" t="s">
        <v>4</v>
      </c>
    </row>
    <row r="2140" spans="1:5" x14ac:dyDescent="0.25">
      <c r="A2140" s="78" t="s">
        <v>3038</v>
      </c>
      <c r="B2140" s="57" t="s">
        <v>80</v>
      </c>
      <c r="C2140" s="57" t="s">
        <v>3034</v>
      </c>
      <c r="D2140" s="57" t="s">
        <v>3035</v>
      </c>
      <c r="E2140" s="66" t="s">
        <v>4</v>
      </c>
    </row>
    <row r="2141" spans="1:5" x14ac:dyDescent="0.25">
      <c r="A2141" s="78" t="s">
        <v>3039</v>
      </c>
      <c r="B2141" s="57" t="s">
        <v>3040</v>
      </c>
      <c r="C2141" s="57" t="s">
        <v>3034</v>
      </c>
      <c r="D2141" s="57" t="s">
        <v>3035</v>
      </c>
      <c r="E2141" s="66" t="s">
        <v>4</v>
      </c>
    </row>
    <row r="2142" spans="1:5" x14ac:dyDescent="0.25">
      <c r="A2142" s="78" t="s">
        <v>3041</v>
      </c>
      <c r="B2142" s="57" t="s">
        <v>3042</v>
      </c>
      <c r="C2142" s="57" t="s">
        <v>3034</v>
      </c>
      <c r="D2142" s="57" t="s">
        <v>3035</v>
      </c>
      <c r="E2142" s="66" t="s">
        <v>4</v>
      </c>
    </row>
    <row r="2143" spans="1:5" x14ac:dyDescent="0.25">
      <c r="A2143" s="78" t="s">
        <v>3043</v>
      </c>
      <c r="B2143" s="57" t="s">
        <v>3044</v>
      </c>
      <c r="C2143" s="57" t="s">
        <v>3034</v>
      </c>
      <c r="D2143" s="57" t="s">
        <v>3035</v>
      </c>
      <c r="E2143" s="66" t="s">
        <v>4</v>
      </c>
    </row>
    <row r="2144" spans="1:5" x14ac:dyDescent="0.25">
      <c r="A2144" s="78" t="s">
        <v>3045</v>
      </c>
      <c r="B2144" s="57" t="s">
        <v>3046</v>
      </c>
      <c r="C2144" s="57" t="s">
        <v>3034</v>
      </c>
      <c r="D2144" s="57" t="s">
        <v>3035</v>
      </c>
      <c r="E2144" s="66" t="s">
        <v>4</v>
      </c>
    </row>
    <row r="2145" spans="1:5" x14ac:dyDescent="0.25">
      <c r="A2145" s="78" t="s">
        <v>3047</v>
      </c>
      <c r="B2145" s="57" t="s">
        <v>138</v>
      </c>
      <c r="C2145" s="57" t="s">
        <v>3034</v>
      </c>
      <c r="D2145" s="57" t="s">
        <v>3035</v>
      </c>
      <c r="E2145" s="66" t="s">
        <v>4</v>
      </c>
    </row>
    <row r="2146" spans="1:5" x14ac:dyDescent="0.25">
      <c r="A2146" s="78" t="s">
        <v>3048</v>
      </c>
      <c r="B2146" s="57" t="s">
        <v>146</v>
      </c>
      <c r="C2146" s="57" t="s">
        <v>3034</v>
      </c>
      <c r="D2146" s="57" t="s">
        <v>3035</v>
      </c>
      <c r="E2146" s="66" t="s">
        <v>4</v>
      </c>
    </row>
    <row r="2147" spans="1:5" x14ac:dyDescent="0.25">
      <c r="A2147" s="78" t="s">
        <v>3049</v>
      </c>
      <c r="B2147" s="57" t="s">
        <v>3050</v>
      </c>
      <c r="C2147" s="57" t="s">
        <v>3034</v>
      </c>
      <c r="D2147" s="57" t="s">
        <v>3035</v>
      </c>
      <c r="E2147" s="66" t="s">
        <v>4</v>
      </c>
    </row>
    <row r="2148" spans="1:5" x14ac:dyDescent="0.25">
      <c r="A2148" s="78" t="s">
        <v>3051</v>
      </c>
      <c r="B2148" s="57" t="s">
        <v>3052</v>
      </c>
      <c r="C2148" s="57" t="s">
        <v>3034</v>
      </c>
      <c r="D2148" s="57" t="s">
        <v>3035</v>
      </c>
      <c r="E2148" s="66" t="s">
        <v>4</v>
      </c>
    </row>
    <row r="2149" spans="1:5" x14ac:dyDescent="0.25">
      <c r="A2149" s="78" t="s">
        <v>3053</v>
      </c>
      <c r="B2149" s="57" t="s">
        <v>3054</v>
      </c>
      <c r="C2149" s="57" t="s">
        <v>3034</v>
      </c>
      <c r="D2149" s="57" t="s">
        <v>3035</v>
      </c>
      <c r="E2149" s="66" t="s">
        <v>4</v>
      </c>
    </row>
    <row r="2150" spans="1:5" x14ac:dyDescent="0.25">
      <c r="A2150" s="78" t="s">
        <v>3055</v>
      </c>
      <c r="B2150" s="57" t="s">
        <v>172</v>
      </c>
      <c r="C2150" s="57" t="s">
        <v>3034</v>
      </c>
      <c r="D2150" s="57" t="s">
        <v>3035</v>
      </c>
      <c r="E2150" s="66" t="s">
        <v>4</v>
      </c>
    </row>
    <row r="2151" spans="1:5" x14ac:dyDescent="0.25">
      <c r="A2151" s="78" t="s">
        <v>3056</v>
      </c>
      <c r="B2151" s="57" t="s">
        <v>3057</v>
      </c>
      <c r="C2151" s="57" t="s">
        <v>3034</v>
      </c>
      <c r="D2151" s="57" t="s">
        <v>3035</v>
      </c>
      <c r="E2151" s="66" t="s">
        <v>4</v>
      </c>
    </row>
    <row r="2152" spans="1:5" x14ac:dyDescent="0.25">
      <c r="A2152" s="78" t="s">
        <v>3058</v>
      </c>
      <c r="B2152" s="57" t="s">
        <v>3059</v>
      </c>
      <c r="C2152" s="57" t="s">
        <v>3034</v>
      </c>
      <c r="D2152" s="57" t="s">
        <v>3035</v>
      </c>
      <c r="E2152" s="66" t="s">
        <v>4</v>
      </c>
    </row>
    <row r="2153" spans="1:5" x14ac:dyDescent="0.25">
      <c r="A2153" s="78" t="s">
        <v>3060</v>
      </c>
      <c r="B2153" s="57" t="s">
        <v>205</v>
      </c>
      <c r="C2153" s="57" t="s">
        <v>3034</v>
      </c>
      <c r="D2153" s="57" t="s">
        <v>3035</v>
      </c>
      <c r="E2153" s="66" t="s">
        <v>4</v>
      </c>
    </row>
    <row r="2154" spans="1:5" x14ac:dyDescent="0.25">
      <c r="A2154" s="78" t="s">
        <v>3061</v>
      </c>
      <c r="B2154" s="57" t="s">
        <v>3062</v>
      </c>
      <c r="C2154" s="57" t="s">
        <v>3034</v>
      </c>
      <c r="D2154" s="57" t="s">
        <v>3035</v>
      </c>
      <c r="E2154" s="66" t="s">
        <v>4</v>
      </c>
    </row>
    <row r="2155" spans="1:5" x14ac:dyDescent="0.25">
      <c r="A2155" s="78" t="s">
        <v>3063</v>
      </c>
      <c r="B2155" s="57" t="s">
        <v>3064</v>
      </c>
      <c r="C2155" s="57" t="s">
        <v>3034</v>
      </c>
      <c r="D2155" s="57" t="s">
        <v>3035</v>
      </c>
      <c r="E2155" s="66" t="s">
        <v>4</v>
      </c>
    </row>
    <row r="2156" spans="1:5" x14ac:dyDescent="0.25">
      <c r="A2156" s="78" t="s">
        <v>3065</v>
      </c>
      <c r="B2156" s="57" t="s">
        <v>3066</v>
      </c>
      <c r="C2156" s="57" t="s">
        <v>3034</v>
      </c>
      <c r="D2156" s="57" t="s">
        <v>3035</v>
      </c>
      <c r="E2156" s="66" t="s">
        <v>4</v>
      </c>
    </row>
    <row r="2157" spans="1:5" x14ac:dyDescent="0.25">
      <c r="A2157" s="78" t="s">
        <v>3067</v>
      </c>
      <c r="B2157" s="57" t="s">
        <v>3068</v>
      </c>
      <c r="C2157" s="57" t="s">
        <v>3034</v>
      </c>
      <c r="D2157" s="57" t="s">
        <v>3035</v>
      </c>
      <c r="E2157" s="66" t="s">
        <v>4</v>
      </c>
    </row>
    <row r="2158" spans="1:5" x14ac:dyDescent="0.25">
      <c r="A2158" s="78" t="s">
        <v>3069</v>
      </c>
      <c r="B2158" s="57" t="s">
        <v>3070</v>
      </c>
      <c r="C2158" s="57" t="s">
        <v>3034</v>
      </c>
      <c r="D2158" s="57" t="s">
        <v>3035</v>
      </c>
      <c r="E2158" s="66" t="s">
        <v>4</v>
      </c>
    </row>
    <row r="2159" spans="1:5" x14ac:dyDescent="0.25">
      <c r="A2159" s="78" t="s">
        <v>3071</v>
      </c>
      <c r="B2159" s="57" t="s">
        <v>213</v>
      </c>
      <c r="C2159" s="57" t="s">
        <v>3034</v>
      </c>
      <c r="D2159" s="57" t="s">
        <v>3035</v>
      </c>
      <c r="E2159" s="66" t="s">
        <v>4</v>
      </c>
    </row>
    <row r="2160" spans="1:5" x14ac:dyDescent="0.25">
      <c r="A2160" s="78" t="s">
        <v>3072</v>
      </c>
      <c r="B2160" s="57" t="s">
        <v>213</v>
      </c>
      <c r="C2160" s="57" t="s">
        <v>3034</v>
      </c>
      <c r="D2160" s="57" t="s">
        <v>3073</v>
      </c>
      <c r="E2160" s="66" t="s">
        <v>4</v>
      </c>
    </row>
    <row r="2161" spans="1:5" x14ac:dyDescent="0.25">
      <c r="A2161" s="78" t="s">
        <v>3074</v>
      </c>
      <c r="B2161" s="57" t="s">
        <v>213</v>
      </c>
      <c r="C2161" s="57" t="s">
        <v>3034</v>
      </c>
      <c r="D2161" s="57" t="s">
        <v>3075</v>
      </c>
      <c r="E2161" s="66" t="s">
        <v>4</v>
      </c>
    </row>
    <row r="2162" spans="1:5" x14ac:dyDescent="0.25">
      <c r="A2162" s="78" t="s">
        <v>3076</v>
      </c>
      <c r="B2162" s="57" t="s">
        <v>213</v>
      </c>
      <c r="C2162" s="57" t="s">
        <v>3034</v>
      </c>
      <c r="D2162" s="57" t="s">
        <v>56</v>
      </c>
      <c r="E2162" s="66" t="s">
        <v>4</v>
      </c>
    </row>
    <row r="2163" spans="1:5" x14ac:dyDescent="0.25">
      <c r="A2163" s="78" t="s">
        <v>3077</v>
      </c>
      <c r="B2163" s="57" t="s">
        <v>3078</v>
      </c>
      <c r="C2163" s="57" t="s">
        <v>3034</v>
      </c>
      <c r="D2163" s="57" t="s">
        <v>3035</v>
      </c>
      <c r="E2163" s="66" t="s">
        <v>4</v>
      </c>
    </row>
    <row r="2164" spans="1:5" x14ac:dyDescent="0.25">
      <c r="A2164" s="78" t="s">
        <v>3079</v>
      </c>
      <c r="B2164" s="57" t="s">
        <v>3080</v>
      </c>
      <c r="C2164" s="57" t="s">
        <v>3034</v>
      </c>
      <c r="D2164" s="57" t="s">
        <v>3035</v>
      </c>
      <c r="E2164" s="66" t="s">
        <v>4</v>
      </c>
    </row>
    <row r="2165" spans="1:5" x14ac:dyDescent="0.25">
      <c r="A2165" s="78" t="s">
        <v>3081</v>
      </c>
      <c r="B2165" s="57" t="s">
        <v>3082</v>
      </c>
      <c r="C2165" s="57" t="s">
        <v>3034</v>
      </c>
      <c r="D2165" s="57" t="s">
        <v>3035</v>
      </c>
      <c r="E2165" s="66" t="s">
        <v>4</v>
      </c>
    </row>
    <row r="2166" spans="1:5" x14ac:dyDescent="0.25">
      <c r="A2166" s="78" t="s">
        <v>3083</v>
      </c>
      <c r="B2166" s="57" t="s">
        <v>3084</v>
      </c>
      <c r="C2166" s="57" t="s">
        <v>3034</v>
      </c>
      <c r="D2166" s="57" t="s">
        <v>3035</v>
      </c>
      <c r="E2166" s="66" t="s">
        <v>4</v>
      </c>
    </row>
    <row r="2167" spans="1:5" x14ac:dyDescent="0.25">
      <c r="A2167" s="78" t="s">
        <v>3085</v>
      </c>
      <c r="B2167" s="57" t="s">
        <v>3086</v>
      </c>
      <c r="C2167" s="57" t="s">
        <v>3034</v>
      </c>
      <c r="D2167" s="57" t="s">
        <v>3035</v>
      </c>
      <c r="E2167" s="66" t="s">
        <v>4</v>
      </c>
    </row>
    <row r="2168" spans="1:5" x14ac:dyDescent="0.25">
      <c r="A2168" s="78" t="s">
        <v>3087</v>
      </c>
      <c r="B2168" s="57" t="s">
        <v>253</v>
      </c>
      <c r="C2168" s="57" t="s">
        <v>3034</v>
      </c>
      <c r="D2168" s="57" t="s">
        <v>3035</v>
      </c>
      <c r="E2168" s="66" t="s">
        <v>4</v>
      </c>
    </row>
    <row r="2169" spans="1:5" x14ac:dyDescent="0.25">
      <c r="A2169" s="78" t="s">
        <v>3088</v>
      </c>
      <c r="B2169" s="57" t="s">
        <v>253</v>
      </c>
      <c r="C2169" s="57" t="s">
        <v>3034</v>
      </c>
      <c r="D2169" s="57" t="s">
        <v>3073</v>
      </c>
      <c r="E2169" s="66" t="s">
        <v>4</v>
      </c>
    </row>
    <row r="2170" spans="1:5" x14ac:dyDescent="0.25">
      <c r="A2170" s="78" t="s">
        <v>3089</v>
      </c>
      <c r="B2170" s="57" t="s">
        <v>253</v>
      </c>
      <c r="C2170" s="57" t="s">
        <v>3034</v>
      </c>
      <c r="D2170" s="57" t="s">
        <v>3075</v>
      </c>
      <c r="E2170" s="66" t="s">
        <v>4</v>
      </c>
    </row>
    <row r="2171" spans="1:5" x14ac:dyDescent="0.25">
      <c r="A2171" s="78" t="s">
        <v>3090</v>
      </c>
      <c r="B2171" s="57" t="s">
        <v>253</v>
      </c>
      <c r="C2171" s="57" t="s">
        <v>3034</v>
      </c>
      <c r="D2171" s="57" t="s">
        <v>56</v>
      </c>
      <c r="E2171" s="66" t="s">
        <v>4</v>
      </c>
    </row>
    <row r="2172" spans="1:5" x14ac:dyDescent="0.25">
      <c r="A2172" s="78" t="s">
        <v>3091</v>
      </c>
      <c r="B2172" s="57" t="s">
        <v>279</v>
      </c>
      <c r="C2172" s="57" t="s">
        <v>3034</v>
      </c>
      <c r="D2172" s="57" t="s">
        <v>3035</v>
      </c>
      <c r="E2172" s="66" t="s">
        <v>4</v>
      </c>
    </row>
    <row r="2173" spans="1:5" x14ac:dyDescent="0.25">
      <c r="A2173" s="78" t="s">
        <v>3092</v>
      </c>
      <c r="B2173" s="57" t="s">
        <v>279</v>
      </c>
      <c r="C2173" s="57" t="s">
        <v>3034</v>
      </c>
      <c r="D2173" s="57" t="s">
        <v>3073</v>
      </c>
      <c r="E2173" s="66" t="s">
        <v>4</v>
      </c>
    </row>
    <row r="2174" spans="1:5" x14ac:dyDescent="0.25">
      <c r="A2174" s="78" t="s">
        <v>3093</v>
      </c>
      <c r="B2174" s="57" t="s">
        <v>279</v>
      </c>
      <c r="C2174" s="57" t="s">
        <v>3034</v>
      </c>
      <c r="D2174" s="57" t="s">
        <v>3075</v>
      </c>
      <c r="E2174" s="66" t="s">
        <v>4</v>
      </c>
    </row>
    <row r="2175" spans="1:5" x14ac:dyDescent="0.25">
      <c r="A2175" s="78" t="s">
        <v>3094</v>
      </c>
      <c r="B2175" s="57" t="s">
        <v>279</v>
      </c>
      <c r="C2175" s="57" t="s">
        <v>3034</v>
      </c>
      <c r="D2175" s="57" t="s">
        <v>56</v>
      </c>
      <c r="E2175" s="66" t="s">
        <v>4</v>
      </c>
    </row>
    <row r="2176" spans="1:5" x14ac:dyDescent="0.25">
      <c r="A2176" s="78" t="s">
        <v>3095</v>
      </c>
      <c r="B2176" s="57" t="s">
        <v>3096</v>
      </c>
      <c r="C2176" s="57" t="s">
        <v>3034</v>
      </c>
      <c r="D2176" s="57" t="s">
        <v>3035</v>
      </c>
      <c r="E2176" s="66" t="s">
        <v>4</v>
      </c>
    </row>
    <row r="2177" spans="1:5" x14ac:dyDescent="0.25">
      <c r="A2177" s="78" t="s">
        <v>3097</v>
      </c>
      <c r="B2177" s="57" t="s">
        <v>291</v>
      </c>
      <c r="C2177" s="57" t="s">
        <v>3034</v>
      </c>
      <c r="D2177" s="57" t="s">
        <v>3035</v>
      </c>
      <c r="E2177" s="66" t="s">
        <v>4</v>
      </c>
    </row>
    <row r="2178" spans="1:5" x14ac:dyDescent="0.25">
      <c r="A2178" s="78" t="s">
        <v>3098</v>
      </c>
      <c r="B2178" s="57" t="s">
        <v>3099</v>
      </c>
      <c r="C2178" s="57" t="s">
        <v>3034</v>
      </c>
      <c r="D2178" s="57" t="s">
        <v>3035</v>
      </c>
      <c r="E2178" s="66" t="s">
        <v>4</v>
      </c>
    </row>
    <row r="2179" spans="1:5" x14ac:dyDescent="0.25">
      <c r="A2179" s="78" t="s">
        <v>3100</v>
      </c>
      <c r="B2179" s="57" t="s">
        <v>3101</v>
      </c>
      <c r="C2179" s="57" t="s">
        <v>3034</v>
      </c>
      <c r="D2179" s="57" t="s">
        <v>3035</v>
      </c>
      <c r="E2179" s="66" t="s">
        <v>4</v>
      </c>
    </row>
    <row r="2180" spans="1:5" x14ac:dyDescent="0.25">
      <c r="A2180" s="78" t="s">
        <v>3102</v>
      </c>
      <c r="B2180" s="57" t="s">
        <v>3103</v>
      </c>
      <c r="C2180" s="57" t="s">
        <v>3034</v>
      </c>
      <c r="D2180" s="57" t="s">
        <v>3035</v>
      </c>
      <c r="E2180" s="66" t="s">
        <v>4</v>
      </c>
    </row>
    <row r="2181" spans="1:5" x14ac:dyDescent="0.25">
      <c r="A2181" s="78" t="s">
        <v>3104</v>
      </c>
      <c r="B2181" s="57" t="s">
        <v>3105</v>
      </c>
      <c r="C2181" s="57" t="s">
        <v>3034</v>
      </c>
      <c r="D2181" s="57" t="s">
        <v>3035</v>
      </c>
      <c r="E2181" s="66" t="s">
        <v>4</v>
      </c>
    </row>
    <row r="2182" spans="1:5" x14ac:dyDescent="0.25">
      <c r="A2182" s="78" t="s">
        <v>3106</v>
      </c>
      <c r="B2182" s="57" t="s">
        <v>293</v>
      </c>
      <c r="C2182" s="57" t="s">
        <v>3034</v>
      </c>
      <c r="D2182" s="57" t="s">
        <v>3035</v>
      </c>
      <c r="E2182" s="66" t="s">
        <v>4</v>
      </c>
    </row>
    <row r="2183" spans="1:5" x14ac:dyDescent="0.25">
      <c r="A2183" s="78" t="s">
        <v>3107</v>
      </c>
      <c r="B2183" s="57" t="s">
        <v>295</v>
      </c>
      <c r="C2183" s="57" t="s">
        <v>3034</v>
      </c>
      <c r="D2183" s="57" t="s">
        <v>3035</v>
      </c>
      <c r="E2183" s="66" t="s">
        <v>4</v>
      </c>
    </row>
    <row r="2184" spans="1:5" x14ac:dyDescent="0.25">
      <c r="A2184" s="78" t="s">
        <v>3108</v>
      </c>
      <c r="B2184" s="57" t="s">
        <v>295</v>
      </c>
      <c r="C2184" s="57" t="s">
        <v>3034</v>
      </c>
      <c r="D2184" s="57" t="s">
        <v>3073</v>
      </c>
      <c r="E2184" s="66" t="s">
        <v>4</v>
      </c>
    </row>
    <row r="2185" spans="1:5" x14ac:dyDescent="0.25">
      <c r="A2185" s="78" t="s">
        <v>3109</v>
      </c>
      <c r="B2185" s="57" t="s">
        <v>295</v>
      </c>
      <c r="C2185" s="57" t="s">
        <v>3034</v>
      </c>
      <c r="D2185" s="57" t="s">
        <v>3075</v>
      </c>
      <c r="E2185" s="66" t="s">
        <v>4</v>
      </c>
    </row>
    <row r="2186" spans="1:5" x14ac:dyDescent="0.25">
      <c r="A2186" s="78" t="s">
        <v>3110</v>
      </c>
      <c r="B2186" s="57" t="s">
        <v>295</v>
      </c>
      <c r="C2186" s="57" t="s">
        <v>3034</v>
      </c>
      <c r="D2186" s="57" t="s">
        <v>56</v>
      </c>
      <c r="E2186" s="66" t="s">
        <v>4</v>
      </c>
    </row>
    <row r="2187" spans="1:5" x14ac:dyDescent="0.25">
      <c r="A2187" s="78" t="s">
        <v>3111</v>
      </c>
      <c r="B2187" s="57" t="s">
        <v>3112</v>
      </c>
      <c r="C2187" s="57" t="s">
        <v>3034</v>
      </c>
      <c r="D2187" s="57" t="s">
        <v>3035</v>
      </c>
      <c r="E2187" s="66" t="s">
        <v>4</v>
      </c>
    </row>
    <row r="2188" spans="1:5" x14ac:dyDescent="0.25">
      <c r="A2188" s="78" t="s">
        <v>3113</v>
      </c>
      <c r="B2188" s="57" t="s">
        <v>3114</v>
      </c>
      <c r="C2188" s="57" t="s">
        <v>3034</v>
      </c>
      <c r="D2188" s="57" t="s">
        <v>3035</v>
      </c>
      <c r="E2188" s="66" t="s">
        <v>4</v>
      </c>
    </row>
    <row r="2189" spans="1:5" x14ac:dyDescent="0.25">
      <c r="A2189" s="78" t="s">
        <v>3115</v>
      </c>
      <c r="B2189" s="57" t="s">
        <v>3116</v>
      </c>
      <c r="C2189" s="57" t="s">
        <v>3034</v>
      </c>
      <c r="D2189" s="57" t="s">
        <v>3035</v>
      </c>
      <c r="E2189" s="66" t="s">
        <v>4</v>
      </c>
    </row>
    <row r="2190" spans="1:5" x14ac:dyDescent="0.25">
      <c r="A2190" s="78" t="s">
        <v>3117</v>
      </c>
      <c r="B2190" s="57" t="s">
        <v>3118</v>
      </c>
      <c r="C2190" s="57" t="s">
        <v>3034</v>
      </c>
      <c r="D2190" s="57" t="s">
        <v>3035</v>
      </c>
      <c r="E2190" s="66" t="s">
        <v>4</v>
      </c>
    </row>
    <row r="2191" spans="1:5" x14ac:dyDescent="0.25">
      <c r="A2191" s="78" t="s">
        <v>3119</v>
      </c>
      <c r="B2191" s="57" t="s">
        <v>3120</v>
      </c>
      <c r="C2191" s="57" t="s">
        <v>3034</v>
      </c>
      <c r="D2191" s="57" t="s">
        <v>3035</v>
      </c>
      <c r="E2191" s="66" t="s">
        <v>4</v>
      </c>
    </row>
    <row r="2192" spans="1:5" x14ac:dyDescent="0.25">
      <c r="A2192" s="78" t="s">
        <v>3121</v>
      </c>
      <c r="B2192" s="57" t="s">
        <v>3122</v>
      </c>
      <c r="C2192" s="57" t="s">
        <v>3034</v>
      </c>
      <c r="D2192" s="57" t="s">
        <v>3035</v>
      </c>
      <c r="E2192" s="66" t="s">
        <v>4</v>
      </c>
    </row>
    <row r="2193" spans="1:5" x14ac:dyDescent="0.25">
      <c r="A2193" s="78" t="s">
        <v>3123</v>
      </c>
      <c r="B2193" s="57" t="s">
        <v>3124</v>
      </c>
      <c r="C2193" s="57" t="s">
        <v>3034</v>
      </c>
      <c r="D2193" s="57" t="s">
        <v>3035</v>
      </c>
      <c r="E2193" s="66" t="s">
        <v>4</v>
      </c>
    </row>
    <row r="2194" spans="1:5" x14ac:dyDescent="0.25">
      <c r="A2194" s="78" t="s">
        <v>3125</v>
      </c>
      <c r="B2194" s="57" t="s">
        <v>307</v>
      </c>
      <c r="C2194" s="57" t="s">
        <v>3034</v>
      </c>
      <c r="D2194" s="57" t="s">
        <v>3035</v>
      </c>
      <c r="E2194" s="66" t="s">
        <v>4</v>
      </c>
    </row>
    <row r="2195" spans="1:5" x14ac:dyDescent="0.25">
      <c r="A2195" s="78" t="s">
        <v>3126</v>
      </c>
      <c r="B2195" s="57" t="s">
        <v>3127</v>
      </c>
      <c r="C2195" s="57" t="s">
        <v>3034</v>
      </c>
      <c r="D2195" s="57" t="s">
        <v>3035</v>
      </c>
      <c r="E2195" s="66" t="s">
        <v>4</v>
      </c>
    </row>
    <row r="2196" spans="1:5" x14ac:dyDescent="0.25">
      <c r="A2196" s="78" t="s">
        <v>3128</v>
      </c>
      <c r="B2196" s="57" t="s">
        <v>3129</v>
      </c>
      <c r="C2196" s="57" t="s">
        <v>3034</v>
      </c>
      <c r="D2196" s="57" t="s">
        <v>3035</v>
      </c>
      <c r="E2196" s="66" t="s">
        <v>4</v>
      </c>
    </row>
    <row r="2197" spans="1:5" x14ac:dyDescent="0.25">
      <c r="A2197" s="78" t="s">
        <v>3130</v>
      </c>
      <c r="B2197" s="57" t="s">
        <v>3131</v>
      </c>
      <c r="C2197" s="57" t="s">
        <v>3034</v>
      </c>
      <c r="D2197" s="57" t="s">
        <v>3035</v>
      </c>
      <c r="E2197" s="66" t="s">
        <v>4</v>
      </c>
    </row>
    <row r="2198" spans="1:5" x14ac:dyDescent="0.25">
      <c r="A2198" s="78" t="s">
        <v>3132</v>
      </c>
      <c r="B2198" s="57" t="s">
        <v>3133</v>
      </c>
      <c r="C2198" s="57" t="s">
        <v>3034</v>
      </c>
      <c r="D2198" s="57" t="s">
        <v>3035</v>
      </c>
      <c r="E2198" s="66" t="s">
        <v>4</v>
      </c>
    </row>
    <row r="2199" spans="1:5" x14ac:dyDescent="0.25">
      <c r="A2199" s="78" t="s">
        <v>3134</v>
      </c>
      <c r="B2199" s="57" t="s">
        <v>3135</v>
      </c>
      <c r="C2199" s="57" t="s">
        <v>3034</v>
      </c>
      <c r="D2199" s="57" t="s">
        <v>3035</v>
      </c>
      <c r="E2199" s="66" t="s">
        <v>4</v>
      </c>
    </row>
    <row r="2200" spans="1:5" x14ac:dyDescent="0.25">
      <c r="A2200" s="78" t="s">
        <v>3136</v>
      </c>
      <c r="B2200" s="57" t="s">
        <v>365</v>
      </c>
      <c r="C2200" s="57" t="s">
        <v>3034</v>
      </c>
      <c r="D2200" s="57" t="s">
        <v>3035</v>
      </c>
      <c r="E2200" s="66" t="s">
        <v>4</v>
      </c>
    </row>
    <row r="2201" spans="1:5" x14ac:dyDescent="0.25">
      <c r="A2201" s="78" t="s">
        <v>3137</v>
      </c>
      <c r="B2201" s="57" t="s">
        <v>365</v>
      </c>
      <c r="C2201" s="57" t="s">
        <v>3034</v>
      </c>
      <c r="D2201" s="57" t="s">
        <v>3073</v>
      </c>
      <c r="E2201" s="66" t="s">
        <v>4</v>
      </c>
    </row>
    <row r="2202" spans="1:5" x14ac:dyDescent="0.25">
      <c r="A2202" s="78" t="s">
        <v>3138</v>
      </c>
      <c r="B2202" s="57" t="s">
        <v>365</v>
      </c>
      <c r="C2202" s="57" t="s">
        <v>3034</v>
      </c>
      <c r="D2202" s="57" t="s">
        <v>3075</v>
      </c>
      <c r="E2202" s="66" t="s">
        <v>4</v>
      </c>
    </row>
    <row r="2203" spans="1:5" x14ac:dyDescent="0.25">
      <c r="A2203" s="78" t="s">
        <v>3139</v>
      </c>
      <c r="B2203" s="57" t="s">
        <v>365</v>
      </c>
      <c r="C2203" s="57" t="s">
        <v>3034</v>
      </c>
      <c r="D2203" s="57" t="s">
        <v>56</v>
      </c>
      <c r="E2203" s="66" t="s">
        <v>4</v>
      </c>
    </row>
    <row r="2204" spans="1:5" x14ac:dyDescent="0.25">
      <c r="A2204" s="78" t="s">
        <v>3140</v>
      </c>
      <c r="B2204" s="57" t="s">
        <v>3141</v>
      </c>
      <c r="C2204" s="57" t="s">
        <v>3034</v>
      </c>
      <c r="D2204" s="57" t="s">
        <v>3035</v>
      </c>
      <c r="E2204" s="66" t="s">
        <v>4</v>
      </c>
    </row>
    <row r="2205" spans="1:5" x14ac:dyDescent="0.25">
      <c r="A2205" s="78" t="s">
        <v>3142</v>
      </c>
      <c r="B2205" s="57" t="s">
        <v>3143</v>
      </c>
      <c r="C2205" s="57" t="s">
        <v>3034</v>
      </c>
      <c r="D2205" s="57" t="s">
        <v>3035</v>
      </c>
      <c r="E2205" s="66" t="s">
        <v>4</v>
      </c>
    </row>
    <row r="2206" spans="1:5" x14ac:dyDescent="0.25">
      <c r="A2206" s="78" t="s">
        <v>3144</v>
      </c>
      <c r="B2206" s="57" t="s">
        <v>3145</v>
      </c>
      <c r="C2206" s="57" t="s">
        <v>3034</v>
      </c>
      <c r="D2206" s="57" t="s">
        <v>3035</v>
      </c>
      <c r="E2206" s="66" t="s">
        <v>4</v>
      </c>
    </row>
    <row r="2207" spans="1:5" x14ac:dyDescent="0.25">
      <c r="A2207" s="78" t="s">
        <v>3146</v>
      </c>
      <c r="B2207" s="57" t="s">
        <v>3147</v>
      </c>
      <c r="C2207" s="57" t="s">
        <v>3034</v>
      </c>
      <c r="D2207" s="57" t="s">
        <v>3035</v>
      </c>
      <c r="E2207" s="66" t="s">
        <v>4</v>
      </c>
    </row>
    <row r="2208" spans="1:5" x14ac:dyDescent="0.25">
      <c r="A2208" s="78" t="s">
        <v>3148</v>
      </c>
      <c r="B2208" s="57" t="s">
        <v>377</v>
      </c>
      <c r="C2208" s="57" t="s">
        <v>3034</v>
      </c>
      <c r="D2208" s="57" t="s">
        <v>3035</v>
      </c>
      <c r="E2208" s="66" t="s">
        <v>4</v>
      </c>
    </row>
    <row r="2209" spans="1:5" x14ac:dyDescent="0.25">
      <c r="A2209" s="78" t="s">
        <v>3149</v>
      </c>
      <c r="B2209" s="57" t="s">
        <v>377</v>
      </c>
      <c r="C2209" s="57" t="s">
        <v>3034</v>
      </c>
      <c r="D2209" s="57" t="s">
        <v>3073</v>
      </c>
      <c r="E2209" s="66" t="s">
        <v>4</v>
      </c>
    </row>
    <row r="2210" spans="1:5" x14ac:dyDescent="0.25">
      <c r="A2210" s="78" t="s">
        <v>3150</v>
      </c>
      <c r="B2210" s="57" t="s">
        <v>377</v>
      </c>
      <c r="C2210" s="57" t="s">
        <v>3034</v>
      </c>
      <c r="D2210" s="57" t="s">
        <v>3075</v>
      </c>
      <c r="E2210" s="66" t="s">
        <v>4</v>
      </c>
    </row>
    <row r="2211" spans="1:5" x14ac:dyDescent="0.25">
      <c r="A2211" s="78" t="s">
        <v>3151</v>
      </c>
      <c r="B2211" s="57" t="s">
        <v>377</v>
      </c>
      <c r="C2211" s="57" t="s">
        <v>3034</v>
      </c>
      <c r="D2211" s="57" t="s">
        <v>56</v>
      </c>
      <c r="E2211" s="66" t="s">
        <v>4</v>
      </c>
    </row>
    <row r="2212" spans="1:5" x14ac:dyDescent="0.25">
      <c r="A2212" s="78" t="s">
        <v>3152</v>
      </c>
      <c r="B2212" s="57" t="s">
        <v>3153</v>
      </c>
      <c r="C2212" s="57" t="s">
        <v>3034</v>
      </c>
      <c r="D2212" s="57" t="s">
        <v>3035</v>
      </c>
      <c r="E2212" s="66" t="s">
        <v>4</v>
      </c>
    </row>
    <row r="2213" spans="1:5" x14ac:dyDescent="0.25">
      <c r="A2213" s="78" t="s">
        <v>3154</v>
      </c>
      <c r="B2213" s="57" t="s">
        <v>3155</v>
      </c>
      <c r="C2213" s="57" t="s">
        <v>3034</v>
      </c>
      <c r="D2213" s="57" t="s">
        <v>3035</v>
      </c>
      <c r="E2213" s="66" t="s">
        <v>4</v>
      </c>
    </row>
    <row r="2214" spans="1:5" x14ac:dyDescent="0.25">
      <c r="A2214" s="78" t="s">
        <v>3156</v>
      </c>
      <c r="B2214" s="57" t="s">
        <v>395</v>
      </c>
      <c r="C2214" s="57" t="s">
        <v>3034</v>
      </c>
      <c r="D2214" s="57" t="s">
        <v>3035</v>
      </c>
      <c r="E2214" s="66" t="s">
        <v>4</v>
      </c>
    </row>
    <row r="2215" spans="1:5" x14ac:dyDescent="0.25">
      <c r="A2215" s="78" t="s">
        <v>3157</v>
      </c>
      <c r="B2215" s="57" t="s">
        <v>395</v>
      </c>
      <c r="C2215" s="57" t="s">
        <v>3034</v>
      </c>
      <c r="D2215" s="57" t="s">
        <v>3073</v>
      </c>
      <c r="E2215" s="66" t="s">
        <v>4</v>
      </c>
    </row>
    <row r="2216" spans="1:5" x14ac:dyDescent="0.25">
      <c r="A2216" s="78" t="s">
        <v>3158</v>
      </c>
      <c r="B2216" s="57" t="s">
        <v>395</v>
      </c>
      <c r="C2216" s="57" t="s">
        <v>3034</v>
      </c>
      <c r="D2216" s="57" t="s">
        <v>3075</v>
      </c>
      <c r="E2216" s="66" t="s">
        <v>4</v>
      </c>
    </row>
    <row r="2217" spans="1:5" x14ac:dyDescent="0.25">
      <c r="A2217" s="78" t="s">
        <v>3159</v>
      </c>
      <c r="B2217" s="57" t="s">
        <v>395</v>
      </c>
      <c r="C2217" s="57" t="s">
        <v>3034</v>
      </c>
      <c r="D2217" s="57" t="s">
        <v>56</v>
      </c>
      <c r="E2217" s="66" t="s">
        <v>4</v>
      </c>
    </row>
    <row r="2218" spans="1:5" x14ac:dyDescent="0.25">
      <c r="A2218" s="78" t="s">
        <v>3160</v>
      </c>
      <c r="B2218" s="57" t="s">
        <v>3161</v>
      </c>
      <c r="C2218" s="57" t="s">
        <v>3034</v>
      </c>
      <c r="D2218" s="57" t="s">
        <v>3035</v>
      </c>
      <c r="E2218" s="66" t="s">
        <v>4</v>
      </c>
    </row>
    <row r="2219" spans="1:5" x14ac:dyDescent="0.25">
      <c r="A2219" s="78" t="s">
        <v>3162</v>
      </c>
      <c r="B2219" s="57" t="s">
        <v>3163</v>
      </c>
      <c r="C2219" s="57" t="s">
        <v>3034</v>
      </c>
      <c r="D2219" s="57" t="s">
        <v>3035</v>
      </c>
      <c r="E2219" s="66" t="s">
        <v>4</v>
      </c>
    </row>
    <row r="2220" spans="1:5" x14ac:dyDescent="0.25">
      <c r="A2220" s="78" t="s">
        <v>3164</v>
      </c>
      <c r="B2220" s="57" t="s">
        <v>403</v>
      </c>
      <c r="C2220" s="57" t="s">
        <v>3034</v>
      </c>
      <c r="D2220" s="57" t="s">
        <v>3035</v>
      </c>
      <c r="E2220" s="66" t="s">
        <v>4</v>
      </c>
    </row>
    <row r="2221" spans="1:5" x14ac:dyDescent="0.25">
      <c r="A2221" s="78" t="s">
        <v>3165</v>
      </c>
      <c r="B2221" s="57" t="s">
        <v>3166</v>
      </c>
      <c r="C2221" s="57" t="s">
        <v>3034</v>
      </c>
      <c r="D2221" s="57" t="s">
        <v>3035</v>
      </c>
      <c r="E2221" s="66" t="s">
        <v>4</v>
      </c>
    </row>
    <row r="2222" spans="1:5" x14ac:dyDescent="0.25">
      <c r="A2222" s="78" t="s">
        <v>3167</v>
      </c>
      <c r="B2222" s="57" t="s">
        <v>3168</v>
      </c>
      <c r="C2222" s="57" t="s">
        <v>3034</v>
      </c>
      <c r="D2222" s="57" t="s">
        <v>3035</v>
      </c>
      <c r="E2222" s="66" t="s">
        <v>4</v>
      </c>
    </row>
    <row r="2223" spans="1:5" x14ac:dyDescent="0.25">
      <c r="A2223" s="78" t="s">
        <v>3169</v>
      </c>
      <c r="B2223" s="57" t="s">
        <v>3170</v>
      </c>
      <c r="C2223" s="57" t="s">
        <v>3034</v>
      </c>
      <c r="D2223" s="57" t="s">
        <v>3035</v>
      </c>
      <c r="E2223" s="66" t="s">
        <v>4</v>
      </c>
    </row>
    <row r="2224" spans="1:5" x14ac:dyDescent="0.25">
      <c r="A2224" s="78" t="s">
        <v>3171</v>
      </c>
      <c r="B2224" s="57" t="s">
        <v>3172</v>
      </c>
      <c r="C2224" s="57" t="s">
        <v>3034</v>
      </c>
      <c r="D2224" s="57" t="s">
        <v>3035</v>
      </c>
      <c r="E2224" s="66" t="s">
        <v>4</v>
      </c>
    </row>
    <row r="2225" spans="1:5" x14ac:dyDescent="0.25">
      <c r="A2225" s="78" t="s">
        <v>3173</v>
      </c>
      <c r="B2225" s="57" t="s">
        <v>3174</v>
      </c>
      <c r="C2225" s="57" t="s">
        <v>3034</v>
      </c>
      <c r="D2225" s="57" t="s">
        <v>3035</v>
      </c>
      <c r="E2225" s="66" t="s">
        <v>4</v>
      </c>
    </row>
    <row r="2226" spans="1:5" x14ac:dyDescent="0.25">
      <c r="A2226" s="78" t="s">
        <v>3175</v>
      </c>
      <c r="B2226" s="57" t="s">
        <v>3176</v>
      </c>
      <c r="C2226" s="57" t="s">
        <v>3034</v>
      </c>
      <c r="D2226" s="57" t="s">
        <v>3035</v>
      </c>
      <c r="E2226" s="66" t="s">
        <v>4</v>
      </c>
    </row>
    <row r="2227" spans="1:5" x14ac:dyDescent="0.25">
      <c r="A2227" s="78" t="s">
        <v>3177</v>
      </c>
      <c r="B2227" s="57" t="s">
        <v>3178</v>
      </c>
      <c r="C2227" s="57" t="s">
        <v>3034</v>
      </c>
      <c r="D2227" s="57" t="s">
        <v>3035</v>
      </c>
      <c r="E2227" s="66" t="s">
        <v>4</v>
      </c>
    </row>
    <row r="2228" spans="1:5" x14ac:dyDescent="0.25">
      <c r="A2228" s="78" t="s">
        <v>3179</v>
      </c>
      <c r="B2228" s="57" t="s">
        <v>443</v>
      </c>
      <c r="C2228" s="57" t="s">
        <v>3034</v>
      </c>
      <c r="D2228" s="57" t="s">
        <v>3035</v>
      </c>
      <c r="E2228" s="66" t="s">
        <v>4</v>
      </c>
    </row>
    <row r="2229" spans="1:5" x14ac:dyDescent="0.25">
      <c r="A2229" s="78" t="s">
        <v>3180</v>
      </c>
      <c r="B2229" s="57" t="s">
        <v>443</v>
      </c>
      <c r="C2229" s="57" t="s">
        <v>3034</v>
      </c>
      <c r="D2229" s="57" t="s">
        <v>3073</v>
      </c>
      <c r="E2229" s="66" t="s">
        <v>4</v>
      </c>
    </row>
    <row r="2230" spans="1:5" x14ac:dyDescent="0.25">
      <c r="A2230" s="78" t="s">
        <v>3181</v>
      </c>
      <c r="B2230" s="57" t="s">
        <v>443</v>
      </c>
      <c r="C2230" s="57" t="s">
        <v>3034</v>
      </c>
      <c r="D2230" s="57" t="s">
        <v>3075</v>
      </c>
      <c r="E2230" s="66" t="s">
        <v>4</v>
      </c>
    </row>
    <row r="2231" spans="1:5" x14ac:dyDescent="0.25">
      <c r="A2231" s="78" t="s">
        <v>3182</v>
      </c>
      <c r="B2231" s="57" t="s">
        <v>443</v>
      </c>
      <c r="C2231" s="57" t="s">
        <v>3034</v>
      </c>
      <c r="D2231" s="57" t="s">
        <v>56</v>
      </c>
      <c r="E2231" s="66" t="s">
        <v>4</v>
      </c>
    </row>
    <row r="2232" spans="1:5" x14ac:dyDescent="0.25">
      <c r="A2232" s="78" t="s">
        <v>3183</v>
      </c>
      <c r="B2232" s="57" t="s">
        <v>449</v>
      </c>
      <c r="C2232" s="57" t="s">
        <v>3034</v>
      </c>
      <c r="D2232" s="57" t="s">
        <v>3035</v>
      </c>
      <c r="E2232" s="66" t="s">
        <v>4</v>
      </c>
    </row>
    <row r="2233" spans="1:5" x14ac:dyDescent="0.25">
      <c r="A2233" s="78" t="s">
        <v>3184</v>
      </c>
      <c r="B2233" s="57" t="s">
        <v>449</v>
      </c>
      <c r="C2233" s="57" t="s">
        <v>3034</v>
      </c>
      <c r="D2233" s="57" t="s">
        <v>3073</v>
      </c>
      <c r="E2233" s="66" t="s">
        <v>4</v>
      </c>
    </row>
    <row r="2234" spans="1:5" x14ac:dyDescent="0.25">
      <c r="A2234" s="78" t="s">
        <v>3185</v>
      </c>
      <c r="B2234" s="57" t="s">
        <v>449</v>
      </c>
      <c r="C2234" s="57" t="s">
        <v>3034</v>
      </c>
      <c r="D2234" s="57" t="s">
        <v>3075</v>
      </c>
      <c r="E2234" s="66" t="s">
        <v>4</v>
      </c>
    </row>
    <row r="2235" spans="1:5" x14ac:dyDescent="0.25">
      <c r="A2235" s="78" t="s">
        <v>3186</v>
      </c>
      <c r="B2235" s="57" t="s">
        <v>449</v>
      </c>
      <c r="C2235" s="57" t="s">
        <v>3034</v>
      </c>
      <c r="D2235" s="57" t="s">
        <v>56</v>
      </c>
      <c r="E2235" s="66" t="s">
        <v>4</v>
      </c>
    </row>
    <row r="2236" spans="1:5" x14ac:dyDescent="0.25">
      <c r="A2236" s="78" t="s">
        <v>3187</v>
      </c>
      <c r="B2236" s="57" t="s">
        <v>3188</v>
      </c>
      <c r="C2236" s="57" t="s">
        <v>3034</v>
      </c>
      <c r="D2236" s="57" t="s">
        <v>3035</v>
      </c>
      <c r="E2236" s="66" t="s">
        <v>4</v>
      </c>
    </row>
    <row r="2237" spans="1:5" x14ac:dyDescent="0.25">
      <c r="A2237" s="78" t="s">
        <v>3189</v>
      </c>
      <c r="B2237" s="57" t="s">
        <v>3190</v>
      </c>
      <c r="C2237" s="57" t="s">
        <v>3034</v>
      </c>
      <c r="D2237" s="57" t="s">
        <v>3035</v>
      </c>
      <c r="E2237" s="66" t="s">
        <v>4</v>
      </c>
    </row>
    <row r="2238" spans="1:5" x14ac:dyDescent="0.25">
      <c r="A2238" s="78" t="s">
        <v>3191</v>
      </c>
      <c r="B2238" s="57" t="s">
        <v>461</v>
      </c>
      <c r="C2238" s="57" t="s">
        <v>3034</v>
      </c>
      <c r="D2238" s="57" t="s">
        <v>3035</v>
      </c>
      <c r="E2238" s="66" t="s">
        <v>4</v>
      </c>
    </row>
    <row r="2239" spans="1:5" x14ac:dyDescent="0.25">
      <c r="A2239" s="78" t="s">
        <v>3192</v>
      </c>
      <c r="B2239" s="57" t="s">
        <v>3193</v>
      </c>
      <c r="C2239" s="57" t="s">
        <v>3034</v>
      </c>
      <c r="D2239" s="57" t="s">
        <v>3035</v>
      </c>
      <c r="E2239" s="66" t="s">
        <v>4</v>
      </c>
    </row>
    <row r="2240" spans="1:5" x14ac:dyDescent="0.25">
      <c r="A2240" s="78" t="s">
        <v>3194</v>
      </c>
      <c r="B2240" s="57" t="s">
        <v>3195</v>
      </c>
      <c r="C2240" s="57" t="s">
        <v>3034</v>
      </c>
      <c r="D2240" s="57" t="s">
        <v>3035</v>
      </c>
      <c r="E2240" s="66" t="s">
        <v>4</v>
      </c>
    </row>
    <row r="2241" spans="1:5" x14ac:dyDescent="0.25">
      <c r="A2241" s="78" t="s">
        <v>3196</v>
      </c>
      <c r="B2241" s="57" t="s">
        <v>3197</v>
      </c>
      <c r="C2241" s="57" t="s">
        <v>3034</v>
      </c>
      <c r="D2241" s="57" t="s">
        <v>3035</v>
      </c>
      <c r="E2241" s="66" t="s">
        <v>4</v>
      </c>
    </row>
    <row r="2242" spans="1:5" x14ac:dyDescent="0.25">
      <c r="A2242" s="78" t="s">
        <v>3198</v>
      </c>
      <c r="B2242" s="57" t="s">
        <v>3199</v>
      </c>
      <c r="C2242" s="57" t="s">
        <v>3034</v>
      </c>
      <c r="D2242" s="57" t="s">
        <v>3035</v>
      </c>
      <c r="E2242" s="66" t="s">
        <v>4</v>
      </c>
    </row>
    <row r="2243" spans="1:5" x14ac:dyDescent="0.25">
      <c r="A2243" s="78" t="s">
        <v>3200</v>
      </c>
      <c r="B2243" s="57" t="s">
        <v>3199</v>
      </c>
      <c r="C2243" s="57" t="s">
        <v>3034</v>
      </c>
      <c r="D2243" s="57" t="s">
        <v>3073</v>
      </c>
      <c r="E2243" s="66" t="s">
        <v>4</v>
      </c>
    </row>
    <row r="2244" spans="1:5" x14ac:dyDescent="0.25">
      <c r="A2244" s="78" t="s">
        <v>3201</v>
      </c>
      <c r="B2244" s="57" t="s">
        <v>3199</v>
      </c>
      <c r="C2244" s="57" t="s">
        <v>3034</v>
      </c>
      <c r="D2244" s="57" t="s">
        <v>3075</v>
      </c>
      <c r="E2244" s="66" t="s">
        <v>4</v>
      </c>
    </row>
    <row r="2245" spans="1:5" x14ac:dyDescent="0.25">
      <c r="A2245" s="78" t="s">
        <v>3202</v>
      </c>
      <c r="B2245" s="57" t="s">
        <v>3199</v>
      </c>
      <c r="C2245" s="57" t="s">
        <v>3034</v>
      </c>
      <c r="D2245" s="57" t="s">
        <v>56</v>
      </c>
      <c r="E2245" s="66" t="s">
        <v>4</v>
      </c>
    </row>
    <row r="2246" spans="1:5" x14ac:dyDescent="0.25">
      <c r="A2246" s="78" t="s">
        <v>3203</v>
      </c>
      <c r="B2246" s="57" t="s">
        <v>3204</v>
      </c>
      <c r="C2246" s="57" t="s">
        <v>3034</v>
      </c>
      <c r="D2246" s="57" t="s">
        <v>3035</v>
      </c>
      <c r="E2246" s="66" t="s">
        <v>4</v>
      </c>
    </row>
    <row r="2247" spans="1:5" x14ac:dyDescent="0.25">
      <c r="A2247" s="78" t="s">
        <v>3205</v>
      </c>
      <c r="B2247" s="57" t="s">
        <v>3204</v>
      </c>
      <c r="C2247" s="57" t="s">
        <v>3034</v>
      </c>
      <c r="D2247" s="57" t="s">
        <v>3073</v>
      </c>
      <c r="E2247" s="66" t="s">
        <v>4</v>
      </c>
    </row>
    <row r="2248" spans="1:5" x14ac:dyDescent="0.25">
      <c r="A2248" s="78" t="s">
        <v>3206</v>
      </c>
      <c r="B2248" s="57" t="s">
        <v>3204</v>
      </c>
      <c r="C2248" s="57" t="s">
        <v>3034</v>
      </c>
      <c r="D2248" s="57" t="s">
        <v>3075</v>
      </c>
      <c r="E2248" s="66" t="s">
        <v>4</v>
      </c>
    </row>
    <row r="2249" spans="1:5" x14ac:dyDescent="0.25">
      <c r="A2249" s="78" t="s">
        <v>3207</v>
      </c>
      <c r="B2249" s="57" t="s">
        <v>3204</v>
      </c>
      <c r="C2249" s="57" t="s">
        <v>3034</v>
      </c>
      <c r="D2249" s="57" t="s">
        <v>56</v>
      </c>
      <c r="E2249" s="66" t="s">
        <v>4</v>
      </c>
    </row>
    <row r="2250" spans="1:5" x14ac:dyDescent="0.25">
      <c r="A2250" s="78" t="s">
        <v>3208</v>
      </c>
      <c r="B2250" s="57" t="s">
        <v>3209</v>
      </c>
      <c r="C2250" s="57" t="s">
        <v>3034</v>
      </c>
      <c r="D2250" s="57" t="s">
        <v>3035</v>
      </c>
      <c r="E2250" s="66" t="s">
        <v>4</v>
      </c>
    </row>
    <row r="2251" spans="1:5" x14ac:dyDescent="0.25">
      <c r="A2251" s="78" t="s">
        <v>3210</v>
      </c>
      <c r="B2251" s="57" t="s">
        <v>3211</v>
      </c>
      <c r="C2251" s="57" t="s">
        <v>3034</v>
      </c>
      <c r="D2251" s="57" t="s">
        <v>3035</v>
      </c>
      <c r="E2251" s="66" t="s">
        <v>4</v>
      </c>
    </row>
    <row r="2252" spans="1:5" x14ac:dyDescent="0.25">
      <c r="A2252" s="78" t="s">
        <v>3212</v>
      </c>
      <c r="B2252" s="57" t="s">
        <v>3213</v>
      </c>
      <c r="C2252" s="57" t="s">
        <v>3034</v>
      </c>
      <c r="D2252" s="57" t="s">
        <v>3035</v>
      </c>
      <c r="E2252" s="66" t="s">
        <v>4</v>
      </c>
    </row>
    <row r="2253" spans="1:5" x14ac:dyDescent="0.25">
      <c r="A2253" s="78" t="s">
        <v>3214</v>
      </c>
      <c r="B2253" s="57" t="s">
        <v>516</v>
      </c>
      <c r="C2253" s="57" t="s">
        <v>3034</v>
      </c>
      <c r="D2253" s="57" t="s">
        <v>3035</v>
      </c>
      <c r="E2253" s="66" t="s">
        <v>4</v>
      </c>
    </row>
    <row r="2254" spans="1:5" x14ac:dyDescent="0.25">
      <c r="A2254" s="78" t="s">
        <v>3215</v>
      </c>
      <c r="B2254" s="57" t="s">
        <v>3216</v>
      </c>
      <c r="C2254" s="57" t="s">
        <v>3034</v>
      </c>
      <c r="D2254" s="57" t="s">
        <v>3035</v>
      </c>
      <c r="E2254" s="66" t="s">
        <v>4</v>
      </c>
    </row>
    <row r="2255" spans="1:5" x14ac:dyDescent="0.25">
      <c r="A2255" s="78" t="s">
        <v>3217</v>
      </c>
      <c r="B2255" s="57" t="s">
        <v>3218</v>
      </c>
      <c r="C2255" s="57" t="s">
        <v>3034</v>
      </c>
      <c r="D2255" s="57" t="s">
        <v>3035</v>
      </c>
      <c r="E2255" s="66" t="s">
        <v>4</v>
      </c>
    </row>
    <row r="2256" spans="1:5" x14ac:dyDescent="0.25">
      <c r="A2256" s="78" t="s">
        <v>3219</v>
      </c>
      <c r="B2256" s="57" t="s">
        <v>3220</v>
      </c>
      <c r="C2256" s="57" t="s">
        <v>3034</v>
      </c>
      <c r="D2256" s="57" t="s">
        <v>3035</v>
      </c>
      <c r="E2256" s="66" t="s">
        <v>4</v>
      </c>
    </row>
    <row r="2257" spans="1:5" x14ac:dyDescent="0.25">
      <c r="A2257" s="78" t="s">
        <v>3221</v>
      </c>
      <c r="B2257" s="57" t="s">
        <v>3222</v>
      </c>
      <c r="C2257" s="57" t="s">
        <v>3034</v>
      </c>
      <c r="D2257" s="57" t="s">
        <v>3035</v>
      </c>
      <c r="E2257" s="66" t="s">
        <v>4</v>
      </c>
    </row>
    <row r="2258" spans="1:5" x14ac:dyDescent="0.25">
      <c r="A2258" s="78" t="s">
        <v>3223</v>
      </c>
      <c r="B2258" s="57" t="s">
        <v>3224</v>
      </c>
      <c r="C2258" s="57" t="s">
        <v>3034</v>
      </c>
      <c r="D2258" s="57" t="s">
        <v>3035</v>
      </c>
      <c r="E2258" s="66" t="s">
        <v>4</v>
      </c>
    </row>
    <row r="2259" spans="1:5" x14ac:dyDescent="0.25">
      <c r="A2259" s="78" t="s">
        <v>3225</v>
      </c>
      <c r="B2259" s="57" t="s">
        <v>3224</v>
      </c>
      <c r="C2259" s="57" t="s">
        <v>3034</v>
      </c>
      <c r="D2259" s="57" t="s">
        <v>3073</v>
      </c>
      <c r="E2259" s="66" t="s">
        <v>4</v>
      </c>
    </row>
    <row r="2260" spans="1:5" x14ac:dyDescent="0.25">
      <c r="A2260" s="78" t="s">
        <v>3226</v>
      </c>
      <c r="B2260" s="57" t="s">
        <v>3224</v>
      </c>
      <c r="C2260" s="57" t="s">
        <v>3034</v>
      </c>
      <c r="D2260" s="57" t="s">
        <v>3075</v>
      </c>
      <c r="E2260" s="66" t="s">
        <v>4</v>
      </c>
    </row>
    <row r="2261" spans="1:5" x14ac:dyDescent="0.25">
      <c r="A2261" s="78" t="s">
        <v>3227</v>
      </c>
      <c r="B2261" s="57" t="s">
        <v>3224</v>
      </c>
      <c r="C2261" s="57" t="s">
        <v>3034</v>
      </c>
      <c r="D2261" s="57" t="s">
        <v>56</v>
      </c>
      <c r="E2261" s="66" t="s">
        <v>4</v>
      </c>
    </row>
    <row r="2262" spans="1:5" x14ac:dyDescent="0.25">
      <c r="A2262" s="78" t="s">
        <v>3228</v>
      </c>
      <c r="B2262" s="57" t="s">
        <v>548</v>
      </c>
      <c r="C2262" s="57" t="s">
        <v>3034</v>
      </c>
      <c r="D2262" s="57" t="s">
        <v>3035</v>
      </c>
      <c r="E2262" s="66" t="s">
        <v>4</v>
      </c>
    </row>
    <row r="2263" spans="1:5" x14ac:dyDescent="0.25">
      <c r="A2263" s="78" t="s">
        <v>3229</v>
      </c>
      <c r="B2263" s="57" t="s">
        <v>552</v>
      </c>
      <c r="C2263" s="57" t="s">
        <v>3034</v>
      </c>
      <c r="D2263" s="57" t="s">
        <v>56</v>
      </c>
      <c r="E2263" s="66" t="s">
        <v>4</v>
      </c>
    </row>
    <row r="2264" spans="1:5" x14ac:dyDescent="0.25">
      <c r="A2264" s="78" t="s">
        <v>3230</v>
      </c>
      <c r="B2264" s="57" t="s">
        <v>3231</v>
      </c>
      <c r="C2264" s="57" t="s">
        <v>3034</v>
      </c>
      <c r="D2264" s="57" t="s">
        <v>3035</v>
      </c>
      <c r="E2264" s="66" t="s">
        <v>4</v>
      </c>
    </row>
    <row r="2265" spans="1:5" x14ac:dyDescent="0.25">
      <c r="A2265" s="78" t="s">
        <v>3232</v>
      </c>
      <c r="B2265" s="57" t="s">
        <v>3233</v>
      </c>
      <c r="C2265" s="57" t="s">
        <v>3034</v>
      </c>
      <c r="D2265" s="57" t="s">
        <v>3035</v>
      </c>
      <c r="E2265" s="66" t="s">
        <v>4</v>
      </c>
    </row>
    <row r="2266" spans="1:5" x14ac:dyDescent="0.25">
      <c r="A2266" s="78" t="s">
        <v>3234</v>
      </c>
      <c r="B2266" s="57" t="s">
        <v>3235</v>
      </c>
      <c r="C2266" s="57" t="s">
        <v>3034</v>
      </c>
      <c r="D2266" s="57" t="s">
        <v>3035</v>
      </c>
      <c r="E2266" s="66" t="s">
        <v>4</v>
      </c>
    </row>
    <row r="2267" spans="1:5" x14ac:dyDescent="0.25">
      <c r="A2267" s="78" t="s">
        <v>3236</v>
      </c>
      <c r="B2267" s="57" t="s">
        <v>3237</v>
      </c>
      <c r="C2267" s="57" t="s">
        <v>3034</v>
      </c>
      <c r="D2267" s="57" t="s">
        <v>3035</v>
      </c>
      <c r="E2267" s="66" t="s">
        <v>4</v>
      </c>
    </row>
    <row r="2268" spans="1:5" x14ac:dyDescent="0.25">
      <c r="A2268" s="78" t="s">
        <v>3238</v>
      </c>
      <c r="B2268" s="57" t="s">
        <v>3239</v>
      </c>
      <c r="C2268" s="57" t="s">
        <v>3034</v>
      </c>
      <c r="D2268" s="57" t="s">
        <v>3035</v>
      </c>
      <c r="E2268" s="66" t="s">
        <v>4</v>
      </c>
    </row>
    <row r="2269" spans="1:5" x14ac:dyDescent="0.25">
      <c r="A2269" s="78" t="s">
        <v>3240</v>
      </c>
      <c r="B2269" s="57" t="s">
        <v>582</v>
      </c>
      <c r="C2269" s="57" t="s">
        <v>3034</v>
      </c>
      <c r="D2269" s="57" t="s">
        <v>3035</v>
      </c>
      <c r="E2269" s="66" t="s">
        <v>4</v>
      </c>
    </row>
    <row r="2270" spans="1:5" x14ac:dyDescent="0.25">
      <c r="A2270" s="78" t="s">
        <v>3241</v>
      </c>
      <c r="B2270" s="57" t="s">
        <v>3242</v>
      </c>
      <c r="C2270" s="57" t="s">
        <v>3034</v>
      </c>
      <c r="D2270" s="57" t="s">
        <v>3035</v>
      </c>
      <c r="E2270" s="66" t="s">
        <v>4</v>
      </c>
    </row>
    <row r="2271" spans="1:5" x14ac:dyDescent="0.25">
      <c r="A2271" s="78" t="s">
        <v>3243</v>
      </c>
      <c r="B2271" s="57" t="s">
        <v>3244</v>
      </c>
      <c r="C2271" s="57" t="s">
        <v>3034</v>
      </c>
      <c r="D2271" s="57" t="s">
        <v>3035</v>
      </c>
      <c r="E2271" s="66" t="s">
        <v>4</v>
      </c>
    </row>
    <row r="2272" spans="1:5" x14ac:dyDescent="0.25">
      <c r="A2272" s="78" t="s">
        <v>3245</v>
      </c>
      <c r="B2272" s="57" t="s">
        <v>3246</v>
      </c>
      <c r="C2272" s="57" t="s">
        <v>3034</v>
      </c>
      <c r="D2272" s="57" t="s">
        <v>3035</v>
      </c>
      <c r="E2272" s="66" t="s">
        <v>4</v>
      </c>
    </row>
    <row r="2273" spans="1:5" x14ac:dyDescent="0.25">
      <c r="A2273" s="78" t="s">
        <v>3247</v>
      </c>
      <c r="B2273" s="57" t="s">
        <v>3248</v>
      </c>
      <c r="C2273" s="57" t="s">
        <v>3034</v>
      </c>
      <c r="D2273" s="57" t="s">
        <v>3035</v>
      </c>
      <c r="E2273" s="66" t="s">
        <v>4</v>
      </c>
    </row>
    <row r="2274" spans="1:5" x14ac:dyDescent="0.25">
      <c r="A2274" s="78" t="s">
        <v>3249</v>
      </c>
      <c r="B2274" s="57" t="s">
        <v>3250</v>
      </c>
      <c r="C2274" s="57" t="s">
        <v>3034</v>
      </c>
      <c r="D2274" s="57" t="s">
        <v>3035</v>
      </c>
      <c r="E2274" s="66" t="s">
        <v>4</v>
      </c>
    </row>
    <row r="2275" spans="1:5" x14ac:dyDescent="0.25">
      <c r="A2275" s="78" t="s">
        <v>3251</v>
      </c>
      <c r="B2275" s="57" t="s">
        <v>584</v>
      </c>
      <c r="C2275" s="57" t="s">
        <v>3034</v>
      </c>
      <c r="D2275" s="57" t="s">
        <v>3035</v>
      </c>
      <c r="E2275" s="66" t="s">
        <v>4</v>
      </c>
    </row>
    <row r="2276" spans="1:5" x14ac:dyDescent="0.25">
      <c r="A2276" s="78" t="s">
        <v>3252</v>
      </c>
      <c r="B2276" s="57" t="s">
        <v>584</v>
      </c>
      <c r="C2276" s="57" t="s">
        <v>3034</v>
      </c>
      <c r="D2276" s="57" t="s">
        <v>3073</v>
      </c>
      <c r="E2276" s="66" t="s">
        <v>4</v>
      </c>
    </row>
    <row r="2277" spans="1:5" x14ac:dyDescent="0.25">
      <c r="A2277" s="78" t="s">
        <v>3253</v>
      </c>
      <c r="B2277" s="57" t="s">
        <v>584</v>
      </c>
      <c r="C2277" s="57" t="s">
        <v>3034</v>
      </c>
      <c r="D2277" s="57" t="s">
        <v>3075</v>
      </c>
      <c r="E2277" s="66" t="s">
        <v>4</v>
      </c>
    </row>
    <row r="2278" spans="1:5" x14ac:dyDescent="0.25">
      <c r="A2278" s="78" t="s">
        <v>3254</v>
      </c>
      <c r="B2278" s="57" t="s">
        <v>584</v>
      </c>
      <c r="C2278" s="57" t="s">
        <v>3034</v>
      </c>
      <c r="D2278" s="57" t="s">
        <v>56</v>
      </c>
      <c r="E2278" s="66" t="s">
        <v>4</v>
      </c>
    </row>
    <row r="2279" spans="1:5" x14ac:dyDescent="0.25">
      <c r="A2279" s="78" t="s">
        <v>3255</v>
      </c>
      <c r="B2279" s="57" t="s">
        <v>592</v>
      </c>
      <c r="C2279" s="57" t="s">
        <v>3034</v>
      </c>
      <c r="D2279" s="57" t="s">
        <v>3035</v>
      </c>
      <c r="E2279" s="66" t="s">
        <v>4</v>
      </c>
    </row>
    <row r="2280" spans="1:5" x14ac:dyDescent="0.25">
      <c r="A2280" s="78" t="s">
        <v>3256</v>
      </c>
      <c r="B2280" s="57" t="s">
        <v>592</v>
      </c>
      <c r="C2280" s="57" t="s">
        <v>3034</v>
      </c>
      <c r="D2280" s="57" t="s">
        <v>3073</v>
      </c>
      <c r="E2280" s="66" t="s">
        <v>4</v>
      </c>
    </row>
    <row r="2281" spans="1:5" x14ac:dyDescent="0.25">
      <c r="A2281" s="78" t="s">
        <v>3257</v>
      </c>
      <c r="B2281" s="57" t="s">
        <v>592</v>
      </c>
      <c r="C2281" s="57" t="s">
        <v>3034</v>
      </c>
      <c r="D2281" s="57" t="s">
        <v>3075</v>
      </c>
      <c r="E2281" s="66" t="s">
        <v>4</v>
      </c>
    </row>
    <row r="2282" spans="1:5" x14ac:dyDescent="0.25">
      <c r="A2282" s="78" t="s">
        <v>3258</v>
      </c>
      <c r="B2282" s="57" t="s">
        <v>592</v>
      </c>
      <c r="C2282" s="57" t="s">
        <v>3034</v>
      </c>
      <c r="D2282" s="57" t="s">
        <v>56</v>
      </c>
      <c r="E2282" s="66" t="s">
        <v>4</v>
      </c>
    </row>
    <row r="2283" spans="1:5" x14ac:dyDescent="0.25">
      <c r="A2283" s="78" t="s">
        <v>3259</v>
      </c>
      <c r="B2283" s="57" t="s">
        <v>3260</v>
      </c>
      <c r="C2283" s="57" t="s">
        <v>3034</v>
      </c>
      <c r="D2283" s="57" t="s">
        <v>3035</v>
      </c>
      <c r="E2283" s="66" t="s">
        <v>4</v>
      </c>
    </row>
    <row r="2284" spans="1:5" x14ac:dyDescent="0.25">
      <c r="A2284" s="78" t="s">
        <v>3261</v>
      </c>
      <c r="B2284" s="57" t="s">
        <v>606</v>
      </c>
      <c r="C2284" s="57" t="s">
        <v>3034</v>
      </c>
      <c r="D2284" s="57" t="s">
        <v>3035</v>
      </c>
      <c r="E2284" s="66" t="s">
        <v>4</v>
      </c>
    </row>
    <row r="2285" spans="1:5" x14ac:dyDescent="0.25">
      <c r="A2285" s="78" t="s">
        <v>3262</v>
      </c>
      <c r="B2285" s="57" t="s">
        <v>3263</v>
      </c>
      <c r="C2285" s="57" t="s">
        <v>3034</v>
      </c>
      <c r="D2285" s="57" t="s">
        <v>3035</v>
      </c>
      <c r="E2285" s="66" t="s">
        <v>4</v>
      </c>
    </row>
    <row r="2286" spans="1:5" x14ac:dyDescent="0.25">
      <c r="A2286" s="78" t="s">
        <v>3264</v>
      </c>
      <c r="B2286" s="57" t="s">
        <v>3265</v>
      </c>
      <c r="C2286" s="57" t="s">
        <v>3034</v>
      </c>
      <c r="D2286" s="57" t="s">
        <v>3035</v>
      </c>
      <c r="E2286" s="66" t="s">
        <v>4</v>
      </c>
    </row>
    <row r="2287" spans="1:5" x14ac:dyDescent="0.25">
      <c r="A2287" s="78" t="s">
        <v>3266</v>
      </c>
      <c r="B2287" s="57" t="s">
        <v>3267</v>
      </c>
      <c r="C2287" s="57" t="s">
        <v>3034</v>
      </c>
      <c r="D2287" s="57" t="s">
        <v>3035</v>
      </c>
      <c r="E2287" s="66" t="s">
        <v>4</v>
      </c>
    </row>
    <row r="2288" spans="1:5" x14ac:dyDescent="0.25">
      <c r="A2288" s="78" t="s">
        <v>3268</v>
      </c>
      <c r="B2288" s="57" t="s">
        <v>3269</v>
      </c>
      <c r="C2288" s="57" t="s">
        <v>3034</v>
      </c>
      <c r="D2288" s="57" t="s">
        <v>3035</v>
      </c>
      <c r="E2288" s="66" t="s">
        <v>4</v>
      </c>
    </row>
    <row r="2289" spans="1:5" x14ac:dyDescent="0.25">
      <c r="A2289" s="78" t="s">
        <v>3270</v>
      </c>
      <c r="B2289" s="57" t="s">
        <v>3271</v>
      </c>
      <c r="C2289" s="57" t="s">
        <v>3034</v>
      </c>
      <c r="D2289" s="57" t="s">
        <v>3035</v>
      </c>
      <c r="E2289" s="66" t="s">
        <v>4</v>
      </c>
    </row>
    <row r="2290" spans="1:5" x14ac:dyDescent="0.25">
      <c r="A2290" s="78" t="s">
        <v>3272</v>
      </c>
      <c r="B2290" s="57" t="s">
        <v>608</v>
      </c>
      <c r="C2290" s="57" t="s">
        <v>3034</v>
      </c>
      <c r="D2290" s="57" t="s">
        <v>3035</v>
      </c>
      <c r="E2290" s="66" t="s">
        <v>4</v>
      </c>
    </row>
    <row r="2291" spans="1:5" x14ac:dyDescent="0.25">
      <c r="A2291" s="78" t="s">
        <v>3273</v>
      </c>
      <c r="B2291" s="57" t="s">
        <v>3274</v>
      </c>
      <c r="C2291" s="57" t="s">
        <v>3034</v>
      </c>
      <c r="D2291" s="57" t="s">
        <v>3035</v>
      </c>
      <c r="E2291" s="66" t="s">
        <v>4</v>
      </c>
    </row>
    <row r="2292" spans="1:5" x14ac:dyDescent="0.25">
      <c r="A2292" s="78" t="s">
        <v>3275</v>
      </c>
      <c r="B2292" s="57" t="s">
        <v>610</v>
      </c>
      <c r="C2292" s="57" t="s">
        <v>3034</v>
      </c>
      <c r="D2292" s="57" t="s">
        <v>3035</v>
      </c>
      <c r="E2292" s="66" t="s">
        <v>4</v>
      </c>
    </row>
    <row r="2293" spans="1:5" x14ac:dyDescent="0.25">
      <c r="A2293" s="78" t="s">
        <v>3276</v>
      </c>
      <c r="B2293" s="57" t="s">
        <v>610</v>
      </c>
      <c r="C2293" s="57" t="s">
        <v>3034</v>
      </c>
      <c r="D2293" s="57" t="s">
        <v>3073</v>
      </c>
      <c r="E2293" s="66" t="s">
        <v>4</v>
      </c>
    </row>
    <row r="2294" spans="1:5" x14ac:dyDescent="0.25">
      <c r="A2294" s="78" t="s">
        <v>3277</v>
      </c>
      <c r="B2294" s="57" t="s">
        <v>610</v>
      </c>
      <c r="C2294" s="57" t="s">
        <v>3034</v>
      </c>
      <c r="D2294" s="57" t="s">
        <v>3075</v>
      </c>
      <c r="E2294" s="66" t="s">
        <v>4</v>
      </c>
    </row>
    <row r="2295" spans="1:5" x14ac:dyDescent="0.25">
      <c r="A2295" s="78" t="s">
        <v>3278</v>
      </c>
      <c r="B2295" s="57" t="s">
        <v>610</v>
      </c>
      <c r="C2295" s="57" t="s">
        <v>3034</v>
      </c>
      <c r="D2295" s="57" t="s">
        <v>56</v>
      </c>
      <c r="E2295" s="66" t="s">
        <v>4</v>
      </c>
    </row>
    <row r="2296" spans="1:5" x14ac:dyDescent="0.25">
      <c r="A2296" s="78" t="s">
        <v>3279</v>
      </c>
      <c r="B2296" s="57" t="s">
        <v>634</v>
      </c>
      <c r="C2296" s="57" t="s">
        <v>3034</v>
      </c>
      <c r="D2296" s="57" t="s">
        <v>3035</v>
      </c>
      <c r="E2296" s="66" t="s">
        <v>4</v>
      </c>
    </row>
    <row r="2297" spans="1:5" x14ac:dyDescent="0.25">
      <c r="A2297" s="78" t="s">
        <v>3280</v>
      </c>
      <c r="B2297" s="57" t="s">
        <v>634</v>
      </c>
      <c r="C2297" s="57" t="s">
        <v>3034</v>
      </c>
      <c r="D2297" s="57" t="s">
        <v>3073</v>
      </c>
      <c r="E2297" s="66" t="s">
        <v>4</v>
      </c>
    </row>
    <row r="2298" spans="1:5" x14ac:dyDescent="0.25">
      <c r="A2298" s="78" t="s">
        <v>3281</v>
      </c>
      <c r="B2298" s="57" t="s">
        <v>634</v>
      </c>
      <c r="C2298" s="57" t="s">
        <v>3034</v>
      </c>
      <c r="D2298" s="57" t="s">
        <v>3075</v>
      </c>
      <c r="E2298" s="66" t="s">
        <v>4</v>
      </c>
    </row>
    <row r="2299" spans="1:5" x14ac:dyDescent="0.25">
      <c r="A2299" s="78" t="s">
        <v>3282</v>
      </c>
      <c r="B2299" s="57" t="s">
        <v>634</v>
      </c>
      <c r="C2299" s="57" t="s">
        <v>3034</v>
      </c>
      <c r="D2299" s="57" t="s">
        <v>56</v>
      </c>
      <c r="E2299" s="66" t="s">
        <v>4</v>
      </c>
    </row>
    <row r="2300" spans="1:5" x14ac:dyDescent="0.25">
      <c r="A2300" s="78" t="s">
        <v>3283</v>
      </c>
      <c r="B2300" s="57" t="s">
        <v>3284</v>
      </c>
      <c r="C2300" s="57" t="s">
        <v>3034</v>
      </c>
      <c r="D2300" s="57" t="s">
        <v>3035</v>
      </c>
      <c r="E2300" s="66" t="s">
        <v>4</v>
      </c>
    </row>
    <row r="2301" spans="1:5" x14ac:dyDescent="0.25">
      <c r="A2301" s="78" t="s">
        <v>3285</v>
      </c>
      <c r="B2301" s="57" t="s">
        <v>3286</v>
      </c>
      <c r="C2301" s="57" t="s">
        <v>3034</v>
      </c>
      <c r="D2301" s="57" t="s">
        <v>3035</v>
      </c>
      <c r="E2301" s="66" t="s">
        <v>4</v>
      </c>
    </row>
    <row r="2302" spans="1:5" x14ac:dyDescent="0.25">
      <c r="A2302" s="78" t="s">
        <v>3287</v>
      </c>
      <c r="B2302" s="57" t="s">
        <v>3288</v>
      </c>
      <c r="C2302" s="57" t="s">
        <v>3034</v>
      </c>
      <c r="D2302" s="57" t="s">
        <v>3035</v>
      </c>
      <c r="E2302" s="66" t="s">
        <v>4</v>
      </c>
    </row>
    <row r="2303" spans="1:5" x14ac:dyDescent="0.25">
      <c r="A2303" s="78" t="s">
        <v>3289</v>
      </c>
      <c r="B2303" s="57" t="s">
        <v>3290</v>
      </c>
      <c r="C2303" s="57" t="s">
        <v>3034</v>
      </c>
      <c r="D2303" s="57" t="s">
        <v>3035</v>
      </c>
      <c r="E2303" s="66" t="s">
        <v>4</v>
      </c>
    </row>
    <row r="2304" spans="1:5" x14ac:dyDescent="0.25">
      <c r="A2304" s="78" t="s">
        <v>3291</v>
      </c>
      <c r="B2304" s="57" t="s">
        <v>3292</v>
      </c>
      <c r="C2304" s="57" t="s">
        <v>3034</v>
      </c>
      <c r="D2304" s="57" t="s">
        <v>3035</v>
      </c>
      <c r="E2304" s="66" t="s">
        <v>4</v>
      </c>
    </row>
    <row r="2305" spans="1:5" x14ac:dyDescent="0.25">
      <c r="A2305" s="78" t="s">
        <v>3293</v>
      </c>
      <c r="B2305" s="57" t="s">
        <v>3294</v>
      </c>
      <c r="C2305" s="57" t="s">
        <v>3034</v>
      </c>
      <c r="D2305" s="57" t="s">
        <v>3035</v>
      </c>
      <c r="E2305" s="66" t="s">
        <v>4</v>
      </c>
    </row>
    <row r="2306" spans="1:5" x14ac:dyDescent="0.25">
      <c r="A2306" s="78" t="s">
        <v>3295</v>
      </c>
      <c r="B2306" s="57" t="s">
        <v>686</v>
      </c>
      <c r="C2306" s="57" t="s">
        <v>3034</v>
      </c>
      <c r="D2306" s="57" t="s">
        <v>3035</v>
      </c>
      <c r="E2306" s="66" t="s">
        <v>4</v>
      </c>
    </row>
    <row r="2307" spans="1:5" x14ac:dyDescent="0.25">
      <c r="A2307" s="78" t="s">
        <v>3296</v>
      </c>
      <c r="B2307" s="57" t="s">
        <v>3297</v>
      </c>
      <c r="C2307" s="57" t="s">
        <v>3034</v>
      </c>
      <c r="D2307" s="57" t="s">
        <v>3035</v>
      </c>
      <c r="E2307" s="66" t="s">
        <v>4</v>
      </c>
    </row>
    <row r="2308" spans="1:5" x14ac:dyDescent="0.25">
      <c r="A2308" s="78" t="s">
        <v>3298</v>
      </c>
      <c r="B2308" s="57" t="s">
        <v>688</v>
      </c>
      <c r="C2308" s="57" t="s">
        <v>3034</v>
      </c>
      <c r="D2308" s="57" t="s">
        <v>3035</v>
      </c>
      <c r="E2308" s="66" t="s">
        <v>4</v>
      </c>
    </row>
    <row r="2309" spans="1:5" x14ac:dyDescent="0.25">
      <c r="A2309" s="78" t="s">
        <v>3299</v>
      </c>
      <c r="B2309" s="57" t="s">
        <v>3300</v>
      </c>
      <c r="C2309" s="57" t="s">
        <v>3034</v>
      </c>
      <c r="D2309" s="57" t="s">
        <v>3035</v>
      </c>
      <c r="E2309" s="66" t="s">
        <v>4</v>
      </c>
    </row>
    <row r="2310" spans="1:5" x14ac:dyDescent="0.25">
      <c r="A2310" s="78" t="s">
        <v>3301</v>
      </c>
      <c r="B2310" s="57" t="s">
        <v>3302</v>
      </c>
      <c r="C2310" s="57" t="s">
        <v>3034</v>
      </c>
      <c r="D2310" s="57" t="s">
        <v>3035</v>
      </c>
      <c r="E2310" s="66" t="s">
        <v>4</v>
      </c>
    </row>
    <row r="2311" spans="1:5" x14ac:dyDescent="0.25">
      <c r="A2311" s="78" t="s">
        <v>3303</v>
      </c>
      <c r="B2311" s="57" t="s">
        <v>690</v>
      </c>
      <c r="C2311" s="57" t="s">
        <v>3034</v>
      </c>
      <c r="D2311" s="57" t="s">
        <v>3035</v>
      </c>
      <c r="E2311" s="66" t="s">
        <v>4</v>
      </c>
    </row>
    <row r="2312" spans="1:5" x14ac:dyDescent="0.25">
      <c r="A2312" s="78" t="s">
        <v>3304</v>
      </c>
      <c r="B2312" s="57" t="s">
        <v>3305</v>
      </c>
      <c r="C2312" s="57" t="s">
        <v>3034</v>
      </c>
      <c r="D2312" s="57" t="s">
        <v>3035</v>
      </c>
      <c r="E2312" s="66" t="s">
        <v>4</v>
      </c>
    </row>
    <row r="2313" spans="1:5" x14ac:dyDescent="0.25">
      <c r="A2313" s="78" t="s">
        <v>3306</v>
      </c>
      <c r="B2313" s="57" t="s">
        <v>3307</v>
      </c>
      <c r="C2313" s="57" t="s">
        <v>3034</v>
      </c>
      <c r="D2313" s="57" t="s">
        <v>3035</v>
      </c>
      <c r="E2313" s="66" t="s">
        <v>4</v>
      </c>
    </row>
    <row r="2314" spans="1:5" x14ac:dyDescent="0.25">
      <c r="A2314" s="78" t="s">
        <v>3308</v>
      </c>
      <c r="B2314" s="57" t="s">
        <v>3309</v>
      </c>
      <c r="C2314" s="57" t="s">
        <v>3034</v>
      </c>
      <c r="D2314" s="57" t="s">
        <v>3035</v>
      </c>
      <c r="E2314" s="66" t="s">
        <v>4</v>
      </c>
    </row>
    <row r="2315" spans="1:5" x14ac:dyDescent="0.25">
      <c r="A2315" s="78" t="s">
        <v>3310</v>
      </c>
      <c r="B2315" s="57" t="s">
        <v>3311</v>
      </c>
      <c r="C2315" s="57" t="s">
        <v>3034</v>
      </c>
      <c r="D2315" s="57" t="s">
        <v>3035</v>
      </c>
      <c r="E2315" s="66" t="s">
        <v>4</v>
      </c>
    </row>
    <row r="2316" spans="1:5" x14ac:dyDescent="0.25">
      <c r="A2316" s="78" t="s">
        <v>3312</v>
      </c>
      <c r="B2316" s="57" t="s">
        <v>3313</v>
      </c>
      <c r="C2316" s="57" t="s">
        <v>3034</v>
      </c>
      <c r="D2316" s="57" t="s">
        <v>3035</v>
      </c>
      <c r="E2316" s="66" t="s">
        <v>4</v>
      </c>
    </row>
    <row r="2317" spans="1:5" x14ac:dyDescent="0.25">
      <c r="A2317" s="78" t="s">
        <v>3314</v>
      </c>
      <c r="B2317" s="57" t="s">
        <v>3315</v>
      </c>
      <c r="C2317" s="57" t="s">
        <v>3034</v>
      </c>
      <c r="D2317" s="57" t="s">
        <v>3035</v>
      </c>
      <c r="E2317" s="66" t="s">
        <v>4</v>
      </c>
    </row>
    <row r="2318" spans="1:5" x14ac:dyDescent="0.25">
      <c r="A2318" s="78" t="s">
        <v>3316</v>
      </c>
      <c r="B2318" s="57" t="s">
        <v>3317</v>
      </c>
      <c r="C2318" s="57" t="s">
        <v>3034</v>
      </c>
      <c r="D2318" s="57" t="s">
        <v>3035</v>
      </c>
      <c r="E2318" s="66" t="s">
        <v>4</v>
      </c>
    </row>
    <row r="2319" spans="1:5" x14ac:dyDescent="0.25">
      <c r="A2319" s="78" t="s">
        <v>3318</v>
      </c>
      <c r="B2319" s="57" t="s">
        <v>3319</v>
      </c>
      <c r="C2319" s="57" t="s">
        <v>3034</v>
      </c>
      <c r="D2319" s="57" t="s">
        <v>3035</v>
      </c>
      <c r="E2319" s="66" t="s">
        <v>4</v>
      </c>
    </row>
    <row r="2320" spans="1:5" x14ac:dyDescent="0.25">
      <c r="A2320" s="78" t="s">
        <v>3320</v>
      </c>
      <c r="B2320" s="57" t="s">
        <v>3321</v>
      </c>
      <c r="C2320" s="57" t="s">
        <v>3034</v>
      </c>
      <c r="D2320" s="57" t="s">
        <v>3035</v>
      </c>
      <c r="E2320" s="66" t="s">
        <v>4</v>
      </c>
    </row>
    <row r="2321" spans="1:5" x14ac:dyDescent="0.25">
      <c r="A2321" s="78" t="s">
        <v>3322</v>
      </c>
      <c r="B2321" s="57" t="s">
        <v>3323</v>
      </c>
      <c r="C2321" s="57" t="s">
        <v>3034</v>
      </c>
      <c r="D2321" s="57" t="s">
        <v>3035</v>
      </c>
      <c r="E2321" s="66" t="s">
        <v>4</v>
      </c>
    </row>
    <row r="2322" spans="1:5" x14ac:dyDescent="0.25">
      <c r="A2322" s="78" t="s">
        <v>3324</v>
      </c>
      <c r="B2322" s="57" t="s">
        <v>3325</v>
      </c>
      <c r="C2322" s="57" t="s">
        <v>3034</v>
      </c>
      <c r="D2322" s="57" t="s">
        <v>3035</v>
      </c>
      <c r="E2322" s="66" t="s">
        <v>4</v>
      </c>
    </row>
    <row r="2323" spans="1:5" x14ac:dyDescent="0.25">
      <c r="A2323" s="78" t="s">
        <v>3326</v>
      </c>
      <c r="B2323" s="57" t="s">
        <v>3327</v>
      </c>
      <c r="C2323" s="57" t="s">
        <v>3034</v>
      </c>
      <c r="D2323" s="57" t="s">
        <v>3035</v>
      </c>
      <c r="E2323" s="66" t="s">
        <v>4</v>
      </c>
    </row>
    <row r="2324" spans="1:5" x14ac:dyDescent="0.25">
      <c r="A2324" s="78" t="s">
        <v>3328</v>
      </c>
      <c r="B2324" s="57" t="s">
        <v>3329</v>
      </c>
      <c r="C2324" s="57" t="s">
        <v>3034</v>
      </c>
      <c r="D2324" s="57" t="s">
        <v>3035</v>
      </c>
      <c r="E2324" s="66" t="s">
        <v>4</v>
      </c>
    </row>
    <row r="2325" spans="1:5" x14ac:dyDescent="0.25">
      <c r="A2325" s="78" t="s">
        <v>3330</v>
      </c>
      <c r="B2325" s="57" t="s">
        <v>700</v>
      </c>
      <c r="C2325" s="57" t="s">
        <v>3034</v>
      </c>
      <c r="D2325" s="57" t="s">
        <v>3035</v>
      </c>
      <c r="E2325" s="66" t="s">
        <v>4</v>
      </c>
    </row>
    <row r="2326" spans="1:5" x14ac:dyDescent="0.25">
      <c r="A2326" s="78" t="s">
        <v>3331</v>
      </c>
      <c r="B2326" s="57" t="s">
        <v>3332</v>
      </c>
      <c r="C2326" s="57" t="s">
        <v>3034</v>
      </c>
      <c r="D2326" s="57" t="s">
        <v>3035</v>
      </c>
      <c r="E2326" s="66" t="s">
        <v>4</v>
      </c>
    </row>
    <row r="2327" spans="1:5" x14ac:dyDescent="0.25">
      <c r="A2327" s="78" t="s">
        <v>3333</v>
      </c>
      <c r="B2327" s="57" t="s">
        <v>3334</v>
      </c>
      <c r="C2327" s="57" t="s">
        <v>3034</v>
      </c>
      <c r="D2327" s="57" t="s">
        <v>3035</v>
      </c>
      <c r="E2327" s="66" t="s">
        <v>4</v>
      </c>
    </row>
    <row r="2328" spans="1:5" x14ac:dyDescent="0.25">
      <c r="A2328" s="78" t="s">
        <v>3335</v>
      </c>
      <c r="B2328" s="57" t="s">
        <v>704</v>
      </c>
      <c r="C2328" s="57" t="s">
        <v>3034</v>
      </c>
      <c r="D2328" s="57" t="s">
        <v>3035</v>
      </c>
      <c r="E2328" s="66" t="s">
        <v>4</v>
      </c>
    </row>
    <row r="2329" spans="1:5" x14ac:dyDescent="0.25">
      <c r="A2329" s="78" t="s">
        <v>3336</v>
      </c>
      <c r="B2329" s="57" t="s">
        <v>3337</v>
      </c>
      <c r="C2329" s="57" t="s">
        <v>3034</v>
      </c>
      <c r="D2329" s="57" t="s">
        <v>3035</v>
      </c>
      <c r="E2329" s="66" t="s">
        <v>4</v>
      </c>
    </row>
    <row r="2330" spans="1:5" x14ac:dyDescent="0.25">
      <c r="A2330" s="78" t="s">
        <v>3338</v>
      </c>
      <c r="B2330" s="57" t="s">
        <v>3339</v>
      </c>
      <c r="C2330" s="57" t="s">
        <v>3034</v>
      </c>
      <c r="D2330" s="57" t="s">
        <v>3035</v>
      </c>
      <c r="E2330" s="66" t="s">
        <v>4</v>
      </c>
    </row>
    <row r="2331" spans="1:5" x14ac:dyDescent="0.25">
      <c r="A2331" s="78" t="s">
        <v>3340</v>
      </c>
      <c r="B2331" s="57" t="s">
        <v>3341</v>
      </c>
      <c r="C2331" s="57" t="s">
        <v>3034</v>
      </c>
      <c r="D2331" s="57" t="s">
        <v>3035</v>
      </c>
      <c r="E2331" s="66" t="s">
        <v>4</v>
      </c>
    </row>
    <row r="2332" spans="1:5" x14ac:dyDescent="0.25">
      <c r="A2332" s="78" t="s">
        <v>3342</v>
      </c>
      <c r="B2332" s="57" t="s">
        <v>3343</v>
      </c>
      <c r="C2332" s="57" t="s">
        <v>3034</v>
      </c>
      <c r="D2332" s="57" t="s">
        <v>3035</v>
      </c>
      <c r="E2332" s="66" t="s">
        <v>4</v>
      </c>
    </row>
    <row r="2333" spans="1:5" x14ac:dyDescent="0.25">
      <c r="A2333" s="78" t="s">
        <v>3344</v>
      </c>
      <c r="B2333" s="57" t="s">
        <v>3345</v>
      </c>
      <c r="C2333" s="57" t="s">
        <v>3034</v>
      </c>
      <c r="D2333" s="57" t="s">
        <v>3035</v>
      </c>
      <c r="E2333" s="66" t="s">
        <v>4</v>
      </c>
    </row>
    <row r="2334" spans="1:5" x14ac:dyDescent="0.25">
      <c r="A2334" s="78" t="s">
        <v>3346</v>
      </c>
      <c r="B2334" s="57" t="s">
        <v>3347</v>
      </c>
      <c r="C2334" s="57" t="s">
        <v>3034</v>
      </c>
      <c r="D2334" s="57" t="s">
        <v>3035</v>
      </c>
      <c r="E2334" s="66" t="s">
        <v>4</v>
      </c>
    </row>
    <row r="2335" spans="1:5" x14ac:dyDescent="0.25">
      <c r="A2335" s="78" t="s">
        <v>3348</v>
      </c>
      <c r="B2335" s="57" t="s">
        <v>3349</v>
      </c>
      <c r="C2335" s="57" t="s">
        <v>3034</v>
      </c>
      <c r="D2335" s="57" t="s">
        <v>3035</v>
      </c>
      <c r="E2335" s="66" t="s">
        <v>4</v>
      </c>
    </row>
    <row r="2336" spans="1:5" x14ac:dyDescent="0.25">
      <c r="A2336" s="78" t="s">
        <v>3350</v>
      </c>
      <c r="B2336" s="57" t="s">
        <v>3351</v>
      </c>
      <c r="C2336" s="57" t="s">
        <v>3034</v>
      </c>
      <c r="D2336" s="57" t="s">
        <v>3035</v>
      </c>
      <c r="E2336" s="66" t="s">
        <v>4</v>
      </c>
    </row>
    <row r="2337" spans="1:5" x14ac:dyDescent="0.25">
      <c r="A2337" s="78" t="s">
        <v>3352</v>
      </c>
      <c r="B2337" s="57" t="s">
        <v>3353</v>
      </c>
      <c r="C2337" s="57" t="s">
        <v>3034</v>
      </c>
      <c r="D2337" s="57" t="s">
        <v>3035</v>
      </c>
      <c r="E2337" s="66" t="s">
        <v>4</v>
      </c>
    </row>
    <row r="2338" spans="1:5" x14ac:dyDescent="0.25">
      <c r="A2338" s="78" t="s">
        <v>3354</v>
      </c>
      <c r="B2338" s="57" t="s">
        <v>724</v>
      </c>
      <c r="C2338" s="57" t="s">
        <v>3034</v>
      </c>
      <c r="D2338" s="57" t="s">
        <v>3035</v>
      </c>
      <c r="E2338" s="66" t="s">
        <v>4</v>
      </c>
    </row>
    <row r="2339" spans="1:5" x14ac:dyDescent="0.25">
      <c r="A2339" s="78" t="s">
        <v>3355</v>
      </c>
      <c r="B2339" s="57" t="s">
        <v>3356</v>
      </c>
      <c r="C2339" s="57" t="s">
        <v>3034</v>
      </c>
      <c r="D2339" s="57" t="s">
        <v>3035</v>
      </c>
      <c r="E2339" s="66" t="s">
        <v>4</v>
      </c>
    </row>
    <row r="2340" spans="1:5" x14ac:dyDescent="0.25">
      <c r="A2340" s="78" t="s">
        <v>3357</v>
      </c>
      <c r="B2340" s="57" t="s">
        <v>3358</v>
      </c>
      <c r="C2340" s="57" t="s">
        <v>3034</v>
      </c>
      <c r="D2340" s="57" t="s">
        <v>3035</v>
      </c>
      <c r="E2340" s="66" t="s">
        <v>4</v>
      </c>
    </row>
    <row r="2341" spans="1:5" x14ac:dyDescent="0.25">
      <c r="A2341" s="78" t="s">
        <v>3359</v>
      </c>
      <c r="B2341" s="57" t="s">
        <v>3360</v>
      </c>
      <c r="C2341" s="57" t="s">
        <v>3034</v>
      </c>
      <c r="D2341" s="57" t="s">
        <v>3035</v>
      </c>
      <c r="E2341" s="66" t="s">
        <v>4</v>
      </c>
    </row>
    <row r="2342" spans="1:5" x14ac:dyDescent="0.25">
      <c r="A2342" s="78" t="s">
        <v>3361</v>
      </c>
      <c r="B2342" s="57" t="s">
        <v>3362</v>
      </c>
      <c r="C2342" s="57" t="s">
        <v>3034</v>
      </c>
      <c r="D2342" s="57" t="s">
        <v>3035</v>
      </c>
      <c r="E2342" s="66" t="s">
        <v>4</v>
      </c>
    </row>
    <row r="2343" spans="1:5" x14ac:dyDescent="0.25">
      <c r="A2343" s="78" t="s">
        <v>3363</v>
      </c>
      <c r="B2343" s="57" t="s">
        <v>726</v>
      </c>
      <c r="C2343" s="57" t="s">
        <v>3034</v>
      </c>
      <c r="D2343" s="57" t="s">
        <v>3035</v>
      </c>
      <c r="E2343" s="66" t="s">
        <v>4</v>
      </c>
    </row>
    <row r="2344" spans="1:5" x14ac:dyDescent="0.25">
      <c r="A2344" s="78" t="s">
        <v>3364</v>
      </c>
      <c r="B2344" s="57" t="s">
        <v>3365</v>
      </c>
      <c r="C2344" s="57" t="s">
        <v>3034</v>
      </c>
      <c r="D2344" s="57" t="s">
        <v>3035</v>
      </c>
      <c r="E2344" s="66" t="s">
        <v>4</v>
      </c>
    </row>
    <row r="2345" spans="1:5" x14ac:dyDescent="0.25">
      <c r="A2345" s="78" t="s">
        <v>3366</v>
      </c>
      <c r="B2345" s="57" t="s">
        <v>3367</v>
      </c>
      <c r="C2345" s="57" t="s">
        <v>3034</v>
      </c>
      <c r="D2345" s="57" t="s">
        <v>3035</v>
      </c>
      <c r="E2345" s="66" t="s">
        <v>4</v>
      </c>
    </row>
    <row r="2346" spans="1:5" x14ac:dyDescent="0.25">
      <c r="A2346" s="78" t="s">
        <v>3368</v>
      </c>
      <c r="B2346" s="57" t="s">
        <v>3369</v>
      </c>
      <c r="C2346" s="57" t="s">
        <v>3034</v>
      </c>
      <c r="D2346" s="57" t="s">
        <v>3035</v>
      </c>
      <c r="E2346" s="66" t="s">
        <v>4</v>
      </c>
    </row>
    <row r="2347" spans="1:5" x14ac:dyDescent="0.25">
      <c r="A2347" s="78" t="s">
        <v>3370</v>
      </c>
      <c r="B2347" s="57" t="s">
        <v>3371</v>
      </c>
      <c r="C2347" s="57" t="s">
        <v>3034</v>
      </c>
      <c r="D2347" s="57" t="s">
        <v>3035</v>
      </c>
      <c r="E2347" s="66" t="s">
        <v>4</v>
      </c>
    </row>
    <row r="2348" spans="1:5" x14ac:dyDescent="0.25">
      <c r="A2348" s="78" t="s">
        <v>3372</v>
      </c>
      <c r="B2348" s="57" t="s">
        <v>3373</v>
      </c>
      <c r="C2348" s="57" t="s">
        <v>3034</v>
      </c>
      <c r="D2348" s="57" t="s">
        <v>3035</v>
      </c>
      <c r="E2348" s="66" t="s">
        <v>4</v>
      </c>
    </row>
    <row r="2349" spans="1:5" x14ac:dyDescent="0.25">
      <c r="A2349" s="78" t="s">
        <v>3374</v>
      </c>
      <c r="B2349" s="57" t="s">
        <v>3375</v>
      </c>
      <c r="C2349" s="57" t="s">
        <v>3034</v>
      </c>
      <c r="D2349" s="57" t="s">
        <v>3035</v>
      </c>
      <c r="E2349" s="66" t="s">
        <v>4</v>
      </c>
    </row>
    <row r="2350" spans="1:5" x14ac:dyDescent="0.25">
      <c r="A2350" s="78" t="s">
        <v>3376</v>
      </c>
      <c r="B2350" s="57" t="s">
        <v>3377</v>
      </c>
      <c r="C2350" s="57" t="s">
        <v>3034</v>
      </c>
      <c r="D2350" s="57" t="s">
        <v>3035</v>
      </c>
      <c r="E2350" s="66" t="s">
        <v>4</v>
      </c>
    </row>
    <row r="2351" spans="1:5" x14ac:dyDescent="0.25">
      <c r="A2351" s="78" t="s">
        <v>3378</v>
      </c>
      <c r="B2351" s="57" t="s">
        <v>759</v>
      </c>
      <c r="C2351" s="57" t="s">
        <v>3034</v>
      </c>
      <c r="D2351" s="57" t="s">
        <v>3035</v>
      </c>
      <c r="E2351" s="66" t="s">
        <v>4</v>
      </c>
    </row>
    <row r="2352" spans="1:5" x14ac:dyDescent="0.25">
      <c r="A2352" s="78" t="s">
        <v>3379</v>
      </c>
      <c r="B2352" s="57" t="s">
        <v>759</v>
      </c>
      <c r="C2352" s="57" t="s">
        <v>3034</v>
      </c>
      <c r="D2352" s="57" t="s">
        <v>3073</v>
      </c>
      <c r="E2352" s="66" t="s">
        <v>4</v>
      </c>
    </row>
    <row r="2353" spans="1:5" x14ac:dyDescent="0.25">
      <c r="A2353" s="78" t="s">
        <v>3380</v>
      </c>
      <c r="B2353" s="57" t="s">
        <v>759</v>
      </c>
      <c r="C2353" s="57" t="s">
        <v>3034</v>
      </c>
      <c r="D2353" s="57" t="s">
        <v>3075</v>
      </c>
      <c r="E2353" s="66" t="s">
        <v>4</v>
      </c>
    </row>
    <row r="2354" spans="1:5" x14ac:dyDescent="0.25">
      <c r="A2354" s="78" t="s">
        <v>3381</v>
      </c>
      <c r="B2354" s="57" t="s">
        <v>759</v>
      </c>
      <c r="C2354" s="57" t="s">
        <v>3034</v>
      </c>
      <c r="D2354" s="57" t="s">
        <v>56</v>
      </c>
      <c r="E2354" s="66" t="s">
        <v>4</v>
      </c>
    </row>
    <row r="2355" spans="1:5" x14ac:dyDescent="0.25">
      <c r="A2355" s="78" t="s">
        <v>3382</v>
      </c>
      <c r="B2355" s="57" t="s">
        <v>3383</v>
      </c>
      <c r="C2355" s="57" t="s">
        <v>3034</v>
      </c>
      <c r="D2355" s="57" t="s">
        <v>3035</v>
      </c>
      <c r="E2355" s="66" t="s">
        <v>4</v>
      </c>
    </row>
    <row r="2356" spans="1:5" x14ac:dyDescent="0.25">
      <c r="A2356" s="78" t="s">
        <v>3384</v>
      </c>
      <c r="B2356" s="57" t="s">
        <v>3385</v>
      </c>
      <c r="C2356" s="57" t="s">
        <v>3034</v>
      </c>
      <c r="D2356" s="57" t="s">
        <v>3035</v>
      </c>
      <c r="E2356" s="66" t="s">
        <v>4</v>
      </c>
    </row>
    <row r="2357" spans="1:5" x14ac:dyDescent="0.25">
      <c r="A2357" s="78" t="s">
        <v>3386</v>
      </c>
      <c r="B2357" s="57" t="s">
        <v>3387</v>
      </c>
      <c r="C2357" s="57" t="s">
        <v>3034</v>
      </c>
      <c r="D2357" s="57" t="s">
        <v>3035</v>
      </c>
      <c r="E2357" s="66" t="s">
        <v>4</v>
      </c>
    </row>
    <row r="2358" spans="1:5" x14ac:dyDescent="0.25">
      <c r="A2358" s="78" t="s">
        <v>3388</v>
      </c>
      <c r="B2358" s="57" t="s">
        <v>3389</v>
      </c>
      <c r="C2358" s="57" t="s">
        <v>3034</v>
      </c>
      <c r="D2358" s="57" t="s">
        <v>3035</v>
      </c>
      <c r="E2358" s="66" t="s">
        <v>4</v>
      </c>
    </row>
    <row r="2359" spans="1:5" x14ac:dyDescent="0.25">
      <c r="A2359" s="78" t="s">
        <v>3390</v>
      </c>
      <c r="B2359" s="57" t="s">
        <v>3391</v>
      </c>
      <c r="C2359" s="57" t="s">
        <v>3034</v>
      </c>
      <c r="D2359" s="57" t="s">
        <v>3035</v>
      </c>
      <c r="E2359" s="66" t="s">
        <v>4</v>
      </c>
    </row>
    <row r="2360" spans="1:5" x14ac:dyDescent="0.25">
      <c r="A2360" s="78" t="s">
        <v>3392</v>
      </c>
      <c r="B2360" s="57" t="s">
        <v>3393</v>
      </c>
      <c r="C2360" s="57" t="s">
        <v>3034</v>
      </c>
      <c r="D2360" s="57" t="s">
        <v>3035</v>
      </c>
      <c r="E2360" s="66" t="s">
        <v>4</v>
      </c>
    </row>
    <row r="2361" spans="1:5" x14ac:dyDescent="0.25">
      <c r="A2361" s="78" t="s">
        <v>3394</v>
      </c>
      <c r="B2361" s="57" t="s">
        <v>3395</v>
      </c>
      <c r="C2361" s="57" t="s">
        <v>3034</v>
      </c>
      <c r="D2361" s="57" t="s">
        <v>3035</v>
      </c>
      <c r="E2361" s="66" t="s">
        <v>4</v>
      </c>
    </row>
    <row r="2362" spans="1:5" x14ac:dyDescent="0.25">
      <c r="A2362" s="78" t="s">
        <v>3396</v>
      </c>
      <c r="B2362" s="57" t="s">
        <v>3397</v>
      </c>
      <c r="C2362" s="57" t="s">
        <v>3034</v>
      </c>
      <c r="D2362" s="57" t="s">
        <v>3035</v>
      </c>
      <c r="E2362" s="66" t="s">
        <v>4</v>
      </c>
    </row>
    <row r="2363" spans="1:5" x14ac:dyDescent="0.25">
      <c r="A2363" s="78" t="s">
        <v>3398</v>
      </c>
      <c r="B2363" s="57" t="s">
        <v>771</v>
      </c>
      <c r="C2363" s="57" t="s">
        <v>3034</v>
      </c>
      <c r="D2363" s="57" t="s">
        <v>56</v>
      </c>
      <c r="E2363" s="66" t="s">
        <v>4</v>
      </c>
    </row>
    <row r="2364" spans="1:5" x14ac:dyDescent="0.25">
      <c r="A2364" s="78" t="s">
        <v>3399</v>
      </c>
      <c r="B2364" s="57" t="s">
        <v>3400</v>
      </c>
      <c r="C2364" s="57" t="s">
        <v>3034</v>
      </c>
      <c r="D2364" s="57" t="s">
        <v>3035</v>
      </c>
      <c r="E2364" s="66" t="s">
        <v>4</v>
      </c>
    </row>
    <row r="2365" spans="1:5" x14ac:dyDescent="0.25">
      <c r="A2365" s="78" t="s">
        <v>3401</v>
      </c>
      <c r="B2365" s="57" t="s">
        <v>3402</v>
      </c>
      <c r="C2365" s="57" t="s">
        <v>3034</v>
      </c>
      <c r="D2365" s="57" t="s">
        <v>3035</v>
      </c>
      <c r="E2365" s="66" t="s">
        <v>4</v>
      </c>
    </row>
    <row r="2366" spans="1:5" x14ac:dyDescent="0.25">
      <c r="A2366" s="78" t="s">
        <v>3403</v>
      </c>
      <c r="B2366" s="57" t="s">
        <v>3404</v>
      </c>
      <c r="C2366" s="57" t="s">
        <v>3034</v>
      </c>
      <c r="D2366" s="57" t="s">
        <v>3035</v>
      </c>
      <c r="E2366" s="66" t="s">
        <v>4</v>
      </c>
    </row>
    <row r="2367" spans="1:5" x14ac:dyDescent="0.25">
      <c r="A2367" s="78" t="s">
        <v>3405</v>
      </c>
      <c r="B2367" s="57" t="s">
        <v>779</v>
      </c>
      <c r="C2367" s="57" t="s">
        <v>3034</v>
      </c>
      <c r="D2367" s="57" t="s">
        <v>3035</v>
      </c>
      <c r="E2367" s="66" t="s">
        <v>4</v>
      </c>
    </row>
    <row r="2368" spans="1:5" x14ac:dyDescent="0.25">
      <c r="A2368" s="78" t="s">
        <v>3406</v>
      </c>
      <c r="B2368" s="57" t="s">
        <v>3407</v>
      </c>
      <c r="C2368" s="57" t="s">
        <v>3034</v>
      </c>
      <c r="D2368" s="57" t="s">
        <v>3035</v>
      </c>
      <c r="E2368" s="66" t="s">
        <v>4</v>
      </c>
    </row>
    <row r="2369" spans="1:5" x14ac:dyDescent="0.25">
      <c r="A2369" s="78" t="s">
        <v>3408</v>
      </c>
      <c r="B2369" s="57" t="s">
        <v>913</v>
      </c>
      <c r="C2369" s="57" t="s">
        <v>3034</v>
      </c>
      <c r="D2369" s="57" t="s">
        <v>3035</v>
      </c>
      <c r="E2369" s="66" t="s">
        <v>4</v>
      </c>
    </row>
    <row r="2370" spans="1:5" x14ac:dyDescent="0.25">
      <c r="A2370" s="78" t="s">
        <v>3409</v>
      </c>
      <c r="B2370" s="57" t="s">
        <v>3410</v>
      </c>
      <c r="C2370" s="57" t="s">
        <v>3034</v>
      </c>
      <c r="D2370" s="57" t="s">
        <v>3035</v>
      </c>
      <c r="E2370" s="66" t="s">
        <v>4</v>
      </c>
    </row>
    <row r="2371" spans="1:5" x14ac:dyDescent="0.25">
      <c r="A2371" s="78" t="s">
        <v>3411</v>
      </c>
      <c r="B2371" s="57" t="s">
        <v>3412</v>
      </c>
      <c r="C2371" s="57" t="s">
        <v>3034</v>
      </c>
      <c r="D2371" s="57" t="s">
        <v>3035</v>
      </c>
      <c r="E2371" s="66" t="s">
        <v>4</v>
      </c>
    </row>
    <row r="2372" spans="1:5" x14ac:dyDescent="0.25">
      <c r="A2372" s="78" t="s">
        <v>3413</v>
      </c>
      <c r="B2372" s="57" t="s">
        <v>3414</v>
      </c>
      <c r="C2372" s="57" t="s">
        <v>3034</v>
      </c>
      <c r="D2372" s="57" t="s">
        <v>3035</v>
      </c>
      <c r="E2372" s="66" t="s">
        <v>4</v>
      </c>
    </row>
    <row r="2373" spans="1:5" x14ac:dyDescent="0.25">
      <c r="A2373" s="78" t="s">
        <v>3415</v>
      </c>
      <c r="B2373" s="57" t="s">
        <v>3416</v>
      </c>
      <c r="C2373" s="57" t="s">
        <v>3034</v>
      </c>
      <c r="D2373" s="57" t="s">
        <v>3035</v>
      </c>
      <c r="E2373" s="66" t="s">
        <v>4</v>
      </c>
    </row>
    <row r="2374" spans="1:5" x14ac:dyDescent="0.25">
      <c r="A2374" s="78" t="s">
        <v>3417</v>
      </c>
      <c r="B2374" s="57" t="s">
        <v>3418</v>
      </c>
      <c r="C2374" s="57" t="s">
        <v>3034</v>
      </c>
      <c r="D2374" s="57" t="s">
        <v>3035</v>
      </c>
      <c r="E2374" s="66" t="s">
        <v>4</v>
      </c>
    </row>
    <row r="2375" spans="1:5" x14ac:dyDescent="0.25">
      <c r="A2375" s="78" t="s">
        <v>3419</v>
      </c>
      <c r="B2375" s="57" t="s">
        <v>3420</v>
      </c>
      <c r="C2375" s="57" t="s">
        <v>3034</v>
      </c>
      <c r="D2375" s="57" t="s">
        <v>3035</v>
      </c>
      <c r="E2375" s="66" t="s">
        <v>4</v>
      </c>
    </row>
    <row r="2376" spans="1:5" x14ac:dyDescent="0.25">
      <c r="A2376" s="78" t="s">
        <v>3421</v>
      </c>
      <c r="B2376" s="57" t="s">
        <v>3422</v>
      </c>
      <c r="C2376" s="57" t="s">
        <v>3034</v>
      </c>
      <c r="D2376" s="57" t="s">
        <v>3035</v>
      </c>
      <c r="E2376" s="66" t="s">
        <v>4</v>
      </c>
    </row>
    <row r="2377" spans="1:5" x14ac:dyDescent="0.25">
      <c r="A2377" s="78" t="s">
        <v>3423</v>
      </c>
      <c r="B2377" s="57" t="s">
        <v>3424</v>
      </c>
      <c r="C2377" s="57" t="s">
        <v>3034</v>
      </c>
      <c r="D2377" s="57" t="s">
        <v>3035</v>
      </c>
      <c r="E2377" s="66" t="s">
        <v>4</v>
      </c>
    </row>
    <row r="2378" spans="1:5" x14ac:dyDescent="0.25">
      <c r="A2378" s="78" t="s">
        <v>3425</v>
      </c>
      <c r="B2378" s="57" t="s">
        <v>3426</v>
      </c>
      <c r="C2378" s="57" t="s">
        <v>3034</v>
      </c>
      <c r="D2378" s="57" t="s">
        <v>3035</v>
      </c>
      <c r="E2378" s="66" t="s">
        <v>4</v>
      </c>
    </row>
    <row r="2379" spans="1:5" x14ac:dyDescent="0.25">
      <c r="A2379" s="78" t="s">
        <v>3427</v>
      </c>
      <c r="B2379" s="57" t="s">
        <v>3428</v>
      </c>
      <c r="C2379" s="57" t="s">
        <v>3034</v>
      </c>
      <c r="D2379" s="57" t="s">
        <v>3035</v>
      </c>
      <c r="E2379" s="66" t="s">
        <v>4</v>
      </c>
    </row>
    <row r="2380" spans="1:5" x14ac:dyDescent="0.25">
      <c r="A2380" s="78" t="s">
        <v>3429</v>
      </c>
      <c r="B2380" s="57" t="s">
        <v>3430</v>
      </c>
      <c r="C2380" s="57" t="s">
        <v>3034</v>
      </c>
      <c r="D2380" s="57" t="s">
        <v>3035</v>
      </c>
      <c r="E2380" s="66" t="s">
        <v>4</v>
      </c>
    </row>
    <row r="2381" spans="1:5" x14ac:dyDescent="0.25">
      <c r="A2381" s="78" t="s">
        <v>3431</v>
      </c>
      <c r="B2381" s="57" t="s">
        <v>3432</v>
      </c>
      <c r="C2381" s="57" t="s">
        <v>3034</v>
      </c>
      <c r="D2381" s="57" t="s">
        <v>3035</v>
      </c>
      <c r="E2381" s="66" t="s">
        <v>4</v>
      </c>
    </row>
    <row r="2382" spans="1:5" x14ac:dyDescent="0.25">
      <c r="A2382" s="78" t="s">
        <v>3433</v>
      </c>
      <c r="B2382" s="57" t="s">
        <v>3434</v>
      </c>
      <c r="C2382" s="57" t="s">
        <v>3034</v>
      </c>
      <c r="D2382" s="57" t="s">
        <v>3035</v>
      </c>
      <c r="E2382" s="66" t="s">
        <v>4</v>
      </c>
    </row>
    <row r="2383" spans="1:5" x14ac:dyDescent="0.25">
      <c r="A2383" s="78" t="s">
        <v>3435</v>
      </c>
      <c r="B2383" s="57" t="s">
        <v>3436</v>
      </c>
      <c r="C2383" s="57" t="s">
        <v>3034</v>
      </c>
      <c r="D2383" s="57" t="s">
        <v>3035</v>
      </c>
      <c r="E2383" s="66" t="s">
        <v>4</v>
      </c>
    </row>
    <row r="2384" spans="1:5" x14ac:dyDescent="0.25">
      <c r="A2384" s="78" t="s">
        <v>3437</v>
      </c>
      <c r="B2384" s="57" t="s">
        <v>959</v>
      </c>
      <c r="C2384" s="57" t="s">
        <v>3034</v>
      </c>
      <c r="D2384" s="57" t="s">
        <v>3035</v>
      </c>
      <c r="E2384" s="66" t="s">
        <v>4</v>
      </c>
    </row>
    <row r="2385" spans="1:5" x14ac:dyDescent="0.25">
      <c r="A2385" s="78" t="s">
        <v>3438</v>
      </c>
      <c r="B2385" s="57" t="s">
        <v>3439</v>
      </c>
      <c r="C2385" s="57" t="s">
        <v>3034</v>
      </c>
      <c r="D2385" s="57" t="s">
        <v>3035</v>
      </c>
      <c r="E2385" s="66" t="s">
        <v>4</v>
      </c>
    </row>
    <row r="2386" spans="1:5" x14ac:dyDescent="0.25">
      <c r="A2386" s="78" t="s">
        <v>3440</v>
      </c>
      <c r="B2386" s="57" t="s">
        <v>3441</v>
      </c>
      <c r="C2386" s="57" t="s">
        <v>3034</v>
      </c>
      <c r="D2386" s="57" t="s">
        <v>3035</v>
      </c>
      <c r="E2386" s="66" t="s">
        <v>4</v>
      </c>
    </row>
    <row r="2387" spans="1:5" x14ac:dyDescent="0.25">
      <c r="A2387" s="78" t="s">
        <v>3442</v>
      </c>
      <c r="B2387" s="57" t="s">
        <v>3443</v>
      </c>
      <c r="C2387" s="57" t="s">
        <v>3034</v>
      </c>
      <c r="D2387" s="57" t="s">
        <v>3035</v>
      </c>
      <c r="E2387" s="66" t="s">
        <v>4</v>
      </c>
    </row>
    <row r="2388" spans="1:5" x14ac:dyDescent="0.25">
      <c r="A2388" s="78" t="s">
        <v>3444</v>
      </c>
      <c r="B2388" s="57" t="s">
        <v>3445</v>
      </c>
      <c r="C2388" s="57" t="s">
        <v>3034</v>
      </c>
      <c r="D2388" s="57" t="s">
        <v>3035</v>
      </c>
      <c r="E2388" s="66" t="s">
        <v>4</v>
      </c>
    </row>
    <row r="2389" spans="1:5" x14ac:dyDescent="0.25">
      <c r="A2389" s="78" t="s">
        <v>3446</v>
      </c>
      <c r="B2389" s="57" t="s">
        <v>3447</v>
      </c>
      <c r="C2389" s="57" t="s">
        <v>3034</v>
      </c>
      <c r="D2389" s="57" t="s">
        <v>3035</v>
      </c>
      <c r="E2389" s="66" t="s">
        <v>4</v>
      </c>
    </row>
    <row r="2390" spans="1:5" x14ac:dyDescent="0.25">
      <c r="A2390" s="78" t="s">
        <v>3448</v>
      </c>
      <c r="B2390" s="57" t="s">
        <v>3449</v>
      </c>
      <c r="C2390" s="57" t="s">
        <v>3034</v>
      </c>
      <c r="D2390" s="57" t="s">
        <v>3035</v>
      </c>
      <c r="E2390" s="66" t="s">
        <v>4</v>
      </c>
    </row>
    <row r="2391" spans="1:5" x14ac:dyDescent="0.25">
      <c r="A2391" s="78" t="s">
        <v>3450</v>
      </c>
      <c r="B2391" s="57" t="s">
        <v>3451</v>
      </c>
      <c r="C2391" s="57" t="s">
        <v>3034</v>
      </c>
      <c r="D2391" s="57" t="s">
        <v>3035</v>
      </c>
      <c r="E2391" s="66" t="s">
        <v>4</v>
      </c>
    </row>
    <row r="2392" spans="1:5" x14ac:dyDescent="0.25">
      <c r="A2392" s="78" t="s">
        <v>3452</v>
      </c>
      <c r="B2392" s="57" t="s">
        <v>3453</v>
      </c>
      <c r="C2392" s="57" t="s">
        <v>3034</v>
      </c>
      <c r="D2392" s="57" t="s">
        <v>3035</v>
      </c>
      <c r="E2392" s="66" t="s">
        <v>4</v>
      </c>
    </row>
    <row r="2393" spans="1:5" x14ac:dyDescent="0.25">
      <c r="A2393" s="78" t="s">
        <v>3454</v>
      </c>
      <c r="B2393" s="57" t="s">
        <v>3455</v>
      </c>
      <c r="C2393" s="57" t="s">
        <v>3034</v>
      </c>
      <c r="D2393" s="57" t="s">
        <v>3035</v>
      </c>
      <c r="E2393" s="66" t="s">
        <v>4</v>
      </c>
    </row>
    <row r="2394" spans="1:5" x14ac:dyDescent="0.25">
      <c r="A2394" s="78" t="s">
        <v>3456</v>
      </c>
      <c r="B2394" s="57" t="s">
        <v>3457</v>
      </c>
      <c r="C2394" s="57" t="s">
        <v>3034</v>
      </c>
      <c r="D2394" s="57" t="s">
        <v>3035</v>
      </c>
      <c r="E2394" s="66" t="s">
        <v>4</v>
      </c>
    </row>
    <row r="2395" spans="1:5" x14ac:dyDescent="0.25">
      <c r="A2395" s="78" t="s">
        <v>3458</v>
      </c>
      <c r="B2395" s="57" t="s">
        <v>3459</v>
      </c>
      <c r="C2395" s="57" t="s">
        <v>3034</v>
      </c>
      <c r="D2395" s="57" t="s">
        <v>3035</v>
      </c>
      <c r="E2395" s="66" t="s">
        <v>4</v>
      </c>
    </row>
    <row r="2396" spans="1:5" x14ac:dyDescent="0.25">
      <c r="A2396" s="78" t="s">
        <v>3460</v>
      </c>
      <c r="B2396" s="57" t="s">
        <v>3461</v>
      </c>
      <c r="C2396" s="57" t="s">
        <v>3034</v>
      </c>
      <c r="D2396" s="57" t="s">
        <v>3035</v>
      </c>
      <c r="E2396" s="66" t="s">
        <v>4</v>
      </c>
    </row>
    <row r="2397" spans="1:5" x14ac:dyDescent="0.25">
      <c r="A2397" s="78" t="s">
        <v>3462</v>
      </c>
      <c r="B2397" s="57" t="s">
        <v>3463</v>
      </c>
      <c r="C2397" s="57" t="s">
        <v>3034</v>
      </c>
      <c r="D2397" s="57" t="s">
        <v>3035</v>
      </c>
      <c r="E2397" s="66" t="s">
        <v>4</v>
      </c>
    </row>
    <row r="2398" spans="1:5" x14ac:dyDescent="0.25">
      <c r="A2398" s="78" t="s">
        <v>3464</v>
      </c>
      <c r="B2398" s="57" t="s">
        <v>3465</v>
      </c>
      <c r="C2398" s="57" t="s">
        <v>3034</v>
      </c>
      <c r="D2398" s="57" t="s">
        <v>3035</v>
      </c>
      <c r="E2398" s="66" t="s">
        <v>4</v>
      </c>
    </row>
    <row r="2399" spans="1:5" x14ac:dyDescent="0.25">
      <c r="A2399" s="78" t="s">
        <v>3466</v>
      </c>
      <c r="B2399" s="57" t="s">
        <v>3467</v>
      </c>
      <c r="C2399" s="57" t="s">
        <v>3034</v>
      </c>
      <c r="D2399" s="57" t="s">
        <v>3035</v>
      </c>
      <c r="E2399" s="66" t="s">
        <v>4</v>
      </c>
    </row>
    <row r="2400" spans="1:5" x14ac:dyDescent="0.25">
      <c r="A2400" s="78" t="s">
        <v>3468</v>
      </c>
      <c r="B2400" s="57" t="s">
        <v>3469</v>
      </c>
      <c r="C2400" s="57" t="s">
        <v>3034</v>
      </c>
      <c r="D2400" s="57" t="s">
        <v>3035</v>
      </c>
      <c r="E2400" s="66" t="s">
        <v>4</v>
      </c>
    </row>
    <row r="2401" spans="1:5" x14ac:dyDescent="0.25">
      <c r="A2401" s="78" t="s">
        <v>3470</v>
      </c>
      <c r="B2401" s="57" t="s">
        <v>3471</v>
      </c>
      <c r="C2401" s="57" t="s">
        <v>3034</v>
      </c>
      <c r="D2401" s="57" t="s">
        <v>3035</v>
      </c>
      <c r="E2401" s="66" t="s">
        <v>4</v>
      </c>
    </row>
    <row r="2402" spans="1:5" x14ac:dyDescent="0.25">
      <c r="A2402" s="78" t="s">
        <v>3472</v>
      </c>
      <c r="B2402" s="57" t="s">
        <v>3473</v>
      </c>
      <c r="C2402" s="57" t="s">
        <v>3034</v>
      </c>
      <c r="D2402" s="57" t="s">
        <v>3035</v>
      </c>
      <c r="E2402" s="66" t="s">
        <v>4</v>
      </c>
    </row>
    <row r="2403" spans="1:5" x14ac:dyDescent="0.25">
      <c r="A2403" s="78" t="s">
        <v>3474</v>
      </c>
      <c r="B2403" s="57" t="s">
        <v>963</v>
      </c>
      <c r="C2403" s="57" t="s">
        <v>3034</v>
      </c>
      <c r="D2403" s="57" t="s">
        <v>3035</v>
      </c>
      <c r="E2403" s="66" t="s">
        <v>4</v>
      </c>
    </row>
    <row r="2404" spans="1:5" x14ac:dyDescent="0.25">
      <c r="A2404" s="78" t="s">
        <v>3475</v>
      </c>
      <c r="B2404" s="57" t="s">
        <v>965</v>
      </c>
      <c r="C2404" s="57" t="s">
        <v>3034</v>
      </c>
      <c r="D2404" s="57" t="s">
        <v>3035</v>
      </c>
      <c r="E2404" s="66" t="s">
        <v>4</v>
      </c>
    </row>
    <row r="2405" spans="1:5" x14ac:dyDescent="0.25">
      <c r="A2405" s="78" t="s">
        <v>3476</v>
      </c>
      <c r="B2405" s="57" t="s">
        <v>967</v>
      </c>
      <c r="C2405" s="57" t="s">
        <v>3034</v>
      </c>
      <c r="D2405" s="57" t="s">
        <v>3035</v>
      </c>
      <c r="E2405" s="66" t="s">
        <v>4</v>
      </c>
    </row>
    <row r="2406" spans="1:5" x14ac:dyDescent="0.25">
      <c r="A2406" s="78" t="s">
        <v>3477</v>
      </c>
      <c r="B2406" s="57" t="s">
        <v>969</v>
      </c>
      <c r="C2406" s="57" t="s">
        <v>3034</v>
      </c>
      <c r="D2406" s="57" t="s">
        <v>3035</v>
      </c>
      <c r="E2406" s="66" t="s">
        <v>4</v>
      </c>
    </row>
    <row r="2407" spans="1:5" x14ac:dyDescent="0.25">
      <c r="A2407" s="78" t="s">
        <v>3478</v>
      </c>
      <c r="B2407" s="57" t="s">
        <v>3479</v>
      </c>
      <c r="C2407" s="57" t="s">
        <v>3034</v>
      </c>
      <c r="D2407" s="57" t="s">
        <v>3035</v>
      </c>
      <c r="E2407" s="66" t="s">
        <v>4</v>
      </c>
    </row>
    <row r="2408" spans="1:5" x14ac:dyDescent="0.25">
      <c r="A2408" s="78" t="s">
        <v>3480</v>
      </c>
      <c r="B2408" s="57" t="s">
        <v>3481</v>
      </c>
      <c r="C2408" s="57" t="s">
        <v>3034</v>
      </c>
      <c r="D2408" s="57" t="s">
        <v>3035</v>
      </c>
      <c r="E2408" s="66" t="s">
        <v>4</v>
      </c>
    </row>
    <row r="2409" spans="1:5" x14ac:dyDescent="0.25">
      <c r="A2409" s="78" t="s">
        <v>3482</v>
      </c>
      <c r="B2409" s="57" t="s">
        <v>3481</v>
      </c>
      <c r="C2409" s="57" t="s">
        <v>3034</v>
      </c>
      <c r="D2409" s="57" t="s">
        <v>3073</v>
      </c>
      <c r="E2409" s="66" t="s">
        <v>4</v>
      </c>
    </row>
    <row r="2410" spans="1:5" x14ac:dyDescent="0.25">
      <c r="A2410" s="78" t="s">
        <v>3483</v>
      </c>
      <c r="B2410" s="57" t="s">
        <v>3481</v>
      </c>
      <c r="C2410" s="57" t="s">
        <v>3034</v>
      </c>
      <c r="D2410" s="57" t="s">
        <v>3075</v>
      </c>
      <c r="E2410" s="66" t="s">
        <v>4</v>
      </c>
    </row>
    <row r="2411" spans="1:5" x14ac:dyDescent="0.25">
      <c r="A2411" s="78" t="s">
        <v>3484</v>
      </c>
      <c r="B2411" s="57" t="s">
        <v>3481</v>
      </c>
      <c r="C2411" s="57" t="s">
        <v>3034</v>
      </c>
      <c r="D2411" s="57" t="s">
        <v>56</v>
      </c>
      <c r="E2411" s="66" t="s">
        <v>4</v>
      </c>
    </row>
    <row r="2412" spans="1:5" x14ac:dyDescent="0.25">
      <c r="A2412" s="78" t="s">
        <v>3485</v>
      </c>
      <c r="B2412" s="57" t="s">
        <v>3486</v>
      </c>
      <c r="C2412" s="57" t="s">
        <v>3034</v>
      </c>
      <c r="D2412" s="57" t="s">
        <v>3035</v>
      </c>
      <c r="E2412" s="66" t="s">
        <v>4</v>
      </c>
    </row>
    <row r="2413" spans="1:5" x14ac:dyDescent="0.25">
      <c r="A2413" s="78" t="s">
        <v>3487</v>
      </c>
      <c r="B2413" s="57" t="s">
        <v>3488</v>
      </c>
      <c r="C2413" s="57" t="s">
        <v>3034</v>
      </c>
      <c r="D2413" s="57" t="s">
        <v>3035</v>
      </c>
      <c r="E2413" s="66" t="s">
        <v>4</v>
      </c>
    </row>
    <row r="2414" spans="1:5" x14ac:dyDescent="0.25">
      <c r="A2414" s="78" t="s">
        <v>3489</v>
      </c>
      <c r="B2414" s="57" t="s">
        <v>3490</v>
      </c>
      <c r="C2414" s="57" t="s">
        <v>3034</v>
      </c>
      <c r="D2414" s="57" t="s">
        <v>3035</v>
      </c>
      <c r="E2414" s="66" t="s">
        <v>4</v>
      </c>
    </row>
    <row r="2415" spans="1:5" x14ac:dyDescent="0.25">
      <c r="A2415" s="78" t="s">
        <v>3491</v>
      </c>
      <c r="B2415" s="57" t="s">
        <v>3492</v>
      </c>
      <c r="C2415" s="57" t="s">
        <v>3034</v>
      </c>
      <c r="D2415" s="57" t="s">
        <v>3035</v>
      </c>
      <c r="E2415" s="66" t="s">
        <v>4</v>
      </c>
    </row>
    <row r="2416" spans="1:5" x14ac:dyDescent="0.25">
      <c r="A2416" s="78" t="s">
        <v>3493</v>
      </c>
      <c r="B2416" s="57" t="s">
        <v>3494</v>
      </c>
      <c r="C2416" s="57" t="s">
        <v>3034</v>
      </c>
      <c r="D2416" s="57" t="s">
        <v>3035</v>
      </c>
      <c r="E2416" s="66" t="s">
        <v>4</v>
      </c>
    </row>
    <row r="2417" spans="1:5" x14ac:dyDescent="0.25">
      <c r="A2417" s="78" t="s">
        <v>3495</v>
      </c>
      <c r="B2417" s="57" t="s">
        <v>3496</v>
      </c>
      <c r="C2417" s="57" t="s">
        <v>3034</v>
      </c>
      <c r="D2417" s="57" t="s">
        <v>3035</v>
      </c>
      <c r="E2417" s="66" t="s">
        <v>4</v>
      </c>
    </row>
    <row r="2418" spans="1:5" x14ac:dyDescent="0.25">
      <c r="A2418" s="78" t="s">
        <v>3497</v>
      </c>
      <c r="B2418" s="57" t="s">
        <v>3498</v>
      </c>
      <c r="C2418" s="57" t="s">
        <v>3034</v>
      </c>
      <c r="D2418" s="57" t="s">
        <v>3035</v>
      </c>
      <c r="E2418" s="66" t="s">
        <v>4</v>
      </c>
    </row>
    <row r="2419" spans="1:5" x14ac:dyDescent="0.25">
      <c r="A2419" s="78" t="s">
        <v>3499</v>
      </c>
      <c r="B2419" s="57" t="s">
        <v>3500</v>
      </c>
      <c r="C2419" s="57" t="s">
        <v>3034</v>
      </c>
      <c r="D2419" s="57" t="s">
        <v>3035</v>
      </c>
      <c r="E2419" s="66" t="s">
        <v>4</v>
      </c>
    </row>
    <row r="2420" spans="1:5" x14ac:dyDescent="0.25">
      <c r="A2420" s="78" t="s">
        <v>3501</v>
      </c>
      <c r="B2420" s="57" t="s">
        <v>3502</v>
      </c>
      <c r="C2420" s="57" t="s">
        <v>3034</v>
      </c>
      <c r="D2420" s="57" t="s">
        <v>3035</v>
      </c>
      <c r="E2420" s="66" t="s">
        <v>4</v>
      </c>
    </row>
    <row r="2421" spans="1:5" x14ac:dyDescent="0.25">
      <c r="A2421" s="78" t="s">
        <v>3503</v>
      </c>
      <c r="B2421" s="57" t="s">
        <v>3504</v>
      </c>
      <c r="C2421" s="57" t="s">
        <v>3034</v>
      </c>
      <c r="D2421" s="57" t="s">
        <v>3035</v>
      </c>
      <c r="E2421" s="66" t="s">
        <v>4</v>
      </c>
    </row>
    <row r="2422" spans="1:5" x14ac:dyDescent="0.25">
      <c r="A2422" s="78" t="s">
        <v>3505</v>
      </c>
      <c r="B2422" s="57" t="s">
        <v>3506</v>
      </c>
      <c r="C2422" s="57" t="s">
        <v>3034</v>
      </c>
      <c r="D2422" s="57" t="s">
        <v>3035</v>
      </c>
      <c r="E2422" s="66" t="s">
        <v>4</v>
      </c>
    </row>
    <row r="2423" spans="1:5" x14ac:dyDescent="0.25">
      <c r="A2423" s="78" t="s">
        <v>3507</v>
      </c>
      <c r="B2423" s="57" t="s">
        <v>3508</v>
      </c>
      <c r="C2423" s="57" t="s">
        <v>3034</v>
      </c>
      <c r="D2423" s="57" t="s">
        <v>3035</v>
      </c>
      <c r="E2423" s="66" t="s">
        <v>4</v>
      </c>
    </row>
    <row r="2424" spans="1:5" x14ac:dyDescent="0.25">
      <c r="A2424" s="78" t="s">
        <v>3509</v>
      </c>
      <c r="B2424" s="57" t="s">
        <v>987</v>
      </c>
      <c r="C2424" s="57" t="s">
        <v>3034</v>
      </c>
      <c r="D2424" s="57" t="s">
        <v>3035</v>
      </c>
      <c r="E2424" s="66" t="s">
        <v>4</v>
      </c>
    </row>
    <row r="2425" spans="1:5" x14ac:dyDescent="0.25">
      <c r="A2425" s="78" t="s">
        <v>3510</v>
      </c>
      <c r="B2425" s="57" t="s">
        <v>3511</v>
      </c>
      <c r="C2425" s="57" t="s">
        <v>3034</v>
      </c>
      <c r="D2425" s="57" t="s">
        <v>3035</v>
      </c>
      <c r="E2425" s="66" t="s">
        <v>4</v>
      </c>
    </row>
    <row r="2426" spans="1:5" x14ac:dyDescent="0.25">
      <c r="A2426" s="78" t="s">
        <v>3512</v>
      </c>
      <c r="B2426" s="57" t="s">
        <v>3513</v>
      </c>
      <c r="C2426" s="57" t="s">
        <v>3034</v>
      </c>
      <c r="D2426" s="57" t="s">
        <v>3035</v>
      </c>
      <c r="E2426" s="66" t="s">
        <v>4</v>
      </c>
    </row>
    <row r="2427" spans="1:5" x14ac:dyDescent="0.25">
      <c r="A2427" s="78" t="s">
        <v>3514</v>
      </c>
      <c r="B2427" s="57" t="s">
        <v>3515</v>
      </c>
      <c r="C2427" s="57" t="s">
        <v>3034</v>
      </c>
      <c r="D2427" s="57" t="s">
        <v>3035</v>
      </c>
      <c r="E2427" s="66" t="s">
        <v>4</v>
      </c>
    </row>
    <row r="2428" spans="1:5" x14ac:dyDescent="0.25">
      <c r="A2428" s="78" t="s">
        <v>3516</v>
      </c>
      <c r="B2428" s="57" t="s">
        <v>3517</v>
      </c>
      <c r="C2428" s="57" t="s">
        <v>3034</v>
      </c>
      <c r="D2428" s="57" t="s">
        <v>3035</v>
      </c>
      <c r="E2428" s="66" t="s">
        <v>4</v>
      </c>
    </row>
    <row r="2429" spans="1:5" x14ac:dyDescent="0.25">
      <c r="A2429" s="78" t="s">
        <v>3518</v>
      </c>
      <c r="B2429" s="57" t="s">
        <v>3519</v>
      </c>
      <c r="C2429" s="57" t="s">
        <v>3034</v>
      </c>
      <c r="D2429" s="57" t="s">
        <v>3035</v>
      </c>
      <c r="E2429" s="66" t="s">
        <v>4</v>
      </c>
    </row>
    <row r="2430" spans="1:5" x14ac:dyDescent="0.25">
      <c r="A2430" s="78" t="s">
        <v>3520</v>
      </c>
      <c r="B2430" s="57" t="s">
        <v>3521</v>
      </c>
      <c r="C2430" s="57" t="s">
        <v>3034</v>
      </c>
      <c r="D2430" s="57" t="s">
        <v>3035</v>
      </c>
      <c r="E2430" s="66" t="s">
        <v>4</v>
      </c>
    </row>
    <row r="2431" spans="1:5" x14ac:dyDescent="0.25">
      <c r="A2431" s="78" t="s">
        <v>3522</v>
      </c>
      <c r="B2431" s="57" t="s">
        <v>3523</v>
      </c>
      <c r="C2431" s="57" t="s">
        <v>3034</v>
      </c>
      <c r="D2431" s="57" t="s">
        <v>3035</v>
      </c>
      <c r="E2431" s="66" t="s">
        <v>4</v>
      </c>
    </row>
    <row r="2432" spans="1:5" x14ac:dyDescent="0.25">
      <c r="A2432" s="78" t="s">
        <v>3524</v>
      </c>
      <c r="B2432" s="57" t="s">
        <v>3525</v>
      </c>
      <c r="C2432" s="57" t="s">
        <v>3034</v>
      </c>
      <c r="D2432" s="57" t="s">
        <v>3035</v>
      </c>
      <c r="E2432" s="66" t="s">
        <v>4</v>
      </c>
    </row>
    <row r="2433" spans="1:5" x14ac:dyDescent="0.25">
      <c r="A2433" s="78" t="s">
        <v>3526</v>
      </c>
      <c r="B2433" s="57" t="s">
        <v>3527</v>
      </c>
      <c r="C2433" s="57" t="s">
        <v>3034</v>
      </c>
      <c r="D2433" s="57" t="s">
        <v>3035</v>
      </c>
      <c r="E2433" s="66" t="s">
        <v>4</v>
      </c>
    </row>
    <row r="2434" spans="1:5" x14ac:dyDescent="0.25">
      <c r="A2434" s="78" t="s">
        <v>3528</v>
      </c>
      <c r="B2434" s="57" t="s">
        <v>3529</v>
      </c>
      <c r="C2434" s="57" t="s">
        <v>3034</v>
      </c>
      <c r="D2434" s="57" t="s">
        <v>3035</v>
      </c>
      <c r="E2434" s="66" t="s">
        <v>4</v>
      </c>
    </row>
    <row r="2435" spans="1:5" x14ac:dyDescent="0.25">
      <c r="A2435" s="78" t="s">
        <v>3530</v>
      </c>
      <c r="B2435" s="57" t="s">
        <v>1015</v>
      </c>
      <c r="C2435" s="57" t="s">
        <v>3034</v>
      </c>
      <c r="D2435" s="57" t="s">
        <v>3035</v>
      </c>
      <c r="E2435" s="66" t="s">
        <v>4</v>
      </c>
    </row>
    <row r="2436" spans="1:5" x14ac:dyDescent="0.25">
      <c r="A2436" s="78" t="s">
        <v>3531</v>
      </c>
      <c r="B2436" s="57" t="s">
        <v>1015</v>
      </c>
      <c r="C2436" s="57" t="s">
        <v>3034</v>
      </c>
      <c r="D2436" s="57" t="s">
        <v>3075</v>
      </c>
      <c r="E2436" s="66" t="s">
        <v>4</v>
      </c>
    </row>
    <row r="2437" spans="1:5" x14ac:dyDescent="0.25">
      <c r="A2437" s="78" t="s">
        <v>3532</v>
      </c>
      <c r="B2437" s="57" t="s">
        <v>3533</v>
      </c>
      <c r="C2437" s="57" t="s">
        <v>3034</v>
      </c>
      <c r="D2437" s="57" t="s">
        <v>3035</v>
      </c>
      <c r="E2437" s="66" t="s">
        <v>4</v>
      </c>
    </row>
    <row r="2438" spans="1:5" x14ac:dyDescent="0.25">
      <c r="A2438" s="78" t="s">
        <v>3534</v>
      </c>
      <c r="B2438" s="57" t="s">
        <v>3535</v>
      </c>
      <c r="C2438" s="57" t="s">
        <v>3034</v>
      </c>
      <c r="D2438" s="57" t="s">
        <v>3035</v>
      </c>
      <c r="E2438" s="66" t="s">
        <v>4</v>
      </c>
    </row>
    <row r="2439" spans="1:5" x14ac:dyDescent="0.25">
      <c r="A2439" s="78" t="s">
        <v>3536</v>
      </c>
      <c r="B2439" s="57" t="s">
        <v>3537</v>
      </c>
      <c r="C2439" s="57" t="s">
        <v>3034</v>
      </c>
      <c r="D2439" s="57" t="s">
        <v>3035</v>
      </c>
      <c r="E2439" s="66" t="s">
        <v>4</v>
      </c>
    </row>
    <row r="2440" spans="1:5" x14ac:dyDescent="0.25">
      <c r="A2440" s="78" t="s">
        <v>3538</v>
      </c>
      <c r="B2440" s="57" t="s">
        <v>3539</v>
      </c>
      <c r="C2440" s="57" t="s">
        <v>3034</v>
      </c>
      <c r="D2440" s="57" t="s">
        <v>3035</v>
      </c>
      <c r="E2440" s="66" t="s">
        <v>4</v>
      </c>
    </row>
    <row r="2441" spans="1:5" x14ac:dyDescent="0.25">
      <c r="A2441" s="78" t="s">
        <v>3540</v>
      </c>
      <c r="B2441" s="57" t="s">
        <v>1017</v>
      </c>
      <c r="C2441" s="57" t="s">
        <v>3034</v>
      </c>
      <c r="D2441" s="57" t="s">
        <v>3035</v>
      </c>
      <c r="E2441" s="66" t="s">
        <v>1018</v>
      </c>
    </row>
    <row r="2442" spans="1:5" x14ac:dyDescent="0.25">
      <c r="A2442" s="78" t="s">
        <v>3541</v>
      </c>
      <c r="B2442" s="57" t="s">
        <v>1017</v>
      </c>
      <c r="C2442" s="57" t="s">
        <v>3034</v>
      </c>
      <c r="D2442" s="57" t="s">
        <v>3073</v>
      </c>
      <c r="E2442" s="66" t="s">
        <v>1018</v>
      </c>
    </row>
    <row r="2443" spans="1:5" x14ac:dyDescent="0.25">
      <c r="A2443" s="78" t="s">
        <v>3542</v>
      </c>
      <c r="B2443" s="57" t="s">
        <v>1017</v>
      </c>
      <c r="C2443" s="57" t="s">
        <v>3034</v>
      </c>
      <c r="D2443" s="57" t="s">
        <v>3075</v>
      </c>
      <c r="E2443" s="66" t="s">
        <v>1018</v>
      </c>
    </row>
    <row r="2444" spans="1:5" x14ac:dyDescent="0.25">
      <c r="A2444" s="78" t="s">
        <v>3543</v>
      </c>
      <c r="B2444" s="57" t="s">
        <v>1017</v>
      </c>
      <c r="C2444" s="57" t="s">
        <v>3034</v>
      </c>
      <c r="D2444" s="57" t="s">
        <v>56</v>
      </c>
      <c r="E2444" s="66" t="s">
        <v>1018</v>
      </c>
    </row>
    <row r="2445" spans="1:5" x14ac:dyDescent="0.25">
      <c r="A2445" s="78" t="s">
        <v>3544</v>
      </c>
      <c r="B2445" s="57" t="s">
        <v>3545</v>
      </c>
      <c r="C2445" s="57" t="s">
        <v>3034</v>
      </c>
      <c r="D2445" s="57" t="s">
        <v>3035</v>
      </c>
      <c r="E2445" s="66" t="s">
        <v>4</v>
      </c>
    </row>
    <row r="2446" spans="1:5" x14ac:dyDescent="0.25">
      <c r="A2446" s="78" t="s">
        <v>3546</v>
      </c>
      <c r="B2446" s="57" t="s">
        <v>3547</v>
      </c>
      <c r="C2446" s="57" t="s">
        <v>3034</v>
      </c>
      <c r="D2446" s="57" t="s">
        <v>3035</v>
      </c>
      <c r="E2446" s="66" t="s">
        <v>4</v>
      </c>
    </row>
    <row r="2447" spans="1:5" x14ac:dyDescent="0.25">
      <c r="A2447" s="78" t="s">
        <v>3548</v>
      </c>
      <c r="B2447" s="57" t="s">
        <v>3549</v>
      </c>
      <c r="C2447" s="57" t="s">
        <v>3034</v>
      </c>
      <c r="D2447" s="57" t="s">
        <v>3035</v>
      </c>
      <c r="E2447" s="66" t="s">
        <v>4</v>
      </c>
    </row>
    <row r="2448" spans="1:5" x14ac:dyDescent="0.25">
      <c r="A2448" s="78" t="s">
        <v>3550</v>
      </c>
      <c r="B2448" s="57" t="s">
        <v>3551</v>
      </c>
      <c r="C2448" s="57" t="s">
        <v>3034</v>
      </c>
      <c r="D2448" s="57" t="s">
        <v>3035</v>
      </c>
      <c r="E2448" s="66" t="s">
        <v>4</v>
      </c>
    </row>
    <row r="2449" spans="1:5" x14ac:dyDescent="0.25">
      <c r="A2449" s="78" t="s">
        <v>3552</v>
      </c>
      <c r="B2449" s="57" t="s">
        <v>3553</v>
      </c>
      <c r="C2449" s="57" t="s">
        <v>3034</v>
      </c>
      <c r="D2449" s="57" t="s">
        <v>3035</v>
      </c>
      <c r="E2449" s="66" t="s">
        <v>4</v>
      </c>
    </row>
    <row r="2450" spans="1:5" x14ac:dyDescent="0.25">
      <c r="A2450" s="78" t="s">
        <v>3554</v>
      </c>
      <c r="B2450" s="57" t="s">
        <v>3555</v>
      </c>
      <c r="C2450" s="57" t="s">
        <v>3034</v>
      </c>
      <c r="D2450" s="57" t="s">
        <v>3035</v>
      </c>
      <c r="E2450" s="66" t="s">
        <v>4</v>
      </c>
    </row>
    <row r="2451" spans="1:5" x14ac:dyDescent="0.25">
      <c r="A2451" s="78" t="s">
        <v>3556</v>
      </c>
      <c r="B2451" s="57" t="s">
        <v>3557</v>
      </c>
      <c r="C2451" s="57" t="s">
        <v>3034</v>
      </c>
      <c r="D2451" s="57" t="s">
        <v>3035</v>
      </c>
      <c r="E2451" s="66" t="s">
        <v>4</v>
      </c>
    </row>
    <row r="2452" spans="1:5" x14ac:dyDescent="0.25">
      <c r="A2452" s="78" t="s">
        <v>3558</v>
      </c>
      <c r="B2452" s="57" t="s">
        <v>1078</v>
      </c>
      <c r="C2452" s="57" t="s">
        <v>3034</v>
      </c>
      <c r="D2452" s="57" t="s">
        <v>56</v>
      </c>
      <c r="E2452" s="66" t="s">
        <v>4</v>
      </c>
    </row>
    <row r="2453" spans="1:5" x14ac:dyDescent="0.25">
      <c r="A2453" s="78" t="s">
        <v>3559</v>
      </c>
      <c r="B2453" s="57" t="s">
        <v>3560</v>
      </c>
      <c r="C2453" s="57" t="s">
        <v>3034</v>
      </c>
      <c r="D2453" s="57" t="s">
        <v>3035</v>
      </c>
      <c r="E2453" s="66" t="s">
        <v>4</v>
      </c>
    </row>
    <row r="2454" spans="1:5" x14ac:dyDescent="0.25">
      <c r="A2454" s="78" t="s">
        <v>3561</v>
      </c>
      <c r="B2454" s="57" t="s">
        <v>3562</v>
      </c>
      <c r="C2454" s="57" t="s">
        <v>3034</v>
      </c>
      <c r="D2454" s="57" t="s">
        <v>3035</v>
      </c>
      <c r="E2454" s="66" t="s">
        <v>4</v>
      </c>
    </row>
    <row r="2455" spans="1:5" x14ac:dyDescent="0.25">
      <c r="A2455" s="78" t="s">
        <v>3563</v>
      </c>
      <c r="B2455" s="57" t="s">
        <v>1118</v>
      </c>
      <c r="C2455" s="57" t="s">
        <v>3034</v>
      </c>
      <c r="D2455" s="57" t="s">
        <v>3035</v>
      </c>
      <c r="E2455" s="66" t="s">
        <v>4</v>
      </c>
    </row>
    <row r="2456" spans="1:5" x14ac:dyDescent="0.25">
      <c r="A2456" s="78" t="s">
        <v>3564</v>
      </c>
      <c r="B2456" s="57" t="s">
        <v>3565</v>
      </c>
      <c r="C2456" s="57" t="s">
        <v>3034</v>
      </c>
      <c r="D2456" s="57" t="s">
        <v>3035</v>
      </c>
      <c r="E2456" s="66" t="s">
        <v>4</v>
      </c>
    </row>
    <row r="2457" spans="1:5" x14ac:dyDescent="0.25">
      <c r="A2457" s="78" t="s">
        <v>3566</v>
      </c>
      <c r="B2457" s="57" t="s">
        <v>1120</v>
      </c>
      <c r="C2457" s="57" t="s">
        <v>3034</v>
      </c>
      <c r="D2457" s="57" t="s">
        <v>3035</v>
      </c>
      <c r="E2457" s="66" t="s">
        <v>4</v>
      </c>
    </row>
    <row r="2458" spans="1:5" x14ac:dyDescent="0.25">
      <c r="A2458" s="78" t="s">
        <v>3567</v>
      </c>
      <c r="B2458" s="57" t="s">
        <v>1122</v>
      </c>
      <c r="C2458" s="57" t="s">
        <v>3034</v>
      </c>
      <c r="D2458" s="57" t="s">
        <v>3035</v>
      </c>
      <c r="E2458" s="66" t="s">
        <v>4</v>
      </c>
    </row>
    <row r="2459" spans="1:5" x14ac:dyDescent="0.25">
      <c r="A2459" s="78" t="s">
        <v>3568</v>
      </c>
      <c r="B2459" s="57" t="s">
        <v>3569</v>
      </c>
      <c r="C2459" s="57" t="s">
        <v>3034</v>
      </c>
      <c r="D2459" s="57" t="s">
        <v>3035</v>
      </c>
      <c r="E2459" s="66" t="s">
        <v>4</v>
      </c>
    </row>
    <row r="2460" spans="1:5" x14ac:dyDescent="0.25">
      <c r="A2460" s="78" t="s">
        <v>3570</v>
      </c>
      <c r="B2460" s="57" t="s">
        <v>3571</v>
      </c>
      <c r="C2460" s="57" t="s">
        <v>3034</v>
      </c>
      <c r="D2460" s="57" t="s">
        <v>3035</v>
      </c>
      <c r="E2460" s="66" t="s">
        <v>4</v>
      </c>
    </row>
    <row r="2461" spans="1:5" x14ac:dyDescent="0.25">
      <c r="A2461" s="78" t="s">
        <v>3572</v>
      </c>
      <c r="B2461" s="57" t="s">
        <v>3573</v>
      </c>
      <c r="C2461" s="57" t="s">
        <v>3034</v>
      </c>
      <c r="D2461" s="57" t="s">
        <v>3035</v>
      </c>
      <c r="E2461" s="66" t="s">
        <v>4</v>
      </c>
    </row>
    <row r="2462" spans="1:5" x14ac:dyDescent="0.25">
      <c r="A2462" s="78" t="s">
        <v>3574</v>
      </c>
      <c r="B2462" s="57" t="s">
        <v>3575</v>
      </c>
      <c r="C2462" s="57" t="s">
        <v>3034</v>
      </c>
      <c r="D2462" s="57" t="s">
        <v>3035</v>
      </c>
      <c r="E2462" s="66" t="s">
        <v>4</v>
      </c>
    </row>
    <row r="2463" spans="1:5" x14ac:dyDescent="0.25">
      <c r="A2463" s="78" t="s">
        <v>3576</v>
      </c>
      <c r="B2463" s="57" t="s">
        <v>3575</v>
      </c>
      <c r="C2463" s="57" t="s">
        <v>3034</v>
      </c>
      <c r="D2463" s="57" t="s">
        <v>3073</v>
      </c>
      <c r="E2463" s="66" t="s">
        <v>4</v>
      </c>
    </row>
    <row r="2464" spans="1:5" x14ac:dyDescent="0.25">
      <c r="A2464" s="78" t="s">
        <v>3577</v>
      </c>
      <c r="B2464" s="57" t="s">
        <v>3575</v>
      </c>
      <c r="C2464" s="57" t="s">
        <v>3034</v>
      </c>
      <c r="D2464" s="57" t="s">
        <v>3075</v>
      </c>
      <c r="E2464" s="66" t="s">
        <v>4</v>
      </c>
    </row>
    <row r="2465" spans="1:5" x14ac:dyDescent="0.25">
      <c r="A2465" s="78" t="s">
        <v>3578</v>
      </c>
      <c r="B2465" s="57" t="s">
        <v>3575</v>
      </c>
      <c r="C2465" s="57" t="s">
        <v>3034</v>
      </c>
      <c r="D2465" s="57" t="s">
        <v>56</v>
      </c>
      <c r="E2465" s="66" t="s">
        <v>4</v>
      </c>
    </row>
    <row r="2466" spans="1:5" x14ac:dyDescent="0.25">
      <c r="A2466" s="78" t="s">
        <v>3579</v>
      </c>
      <c r="B2466" s="57" t="s">
        <v>3580</v>
      </c>
      <c r="C2466" s="57" t="s">
        <v>3034</v>
      </c>
      <c r="D2466" s="57" t="s">
        <v>3035</v>
      </c>
      <c r="E2466" s="66" t="s">
        <v>4</v>
      </c>
    </row>
    <row r="2467" spans="1:5" x14ac:dyDescent="0.25">
      <c r="A2467" s="78" t="s">
        <v>3581</v>
      </c>
      <c r="B2467" s="57" t="s">
        <v>3582</v>
      </c>
      <c r="C2467" s="57" t="s">
        <v>3034</v>
      </c>
      <c r="D2467" s="57" t="s">
        <v>3035</v>
      </c>
      <c r="E2467" s="66" t="s">
        <v>4</v>
      </c>
    </row>
    <row r="2468" spans="1:5" x14ac:dyDescent="0.25">
      <c r="A2468" s="78" t="s">
        <v>3583</v>
      </c>
      <c r="B2468" s="57" t="s">
        <v>3584</v>
      </c>
      <c r="C2468" s="57" t="s">
        <v>3034</v>
      </c>
      <c r="D2468" s="57" t="s">
        <v>3035</v>
      </c>
      <c r="E2468" s="66" t="s">
        <v>4</v>
      </c>
    </row>
    <row r="2469" spans="1:5" x14ac:dyDescent="0.25">
      <c r="A2469" s="78" t="s">
        <v>3585</v>
      </c>
      <c r="B2469" s="57" t="s">
        <v>3586</v>
      </c>
      <c r="C2469" s="57" t="s">
        <v>3034</v>
      </c>
      <c r="D2469" s="57" t="s">
        <v>3035</v>
      </c>
      <c r="E2469" s="66" t="s">
        <v>4</v>
      </c>
    </row>
    <row r="2470" spans="1:5" x14ac:dyDescent="0.25">
      <c r="A2470" s="78" t="s">
        <v>3587</v>
      </c>
      <c r="B2470" s="57" t="s">
        <v>3588</v>
      </c>
      <c r="C2470" s="57" t="s">
        <v>3034</v>
      </c>
      <c r="D2470" s="57" t="s">
        <v>3035</v>
      </c>
      <c r="E2470" s="66" t="s">
        <v>4</v>
      </c>
    </row>
    <row r="2471" spans="1:5" x14ac:dyDescent="0.25">
      <c r="A2471" s="78" t="s">
        <v>3589</v>
      </c>
      <c r="B2471" s="57" t="s">
        <v>3590</v>
      </c>
      <c r="C2471" s="57" t="s">
        <v>3034</v>
      </c>
      <c r="D2471" s="57" t="s">
        <v>3035</v>
      </c>
      <c r="E2471" s="66" t="s">
        <v>4</v>
      </c>
    </row>
    <row r="2472" spans="1:5" x14ac:dyDescent="0.25">
      <c r="A2472" s="78" t="s">
        <v>3591</v>
      </c>
      <c r="B2472" s="57" t="s">
        <v>1156</v>
      </c>
      <c r="C2472" s="57" t="s">
        <v>3034</v>
      </c>
      <c r="D2472" s="57" t="s">
        <v>3035</v>
      </c>
      <c r="E2472" s="66" t="s">
        <v>4</v>
      </c>
    </row>
    <row r="2473" spans="1:5" x14ac:dyDescent="0.25">
      <c r="A2473" s="78" t="s">
        <v>3592</v>
      </c>
      <c r="B2473" s="57" t="s">
        <v>1156</v>
      </c>
      <c r="C2473" s="57" t="s">
        <v>3034</v>
      </c>
      <c r="D2473" s="57" t="s">
        <v>3073</v>
      </c>
      <c r="E2473" s="66" t="s">
        <v>4</v>
      </c>
    </row>
    <row r="2474" spans="1:5" x14ac:dyDescent="0.25">
      <c r="A2474" s="78" t="s">
        <v>3593</v>
      </c>
      <c r="B2474" s="57" t="s">
        <v>1156</v>
      </c>
      <c r="C2474" s="57" t="s">
        <v>3034</v>
      </c>
      <c r="D2474" s="57" t="s">
        <v>3075</v>
      </c>
      <c r="E2474" s="66" t="s">
        <v>4</v>
      </c>
    </row>
    <row r="2475" spans="1:5" x14ac:dyDescent="0.25">
      <c r="A2475" s="78" t="s">
        <v>3594</v>
      </c>
      <c r="B2475" s="57" t="s">
        <v>1156</v>
      </c>
      <c r="C2475" s="57" t="s">
        <v>3034</v>
      </c>
      <c r="D2475" s="57" t="s">
        <v>56</v>
      </c>
      <c r="E2475" s="66" t="s">
        <v>4</v>
      </c>
    </row>
    <row r="2476" spans="1:5" x14ac:dyDescent="0.25">
      <c r="A2476" s="78" t="s">
        <v>3595</v>
      </c>
      <c r="B2476" s="57" t="s">
        <v>3596</v>
      </c>
      <c r="C2476" s="57" t="s">
        <v>3034</v>
      </c>
      <c r="D2476" s="57" t="s">
        <v>3035</v>
      </c>
      <c r="E2476" s="66" t="s">
        <v>4</v>
      </c>
    </row>
    <row r="2477" spans="1:5" x14ac:dyDescent="0.25">
      <c r="A2477" s="78" t="s">
        <v>3597</v>
      </c>
      <c r="B2477" s="57" t="s">
        <v>3598</v>
      </c>
      <c r="C2477" s="57" t="s">
        <v>3034</v>
      </c>
      <c r="D2477" s="57" t="s">
        <v>3035</v>
      </c>
      <c r="E2477" s="66" t="s">
        <v>4</v>
      </c>
    </row>
    <row r="2478" spans="1:5" x14ac:dyDescent="0.25">
      <c r="A2478" s="78" t="s">
        <v>3599</v>
      </c>
      <c r="B2478" s="57" t="s">
        <v>3600</v>
      </c>
      <c r="C2478" s="57" t="s">
        <v>3034</v>
      </c>
      <c r="D2478" s="57" t="s">
        <v>3035</v>
      </c>
      <c r="E2478" s="66" t="s">
        <v>4</v>
      </c>
    </row>
    <row r="2479" spans="1:5" x14ac:dyDescent="0.25">
      <c r="A2479" s="78" t="s">
        <v>3601</v>
      </c>
      <c r="B2479" s="57" t="s">
        <v>3602</v>
      </c>
      <c r="C2479" s="57" t="s">
        <v>3034</v>
      </c>
      <c r="D2479" s="57" t="s">
        <v>3035</v>
      </c>
      <c r="E2479" s="66" t="s">
        <v>4</v>
      </c>
    </row>
    <row r="2480" spans="1:5" x14ac:dyDescent="0.25">
      <c r="A2480" s="78" t="s">
        <v>3603</v>
      </c>
      <c r="B2480" s="57" t="s">
        <v>3604</v>
      </c>
      <c r="C2480" s="57" t="s">
        <v>3034</v>
      </c>
      <c r="D2480" s="57" t="s">
        <v>3035</v>
      </c>
      <c r="E2480" s="66" t="s">
        <v>4</v>
      </c>
    </row>
    <row r="2481" spans="1:5" x14ac:dyDescent="0.25">
      <c r="A2481" s="78" t="s">
        <v>3605</v>
      </c>
      <c r="B2481" s="57" t="s">
        <v>1224</v>
      </c>
      <c r="C2481" s="57" t="s">
        <v>3034</v>
      </c>
      <c r="D2481" s="57" t="s">
        <v>3035</v>
      </c>
      <c r="E2481" s="66" t="s">
        <v>4</v>
      </c>
    </row>
    <row r="2482" spans="1:5" x14ac:dyDescent="0.25">
      <c r="A2482" s="78" t="s">
        <v>3606</v>
      </c>
      <c r="B2482" s="57" t="s">
        <v>1226</v>
      </c>
      <c r="C2482" s="57" t="s">
        <v>3034</v>
      </c>
      <c r="D2482" s="57" t="s">
        <v>3035</v>
      </c>
      <c r="E2482" s="66" t="s">
        <v>4</v>
      </c>
    </row>
    <row r="2483" spans="1:5" x14ac:dyDescent="0.25">
      <c r="A2483" s="78" t="s">
        <v>3607</v>
      </c>
      <c r="B2483" s="57" t="s">
        <v>1242</v>
      </c>
      <c r="C2483" s="57" t="s">
        <v>3034</v>
      </c>
      <c r="D2483" s="57" t="s">
        <v>3035</v>
      </c>
      <c r="E2483" s="66" t="s">
        <v>4</v>
      </c>
    </row>
    <row r="2484" spans="1:5" x14ac:dyDescent="0.25">
      <c r="A2484" s="78" t="s">
        <v>3608</v>
      </c>
      <c r="B2484" s="57" t="s">
        <v>1242</v>
      </c>
      <c r="C2484" s="57" t="s">
        <v>3034</v>
      </c>
      <c r="D2484" s="57" t="s">
        <v>3073</v>
      </c>
      <c r="E2484" s="66" t="s">
        <v>4</v>
      </c>
    </row>
    <row r="2485" spans="1:5" x14ac:dyDescent="0.25">
      <c r="A2485" s="78" t="s">
        <v>3609</v>
      </c>
      <c r="B2485" s="57" t="s">
        <v>1242</v>
      </c>
      <c r="C2485" s="57" t="s">
        <v>3034</v>
      </c>
      <c r="D2485" s="57" t="s">
        <v>3075</v>
      </c>
      <c r="E2485" s="66" t="s">
        <v>4</v>
      </c>
    </row>
    <row r="2486" spans="1:5" x14ac:dyDescent="0.25">
      <c r="A2486" s="78" t="s">
        <v>3610</v>
      </c>
      <c r="B2486" s="57" t="s">
        <v>1242</v>
      </c>
      <c r="C2486" s="57" t="s">
        <v>3034</v>
      </c>
      <c r="D2486" s="57" t="s">
        <v>56</v>
      </c>
      <c r="E2486" s="66" t="s">
        <v>4</v>
      </c>
    </row>
    <row r="2487" spans="1:5" x14ac:dyDescent="0.25">
      <c r="A2487" s="78" t="s">
        <v>3611</v>
      </c>
      <c r="B2487" s="57" t="s">
        <v>3612</v>
      </c>
      <c r="C2487" s="57" t="s">
        <v>3034</v>
      </c>
      <c r="D2487" s="57" t="s">
        <v>3035</v>
      </c>
      <c r="E2487" s="66" t="s">
        <v>4</v>
      </c>
    </row>
    <row r="2488" spans="1:5" x14ac:dyDescent="0.25">
      <c r="A2488" s="78" t="s">
        <v>3613</v>
      </c>
      <c r="B2488" s="57" t="s">
        <v>3614</v>
      </c>
      <c r="C2488" s="57" t="s">
        <v>3034</v>
      </c>
      <c r="D2488" s="57" t="s">
        <v>3035</v>
      </c>
      <c r="E2488" s="66" t="s">
        <v>4</v>
      </c>
    </row>
    <row r="2489" spans="1:5" x14ac:dyDescent="0.25">
      <c r="A2489" s="78" t="s">
        <v>3615</v>
      </c>
      <c r="B2489" s="57" t="s">
        <v>3616</v>
      </c>
      <c r="C2489" s="57" t="s">
        <v>3034</v>
      </c>
      <c r="D2489" s="57" t="s">
        <v>3035</v>
      </c>
      <c r="E2489" s="66" t="s">
        <v>4</v>
      </c>
    </row>
    <row r="2490" spans="1:5" x14ac:dyDescent="0.25">
      <c r="A2490" s="78" t="s">
        <v>3617</v>
      </c>
      <c r="B2490" s="57" t="s">
        <v>1254</v>
      </c>
      <c r="C2490" s="57" t="s">
        <v>3034</v>
      </c>
      <c r="D2490" s="57" t="s">
        <v>56</v>
      </c>
      <c r="E2490" s="66" t="s">
        <v>4</v>
      </c>
    </row>
    <row r="2491" spans="1:5" x14ac:dyDescent="0.25">
      <c r="A2491" s="78" t="s">
        <v>3618</v>
      </c>
      <c r="B2491" s="57" t="s">
        <v>3619</v>
      </c>
      <c r="C2491" s="57" t="s">
        <v>3034</v>
      </c>
      <c r="D2491" s="57" t="s">
        <v>3035</v>
      </c>
      <c r="E2491" s="66" t="s">
        <v>4</v>
      </c>
    </row>
    <row r="2492" spans="1:5" x14ac:dyDescent="0.25">
      <c r="A2492" s="78" t="s">
        <v>3620</v>
      </c>
      <c r="B2492" s="57" t="s">
        <v>1262</v>
      </c>
      <c r="C2492" s="57" t="s">
        <v>3034</v>
      </c>
      <c r="D2492" s="57" t="s">
        <v>3035</v>
      </c>
      <c r="E2492" s="66" t="s">
        <v>4</v>
      </c>
    </row>
    <row r="2493" spans="1:5" x14ac:dyDescent="0.25">
      <c r="A2493" s="78" t="s">
        <v>3621</v>
      </c>
      <c r="B2493" s="57" t="s">
        <v>1264</v>
      </c>
      <c r="C2493" s="57" t="s">
        <v>3034</v>
      </c>
      <c r="D2493" s="57" t="s">
        <v>3035</v>
      </c>
      <c r="E2493" s="66" t="s">
        <v>4</v>
      </c>
    </row>
    <row r="2494" spans="1:5" x14ac:dyDescent="0.25">
      <c r="A2494" s="78" t="s">
        <v>3622</v>
      </c>
      <c r="B2494" s="57" t="s">
        <v>3623</v>
      </c>
      <c r="C2494" s="57" t="s">
        <v>3034</v>
      </c>
      <c r="D2494" s="57" t="s">
        <v>3035</v>
      </c>
      <c r="E2494" s="66" t="s">
        <v>4</v>
      </c>
    </row>
    <row r="2495" spans="1:5" x14ac:dyDescent="0.25">
      <c r="A2495" s="78" t="s">
        <v>3624</v>
      </c>
      <c r="B2495" s="57" t="s">
        <v>1266</v>
      </c>
      <c r="C2495" s="57" t="s">
        <v>3034</v>
      </c>
      <c r="D2495" s="57" t="s">
        <v>3035</v>
      </c>
      <c r="E2495" s="66" t="s">
        <v>4</v>
      </c>
    </row>
    <row r="2496" spans="1:5" x14ac:dyDescent="0.25">
      <c r="A2496" s="78" t="s">
        <v>3625</v>
      </c>
      <c r="B2496" s="57" t="s">
        <v>1266</v>
      </c>
      <c r="C2496" s="57" t="s">
        <v>3034</v>
      </c>
      <c r="D2496" s="57" t="s">
        <v>3073</v>
      </c>
      <c r="E2496" s="66" t="s">
        <v>4</v>
      </c>
    </row>
    <row r="2497" spans="1:5" x14ac:dyDescent="0.25">
      <c r="A2497" s="78" t="s">
        <v>3626</v>
      </c>
      <c r="B2497" s="57" t="s">
        <v>1266</v>
      </c>
      <c r="C2497" s="57" t="s">
        <v>3034</v>
      </c>
      <c r="D2497" s="57" t="s">
        <v>3075</v>
      </c>
      <c r="E2497" s="66" t="s">
        <v>4</v>
      </c>
    </row>
    <row r="2498" spans="1:5" x14ac:dyDescent="0.25">
      <c r="A2498" s="78" t="s">
        <v>3627</v>
      </c>
      <c r="B2498" s="57" t="s">
        <v>1266</v>
      </c>
      <c r="C2498" s="57" t="s">
        <v>3034</v>
      </c>
      <c r="D2498" s="57" t="s">
        <v>56</v>
      </c>
      <c r="E2498" s="66" t="s">
        <v>4</v>
      </c>
    </row>
    <row r="2499" spans="1:5" x14ac:dyDescent="0.25">
      <c r="A2499" s="78" t="s">
        <v>3628</v>
      </c>
      <c r="B2499" s="57" t="s">
        <v>3629</v>
      </c>
      <c r="C2499" s="57" t="s">
        <v>3034</v>
      </c>
      <c r="D2499" s="57" t="s">
        <v>3035</v>
      </c>
      <c r="E2499" s="66" t="s">
        <v>4</v>
      </c>
    </row>
    <row r="2500" spans="1:5" x14ac:dyDescent="0.25">
      <c r="A2500" s="78" t="s">
        <v>3630</v>
      </c>
      <c r="B2500" s="57" t="s">
        <v>3631</v>
      </c>
      <c r="C2500" s="57" t="s">
        <v>3034</v>
      </c>
      <c r="D2500" s="57" t="s">
        <v>3035</v>
      </c>
      <c r="E2500" s="66" t="s">
        <v>4</v>
      </c>
    </row>
    <row r="2501" spans="1:5" x14ac:dyDescent="0.25">
      <c r="A2501" s="78" t="s">
        <v>3632</v>
      </c>
      <c r="B2501" s="57" t="s">
        <v>3633</v>
      </c>
      <c r="C2501" s="57" t="s">
        <v>3034</v>
      </c>
      <c r="D2501" s="57" t="s">
        <v>3035</v>
      </c>
      <c r="E2501" s="66" t="s">
        <v>4</v>
      </c>
    </row>
    <row r="2502" spans="1:5" x14ac:dyDescent="0.25">
      <c r="A2502" s="78" t="s">
        <v>3634</v>
      </c>
      <c r="B2502" s="57" t="s">
        <v>3635</v>
      </c>
      <c r="C2502" s="57" t="s">
        <v>3034</v>
      </c>
      <c r="D2502" s="57" t="s">
        <v>3035</v>
      </c>
      <c r="E2502" s="66" t="s">
        <v>4</v>
      </c>
    </row>
    <row r="2503" spans="1:5" x14ac:dyDescent="0.25">
      <c r="A2503" s="78" t="s">
        <v>3636</v>
      </c>
      <c r="B2503" s="57" t="s">
        <v>3637</v>
      </c>
      <c r="C2503" s="57" t="s">
        <v>3034</v>
      </c>
      <c r="D2503" s="57" t="s">
        <v>3035</v>
      </c>
      <c r="E2503" s="66" t="s">
        <v>4</v>
      </c>
    </row>
    <row r="2504" spans="1:5" x14ac:dyDescent="0.25">
      <c r="A2504" s="78" t="s">
        <v>3638</v>
      </c>
      <c r="B2504" s="57" t="s">
        <v>3639</v>
      </c>
      <c r="C2504" s="57" t="s">
        <v>3034</v>
      </c>
      <c r="D2504" s="57" t="s">
        <v>3035</v>
      </c>
      <c r="E2504" s="66" t="s">
        <v>4</v>
      </c>
    </row>
    <row r="2505" spans="1:5" x14ac:dyDescent="0.25">
      <c r="A2505" s="78" t="s">
        <v>3640</v>
      </c>
      <c r="B2505" s="57" t="s">
        <v>1272</v>
      </c>
      <c r="C2505" s="57" t="s">
        <v>3034</v>
      </c>
      <c r="D2505" s="57" t="s">
        <v>3035</v>
      </c>
      <c r="E2505" s="66" t="s">
        <v>4</v>
      </c>
    </row>
    <row r="2506" spans="1:5" x14ac:dyDescent="0.25">
      <c r="A2506" s="78" t="s">
        <v>3641</v>
      </c>
      <c r="B2506" s="57" t="s">
        <v>1272</v>
      </c>
      <c r="C2506" s="57" t="s">
        <v>3034</v>
      </c>
      <c r="D2506" s="57" t="s">
        <v>3073</v>
      </c>
      <c r="E2506" s="66" t="s">
        <v>4</v>
      </c>
    </row>
    <row r="2507" spans="1:5" x14ac:dyDescent="0.25">
      <c r="A2507" s="78" t="s">
        <v>3642</v>
      </c>
      <c r="B2507" s="57" t="s">
        <v>1272</v>
      </c>
      <c r="C2507" s="57" t="s">
        <v>3034</v>
      </c>
      <c r="D2507" s="57" t="s">
        <v>3075</v>
      </c>
      <c r="E2507" s="66" t="s">
        <v>4</v>
      </c>
    </row>
    <row r="2508" spans="1:5" x14ac:dyDescent="0.25">
      <c r="A2508" s="78" t="s">
        <v>3643</v>
      </c>
      <c r="B2508" s="57" t="s">
        <v>1272</v>
      </c>
      <c r="C2508" s="57" t="s">
        <v>3034</v>
      </c>
      <c r="D2508" s="57" t="s">
        <v>56</v>
      </c>
      <c r="E2508" s="66" t="s">
        <v>4</v>
      </c>
    </row>
    <row r="2509" spans="1:5" x14ac:dyDescent="0.25">
      <c r="A2509" s="78" t="s">
        <v>3644</v>
      </c>
      <c r="B2509" s="57" t="s">
        <v>3645</v>
      </c>
      <c r="C2509" s="57" t="s">
        <v>3034</v>
      </c>
      <c r="D2509" s="57" t="s">
        <v>3035</v>
      </c>
      <c r="E2509" s="66" t="s">
        <v>4</v>
      </c>
    </row>
    <row r="2510" spans="1:5" x14ac:dyDescent="0.25">
      <c r="A2510" s="78" t="s">
        <v>3646</v>
      </c>
      <c r="B2510" s="57" t="s">
        <v>3647</v>
      </c>
      <c r="C2510" s="57" t="s">
        <v>3034</v>
      </c>
      <c r="D2510" s="57" t="s">
        <v>3035</v>
      </c>
      <c r="E2510" s="66" t="s">
        <v>4</v>
      </c>
    </row>
    <row r="2511" spans="1:5" x14ac:dyDescent="0.25">
      <c r="A2511" s="78" t="s">
        <v>3648</v>
      </c>
      <c r="B2511" s="57" t="s">
        <v>3649</v>
      </c>
      <c r="C2511" s="57" t="s">
        <v>3034</v>
      </c>
      <c r="D2511" s="57" t="s">
        <v>3035</v>
      </c>
      <c r="E2511" s="66" t="s">
        <v>4</v>
      </c>
    </row>
    <row r="2512" spans="1:5" x14ac:dyDescent="0.25">
      <c r="A2512" s="78" t="s">
        <v>3650</v>
      </c>
      <c r="B2512" s="57" t="s">
        <v>3651</v>
      </c>
      <c r="C2512" s="57" t="s">
        <v>3034</v>
      </c>
      <c r="D2512" s="57" t="s">
        <v>3035</v>
      </c>
      <c r="E2512" s="66" t="s">
        <v>4</v>
      </c>
    </row>
    <row r="2513" spans="1:5" x14ac:dyDescent="0.25">
      <c r="A2513" s="78" t="s">
        <v>3652</v>
      </c>
      <c r="B2513" s="57" t="s">
        <v>3653</v>
      </c>
      <c r="C2513" s="57" t="s">
        <v>3034</v>
      </c>
      <c r="D2513" s="57" t="s">
        <v>3035</v>
      </c>
      <c r="E2513" s="66" t="s">
        <v>4</v>
      </c>
    </row>
    <row r="2514" spans="1:5" x14ac:dyDescent="0.25">
      <c r="A2514" s="78" t="s">
        <v>3654</v>
      </c>
      <c r="B2514" s="57" t="s">
        <v>3655</v>
      </c>
      <c r="C2514" s="57" t="s">
        <v>3034</v>
      </c>
      <c r="D2514" s="57" t="s">
        <v>3035</v>
      </c>
      <c r="E2514" s="66" t="s">
        <v>4</v>
      </c>
    </row>
    <row r="2515" spans="1:5" x14ac:dyDescent="0.25">
      <c r="A2515" s="78" t="s">
        <v>3656</v>
      </c>
      <c r="B2515" s="57" t="s">
        <v>3657</v>
      </c>
      <c r="C2515" s="57" t="s">
        <v>3034</v>
      </c>
      <c r="D2515" s="57" t="s">
        <v>3035</v>
      </c>
      <c r="E2515" s="66" t="s">
        <v>4</v>
      </c>
    </row>
    <row r="2516" spans="1:5" x14ac:dyDescent="0.25">
      <c r="A2516" s="78" t="s">
        <v>3658</v>
      </c>
      <c r="B2516" s="57" t="s">
        <v>1284</v>
      </c>
      <c r="C2516" s="57" t="s">
        <v>3034</v>
      </c>
      <c r="D2516" s="57" t="s">
        <v>3035</v>
      </c>
      <c r="E2516" s="66" t="s">
        <v>4</v>
      </c>
    </row>
    <row r="2517" spans="1:5" x14ac:dyDescent="0.25">
      <c r="A2517" s="78" t="s">
        <v>3659</v>
      </c>
      <c r="B2517" s="57" t="s">
        <v>1284</v>
      </c>
      <c r="C2517" s="57" t="s">
        <v>3034</v>
      </c>
      <c r="D2517" s="57" t="s">
        <v>3073</v>
      </c>
      <c r="E2517" s="66" t="s">
        <v>4</v>
      </c>
    </row>
    <row r="2518" spans="1:5" x14ac:dyDescent="0.25">
      <c r="A2518" s="78" t="s">
        <v>3660</v>
      </c>
      <c r="B2518" s="57" t="s">
        <v>1284</v>
      </c>
      <c r="C2518" s="57" t="s">
        <v>3034</v>
      </c>
      <c r="D2518" s="57" t="s">
        <v>3075</v>
      </c>
      <c r="E2518" s="66" t="s">
        <v>4</v>
      </c>
    </row>
    <row r="2519" spans="1:5" x14ac:dyDescent="0.25">
      <c r="A2519" s="78" t="s">
        <v>3661</v>
      </c>
      <c r="B2519" s="57" t="s">
        <v>1284</v>
      </c>
      <c r="C2519" s="57" t="s">
        <v>3034</v>
      </c>
      <c r="D2519" s="57" t="s">
        <v>56</v>
      </c>
      <c r="E2519" s="66" t="s">
        <v>4</v>
      </c>
    </row>
    <row r="2520" spans="1:5" x14ac:dyDescent="0.25">
      <c r="A2520" s="78" t="s">
        <v>3662</v>
      </c>
      <c r="B2520" s="57" t="s">
        <v>3663</v>
      </c>
      <c r="C2520" s="57" t="s">
        <v>3034</v>
      </c>
      <c r="D2520" s="57" t="s">
        <v>3035</v>
      </c>
      <c r="E2520" s="66" t="s">
        <v>4</v>
      </c>
    </row>
    <row r="2521" spans="1:5" x14ac:dyDescent="0.25">
      <c r="A2521" s="78" t="s">
        <v>3664</v>
      </c>
      <c r="B2521" s="57" t="s">
        <v>3665</v>
      </c>
      <c r="C2521" s="57" t="s">
        <v>3034</v>
      </c>
      <c r="D2521" s="57" t="s">
        <v>3035</v>
      </c>
      <c r="E2521" s="66" t="s">
        <v>4</v>
      </c>
    </row>
    <row r="2522" spans="1:5" x14ac:dyDescent="0.25">
      <c r="A2522" s="78" t="s">
        <v>3666</v>
      </c>
      <c r="B2522" s="57" t="s">
        <v>3667</v>
      </c>
      <c r="C2522" s="57" t="s">
        <v>3034</v>
      </c>
      <c r="D2522" s="57" t="s">
        <v>3035</v>
      </c>
      <c r="E2522" s="66" t="s">
        <v>4</v>
      </c>
    </row>
    <row r="2523" spans="1:5" x14ac:dyDescent="0.25">
      <c r="A2523" s="78" t="s">
        <v>3668</v>
      </c>
      <c r="B2523" s="57" t="s">
        <v>3669</v>
      </c>
      <c r="C2523" s="57" t="s">
        <v>3034</v>
      </c>
      <c r="D2523" s="57" t="s">
        <v>3035</v>
      </c>
      <c r="E2523" s="66" t="s">
        <v>4</v>
      </c>
    </row>
    <row r="2524" spans="1:5" x14ac:dyDescent="0.25">
      <c r="A2524" s="78" t="s">
        <v>3670</v>
      </c>
      <c r="B2524" s="57" t="s">
        <v>3671</v>
      </c>
      <c r="C2524" s="57" t="s">
        <v>3034</v>
      </c>
      <c r="D2524" s="57" t="s">
        <v>3035</v>
      </c>
      <c r="E2524" s="66" t="s">
        <v>4</v>
      </c>
    </row>
    <row r="2525" spans="1:5" x14ac:dyDescent="0.25">
      <c r="A2525" s="78" t="s">
        <v>3672</v>
      </c>
      <c r="B2525" s="57" t="s">
        <v>3673</v>
      </c>
      <c r="C2525" s="57" t="s">
        <v>3034</v>
      </c>
      <c r="D2525" s="57" t="s">
        <v>3035</v>
      </c>
      <c r="E2525" s="66" t="s">
        <v>4</v>
      </c>
    </row>
    <row r="2526" spans="1:5" x14ac:dyDescent="0.25">
      <c r="A2526" s="78" t="s">
        <v>3674</v>
      </c>
      <c r="B2526" s="57" t="s">
        <v>3675</v>
      </c>
      <c r="C2526" s="57" t="s">
        <v>3034</v>
      </c>
      <c r="D2526" s="57" t="s">
        <v>3035</v>
      </c>
      <c r="E2526" s="66" t="s">
        <v>4</v>
      </c>
    </row>
    <row r="2527" spans="1:5" x14ac:dyDescent="0.25">
      <c r="A2527" s="78" t="s">
        <v>3676</v>
      </c>
      <c r="B2527" s="57" t="s">
        <v>3677</v>
      </c>
      <c r="C2527" s="57" t="s">
        <v>3034</v>
      </c>
      <c r="D2527" s="57" t="s">
        <v>3035</v>
      </c>
      <c r="E2527" s="66" t="s">
        <v>4</v>
      </c>
    </row>
    <row r="2528" spans="1:5" x14ac:dyDescent="0.25">
      <c r="A2528" s="78" t="s">
        <v>3678</v>
      </c>
      <c r="B2528" s="57" t="s">
        <v>3679</v>
      </c>
      <c r="C2528" s="57" t="s">
        <v>3034</v>
      </c>
      <c r="D2528" s="57" t="s">
        <v>3035</v>
      </c>
      <c r="E2528" s="66" t="s">
        <v>4</v>
      </c>
    </row>
    <row r="2529" spans="1:5" x14ac:dyDescent="0.25">
      <c r="A2529" s="78" t="s">
        <v>3680</v>
      </c>
      <c r="B2529" s="57" t="s">
        <v>3681</v>
      </c>
      <c r="C2529" s="57" t="s">
        <v>3034</v>
      </c>
      <c r="D2529" s="57" t="s">
        <v>3035</v>
      </c>
      <c r="E2529" s="66" t="s">
        <v>4</v>
      </c>
    </row>
    <row r="2530" spans="1:5" x14ac:dyDescent="0.25">
      <c r="A2530" s="78" t="s">
        <v>3682</v>
      </c>
      <c r="B2530" s="57" t="s">
        <v>3683</v>
      </c>
      <c r="C2530" s="57" t="s">
        <v>3034</v>
      </c>
      <c r="D2530" s="57" t="s">
        <v>3035</v>
      </c>
      <c r="E2530" s="66" t="s">
        <v>4</v>
      </c>
    </row>
    <row r="2531" spans="1:5" x14ac:dyDescent="0.25">
      <c r="A2531" s="78" t="s">
        <v>3684</v>
      </c>
      <c r="B2531" s="57" t="s">
        <v>3685</v>
      </c>
      <c r="C2531" s="57" t="s">
        <v>3034</v>
      </c>
      <c r="D2531" s="57" t="s">
        <v>3035</v>
      </c>
      <c r="E2531" s="66" t="s">
        <v>4</v>
      </c>
    </row>
    <row r="2532" spans="1:5" x14ac:dyDescent="0.25">
      <c r="A2532" s="78" t="s">
        <v>3686</v>
      </c>
      <c r="B2532" s="57" t="s">
        <v>3687</v>
      </c>
      <c r="C2532" s="57" t="s">
        <v>3034</v>
      </c>
      <c r="D2532" s="57" t="s">
        <v>3035</v>
      </c>
      <c r="E2532" s="66" t="s">
        <v>4</v>
      </c>
    </row>
    <row r="2533" spans="1:5" x14ac:dyDescent="0.25">
      <c r="A2533" s="78" t="s">
        <v>3688</v>
      </c>
      <c r="B2533" s="57" t="s">
        <v>3689</v>
      </c>
      <c r="C2533" s="57" t="s">
        <v>3034</v>
      </c>
      <c r="D2533" s="57" t="s">
        <v>3035</v>
      </c>
      <c r="E2533" s="66" t="s">
        <v>4</v>
      </c>
    </row>
    <row r="2534" spans="1:5" x14ac:dyDescent="0.25">
      <c r="A2534" s="78" t="s">
        <v>3690</v>
      </c>
      <c r="B2534" s="57" t="s">
        <v>1413</v>
      </c>
      <c r="C2534" s="57" t="s">
        <v>3034</v>
      </c>
      <c r="D2534" s="57" t="s">
        <v>3035</v>
      </c>
      <c r="E2534" s="66" t="s">
        <v>4</v>
      </c>
    </row>
    <row r="2535" spans="1:5" x14ac:dyDescent="0.25">
      <c r="A2535" s="78" t="s">
        <v>3691</v>
      </c>
      <c r="B2535" s="57" t="s">
        <v>3692</v>
      </c>
      <c r="C2535" s="57" t="s">
        <v>3034</v>
      </c>
      <c r="D2535" s="57" t="s">
        <v>3035</v>
      </c>
      <c r="E2535" s="66" t="s">
        <v>4</v>
      </c>
    </row>
    <row r="2536" spans="1:5" x14ac:dyDescent="0.25">
      <c r="A2536" s="78" t="s">
        <v>3693</v>
      </c>
      <c r="B2536" s="57" t="s">
        <v>3694</v>
      </c>
      <c r="C2536" s="57" t="s">
        <v>3034</v>
      </c>
      <c r="D2536" s="57" t="s">
        <v>3035</v>
      </c>
      <c r="E2536" s="66" t="s">
        <v>4</v>
      </c>
    </row>
    <row r="2537" spans="1:5" x14ac:dyDescent="0.25">
      <c r="A2537" s="78" t="s">
        <v>3695</v>
      </c>
      <c r="B2537" s="57" t="s">
        <v>1457</v>
      </c>
      <c r="C2537" s="57" t="s">
        <v>3034</v>
      </c>
      <c r="D2537" s="57" t="s">
        <v>3035</v>
      </c>
      <c r="E2537" s="66" t="s">
        <v>4</v>
      </c>
    </row>
    <row r="2538" spans="1:5" x14ac:dyDescent="0.25">
      <c r="A2538" s="78" t="s">
        <v>3696</v>
      </c>
      <c r="B2538" s="57" t="s">
        <v>3697</v>
      </c>
      <c r="C2538" s="57" t="s">
        <v>3034</v>
      </c>
      <c r="D2538" s="57" t="s">
        <v>3035</v>
      </c>
      <c r="E2538" s="66" t="s">
        <v>4</v>
      </c>
    </row>
    <row r="2539" spans="1:5" x14ac:dyDescent="0.25">
      <c r="A2539" s="78" t="s">
        <v>3698</v>
      </c>
      <c r="B2539" s="57" t="s">
        <v>3699</v>
      </c>
      <c r="C2539" s="57" t="s">
        <v>3034</v>
      </c>
      <c r="D2539" s="57" t="s">
        <v>3035</v>
      </c>
      <c r="E2539" s="66" t="s">
        <v>4</v>
      </c>
    </row>
    <row r="2540" spans="1:5" x14ac:dyDescent="0.25">
      <c r="A2540" s="78" t="s">
        <v>3700</v>
      </c>
      <c r="B2540" s="57" t="s">
        <v>1461</v>
      </c>
      <c r="C2540" s="57" t="s">
        <v>3034</v>
      </c>
      <c r="D2540" s="57" t="s">
        <v>3035</v>
      </c>
      <c r="E2540" s="66" t="s">
        <v>4</v>
      </c>
    </row>
    <row r="2541" spans="1:5" x14ac:dyDescent="0.25">
      <c r="A2541" s="78" t="s">
        <v>3701</v>
      </c>
      <c r="B2541" s="57" t="s">
        <v>3702</v>
      </c>
      <c r="C2541" s="57" t="s">
        <v>3034</v>
      </c>
      <c r="D2541" s="57" t="s">
        <v>3035</v>
      </c>
      <c r="E2541" s="66" t="s">
        <v>4</v>
      </c>
    </row>
    <row r="2542" spans="1:5" x14ac:dyDescent="0.25">
      <c r="A2542" s="78" t="s">
        <v>3703</v>
      </c>
      <c r="B2542" s="57" t="s">
        <v>1463</v>
      </c>
      <c r="C2542" s="57" t="s">
        <v>3034</v>
      </c>
      <c r="D2542" s="57" t="s">
        <v>3035</v>
      </c>
      <c r="E2542" s="66" t="s">
        <v>4</v>
      </c>
    </row>
    <row r="2543" spans="1:5" x14ac:dyDescent="0.25">
      <c r="A2543" s="78" t="s">
        <v>3704</v>
      </c>
      <c r="B2543" s="57" t="s">
        <v>3705</v>
      </c>
      <c r="C2543" s="57" t="s">
        <v>3034</v>
      </c>
      <c r="D2543" s="57" t="s">
        <v>3035</v>
      </c>
      <c r="E2543" s="66" t="s">
        <v>4</v>
      </c>
    </row>
    <row r="2544" spans="1:5" x14ac:dyDescent="0.25">
      <c r="A2544" s="78" t="s">
        <v>3706</v>
      </c>
      <c r="B2544" s="57" t="s">
        <v>3707</v>
      </c>
      <c r="C2544" s="57" t="s">
        <v>3034</v>
      </c>
      <c r="D2544" s="57" t="s">
        <v>3035</v>
      </c>
      <c r="E2544" s="66" t="s">
        <v>4</v>
      </c>
    </row>
    <row r="2545" spans="1:5" x14ac:dyDescent="0.25">
      <c r="A2545" s="78" t="s">
        <v>3708</v>
      </c>
      <c r="B2545" s="57" t="s">
        <v>3709</v>
      </c>
      <c r="C2545" s="57" t="s">
        <v>3034</v>
      </c>
      <c r="D2545" s="57" t="s">
        <v>3035</v>
      </c>
      <c r="E2545" s="66" t="s">
        <v>4</v>
      </c>
    </row>
    <row r="2546" spans="1:5" x14ac:dyDescent="0.25">
      <c r="A2546" s="78" t="s">
        <v>3710</v>
      </c>
      <c r="B2546" s="57" t="s">
        <v>3711</v>
      </c>
      <c r="C2546" s="57" t="s">
        <v>3034</v>
      </c>
      <c r="D2546" s="57" t="s">
        <v>3035</v>
      </c>
      <c r="E2546" s="66" t="s">
        <v>4</v>
      </c>
    </row>
    <row r="2547" spans="1:5" x14ac:dyDescent="0.25">
      <c r="A2547" s="78" t="s">
        <v>3712</v>
      </c>
      <c r="B2547" s="57" t="s">
        <v>1465</v>
      </c>
      <c r="C2547" s="57" t="s">
        <v>3034</v>
      </c>
      <c r="D2547" s="57" t="s">
        <v>3035</v>
      </c>
      <c r="E2547" s="66" t="s">
        <v>4</v>
      </c>
    </row>
    <row r="2548" spans="1:5" x14ac:dyDescent="0.25">
      <c r="A2548" s="78" t="s">
        <v>3713</v>
      </c>
      <c r="B2548" s="57" t="s">
        <v>1465</v>
      </c>
      <c r="C2548" s="57" t="s">
        <v>3034</v>
      </c>
      <c r="D2548" s="57" t="s">
        <v>3073</v>
      </c>
      <c r="E2548" s="66" t="s">
        <v>4</v>
      </c>
    </row>
    <row r="2549" spans="1:5" x14ac:dyDescent="0.25">
      <c r="A2549" s="78" t="s">
        <v>3714</v>
      </c>
      <c r="B2549" s="57" t="s">
        <v>1465</v>
      </c>
      <c r="C2549" s="57" t="s">
        <v>3034</v>
      </c>
      <c r="D2549" s="57" t="s">
        <v>3075</v>
      </c>
      <c r="E2549" s="66" t="s">
        <v>4</v>
      </c>
    </row>
    <row r="2550" spans="1:5" x14ac:dyDescent="0.25">
      <c r="A2550" s="78" t="s">
        <v>3715</v>
      </c>
      <c r="B2550" s="57" t="s">
        <v>1465</v>
      </c>
      <c r="C2550" s="57" t="s">
        <v>3034</v>
      </c>
      <c r="D2550" s="57" t="s">
        <v>56</v>
      </c>
      <c r="E2550" s="66" t="s">
        <v>4</v>
      </c>
    </row>
    <row r="2551" spans="1:5" x14ac:dyDescent="0.25">
      <c r="A2551" s="78" t="s">
        <v>3716</v>
      </c>
      <c r="B2551" s="57" t="s">
        <v>3717</v>
      </c>
      <c r="C2551" s="57" t="s">
        <v>3034</v>
      </c>
      <c r="D2551" s="57" t="s">
        <v>3035</v>
      </c>
      <c r="E2551" s="66" t="s">
        <v>4</v>
      </c>
    </row>
    <row r="2552" spans="1:5" x14ac:dyDescent="0.25">
      <c r="A2552" s="78" t="s">
        <v>3718</v>
      </c>
      <c r="B2552" s="57" t="s">
        <v>3719</v>
      </c>
      <c r="C2552" s="57" t="s">
        <v>3034</v>
      </c>
      <c r="D2552" s="57" t="s">
        <v>3035</v>
      </c>
      <c r="E2552" s="66" t="s">
        <v>4</v>
      </c>
    </row>
    <row r="2553" spans="1:5" x14ac:dyDescent="0.25">
      <c r="A2553" s="78" t="s">
        <v>3720</v>
      </c>
      <c r="B2553" s="57" t="s">
        <v>3721</v>
      </c>
      <c r="C2553" s="57" t="s">
        <v>3034</v>
      </c>
      <c r="D2553" s="57" t="s">
        <v>3035</v>
      </c>
      <c r="E2553" s="66" t="s">
        <v>4</v>
      </c>
    </row>
    <row r="2554" spans="1:5" x14ac:dyDescent="0.25">
      <c r="A2554" s="78" t="s">
        <v>3722</v>
      </c>
      <c r="B2554" s="57" t="s">
        <v>3723</v>
      </c>
      <c r="C2554" s="57" t="s">
        <v>3034</v>
      </c>
      <c r="D2554" s="57" t="s">
        <v>3035</v>
      </c>
      <c r="E2554" s="66" t="s">
        <v>4</v>
      </c>
    </row>
    <row r="2555" spans="1:5" x14ac:dyDescent="0.25">
      <c r="A2555" s="78" t="s">
        <v>3724</v>
      </c>
      <c r="B2555" s="57" t="s">
        <v>3725</v>
      </c>
      <c r="C2555" s="57" t="s">
        <v>3034</v>
      </c>
      <c r="D2555" s="57" t="s">
        <v>3035</v>
      </c>
      <c r="E2555" s="66" t="s">
        <v>4</v>
      </c>
    </row>
    <row r="2556" spans="1:5" x14ac:dyDescent="0.25">
      <c r="A2556" s="78" t="s">
        <v>3726</v>
      </c>
      <c r="B2556" s="57" t="s">
        <v>3727</v>
      </c>
      <c r="C2556" s="57" t="s">
        <v>3034</v>
      </c>
      <c r="D2556" s="57" t="s">
        <v>3035</v>
      </c>
      <c r="E2556" s="66" t="s">
        <v>4</v>
      </c>
    </row>
    <row r="2557" spans="1:5" x14ac:dyDescent="0.25">
      <c r="A2557" s="78" t="s">
        <v>3728</v>
      </c>
      <c r="B2557" s="57" t="s">
        <v>1505</v>
      </c>
      <c r="C2557" s="57" t="s">
        <v>3034</v>
      </c>
      <c r="D2557" s="57" t="s">
        <v>3035</v>
      </c>
      <c r="E2557" s="66" t="s">
        <v>4</v>
      </c>
    </row>
    <row r="2558" spans="1:5" x14ac:dyDescent="0.25">
      <c r="A2558" s="78" t="s">
        <v>3729</v>
      </c>
      <c r="B2558" s="57" t="s">
        <v>1505</v>
      </c>
      <c r="C2558" s="57" t="s">
        <v>3034</v>
      </c>
      <c r="D2558" s="57" t="s">
        <v>3073</v>
      </c>
      <c r="E2558" s="66" t="s">
        <v>4</v>
      </c>
    </row>
    <row r="2559" spans="1:5" x14ac:dyDescent="0.25">
      <c r="A2559" s="78" t="s">
        <v>3730</v>
      </c>
      <c r="B2559" s="57" t="s">
        <v>1505</v>
      </c>
      <c r="C2559" s="57" t="s">
        <v>3034</v>
      </c>
      <c r="D2559" s="57" t="s">
        <v>3075</v>
      </c>
      <c r="E2559" s="66" t="s">
        <v>4</v>
      </c>
    </row>
    <row r="2560" spans="1:5" x14ac:dyDescent="0.25">
      <c r="A2560" s="78" t="s">
        <v>3731</v>
      </c>
      <c r="B2560" s="57" t="s">
        <v>1505</v>
      </c>
      <c r="C2560" s="57" t="s">
        <v>3034</v>
      </c>
      <c r="D2560" s="57" t="s">
        <v>56</v>
      </c>
      <c r="E2560" s="66" t="s">
        <v>4</v>
      </c>
    </row>
    <row r="2561" spans="1:5" x14ac:dyDescent="0.25">
      <c r="A2561" s="78" t="s">
        <v>3732</v>
      </c>
      <c r="B2561" s="57" t="s">
        <v>3733</v>
      </c>
      <c r="C2561" s="57" t="s">
        <v>3034</v>
      </c>
      <c r="D2561" s="57" t="s">
        <v>3035</v>
      </c>
      <c r="E2561" s="66" t="s">
        <v>4</v>
      </c>
    </row>
    <row r="2562" spans="1:5" x14ac:dyDescent="0.25">
      <c r="A2562" s="78" t="s">
        <v>3734</v>
      </c>
      <c r="B2562" s="57" t="s">
        <v>1517</v>
      </c>
      <c r="C2562" s="57" t="s">
        <v>3034</v>
      </c>
      <c r="D2562" s="57" t="s">
        <v>56</v>
      </c>
      <c r="E2562" s="66" t="s">
        <v>4</v>
      </c>
    </row>
    <row r="2563" spans="1:5" x14ac:dyDescent="0.25">
      <c r="A2563" s="78" t="s">
        <v>3735</v>
      </c>
      <c r="B2563" s="57" t="s">
        <v>1531</v>
      </c>
      <c r="C2563" s="57" t="s">
        <v>3034</v>
      </c>
      <c r="D2563" s="57" t="s">
        <v>3035</v>
      </c>
      <c r="E2563" s="66" t="s">
        <v>4</v>
      </c>
    </row>
    <row r="2564" spans="1:5" x14ac:dyDescent="0.25">
      <c r="A2564" s="78" t="s">
        <v>3736</v>
      </c>
      <c r="B2564" s="57" t="s">
        <v>1531</v>
      </c>
      <c r="C2564" s="57" t="s">
        <v>3034</v>
      </c>
      <c r="D2564" s="57" t="s">
        <v>3073</v>
      </c>
      <c r="E2564" s="66" t="s">
        <v>4</v>
      </c>
    </row>
    <row r="2565" spans="1:5" x14ac:dyDescent="0.25">
      <c r="A2565" s="78" t="s">
        <v>3737</v>
      </c>
      <c r="B2565" s="57" t="s">
        <v>1531</v>
      </c>
      <c r="C2565" s="57" t="s">
        <v>3034</v>
      </c>
      <c r="D2565" s="57" t="s">
        <v>3075</v>
      </c>
      <c r="E2565" s="66" t="s">
        <v>4</v>
      </c>
    </row>
    <row r="2566" spans="1:5" x14ac:dyDescent="0.25">
      <c r="A2566" s="78" t="s">
        <v>3738</v>
      </c>
      <c r="B2566" s="57" t="s">
        <v>1531</v>
      </c>
      <c r="C2566" s="57" t="s">
        <v>3034</v>
      </c>
      <c r="D2566" s="57" t="s">
        <v>56</v>
      </c>
      <c r="E2566" s="66" t="s">
        <v>4</v>
      </c>
    </row>
    <row r="2567" spans="1:5" x14ac:dyDescent="0.25">
      <c r="A2567" s="78" t="s">
        <v>3739</v>
      </c>
      <c r="B2567" s="57" t="s">
        <v>3740</v>
      </c>
      <c r="C2567" s="57" t="s">
        <v>3034</v>
      </c>
      <c r="D2567" s="57" t="s">
        <v>3035</v>
      </c>
      <c r="E2567" s="66" t="s">
        <v>4</v>
      </c>
    </row>
    <row r="2568" spans="1:5" x14ac:dyDescent="0.25">
      <c r="A2568" s="78" t="s">
        <v>3741</v>
      </c>
      <c r="B2568" s="57" t="s">
        <v>3742</v>
      </c>
      <c r="C2568" s="57" t="s">
        <v>3034</v>
      </c>
      <c r="D2568" s="57" t="s">
        <v>3035</v>
      </c>
      <c r="E2568" s="66" t="s">
        <v>4</v>
      </c>
    </row>
    <row r="2569" spans="1:5" x14ac:dyDescent="0.25">
      <c r="A2569" s="78" t="s">
        <v>3743</v>
      </c>
      <c r="B2569" s="57" t="s">
        <v>3744</v>
      </c>
      <c r="C2569" s="57" t="s">
        <v>3034</v>
      </c>
      <c r="D2569" s="57" t="s">
        <v>3035</v>
      </c>
      <c r="E2569" s="66" t="s">
        <v>4</v>
      </c>
    </row>
    <row r="2570" spans="1:5" x14ac:dyDescent="0.25">
      <c r="A2570" s="78" t="s">
        <v>3745</v>
      </c>
      <c r="B2570" s="57" t="s">
        <v>3746</v>
      </c>
      <c r="C2570" s="57" t="s">
        <v>3034</v>
      </c>
      <c r="D2570" s="57" t="s">
        <v>3035</v>
      </c>
      <c r="E2570" s="66" t="s">
        <v>4</v>
      </c>
    </row>
    <row r="2571" spans="1:5" x14ac:dyDescent="0.25">
      <c r="A2571" s="78" t="s">
        <v>3747</v>
      </c>
      <c r="B2571" s="57" t="s">
        <v>3748</v>
      </c>
      <c r="C2571" s="57" t="s">
        <v>3034</v>
      </c>
      <c r="D2571" s="57" t="s">
        <v>3035</v>
      </c>
      <c r="E2571" s="66" t="s">
        <v>4</v>
      </c>
    </row>
    <row r="2572" spans="1:5" x14ac:dyDescent="0.25">
      <c r="A2572" s="78" t="s">
        <v>3749</v>
      </c>
      <c r="B2572" s="57" t="s">
        <v>3748</v>
      </c>
      <c r="C2572" s="57" t="s">
        <v>3034</v>
      </c>
      <c r="D2572" s="57" t="s">
        <v>3073</v>
      </c>
      <c r="E2572" s="66" t="s">
        <v>4</v>
      </c>
    </row>
    <row r="2573" spans="1:5" x14ac:dyDescent="0.25">
      <c r="A2573" s="78" t="s">
        <v>3750</v>
      </c>
      <c r="B2573" s="57" t="s">
        <v>3748</v>
      </c>
      <c r="C2573" s="57" t="s">
        <v>3034</v>
      </c>
      <c r="D2573" s="57" t="s">
        <v>3075</v>
      </c>
      <c r="E2573" s="66" t="s">
        <v>4</v>
      </c>
    </row>
    <row r="2574" spans="1:5" x14ac:dyDescent="0.25">
      <c r="A2574" s="78" t="s">
        <v>3751</v>
      </c>
      <c r="B2574" s="57" t="s">
        <v>3748</v>
      </c>
      <c r="C2574" s="57" t="s">
        <v>3034</v>
      </c>
      <c r="D2574" s="57" t="s">
        <v>56</v>
      </c>
      <c r="E2574" s="66" t="s">
        <v>4</v>
      </c>
    </row>
    <row r="2575" spans="1:5" x14ac:dyDescent="0.25">
      <c r="A2575" s="78" t="s">
        <v>3752</v>
      </c>
      <c r="B2575" s="57" t="s">
        <v>3753</v>
      </c>
      <c r="C2575" s="57" t="s">
        <v>3034</v>
      </c>
      <c r="D2575" s="57" t="s">
        <v>3035</v>
      </c>
      <c r="E2575" s="66" t="s">
        <v>4</v>
      </c>
    </row>
    <row r="2576" spans="1:5" x14ac:dyDescent="0.25">
      <c r="A2576" s="78" t="s">
        <v>3754</v>
      </c>
      <c r="B2576" s="57" t="s">
        <v>3753</v>
      </c>
      <c r="C2576" s="57" t="s">
        <v>3034</v>
      </c>
      <c r="D2576" s="57" t="s">
        <v>3073</v>
      </c>
      <c r="E2576" s="66" t="s">
        <v>4</v>
      </c>
    </row>
    <row r="2577" spans="1:5" x14ac:dyDescent="0.25">
      <c r="A2577" s="78" t="s">
        <v>3755</v>
      </c>
      <c r="B2577" s="57" t="s">
        <v>3753</v>
      </c>
      <c r="C2577" s="57" t="s">
        <v>3034</v>
      </c>
      <c r="D2577" s="57" t="s">
        <v>3075</v>
      </c>
      <c r="E2577" s="66" t="s">
        <v>4</v>
      </c>
    </row>
    <row r="2578" spans="1:5" x14ac:dyDescent="0.25">
      <c r="A2578" s="78" t="s">
        <v>3756</v>
      </c>
      <c r="B2578" s="57" t="s">
        <v>3753</v>
      </c>
      <c r="C2578" s="57" t="s">
        <v>3034</v>
      </c>
      <c r="D2578" s="57" t="s">
        <v>56</v>
      </c>
      <c r="E2578" s="66" t="s">
        <v>4</v>
      </c>
    </row>
    <row r="2579" spans="1:5" x14ac:dyDescent="0.25">
      <c r="A2579" s="78" t="s">
        <v>3757</v>
      </c>
      <c r="B2579" s="57" t="s">
        <v>3758</v>
      </c>
      <c r="C2579" s="57" t="s">
        <v>3034</v>
      </c>
      <c r="D2579" s="57" t="s">
        <v>3035</v>
      </c>
      <c r="E2579" s="66" t="s">
        <v>4</v>
      </c>
    </row>
    <row r="2580" spans="1:5" x14ac:dyDescent="0.25">
      <c r="A2580" s="78" t="s">
        <v>3759</v>
      </c>
      <c r="B2580" s="57" t="s">
        <v>1553</v>
      </c>
      <c r="C2580" s="57" t="s">
        <v>3034</v>
      </c>
      <c r="D2580" s="57" t="s">
        <v>56</v>
      </c>
      <c r="E2580" s="66" t="s">
        <v>4</v>
      </c>
    </row>
    <row r="2581" spans="1:5" x14ac:dyDescent="0.25">
      <c r="A2581" s="78" t="s">
        <v>3760</v>
      </c>
      <c r="B2581" s="57" t="s">
        <v>3761</v>
      </c>
      <c r="C2581" s="57" t="s">
        <v>3034</v>
      </c>
      <c r="D2581" s="57" t="s">
        <v>3035</v>
      </c>
      <c r="E2581" s="66" t="s">
        <v>4</v>
      </c>
    </row>
    <row r="2582" spans="1:5" x14ac:dyDescent="0.25">
      <c r="A2582" s="78" t="s">
        <v>3762</v>
      </c>
      <c r="B2582" s="57" t="s">
        <v>3763</v>
      </c>
      <c r="C2582" s="57" t="s">
        <v>3034</v>
      </c>
      <c r="D2582" s="57" t="s">
        <v>3035</v>
      </c>
      <c r="E2582" s="66" t="s">
        <v>4</v>
      </c>
    </row>
    <row r="2583" spans="1:5" x14ac:dyDescent="0.25">
      <c r="A2583" s="78" t="s">
        <v>3764</v>
      </c>
      <c r="B2583" s="57" t="s">
        <v>3765</v>
      </c>
      <c r="C2583" s="57" t="s">
        <v>3034</v>
      </c>
      <c r="D2583" s="57" t="s">
        <v>3035</v>
      </c>
      <c r="E2583" s="66" t="s">
        <v>4</v>
      </c>
    </row>
    <row r="2584" spans="1:5" x14ac:dyDescent="0.25">
      <c r="A2584" s="78" t="s">
        <v>3766</v>
      </c>
      <c r="B2584" s="57" t="s">
        <v>3767</v>
      </c>
      <c r="C2584" s="57" t="s">
        <v>3034</v>
      </c>
      <c r="D2584" s="57" t="s">
        <v>3035</v>
      </c>
      <c r="E2584" s="66" t="s">
        <v>4</v>
      </c>
    </row>
    <row r="2585" spans="1:5" x14ac:dyDescent="0.25">
      <c r="A2585" s="78" t="s">
        <v>3768</v>
      </c>
      <c r="B2585" s="57" t="s">
        <v>3769</v>
      </c>
      <c r="C2585" s="57" t="s">
        <v>3034</v>
      </c>
      <c r="D2585" s="57" t="s">
        <v>3035</v>
      </c>
      <c r="E2585" s="66" t="s">
        <v>4</v>
      </c>
    </row>
    <row r="2586" spans="1:5" x14ac:dyDescent="0.25">
      <c r="A2586" s="78" t="s">
        <v>3770</v>
      </c>
      <c r="B2586" s="57" t="s">
        <v>3771</v>
      </c>
      <c r="C2586" s="57" t="s">
        <v>3034</v>
      </c>
      <c r="D2586" s="57" t="s">
        <v>3035</v>
      </c>
      <c r="E2586" s="66" t="s">
        <v>4</v>
      </c>
    </row>
    <row r="2587" spans="1:5" x14ac:dyDescent="0.25">
      <c r="A2587" s="78" t="s">
        <v>3772</v>
      </c>
      <c r="B2587" s="57" t="s">
        <v>3773</v>
      </c>
      <c r="C2587" s="57" t="s">
        <v>3034</v>
      </c>
      <c r="D2587" s="57" t="s">
        <v>3035</v>
      </c>
      <c r="E2587" s="66" t="s">
        <v>4</v>
      </c>
    </row>
    <row r="2588" spans="1:5" x14ac:dyDescent="0.25">
      <c r="A2588" s="78" t="s">
        <v>3774</v>
      </c>
      <c r="B2588" s="57" t="s">
        <v>1561</v>
      </c>
      <c r="C2588" s="57" t="s">
        <v>3034</v>
      </c>
      <c r="D2588" s="57" t="s">
        <v>56</v>
      </c>
      <c r="E2588" s="66" t="s">
        <v>4</v>
      </c>
    </row>
    <row r="2589" spans="1:5" x14ac:dyDescent="0.25">
      <c r="A2589" s="78" t="s">
        <v>3775</v>
      </c>
      <c r="B2589" s="57" t="s">
        <v>1575</v>
      </c>
      <c r="C2589" s="57" t="s">
        <v>3034</v>
      </c>
      <c r="D2589" s="57" t="s">
        <v>3035</v>
      </c>
      <c r="E2589" s="66" t="s">
        <v>4</v>
      </c>
    </row>
    <row r="2590" spans="1:5" x14ac:dyDescent="0.25">
      <c r="A2590" s="78" t="s">
        <v>3776</v>
      </c>
      <c r="B2590" s="57" t="s">
        <v>3777</v>
      </c>
      <c r="C2590" s="57" t="s">
        <v>3034</v>
      </c>
      <c r="D2590" s="57" t="s">
        <v>3035</v>
      </c>
      <c r="E2590" s="66" t="s">
        <v>4</v>
      </c>
    </row>
    <row r="2591" spans="1:5" x14ac:dyDescent="0.25">
      <c r="A2591" s="78" t="s">
        <v>3778</v>
      </c>
      <c r="B2591" s="57" t="s">
        <v>3779</v>
      </c>
      <c r="C2591" s="57" t="s">
        <v>3034</v>
      </c>
      <c r="D2591" s="57" t="s">
        <v>3035</v>
      </c>
      <c r="E2591" s="66" t="s">
        <v>4</v>
      </c>
    </row>
    <row r="2592" spans="1:5" x14ac:dyDescent="0.25">
      <c r="A2592" s="78" t="s">
        <v>3780</v>
      </c>
      <c r="B2592" s="57" t="s">
        <v>3781</v>
      </c>
      <c r="C2592" s="57" t="s">
        <v>3034</v>
      </c>
      <c r="D2592" s="57" t="s">
        <v>3035</v>
      </c>
      <c r="E2592" s="66" t="s">
        <v>4</v>
      </c>
    </row>
    <row r="2593" spans="1:5" x14ac:dyDescent="0.25">
      <c r="A2593" s="78" t="s">
        <v>3782</v>
      </c>
      <c r="B2593" s="57" t="s">
        <v>1595</v>
      </c>
      <c r="C2593" s="57" t="s">
        <v>3034</v>
      </c>
      <c r="D2593" s="57" t="s">
        <v>3035</v>
      </c>
      <c r="E2593" s="66" t="s">
        <v>4</v>
      </c>
    </row>
    <row r="2594" spans="1:5" x14ac:dyDescent="0.25">
      <c r="A2594" s="78" t="s">
        <v>3783</v>
      </c>
      <c r="B2594" s="57" t="s">
        <v>1605</v>
      </c>
      <c r="C2594" s="57" t="s">
        <v>3034</v>
      </c>
      <c r="D2594" s="57" t="s">
        <v>3035</v>
      </c>
      <c r="E2594" s="66" t="s">
        <v>4</v>
      </c>
    </row>
    <row r="2595" spans="1:5" x14ac:dyDescent="0.25">
      <c r="A2595" s="78" t="s">
        <v>3784</v>
      </c>
      <c r="B2595" s="57" t="s">
        <v>3785</v>
      </c>
      <c r="C2595" s="57" t="s">
        <v>3034</v>
      </c>
      <c r="D2595" s="57" t="s">
        <v>3035</v>
      </c>
      <c r="E2595" s="66" t="s">
        <v>4</v>
      </c>
    </row>
    <row r="2596" spans="1:5" x14ac:dyDescent="0.25">
      <c r="A2596" s="78" t="s">
        <v>3786</v>
      </c>
      <c r="B2596" s="57" t="s">
        <v>3787</v>
      </c>
      <c r="C2596" s="57" t="s">
        <v>3034</v>
      </c>
      <c r="D2596" s="57" t="s">
        <v>3035</v>
      </c>
      <c r="E2596" s="66" t="s">
        <v>4</v>
      </c>
    </row>
    <row r="2597" spans="1:5" x14ac:dyDescent="0.25">
      <c r="A2597" s="78" t="s">
        <v>3788</v>
      </c>
      <c r="B2597" s="57" t="s">
        <v>3789</v>
      </c>
      <c r="C2597" s="57" t="s">
        <v>3034</v>
      </c>
      <c r="D2597" s="57" t="s">
        <v>3035</v>
      </c>
      <c r="E2597" s="66" t="s">
        <v>4</v>
      </c>
    </row>
    <row r="2598" spans="1:5" x14ac:dyDescent="0.25">
      <c r="A2598" s="78" t="s">
        <v>3790</v>
      </c>
      <c r="B2598" s="57" t="s">
        <v>1621</v>
      </c>
      <c r="C2598" s="57" t="s">
        <v>3034</v>
      </c>
      <c r="D2598" s="57" t="s">
        <v>3035</v>
      </c>
      <c r="E2598" s="66" t="s">
        <v>4</v>
      </c>
    </row>
    <row r="2599" spans="1:5" x14ac:dyDescent="0.25">
      <c r="A2599" s="78" t="s">
        <v>3791</v>
      </c>
      <c r="B2599" s="57" t="s">
        <v>1621</v>
      </c>
      <c r="C2599" s="57" t="s">
        <v>3034</v>
      </c>
      <c r="D2599" s="57" t="s">
        <v>56</v>
      </c>
      <c r="E2599" s="66" t="s">
        <v>4</v>
      </c>
    </row>
    <row r="2600" spans="1:5" x14ac:dyDescent="0.25">
      <c r="A2600" s="78" t="s">
        <v>3792</v>
      </c>
      <c r="B2600" s="57" t="s">
        <v>3793</v>
      </c>
      <c r="C2600" s="57" t="s">
        <v>3034</v>
      </c>
      <c r="D2600" s="57" t="s">
        <v>3035</v>
      </c>
      <c r="E2600" s="66" t="s">
        <v>4</v>
      </c>
    </row>
    <row r="2601" spans="1:5" x14ac:dyDescent="0.25">
      <c r="A2601" s="78" t="s">
        <v>3794</v>
      </c>
      <c r="B2601" s="57" t="s">
        <v>3795</v>
      </c>
      <c r="C2601" s="57" t="s">
        <v>3034</v>
      </c>
      <c r="D2601" s="57" t="s">
        <v>3035</v>
      </c>
      <c r="E2601" s="66" t="s">
        <v>4</v>
      </c>
    </row>
    <row r="2602" spans="1:5" x14ac:dyDescent="0.25">
      <c r="A2602" s="78" t="s">
        <v>3796</v>
      </c>
      <c r="B2602" s="57" t="s">
        <v>3797</v>
      </c>
      <c r="C2602" s="57" t="s">
        <v>3034</v>
      </c>
      <c r="D2602" s="57" t="s">
        <v>3035</v>
      </c>
      <c r="E2602" s="66" t="s">
        <v>4</v>
      </c>
    </row>
    <row r="2603" spans="1:5" x14ac:dyDescent="0.25">
      <c r="A2603" s="78" t="s">
        <v>3798</v>
      </c>
      <c r="B2603" s="57" t="s">
        <v>1641</v>
      </c>
      <c r="C2603" s="57" t="s">
        <v>3034</v>
      </c>
      <c r="D2603" s="57" t="s">
        <v>3035</v>
      </c>
      <c r="E2603" s="66" t="s">
        <v>4</v>
      </c>
    </row>
    <row r="2604" spans="1:5" x14ac:dyDescent="0.25">
      <c r="A2604" s="78" t="s">
        <v>3799</v>
      </c>
      <c r="B2604" s="57" t="s">
        <v>1641</v>
      </c>
      <c r="C2604" s="57" t="s">
        <v>3034</v>
      </c>
      <c r="D2604" s="57" t="s">
        <v>3073</v>
      </c>
      <c r="E2604" s="66" t="s">
        <v>4</v>
      </c>
    </row>
    <row r="2605" spans="1:5" x14ac:dyDescent="0.25">
      <c r="A2605" s="78" t="s">
        <v>3800</v>
      </c>
      <c r="B2605" s="57" t="s">
        <v>1641</v>
      </c>
      <c r="C2605" s="57" t="s">
        <v>3034</v>
      </c>
      <c r="D2605" s="57" t="s">
        <v>3075</v>
      </c>
      <c r="E2605" s="66" t="s">
        <v>4</v>
      </c>
    </row>
    <row r="2606" spans="1:5" x14ac:dyDescent="0.25">
      <c r="A2606" s="78" t="s">
        <v>3801</v>
      </c>
      <c r="B2606" s="57" t="s">
        <v>1641</v>
      </c>
      <c r="C2606" s="57" t="s">
        <v>3034</v>
      </c>
      <c r="D2606" s="57" t="s">
        <v>56</v>
      </c>
      <c r="E2606" s="66" t="s">
        <v>4</v>
      </c>
    </row>
    <row r="2607" spans="1:5" x14ac:dyDescent="0.25">
      <c r="A2607" s="78" t="s">
        <v>3802</v>
      </c>
      <c r="B2607" s="57" t="s">
        <v>3803</v>
      </c>
      <c r="C2607" s="57" t="s">
        <v>3034</v>
      </c>
      <c r="D2607" s="57" t="s">
        <v>3035</v>
      </c>
      <c r="E2607" s="66" t="s">
        <v>4</v>
      </c>
    </row>
    <row r="2608" spans="1:5" x14ac:dyDescent="0.25">
      <c r="A2608" s="78" t="s">
        <v>3804</v>
      </c>
      <c r="B2608" s="57" t="s">
        <v>3805</v>
      </c>
      <c r="C2608" s="57" t="s">
        <v>3034</v>
      </c>
      <c r="D2608" s="57" t="s">
        <v>3035</v>
      </c>
      <c r="E2608" s="66" t="s">
        <v>4</v>
      </c>
    </row>
    <row r="2609" spans="1:5" x14ac:dyDescent="0.25">
      <c r="A2609" s="78" t="s">
        <v>3806</v>
      </c>
      <c r="B2609" s="57" t="s">
        <v>3807</v>
      </c>
      <c r="C2609" s="57" t="s">
        <v>3034</v>
      </c>
      <c r="D2609" s="57" t="s">
        <v>3035</v>
      </c>
      <c r="E2609" s="66" t="s">
        <v>4</v>
      </c>
    </row>
    <row r="2610" spans="1:5" x14ac:dyDescent="0.25">
      <c r="A2610" s="78" t="s">
        <v>3808</v>
      </c>
      <c r="B2610" s="57" t="s">
        <v>3809</v>
      </c>
      <c r="C2610" s="57" t="s">
        <v>3034</v>
      </c>
      <c r="D2610" s="57" t="s">
        <v>3035</v>
      </c>
      <c r="E2610" s="66" t="s">
        <v>4</v>
      </c>
    </row>
    <row r="2611" spans="1:5" x14ac:dyDescent="0.25">
      <c r="A2611" s="78" t="s">
        <v>3810</v>
      </c>
      <c r="B2611" s="57" t="s">
        <v>3811</v>
      </c>
      <c r="C2611" s="57" t="s">
        <v>3034</v>
      </c>
      <c r="D2611" s="57" t="s">
        <v>3035</v>
      </c>
      <c r="E2611" s="66" t="s">
        <v>4</v>
      </c>
    </row>
    <row r="2612" spans="1:5" x14ac:dyDescent="0.25">
      <c r="A2612" s="78" t="s">
        <v>3812</v>
      </c>
      <c r="B2612" s="57" t="s">
        <v>3813</v>
      </c>
      <c r="C2612" s="57" t="s">
        <v>3034</v>
      </c>
      <c r="D2612" s="57" t="s">
        <v>3035</v>
      </c>
      <c r="E2612" s="66" t="s">
        <v>4</v>
      </c>
    </row>
    <row r="2613" spans="1:5" x14ac:dyDescent="0.25">
      <c r="A2613" s="78" t="s">
        <v>3814</v>
      </c>
      <c r="B2613" s="57" t="s">
        <v>1689</v>
      </c>
      <c r="C2613" s="57" t="s">
        <v>3034</v>
      </c>
      <c r="D2613" s="57" t="s">
        <v>3035</v>
      </c>
      <c r="E2613" s="66" t="s">
        <v>4</v>
      </c>
    </row>
    <row r="2614" spans="1:5" x14ac:dyDescent="0.25">
      <c r="A2614" s="78" t="s">
        <v>3815</v>
      </c>
      <c r="B2614" s="57" t="s">
        <v>1689</v>
      </c>
      <c r="C2614" s="57" t="s">
        <v>3034</v>
      </c>
      <c r="D2614" s="57" t="s">
        <v>3073</v>
      </c>
      <c r="E2614" s="66" t="s">
        <v>4</v>
      </c>
    </row>
    <row r="2615" spans="1:5" x14ac:dyDescent="0.25">
      <c r="A2615" s="78" t="s">
        <v>3816</v>
      </c>
      <c r="B2615" s="57" t="s">
        <v>1689</v>
      </c>
      <c r="C2615" s="57" t="s">
        <v>3034</v>
      </c>
      <c r="D2615" s="57" t="s">
        <v>3075</v>
      </c>
      <c r="E2615" s="66" t="s">
        <v>4</v>
      </c>
    </row>
    <row r="2616" spans="1:5" x14ac:dyDescent="0.25">
      <c r="A2616" s="78" t="s">
        <v>3817</v>
      </c>
      <c r="B2616" s="57" t="s">
        <v>1689</v>
      </c>
      <c r="C2616" s="57" t="s">
        <v>3034</v>
      </c>
      <c r="D2616" s="57" t="s">
        <v>56</v>
      </c>
      <c r="E2616" s="66" t="s">
        <v>4</v>
      </c>
    </row>
    <row r="2617" spans="1:5" x14ac:dyDescent="0.25">
      <c r="A2617" s="78" t="s">
        <v>3818</v>
      </c>
      <c r="B2617" s="57" t="s">
        <v>3819</v>
      </c>
      <c r="C2617" s="57" t="s">
        <v>3034</v>
      </c>
      <c r="D2617" s="57" t="s">
        <v>3035</v>
      </c>
      <c r="E2617" s="66" t="s">
        <v>4</v>
      </c>
    </row>
    <row r="2618" spans="1:5" x14ac:dyDescent="0.25">
      <c r="A2618" s="78" t="s">
        <v>3820</v>
      </c>
      <c r="B2618" s="57" t="s">
        <v>3821</v>
      </c>
      <c r="C2618" s="57" t="s">
        <v>3034</v>
      </c>
      <c r="D2618" s="57" t="s">
        <v>3035</v>
      </c>
      <c r="E2618" s="66" t="s">
        <v>4</v>
      </c>
    </row>
    <row r="2619" spans="1:5" x14ac:dyDescent="0.25">
      <c r="A2619" s="78" t="s">
        <v>3822</v>
      </c>
      <c r="B2619" s="57" t="s">
        <v>3823</v>
      </c>
      <c r="C2619" s="57" t="s">
        <v>3034</v>
      </c>
      <c r="D2619" s="57" t="s">
        <v>3035</v>
      </c>
      <c r="E2619" s="66" t="s">
        <v>4</v>
      </c>
    </row>
    <row r="2620" spans="1:5" x14ac:dyDescent="0.25">
      <c r="A2620" s="78" t="s">
        <v>3824</v>
      </c>
      <c r="B2620" s="57" t="s">
        <v>3825</v>
      </c>
      <c r="C2620" s="57" t="s">
        <v>3034</v>
      </c>
      <c r="D2620" s="57" t="s">
        <v>3035</v>
      </c>
      <c r="E2620" s="66" t="s">
        <v>4</v>
      </c>
    </row>
    <row r="2621" spans="1:5" x14ac:dyDescent="0.25">
      <c r="A2621" s="78" t="s">
        <v>3826</v>
      </c>
      <c r="B2621" s="57" t="s">
        <v>3827</v>
      </c>
      <c r="C2621" s="57" t="s">
        <v>3034</v>
      </c>
      <c r="D2621" s="57" t="s">
        <v>3035</v>
      </c>
      <c r="E2621" s="66" t="s">
        <v>4</v>
      </c>
    </row>
    <row r="2622" spans="1:5" x14ac:dyDescent="0.25">
      <c r="A2622" s="78" t="s">
        <v>3828</v>
      </c>
      <c r="B2622" s="57" t="s">
        <v>3829</v>
      </c>
      <c r="C2622" s="57" t="s">
        <v>3034</v>
      </c>
      <c r="D2622" s="57" t="s">
        <v>3035</v>
      </c>
      <c r="E2622" s="66" t="s">
        <v>4</v>
      </c>
    </row>
    <row r="2623" spans="1:5" x14ac:dyDescent="0.25">
      <c r="A2623" s="78" t="s">
        <v>3830</v>
      </c>
      <c r="B2623" s="57" t="s">
        <v>3831</v>
      </c>
      <c r="C2623" s="57" t="s">
        <v>3034</v>
      </c>
      <c r="D2623" s="57" t="s">
        <v>3035</v>
      </c>
      <c r="E2623" s="66" t="s">
        <v>4</v>
      </c>
    </row>
    <row r="2624" spans="1:5" x14ac:dyDescent="0.25">
      <c r="A2624" s="78" t="s">
        <v>3832</v>
      </c>
      <c r="B2624" s="57" t="s">
        <v>3833</v>
      </c>
      <c r="C2624" s="57" t="s">
        <v>3034</v>
      </c>
      <c r="D2624" s="57" t="s">
        <v>3035</v>
      </c>
      <c r="E2624" s="66" t="s">
        <v>4</v>
      </c>
    </row>
    <row r="2625" spans="1:5" x14ac:dyDescent="0.25">
      <c r="A2625" s="78" t="s">
        <v>3834</v>
      </c>
      <c r="B2625" s="57" t="s">
        <v>3835</v>
      </c>
      <c r="C2625" s="57" t="s">
        <v>3034</v>
      </c>
      <c r="D2625" s="57" t="s">
        <v>3035</v>
      </c>
      <c r="E2625" s="66" t="s">
        <v>4</v>
      </c>
    </row>
    <row r="2626" spans="1:5" x14ac:dyDescent="0.25">
      <c r="A2626" s="78" t="s">
        <v>3836</v>
      </c>
      <c r="B2626" s="57" t="s">
        <v>3837</v>
      </c>
      <c r="C2626" s="57" t="s">
        <v>3034</v>
      </c>
      <c r="D2626" s="57" t="s">
        <v>3035</v>
      </c>
      <c r="E2626" s="66" t="s">
        <v>4</v>
      </c>
    </row>
    <row r="2627" spans="1:5" x14ac:dyDescent="0.25">
      <c r="A2627" s="78" t="s">
        <v>3838</v>
      </c>
      <c r="B2627" s="57" t="s">
        <v>3839</v>
      </c>
      <c r="C2627" s="57" t="s">
        <v>3034</v>
      </c>
      <c r="D2627" s="57" t="s">
        <v>3035</v>
      </c>
      <c r="E2627" s="66" t="s">
        <v>4</v>
      </c>
    </row>
    <row r="2628" spans="1:5" x14ac:dyDescent="0.25">
      <c r="A2628" s="78" t="s">
        <v>3840</v>
      </c>
      <c r="B2628" s="57" t="s">
        <v>3841</v>
      </c>
      <c r="C2628" s="57" t="s">
        <v>3034</v>
      </c>
      <c r="D2628" s="57" t="s">
        <v>3035</v>
      </c>
      <c r="E2628" s="66" t="s">
        <v>4</v>
      </c>
    </row>
    <row r="2629" spans="1:5" x14ac:dyDescent="0.25">
      <c r="A2629" s="78" t="s">
        <v>3842</v>
      </c>
      <c r="B2629" s="57" t="s">
        <v>3843</v>
      </c>
      <c r="C2629" s="57" t="s">
        <v>3034</v>
      </c>
      <c r="D2629" s="57" t="s">
        <v>3035</v>
      </c>
      <c r="E2629" s="66" t="s">
        <v>4</v>
      </c>
    </row>
    <row r="2630" spans="1:5" x14ac:dyDescent="0.25">
      <c r="A2630" s="78" t="s">
        <v>3844</v>
      </c>
      <c r="B2630" s="57" t="s">
        <v>3845</v>
      </c>
      <c r="C2630" s="57" t="s">
        <v>3034</v>
      </c>
      <c r="D2630" s="57" t="s">
        <v>3035</v>
      </c>
      <c r="E2630" s="66" t="s">
        <v>4</v>
      </c>
    </row>
    <row r="2631" spans="1:5" x14ac:dyDescent="0.25">
      <c r="A2631" s="78" t="s">
        <v>3846</v>
      </c>
      <c r="B2631" s="57" t="s">
        <v>3847</v>
      </c>
      <c r="C2631" s="57" t="s">
        <v>3034</v>
      </c>
      <c r="D2631" s="57" t="s">
        <v>3035</v>
      </c>
      <c r="E2631" s="66" t="s">
        <v>4</v>
      </c>
    </row>
    <row r="2632" spans="1:5" x14ac:dyDescent="0.25">
      <c r="A2632" s="78" t="s">
        <v>3848</v>
      </c>
      <c r="B2632" s="57" t="s">
        <v>1743</v>
      </c>
      <c r="C2632" s="57" t="s">
        <v>3034</v>
      </c>
      <c r="D2632" s="57" t="s">
        <v>3035</v>
      </c>
      <c r="E2632" s="66" t="s">
        <v>4</v>
      </c>
    </row>
    <row r="2633" spans="1:5" x14ac:dyDescent="0.25">
      <c r="A2633" s="78" t="s">
        <v>3849</v>
      </c>
      <c r="B2633" s="57" t="s">
        <v>3850</v>
      </c>
      <c r="C2633" s="57" t="s">
        <v>3034</v>
      </c>
      <c r="D2633" s="57" t="s">
        <v>3035</v>
      </c>
      <c r="E2633" s="66" t="s">
        <v>4</v>
      </c>
    </row>
    <row r="2634" spans="1:5" x14ac:dyDescent="0.25">
      <c r="A2634" s="78" t="s">
        <v>3851</v>
      </c>
      <c r="B2634" s="57" t="s">
        <v>3852</v>
      </c>
      <c r="C2634" s="57" t="s">
        <v>3034</v>
      </c>
      <c r="D2634" s="57" t="s">
        <v>3035</v>
      </c>
      <c r="E2634" s="66" t="s">
        <v>4</v>
      </c>
    </row>
    <row r="2635" spans="1:5" x14ac:dyDescent="0.25">
      <c r="A2635" s="78" t="s">
        <v>3853</v>
      </c>
      <c r="B2635" s="57" t="s">
        <v>3854</v>
      </c>
      <c r="C2635" s="57" t="s">
        <v>3034</v>
      </c>
      <c r="D2635" s="57" t="s">
        <v>3035</v>
      </c>
      <c r="E2635" s="66" t="s">
        <v>4</v>
      </c>
    </row>
    <row r="2636" spans="1:5" x14ac:dyDescent="0.25">
      <c r="A2636" s="78" t="s">
        <v>3855</v>
      </c>
      <c r="B2636" s="57" t="s">
        <v>3856</v>
      </c>
      <c r="C2636" s="57" t="s">
        <v>3034</v>
      </c>
      <c r="D2636" s="57" t="s">
        <v>3035</v>
      </c>
      <c r="E2636" s="66" t="s">
        <v>4</v>
      </c>
    </row>
    <row r="2637" spans="1:5" x14ac:dyDescent="0.25">
      <c r="A2637" s="78" t="s">
        <v>3857</v>
      </c>
      <c r="B2637" s="57" t="s">
        <v>3858</v>
      </c>
      <c r="C2637" s="57" t="s">
        <v>3034</v>
      </c>
      <c r="D2637" s="57" t="s">
        <v>3035</v>
      </c>
      <c r="E2637" s="66" t="s">
        <v>4</v>
      </c>
    </row>
    <row r="2638" spans="1:5" x14ac:dyDescent="0.25">
      <c r="A2638" s="78" t="s">
        <v>3859</v>
      </c>
      <c r="B2638" s="57" t="s">
        <v>1769</v>
      </c>
      <c r="C2638" s="57" t="s">
        <v>3034</v>
      </c>
      <c r="D2638" s="57" t="s">
        <v>3035</v>
      </c>
      <c r="E2638" s="66" t="s">
        <v>4</v>
      </c>
    </row>
    <row r="2639" spans="1:5" x14ac:dyDescent="0.25">
      <c r="A2639" s="78" t="s">
        <v>3860</v>
      </c>
      <c r="B2639" s="57" t="s">
        <v>3861</v>
      </c>
      <c r="C2639" s="57" t="s">
        <v>3034</v>
      </c>
      <c r="D2639" s="57" t="s">
        <v>3035</v>
      </c>
      <c r="E2639" s="66" t="s">
        <v>4</v>
      </c>
    </row>
    <row r="2640" spans="1:5" x14ac:dyDescent="0.25">
      <c r="A2640" s="78" t="s">
        <v>3862</v>
      </c>
      <c r="B2640" s="57" t="s">
        <v>3863</v>
      </c>
      <c r="C2640" s="57" t="s">
        <v>3034</v>
      </c>
      <c r="D2640" s="57" t="s">
        <v>3035</v>
      </c>
      <c r="E2640" s="66" t="s">
        <v>4</v>
      </c>
    </row>
    <row r="2641" spans="1:5" x14ac:dyDescent="0.25">
      <c r="A2641" s="78" t="s">
        <v>3864</v>
      </c>
      <c r="B2641" s="57" t="s">
        <v>3865</v>
      </c>
      <c r="C2641" s="57" t="s">
        <v>3034</v>
      </c>
      <c r="D2641" s="57" t="s">
        <v>3035</v>
      </c>
      <c r="E2641" s="66" t="s">
        <v>4</v>
      </c>
    </row>
    <row r="2642" spans="1:5" x14ac:dyDescent="0.25">
      <c r="A2642" s="78" t="s">
        <v>3866</v>
      </c>
      <c r="B2642" s="57" t="s">
        <v>3867</v>
      </c>
      <c r="C2642" s="57" t="s">
        <v>3034</v>
      </c>
      <c r="D2642" s="57" t="s">
        <v>3035</v>
      </c>
      <c r="E2642" s="66" t="s">
        <v>4</v>
      </c>
    </row>
    <row r="2643" spans="1:5" x14ac:dyDescent="0.25">
      <c r="A2643" s="78" t="s">
        <v>3868</v>
      </c>
      <c r="B2643" s="57" t="s">
        <v>3869</v>
      </c>
      <c r="C2643" s="57" t="s">
        <v>3034</v>
      </c>
      <c r="D2643" s="57" t="s">
        <v>3035</v>
      </c>
      <c r="E2643" s="66" t="s">
        <v>4</v>
      </c>
    </row>
    <row r="2644" spans="1:5" x14ac:dyDescent="0.25">
      <c r="A2644" s="78" t="s">
        <v>3870</v>
      </c>
      <c r="B2644" s="57" t="s">
        <v>3871</v>
      </c>
      <c r="C2644" s="57" t="s">
        <v>3034</v>
      </c>
      <c r="D2644" s="57" t="s">
        <v>3035</v>
      </c>
      <c r="E2644" s="66" t="s">
        <v>4</v>
      </c>
    </row>
    <row r="2645" spans="1:5" x14ac:dyDescent="0.25">
      <c r="A2645" s="78" t="s">
        <v>3872</v>
      </c>
      <c r="B2645" s="57" t="s">
        <v>3873</v>
      </c>
      <c r="C2645" s="57" t="s">
        <v>3034</v>
      </c>
      <c r="D2645" s="57" t="s">
        <v>3035</v>
      </c>
      <c r="E2645" s="66" t="s">
        <v>4</v>
      </c>
    </row>
    <row r="2646" spans="1:5" x14ac:dyDescent="0.25">
      <c r="A2646" s="78" t="s">
        <v>3874</v>
      </c>
      <c r="B2646" s="57" t="s">
        <v>3875</v>
      </c>
      <c r="C2646" s="57" t="s">
        <v>3034</v>
      </c>
      <c r="D2646" s="57" t="s">
        <v>3035</v>
      </c>
      <c r="E2646" s="66" t="s">
        <v>4</v>
      </c>
    </row>
    <row r="2647" spans="1:5" x14ac:dyDescent="0.25">
      <c r="A2647" s="78" t="s">
        <v>3876</v>
      </c>
      <c r="B2647" s="57" t="s">
        <v>3877</v>
      </c>
      <c r="C2647" s="57" t="s">
        <v>3034</v>
      </c>
      <c r="D2647" s="57" t="s">
        <v>3035</v>
      </c>
      <c r="E2647" s="66" t="s">
        <v>4</v>
      </c>
    </row>
    <row r="2648" spans="1:5" x14ac:dyDescent="0.25">
      <c r="A2648" s="78" t="s">
        <v>3878</v>
      </c>
      <c r="B2648" s="57" t="s">
        <v>3879</v>
      </c>
      <c r="C2648" s="57" t="s">
        <v>3034</v>
      </c>
      <c r="D2648" s="57" t="s">
        <v>3035</v>
      </c>
      <c r="E2648" s="66" t="s">
        <v>4</v>
      </c>
    </row>
    <row r="2649" spans="1:5" x14ac:dyDescent="0.25">
      <c r="A2649" s="78" t="s">
        <v>3880</v>
      </c>
      <c r="B2649" s="57" t="s">
        <v>3881</v>
      </c>
      <c r="C2649" s="57" t="s">
        <v>3034</v>
      </c>
      <c r="D2649" s="57" t="s">
        <v>3035</v>
      </c>
      <c r="E2649" s="66" t="s">
        <v>4</v>
      </c>
    </row>
    <row r="2650" spans="1:5" x14ac:dyDescent="0.25">
      <c r="A2650" s="78" t="s">
        <v>3882</v>
      </c>
      <c r="B2650" s="57" t="s">
        <v>3883</v>
      </c>
      <c r="C2650" s="57" t="s">
        <v>3034</v>
      </c>
      <c r="D2650" s="57" t="s">
        <v>3035</v>
      </c>
      <c r="E2650" s="66" t="s">
        <v>4</v>
      </c>
    </row>
    <row r="2651" spans="1:5" x14ac:dyDescent="0.25">
      <c r="A2651" s="78" t="s">
        <v>3884</v>
      </c>
      <c r="B2651" s="57" t="s">
        <v>3885</v>
      </c>
      <c r="C2651" s="57" t="s">
        <v>3034</v>
      </c>
      <c r="D2651" s="57" t="s">
        <v>3035</v>
      </c>
      <c r="E2651" s="66" t="s">
        <v>4</v>
      </c>
    </row>
    <row r="2652" spans="1:5" x14ac:dyDescent="0.25">
      <c r="A2652" s="78" t="s">
        <v>3886</v>
      </c>
      <c r="B2652" s="57" t="s">
        <v>3887</v>
      </c>
      <c r="C2652" s="57" t="s">
        <v>3034</v>
      </c>
      <c r="D2652" s="57" t="s">
        <v>3035</v>
      </c>
      <c r="E2652" s="66" t="s">
        <v>4</v>
      </c>
    </row>
    <row r="2653" spans="1:5" x14ac:dyDescent="0.25">
      <c r="A2653" s="78" t="s">
        <v>3888</v>
      </c>
      <c r="B2653" s="57" t="s">
        <v>3889</v>
      </c>
      <c r="C2653" s="57" t="s">
        <v>3034</v>
      </c>
      <c r="D2653" s="57" t="s">
        <v>3035</v>
      </c>
      <c r="E2653" s="66" t="s">
        <v>4</v>
      </c>
    </row>
    <row r="2654" spans="1:5" x14ac:dyDescent="0.25">
      <c r="A2654" s="78" t="s">
        <v>3890</v>
      </c>
      <c r="B2654" s="57" t="s">
        <v>3891</v>
      </c>
      <c r="C2654" s="57" t="s">
        <v>3034</v>
      </c>
      <c r="D2654" s="57" t="s">
        <v>3035</v>
      </c>
      <c r="E2654" s="66" t="s">
        <v>4</v>
      </c>
    </row>
    <row r="2655" spans="1:5" x14ac:dyDescent="0.25">
      <c r="A2655" s="78" t="s">
        <v>3892</v>
      </c>
      <c r="B2655" s="57" t="s">
        <v>3893</v>
      </c>
      <c r="C2655" s="57" t="s">
        <v>3034</v>
      </c>
      <c r="D2655" s="57" t="s">
        <v>3035</v>
      </c>
      <c r="E2655" s="66" t="s">
        <v>4</v>
      </c>
    </row>
    <row r="2656" spans="1:5" x14ac:dyDescent="0.25">
      <c r="A2656" s="78" t="s">
        <v>3894</v>
      </c>
      <c r="B2656" s="57" t="s">
        <v>3895</v>
      </c>
      <c r="C2656" s="57" t="s">
        <v>3034</v>
      </c>
      <c r="D2656" s="57" t="s">
        <v>3035</v>
      </c>
      <c r="E2656" s="66" t="s">
        <v>4</v>
      </c>
    </row>
    <row r="2657" spans="1:5" x14ac:dyDescent="0.25">
      <c r="A2657" s="78" t="s">
        <v>3896</v>
      </c>
      <c r="B2657" s="57" t="s">
        <v>3897</v>
      </c>
      <c r="C2657" s="57" t="s">
        <v>3034</v>
      </c>
      <c r="D2657" s="57" t="s">
        <v>3035</v>
      </c>
      <c r="E2657" s="66" t="s">
        <v>4</v>
      </c>
    </row>
    <row r="2658" spans="1:5" x14ac:dyDescent="0.25">
      <c r="A2658" s="78" t="s">
        <v>3898</v>
      </c>
      <c r="B2658" s="57" t="s">
        <v>3899</v>
      </c>
      <c r="C2658" s="57" t="s">
        <v>3034</v>
      </c>
      <c r="D2658" s="57" t="s">
        <v>3035</v>
      </c>
      <c r="E2658" s="66" t="s">
        <v>4</v>
      </c>
    </row>
    <row r="2659" spans="1:5" x14ac:dyDescent="0.25">
      <c r="A2659" s="78" t="s">
        <v>3900</v>
      </c>
      <c r="B2659" s="57" t="s">
        <v>3901</v>
      </c>
      <c r="C2659" s="57" t="s">
        <v>3034</v>
      </c>
      <c r="D2659" s="57" t="s">
        <v>3035</v>
      </c>
      <c r="E2659" s="66" t="s">
        <v>4</v>
      </c>
    </row>
    <row r="2660" spans="1:5" x14ac:dyDescent="0.25">
      <c r="A2660" s="78" t="s">
        <v>3902</v>
      </c>
      <c r="B2660" s="57" t="s">
        <v>3903</v>
      </c>
      <c r="C2660" s="57" t="s">
        <v>3034</v>
      </c>
      <c r="D2660" s="57" t="s">
        <v>3035</v>
      </c>
      <c r="E2660" s="66" t="s">
        <v>4</v>
      </c>
    </row>
    <row r="2661" spans="1:5" x14ac:dyDescent="0.25">
      <c r="A2661" s="78" t="s">
        <v>3904</v>
      </c>
      <c r="B2661" s="57" t="s">
        <v>3905</v>
      </c>
      <c r="C2661" s="57" t="s">
        <v>3034</v>
      </c>
      <c r="D2661" s="57" t="s">
        <v>3035</v>
      </c>
      <c r="E2661" s="66" t="s">
        <v>4</v>
      </c>
    </row>
    <row r="2662" spans="1:5" x14ac:dyDescent="0.25">
      <c r="A2662" s="78" t="s">
        <v>3906</v>
      </c>
      <c r="B2662" s="57" t="s">
        <v>1827</v>
      </c>
      <c r="C2662" s="57" t="s">
        <v>3034</v>
      </c>
      <c r="D2662" s="57" t="s">
        <v>3035</v>
      </c>
      <c r="E2662" s="66" t="s">
        <v>4</v>
      </c>
    </row>
    <row r="2663" spans="1:5" x14ac:dyDescent="0.25">
      <c r="A2663" s="78" t="s">
        <v>3907</v>
      </c>
      <c r="B2663" s="57" t="s">
        <v>1827</v>
      </c>
      <c r="C2663" s="57" t="s">
        <v>3034</v>
      </c>
      <c r="D2663" s="57" t="s">
        <v>3073</v>
      </c>
      <c r="E2663" s="66" t="s">
        <v>4</v>
      </c>
    </row>
    <row r="2664" spans="1:5" x14ac:dyDescent="0.25">
      <c r="A2664" s="78" t="s">
        <v>3908</v>
      </c>
      <c r="B2664" s="57" t="s">
        <v>1827</v>
      </c>
      <c r="C2664" s="57" t="s">
        <v>3034</v>
      </c>
      <c r="D2664" s="57" t="s">
        <v>3075</v>
      </c>
      <c r="E2664" s="66" t="s">
        <v>4</v>
      </c>
    </row>
    <row r="2665" spans="1:5" x14ac:dyDescent="0.25">
      <c r="A2665" s="78" t="s">
        <v>3909</v>
      </c>
      <c r="B2665" s="57" t="s">
        <v>1827</v>
      </c>
      <c r="C2665" s="57" t="s">
        <v>3034</v>
      </c>
      <c r="D2665" s="57" t="s">
        <v>56</v>
      </c>
      <c r="E2665" s="66" t="s">
        <v>4</v>
      </c>
    </row>
    <row r="2666" spans="1:5" x14ac:dyDescent="0.25">
      <c r="A2666" s="78" t="s">
        <v>3910</v>
      </c>
      <c r="B2666" s="57" t="s">
        <v>1833</v>
      </c>
      <c r="C2666" s="57" t="s">
        <v>3034</v>
      </c>
      <c r="D2666" s="57" t="s">
        <v>3035</v>
      </c>
      <c r="E2666" s="66" t="s">
        <v>4</v>
      </c>
    </row>
    <row r="2667" spans="1:5" x14ac:dyDescent="0.25">
      <c r="A2667" s="78" t="s">
        <v>3911</v>
      </c>
      <c r="B2667" s="57" t="s">
        <v>1833</v>
      </c>
      <c r="C2667" s="57" t="s">
        <v>3034</v>
      </c>
      <c r="D2667" s="57" t="s">
        <v>3073</v>
      </c>
      <c r="E2667" s="66" t="s">
        <v>4</v>
      </c>
    </row>
    <row r="2668" spans="1:5" x14ac:dyDescent="0.25">
      <c r="A2668" s="78" t="s">
        <v>3912</v>
      </c>
      <c r="B2668" s="57" t="s">
        <v>1833</v>
      </c>
      <c r="C2668" s="57" t="s">
        <v>3034</v>
      </c>
      <c r="D2668" s="57" t="s">
        <v>3075</v>
      </c>
      <c r="E2668" s="66" t="s">
        <v>4</v>
      </c>
    </row>
    <row r="2669" spans="1:5" x14ac:dyDescent="0.25">
      <c r="A2669" s="78" t="s">
        <v>3913</v>
      </c>
      <c r="B2669" s="57" t="s">
        <v>1833</v>
      </c>
      <c r="C2669" s="57" t="s">
        <v>3034</v>
      </c>
      <c r="D2669" s="57" t="s">
        <v>56</v>
      </c>
      <c r="E2669" s="66" t="s">
        <v>4</v>
      </c>
    </row>
    <row r="2670" spans="1:5" x14ac:dyDescent="0.25">
      <c r="A2670" s="78" t="s">
        <v>3914</v>
      </c>
      <c r="B2670" s="57" t="s">
        <v>1839</v>
      </c>
      <c r="C2670" s="57" t="s">
        <v>3034</v>
      </c>
      <c r="D2670" s="57" t="s">
        <v>3035</v>
      </c>
      <c r="E2670" s="66" t="s">
        <v>4</v>
      </c>
    </row>
    <row r="2671" spans="1:5" x14ac:dyDescent="0.25">
      <c r="A2671" s="78" t="s">
        <v>3915</v>
      </c>
      <c r="B2671" s="57" t="s">
        <v>3916</v>
      </c>
      <c r="C2671" s="57" t="s">
        <v>3034</v>
      </c>
      <c r="D2671" s="57" t="s">
        <v>3035</v>
      </c>
      <c r="E2671" s="66" t="s">
        <v>4</v>
      </c>
    </row>
    <row r="2672" spans="1:5" x14ac:dyDescent="0.25">
      <c r="A2672" s="78" t="s">
        <v>3917</v>
      </c>
      <c r="B2672" s="57" t="s">
        <v>1841</v>
      </c>
      <c r="C2672" s="57" t="s">
        <v>3034</v>
      </c>
      <c r="D2672" s="57" t="s">
        <v>3035</v>
      </c>
      <c r="E2672" s="66" t="s">
        <v>4</v>
      </c>
    </row>
    <row r="2673" spans="1:5" x14ac:dyDescent="0.25">
      <c r="A2673" s="78" t="s">
        <v>3918</v>
      </c>
      <c r="B2673" s="57" t="s">
        <v>1841</v>
      </c>
      <c r="C2673" s="57" t="s">
        <v>3034</v>
      </c>
      <c r="D2673" s="57" t="s">
        <v>3073</v>
      </c>
      <c r="E2673" s="66" t="s">
        <v>4</v>
      </c>
    </row>
    <row r="2674" spans="1:5" x14ac:dyDescent="0.25">
      <c r="A2674" s="78" t="s">
        <v>3919</v>
      </c>
      <c r="B2674" s="57" t="s">
        <v>1841</v>
      </c>
      <c r="C2674" s="57" t="s">
        <v>3034</v>
      </c>
      <c r="D2674" s="57" t="s">
        <v>3075</v>
      </c>
      <c r="E2674" s="66" t="s">
        <v>4</v>
      </c>
    </row>
    <row r="2675" spans="1:5" x14ac:dyDescent="0.25">
      <c r="A2675" s="78" t="s">
        <v>3920</v>
      </c>
      <c r="B2675" s="57" t="s">
        <v>1841</v>
      </c>
      <c r="C2675" s="57" t="s">
        <v>3034</v>
      </c>
      <c r="D2675" s="57" t="s">
        <v>56</v>
      </c>
      <c r="E2675" s="66" t="s">
        <v>4</v>
      </c>
    </row>
    <row r="2676" spans="1:5" x14ac:dyDescent="0.25">
      <c r="A2676" s="78" t="s">
        <v>3921</v>
      </c>
      <c r="B2676" s="57" t="s">
        <v>3922</v>
      </c>
      <c r="C2676" s="57" t="s">
        <v>3034</v>
      </c>
      <c r="D2676" s="57" t="s">
        <v>3035</v>
      </c>
      <c r="E2676" s="66" t="s">
        <v>4</v>
      </c>
    </row>
    <row r="2677" spans="1:5" x14ac:dyDescent="0.25">
      <c r="A2677" s="78" t="s">
        <v>3923</v>
      </c>
      <c r="B2677" s="57" t="s">
        <v>1855</v>
      </c>
      <c r="C2677" s="57" t="s">
        <v>3034</v>
      </c>
      <c r="D2677" s="57" t="s">
        <v>3035</v>
      </c>
      <c r="E2677" s="66" t="s">
        <v>4</v>
      </c>
    </row>
    <row r="2678" spans="1:5" x14ac:dyDescent="0.25">
      <c r="A2678" s="78" t="s">
        <v>3924</v>
      </c>
      <c r="B2678" s="57" t="s">
        <v>1855</v>
      </c>
      <c r="C2678" s="57" t="s">
        <v>3034</v>
      </c>
      <c r="D2678" s="57" t="s">
        <v>3073</v>
      </c>
      <c r="E2678" s="66" t="s">
        <v>4</v>
      </c>
    </row>
    <row r="2679" spans="1:5" x14ac:dyDescent="0.25">
      <c r="A2679" s="78" t="s">
        <v>3925</v>
      </c>
      <c r="B2679" s="57" t="s">
        <v>1855</v>
      </c>
      <c r="C2679" s="57" t="s">
        <v>3034</v>
      </c>
      <c r="D2679" s="57" t="s">
        <v>3075</v>
      </c>
      <c r="E2679" s="66" t="s">
        <v>4</v>
      </c>
    </row>
    <row r="2680" spans="1:5" x14ac:dyDescent="0.25">
      <c r="A2680" s="78" t="s">
        <v>3926</v>
      </c>
      <c r="B2680" s="57" t="s">
        <v>1855</v>
      </c>
      <c r="C2680" s="57" t="s">
        <v>3034</v>
      </c>
      <c r="D2680" s="57" t="s">
        <v>56</v>
      </c>
      <c r="E2680" s="66" t="s">
        <v>4</v>
      </c>
    </row>
    <row r="2681" spans="1:5" x14ac:dyDescent="0.25">
      <c r="A2681" s="78" t="s">
        <v>3927</v>
      </c>
      <c r="B2681" s="57" t="s">
        <v>3928</v>
      </c>
      <c r="C2681" s="57" t="s">
        <v>3034</v>
      </c>
      <c r="D2681" s="57" t="s">
        <v>3035</v>
      </c>
      <c r="E2681" s="66" t="s">
        <v>4</v>
      </c>
    </row>
    <row r="2682" spans="1:5" x14ac:dyDescent="0.25">
      <c r="A2682" s="78" t="s">
        <v>3929</v>
      </c>
      <c r="B2682" s="57" t="s">
        <v>1867</v>
      </c>
      <c r="C2682" s="57" t="s">
        <v>3034</v>
      </c>
      <c r="D2682" s="57" t="s">
        <v>3035</v>
      </c>
      <c r="E2682" s="66" t="s">
        <v>4</v>
      </c>
    </row>
    <row r="2683" spans="1:5" x14ac:dyDescent="0.25">
      <c r="A2683" s="78" t="s">
        <v>3930</v>
      </c>
      <c r="B2683" s="57" t="s">
        <v>1867</v>
      </c>
      <c r="C2683" s="57" t="s">
        <v>3034</v>
      </c>
      <c r="D2683" s="57" t="s">
        <v>3073</v>
      </c>
      <c r="E2683" s="66" t="s">
        <v>4</v>
      </c>
    </row>
    <row r="2684" spans="1:5" x14ac:dyDescent="0.25">
      <c r="A2684" s="78" t="s">
        <v>3931</v>
      </c>
      <c r="B2684" s="57" t="s">
        <v>1867</v>
      </c>
      <c r="C2684" s="57" t="s">
        <v>3034</v>
      </c>
      <c r="D2684" s="57" t="s">
        <v>3075</v>
      </c>
      <c r="E2684" s="66" t="s">
        <v>4</v>
      </c>
    </row>
    <row r="2685" spans="1:5" x14ac:dyDescent="0.25">
      <c r="A2685" s="78" t="s">
        <v>3932</v>
      </c>
      <c r="B2685" s="57" t="s">
        <v>1867</v>
      </c>
      <c r="C2685" s="57" t="s">
        <v>3034</v>
      </c>
      <c r="D2685" s="57" t="s">
        <v>56</v>
      </c>
      <c r="E2685" s="66" t="s">
        <v>4</v>
      </c>
    </row>
    <row r="2686" spans="1:5" x14ac:dyDescent="0.25">
      <c r="A2686" s="78" t="s">
        <v>3933</v>
      </c>
      <c r="B2686" s="57" t="s">
        <v>3934</v>
      </c>
      <c r="C2686" s="57" t="s">
        <v>3034</v>
      </c>
      <c r="D2686" s="57" t="s">
        <v>3035</v>
      </c>
      <c r="E2686" s="66" t="s">
        <v>4</v>
      </c>
    </row>
    <row r="2687" spans="1:5" x14ac:dyDescent="0.25">
      <c r="A2687" s="78" t="s">
        <v>3935</v>
      </c>
      <c r="B2687" s="57" t="s">
        <v>3936</v>
      </c>
      <c r="C2687" s="57" t="s">
        <v>3034</v>
      </c>
      <c r="D2687" s="57" t="s">
        <v>3035</v>
      </c>
      <c r="E2687" s="66" t="s">
        <v>4</v>
      </c>
    </row>
    <row r="2688" spans="1:5" x14ac:dyDescent="0.25">
      <c r="A2688" s="78" t="s">
        <v>3937</v>
      </c>
      <c r="B2688" s="57" t="s">
        <v>3938</v>
      </c>
      <c r="C2688" s="57" t="s">
        <v>3034</v>
      </c>
      <c r="D2688" s="57" t="s">
        <v>3035</v>
      </c>
      <c r="E2688" s="66" t="s">
        <v>4</v>
      </c>
    </row>
    <row r="2689" spans="1:5" x14ac:dyDescent="0.25">
      <c r="A2689" s="78" t="s">
        <v>3939</v>
      </c>
      <c r="B2689" s="57" t="s">
        <v>3940</v>
      </c>
      <c r="C2689" s="57" t="s">
        <v>3034</v>
      </c>
      <c r="D2689" s="57" t="s">
        <v>3035</v>
      </c>
      <c r="E2689" s="66" t="s">
        <v>4</v>
      </c>
    </row>
    <row r="2690" spans="1:5" x14ac:dyDescent="0.25">
      <c r="A2690" s="78" t="s">
        <v>3941</v>
      </c>
      <c r="B2690" s="57" t="s">
        <v>3942</v>
      </c>
      <c r="C2690" s="57" t="s">
        <v>3034</v>
      </c>
      <c r="D2690" s="57" t="s">
        <v>3035</v>
      </c>
      <c r="E2690" s="66" t="s">
        <v>4</v>
      </c>
    </row>
    <row r="2691" spans="1:5" x14ac:dyDescent="0.25">
      <c r="A2691" s="78" t="s">
        <v>3943</v>
      </c>
      <c r="B2691" s="57" t="s">
        <v>1915</v>
      </c>
      <c r="C2691" s="57" t="s">
        <v>3034</v>
      </c>
      <c r="D2691" s="57" t="s">
        <v>3035</v>
      </c>
      <c r="E2691" s="66" t="s">
        <v>4</v>
      </c>
    </row>
    <row r="2692" spans="1:5" x14ac:dyDescent="0.25">
      <c r="A2692" s="78" t="s">
        <v>3944</v>
      </c>
      <c r="B2692" s="57" t="s">
        <v>1915</v>
      </c>
      <c r="C2692" s="57" t="s">
        <v>3034</v>
      </c>
      <c r="D2692" s="57" t="s">
        <v>3073</v>
      </c>
      <c r="E2692" s="66" t="s">
        <v>4</v>
      </c>
    </row>
    <row r="2693" spans="1:5" x14ac:dyDescent="0.25">
      <c r="A2693" s="78" t="s">
        <v>3945</v>
      </c>
      <c r="B2693" s="57" t="s">
        <v>1915</v>
      </c>
      <c r="C2693" s="57" t="s">
        <v>3034</v>
      </c>
      <c r="D2693" s="57" t="s">
        <v>3075</v>
      </c>
      <c r="E2693" s="66" t="s">
        <v>4</v>
      </c>
    </row>
    <row r="2694" spans="1:5" x14ac:dyDescent="0.25">
      <c r="A2694" s="78" t="s">
        <v>3946</v>
      </c>
      <c r="B2694" s="57" t="s">
        <v>1915</v>
      </c>
      <c r="C2694" s="57" t="s">
        <v>3034</v>
      </c>
      <c r="D2694" s="57" t="s">
        <v>56</v>
      </c>
      <c r="E2694" s="66" t="s">
        <v>4</v>
      </c>
    </row>
    <row r="2695" spans="1:5" x14ac:dyDescent="0.25">
      <c r="A2695" s="78" t="s">
        <v>3947</v>
      </c>
      <c r="B2695" s="57" t="s">
        <v>3948</v>
      </c>
      <c r="C2695" s="57" t="s">
        <v>3034</v>
      </c>
      <c r="D2695" s="57" t="s">
        <v>3035</v>
      </c>
      <c r="E2695" s="66" t="s">
        <v>4</v>
      </c>
    </row>
    <row r="2696" spans="1:5" x14ac:dyDescent="0.25">
      <c r="A2696" s="78" t="s">
        <v>3949</v>
      </c>
      <c r="B2696" s="57" t="s">
        <v>1939</v>
      </c>
      <c r="C2696" s="57" t="s">
        <v>3034</v>
      </c>
      <c r="D2696" s="57" t="s">
        <v>56</v>
      </c>
      <c r="E2696" s="66" t="s">
        <v>4</v>
      </c>
    </row>
    <row r="2697" spans="1:5" x14ac:dyDescent="0.25">
      <c r="A2697" s="78" t="s">
        <v>3950</v>
      </c>
      <c r="B2697" s="57" t="s">
        <v>1945</v>
      </c>
      <c r="C2697" s="57" t="s">
        <v>3034</v>
      </c>
      <c r="D2697" s="57" t="s">
        <v>3035</v>
      </c>
      <c r="E2697" s="66" t="s">
        <v>4</v>
      </c>
    </row>
    <row r="2698" spans="1:5" x14ac:dyDescent="0.25">
      <c r="A2698" s="78" t="s">
        <v>3951</v>
      </c>
      <c r="B2698" s="57" t="s">
        <v>3952</v>
      </c>
      <c r="C2698" s="57" t="s">
        <v>3034</v>
      </c>
      <c r="D2698" s="57" t="s">
        <v>3035</v>
      </c>
      <c r="E2698" s="66" t="s">
        <v>4</v>
      </c>
    </row>
    <row r="2699" spans="1:5" x14ac:dyDescent="0.25">
      <c r="A2699" s="78" t="s">
        <v>3953</v>
      </c>
      <c r="B2699" s="57" t="s">
        <v>3954</v>
      </c>
      <c r="C2699" s="57" t="s">
        <v>3034</v>
      </c>
      <c r="D2699" s="57" t="s">
        <v>3035</v>
      </c>
      <c r="E2699" s="66" t="s">
        <v>4</v>
      </c>
    </row>
    <row r="2700" spans="1:5" x14ac:dyDescent="0.25">
      <c r="A2700" s="78" t="s">
        <v>3955</v>
      </c>
      <c r="B2700" s="57" t="s">
        <v>3956</v>
      </c>
      <c r="C2700" s="57" t="s">
        <v>3034</v>
      </c>
      <c r="D2700" s="57" t="s">
        <v>3035</v>
      </c>
      <c r="E2700" s="66" t="s">
        <v>4</v>
      </c>
    </row>
    <row r="2701" spans="1:5" x14ac:dyDescent="0.25">
      <c r="A2701" s="78" t="s">
        <v>3957</v>
      </c>
      <c r="B2701" s="57" t="s">
        <v>3958</v>
      </c>
      <c r="C2701" s="57" t="s">
        <v>3034</v>
      </c>
      <c r="D2701" s="57" t="s">
        <v>3035</v>
      </c>
      <c r="E2701" s="66" t="s">
        <v>4</v>
      </c>
    </row>
    <row r="2702" spans="1:5" x14ac:dyDescent="0.25">
      <c r="A2702" s="78" t="s">
        <v>3959</v>
      </c>
      <c r="B2702" s="57" t="s">
        <v>3958</v>
      </c>
      <c r="C2702" s="57" t="s">
        <v>3034</v>
      </c>
      <c r="D2702" s="57" t="s">
        <v>3073</v>
      </c>
      <c r="E2702" s="66" t="s">
        <v>4</v>
      </c>
    </row>
    <row r="2703" spans="1:5" x14ac:dyDescent="0.25">
      <c r="A2703" s="78" t="s">
        <v>3960</v>
      </c>
      <c r="B2703" s="57" t="s">
        <v>3958</v>
      </c>
      <c r="C2703" s="57" t="s">
        <v>3034</v>
      </c>
      <c r="D2703" s="57" t="s">
        <v>3075</v>
      </c>
      <c r="E2703" s="66" t="s">
        <v>4</v>
      </c>
    </row>
    <row r="2704" spans="1:5" x14ac:dyDescent="0.25">
      <c r="A2704" s="78" t="s">
        <v>3961</v>
      </c>
      <c r="B2704" s="57" t="s">
        <v>3958</v>
      </c>
      <c r="C2704" s="57" t="s">
        <v>3034</v>
      </c>
      <c r="D2704" s="57" t="s">
        <v>56</v>
      </c>
      <c r="E2704" s="66" t="s">
        <v>4</v>
      </c>
    </row>
    <row r="2705" spans="1:5" x14ac:dyDescent="0.25">
      <c r="A2705" s="78" t="s">
        <v>3962</v>
      </c>
      <c r="B2705" s="57" t="s">
        <v>1967</v>
      </c>
      <c r="C2705" s="57" t="s">
        <v>3034</v>
      </c>
      <c r="D2705" s="57" t="s">
        <v>3035</v>
      </c>
      <c r="E2705" s="66" t="s">
        <v>4</v>
      </c>
    </row>
    <row r="2706" spans="1:5" x14ac:dyDescent="0.25">
      <c r="A2706" s="78" t="s">
        <v>3963</v>
      </c>
      <c r="B2706" s="57" t="s">
        <v>3964</v>
      </c>
      <c r="C2706" s="57" t="s">
        <v>3034</v>
      </c>
      <c r="D2706" s="57" t="s">
        <v>3035</v>
      </c>
      <c r="E2706" s="66" t="s">
        <v>4</v>
      </c>
    </row>
    <row r="2707" spans="1:5" x14ac:dyDescent="0.25">
      <c r="A2707" s="78" t="s">
        <v>3965</v>
      </c>
      <c r="B2707" s="57" t="s">
        <v>1973</v>
      </c>
      <c r="C2707" s="57" t="s">
        <v>3034</v>
      </c>
      <c r="D2707" s="57" t="s">
        <v>3035</v>
      </c>
      <c r="E2707" s="66" t="s">
        <v>4</v>
      </c>
    </row>
    <row r="2708" spans="1:5" x14ac:dyDescent="0.25">
      <c r="A2708" s="78" t="s">
        <v>3966</v>
      </c>
      <c r="B2708" s="57" t="s">
        <v>3967</v>
      </c>
      <c r="C2708" s="57" t="s">
        <v>3034</v>
      </c>
      <c r="D2708" s="57" t="s">
        <v>3035</v>
      </c>
      <c r="E2708" s="66" t="s">
        <v>4</v>
      </c>
    </row>
    <row r="2709" spans="1:5" x14ac:dyDescent="0.25">
      <c r="A2709" s="78" t="s">
        <v>3968</v>
      </c>
      <c r="B2709" s="57" t="s">
        <v>3969</v>
      </c>
      <c r="C2709" s="57" t="s">
        <v>3034</v>
      </c>
      <c r="D2709" s="57" t="s">
        <v>3035</v>
      </c>
      <c r="E2709" s="66" t="s">
        <v>4</v>
      </c>
    </row>
    <row r="2710" spans="1:5" x14ac:dyDescent="0.25">
      <c r="A2710" s="78" t="s">
        <v>3970</v>
      </c>
      <c r="B2710" s="57" t="s">
        <v>3971</v>
      </c>
      <c r="C2710" s="57" t="s">
        <v>3034</v>
      </c>
      <c r="D2710" s="57" t="s">
        <v>3035</v>
      </c>
      <c r="E2710" s="66" t="s">
        <v>4</v>
      </c>
    </row>
    <row r="2711" spans="1:5" x14ac:dyDescent="0.25">
      <c r="A2711" s="78" t="s">
        <v>3972</v>
      </c>
      <c r="B2711" s="57" t="s">
        <v>3973</v>
      </c>
      <c r="C2711" s="57" t="s">
        <v>3034</v>
      </c>
      <c r="D2711" s="57" t="s">
        <v>3035</v>
      </c>
      <c r="E2711" s="66" t="s">
        <v>4</v>
      </c>
    </row>
    <row r="2712" spans="1:5" x14ac:dyDescent="0.25">
      <c r="A2712" s="78" t="s">
        <v>3974</v>
      </c>
      <c r="B2712" s="57" t="s">
        <v>3975</v>
      </c>
      <c r="C2712" s="57" t="s">
        <v>3034</v>
      </c>
      <c r="D2712" s="57" t="s">
        <v>3035</v>
      </c>
      <c r="E2712" s="66" t="s">
        <v>4</v>
      </c>
    </row>
    <row r="2713" spans="1:5" x14ac:dyDescent="0.25">
      <c r="A2713" s="78" t="s">
        <v>3976</v>
      </c>
      <c r="B2713" s="57" t="s">
        <v>1981</v>
      </c>
      <c r="C2713" s="57" t="s">
        <v>3034</v>
      </c>
      <c r="D2713" s="57" t="s">
        <v>3035</v>
      </c>
      <c r="E2713" s="66" t="s">
        <v>4</v>
      </c>
    </row>
    <row r="2714" spans="1:5" x14ac:dyDescent="0.25">
      <c r="A2714" s="78" t="s">
        <v>3977</v>
      </c>
      <c r="B2714" s="57" t="s">
        <v>3978</v>
      </c>
      <c r="C2714" s="57" t="s">
        <v>3034</v>
      </c>
      <c r="D2714" s="57" t="s">
        <v>3035</v>
      </c>
      <c r="E2714" s="66" t="s">
        <v>4</v>
      </c>
    </row>
    <row r="2715" spans="1:5" x14ac:dyDescent="0.25">
      <c r="A2715" s="78" t="s">
        <v>3979</v>
      </c>
      <c r="B2715" s="57" t="s">
        <v>3980</v>
      </c>
      <c r="C2715" s="57" t="s">
        <v>3034</v>
      </c>
      <c r="D2715" s="57" t="s">
        <v>3035</v>
      </c>
      <c r="E2715" s="66" t="s">
        <v>4</v>
      </c>
    </row>
    <row r="2716" spans="1:5" x14ac:dyDescent="0.25">
      <c r="A2716" s="78" t="s">
        <v>3981</v>
      </c>
      <c r="B2716" s="57" t="s">
        <v>3982</v>
      </c>
      <c r="C2716" s="57" t="s">
        <v>3034</v>
      </c>
      <c r="D2716" s="57" t="s">
        <v>3035</v>
      </c>
      <c r="E2716" s="66" t="s">
        <v>4</v>
      </c>
    </row>
    <row r="2717" spans="1:5" x14ac:dyDescent="0.25">
      <c r="A2717" s="78" t="s">
        <v>3983</v>
      </c>
      <c r="B2717" s="57" t="s">
        <v>3984</v>
      </c>
      <c r="C2717" s="57" t="s">
        <v>3034</v>
      </c>
      <c r="D2717" s="57" t="s">
        <v>3035</v>
      </c>
      <c r="E2717" s="66" t="s">
        <v>4</v>
      </c>
    </row>
    <row r="2718" spans="1:5" x14ac:dyDescent="0.25">
      <c r="A2718" s="78" t="s">
        <v>3985</v>
      </c>
      <c r="B2718" s="57" t="s">
        <v>3986</v>
      </c>
      <c r="C2718" s="57" t="s">
        <v>3034</v>
      </c>
      <c r="D2718" s="57" t="s">
        <v>3035</v>
      </c>
      <c r="E2718" s="66" t="s">
        <v>4</v>
      </c>
    </row>
    <row r="2719" spans="1:5" x14ac:dyDescent="0.25">
      <c r="A2719" s="78" t="s">
        <v>3987</v>
      </c>
      <c r="B2719" s="57" t="s">
        <v>2003</v>
      </c>
      <c r="C2719" s="57" t="s">
        <v>3034</v>
      </c>
      <c r="D2719" s="57" t="s">
        <v>3035</v>
      </c>
      <c r="E2719" s="66" t="s">
        <v>4</v>
      </c>
    </row>
    <row r="2720" spans="1:5" x14ac:dyDescent="0.25">
      <c r="A2720" s="78" t="s">
        <v>3988</v>
      </c>
      <c r="B2720" s="57" t="s">
        <v>2003</v>
      </c>
      <c r="C2720" s="57" t="s">
        <v>3034</v>
      </c>
      <c r="D2720" s="57" t="s">
        <v>3073</v>
      </c>
      <c r="E2720" s="66" t="s">
        <v>4</v>
      </c>
    </row>
    <row r="2721" spans="1:5" x14ac:dyDescent="0.25">
      <c r="A2721" s="78" t="s">
        <v>3989</v>
      </c>
      <c r="B2721" s="57" t="s">
        <v>2003</v>
      </c>
      <c r="C2721" s="57" t="s">
        <v>3034</v>
      </c>
      <c r="D2721" s="57" t="s">
        <v>3075</v>
      </c>
      <c r="E2721" s="66" t="s">
        <v>4</v>
      </c>
    </row>
    <row r="2722" spans="1:5" x14ac:dyDescent="0.25">
      <c r="A2722" s="78" t="s">
        <v>3990</v>
      </c>
      <c r="B2722" s="57" t="s">
        <v>2003</v>
      </c>
      <c r="C2722" s="57" t="s">
        <v>3034</v>
      </c>
      <c r="D2722" s="57" t="s">
        <v>56</v>
      </c>
      <c r="E2722" s="66" t="s">
        <v>4</v>
      </c>
    </row>
    <row r="2723" spans="1:5" x14ac:dyDescent="0.25">
      <c r="A2723" s="78" t="s">
        <v>3991</v>
      </c>
      <c r="B2723" s="57" t="s">
        <v>3992</v>
      </c>
      <c r="C2723" s="57" t="s">
        <v>3034</v>
      </c>
      <c r="D2723" s="57" t="s">
        <v>3035</v>
      </c>
      <c r="E2723" s="66" t="s">
        <v>4</v>
      </c>
    </row>
    <row r="2724" spans="1:5" x14ac:dyDescent="0.25">
      <c r="A2724" s="78" t="s">
        <v>3993</v>
      </c>
      <c r="B2724" s="57" t="s">
        <v>3994</v>
      </c>
      <c r="C2724" s="57" t="s">
        <v>3034</v>
      </c>
      <c r="D2724" s="57" t="s">
        <v>3035</v>
      </c>
      <c r="E2724" s="66" t="s">
        <v>4</v>
      </c>
    </row>
    <row r="2725" spans="1:5" x14ac:dyDescent="0.25">
      <c r="A2725" s="78" t="s">
        <v>3995</v>
      </c>
      <c r="B2725" s="57" t="s">
        <v>3996</v>
      </c>
      <c r="C2725" s="57" t="s">
        <v>3034</v>
      </c>
      <c r="D2725" s="57" t="s">
        <v>3035</v>
      </c>
      <c r="E2725" s="66" t="s">
        <v>4</v>
      </c>
    </row>
    <row r="2726" spans="1:5" x14ac:dyDescent="0.25">
      <c r="A2726" s="78" t="s">
        <v>3997</v>
      </c>
      <c r="B2726" s="57" t="s">
        <v>3998</v>
      </c>
      <c r="C2726" s="57" t="s">
        <v>3034</v>
      </c>
      <c r="D2726" s="57" t="s">
        <v>3035</v>
      </c>
      <c r="E2726" s="66" t="s">
        <v>4</v>
      </c>
    </row>
    <row r="2727" spans="1:5" x14ac:dyDescent="0.25">
      <c r="A2727" s="78" t="s">
        <v>3999</v>
      </c>
      <c r="B2727" s="57" t="s">
        <v>4000</v>
      </c>
      <c r="C2727" s="57" t="s">
        <v>3034</v>
      </c>
      <c r="D2727" s="57" t="s">
        <v>3035</v>
      </c>
      <c r="E2727" s="66" t="s">
        <v>4</v>
      </c>
    </row>
    <row r="2728" spans="1:5" x14ac:dyDescent="0.25">
      <c r="A2728" s="78" t="s">
        <v>4001</v>
      </c>
      <c r="B2728" s="57" t="s">
        <v>4002</v>
      </c>
      <c r="C2728" s="57" t="s">
        <v>3034</v>
      </c>
      <c r="D2728" s="57" t="s">
        <v>3035</v>
      </c>
      <c r="E2728" s="66" t="s">
        <v>4</v>
      </c>
    </row>
    <row r="2729" spans="1:5" x14ac:dyDescent="0.25">
      <c r="A2729" s="78" t="s">
        <v>4003</v>
      </c>
      <c r="B2729" s="57" t="s">
        <v>4004</v>
      </c>
      <c r="C2729" s="57" t="s">
        <v>3034</v>
      </c>
      <c r="D2729" s="57" t="s">
        <v>3035</v>
      </c>
      <c r="E2729" s="66" t="s">
        <v>4</v>
      </c>
    </row>
    <row r="2730" spans="1:5" x14ac:dyDescent="0.25">
      <c r="A2730" s="78" t="s">
        <v>4005</v>
      </c>
      <c r="B2730" s="57" t="s">
        <v>2011</v>
      </c>
      <c r="C2730" s="57" t="s">
        <v>3034</v>
      </c>
      <c r="D2730" s="57" t="s">
        <v>3035</v>
      </c>
      <c r="E2730" s="66" t="s">
        <v>4</v>
      </c>
    </row>
    <row r="2731" spans="1:5" x14ac:dyDescent="0.25">
      <c r="A2731" s="78" t="s">
        <v>4006</v>
      </c>
      <c r="B2731" s="57" t="s">
        <v>4007</v>
      </c>
      <c r="C2731" s="57" t="s">
        <v>3034</v>
      </c>
      <c r="D2731" s="57" t="s">
        <v>3035</v>
      </c>
      <c r="E2731" s="66" t="s">
        <v>4</v>
      </c>
    </row>
    <row r="2732" spans="1:5" x14ac:dyDescent="0.25">
      <c r="A2732" s="78" t="s">
        <v>4008</v>
      </c>
      <c r="B2732" s="57" t="s">
        <v>4009</v>
      </c>
      <c r="C2732" s="57" t="s">
        <v>3034</v>
      </c>
      <c r="D2732" s="57" t="s">
        <v>3035</v>
      </c>
      <c r="E2732" s="66" t="s">
        <v>4</v>
      </c>
    </row>
    <row r="2733" spans="1:5" x14ac:dyDescent="0.25">
      <c r="A2733" s="78" t="s">
        <v>4010</v>
      </c>
      <c r="B2733" s="57" t="s">
        <v>2043</v>
      </c>
      <c r="C2733" s="57" t="s">
        <v>3034</v>
      </c>
      <c r="D2733" s="57" t="s">
        <v>3035</v>
      </c>
      <c r="E2733" s="66" t="s">
        <v>4</v>
      </c>
    </row>
    <row r="2734" spans="1:5" x14ac:dyDescent="0.25">
      <c r="A2734" s="78" t="s">
        <v>4011</v>
      </c>
      <c r="B2734" s="57" t="s">
        <v>2043</v>
      </c>
      <c r="C2734" s="57" t="s">
        <v>3034</v>
      </c>
      <c r="D2734" s="57" t="s">
        <v>3073</v>
      </c>
      <c r="E2734" s="66" t="s">
        <v>4</v>
      </c>
    </row>
    <row r="2735" spans="1:5" x14ac:dyDescent="0.25">
      <c r="A2735" s="78" t="s">
        <v>4012</v>
      </c>
      <c r="B2735" s="57" t="s">
        <v>2043</v>
      </c>
      <c r="C2735" s="57" t="s">
        <v>3034</v>
      </c>
      <c r="D2735" s="57" t="s">
        <v>3075</v>
      </c>
      <c r="E2735" s="66" t="s">
        <v>4</v>
      </c>
    </row>
    <row r="2736" spans="1:5" x14ac:dyDescent="0.25">
      <c r="A2736" s="78" t="s">
        <v>4013</v>
      </c>
      <c r="B2736" s="57" t="s">
        <v>2043</v>
      </c>
      <c r="C2736" s="57" t="s">
        <v>3034</v>
      </c>
      <c r="D2736" s="57" t="s">
        <v>56</v>
      </c>
      <c r="E2736" s="66" t="s">
        <v>4</v>
      </c>
    </row>
    <row r="2737" spans="1:5" x14ac:dyDescent="0.25">
      <c r="A2737" s="78" t="s">
        <v>4014</v>
      </c>
      <c r="B2737" s="57" t="s">
        <v>2049</v>
      </c>
      <c r="C2737" s="57" t="s">
        <v>3034</v>
      </c>
      <c r="D2737" s="57" t="s">
        <v>3035</v>
      </c>
      <c r="E2737" s="66" t="s">
        <v>4</v>
      </c>
    </row>
    <row r="2738" spans="1:5" x14ac:dyDescent="0.25">
      <c r="A2738" s="78" t="s">
        <v>4015</v>
      </c>
      <c r="B2738" s="57" t="s">
        <v>2049</v>
      </c>
      <c r="C2738" s="57" t="s">
        <v>3034</v>
      </c>
      <c r="D2738" s="57" t="s">
        <v>3073</v>
      </c>
      <c r="E2738" s="66" t="s">
        <v>4</v>
      </c>
    </row>
    <row r="2739" spans="1:5" x14ac:dyDescent="0.25">
      <c r="A2739" s="78" t="s">
        <v>4016</v>
      </c>
      <c r="B2739" s="57" t="s">
        <v>2049</v>
      </c>
      <c r="C2739" s="57" t="s">
        <v>3034</v>
      </c>
      <c r="D2739" s="57" t="s">
        <v>3075</v>
      </c>
      <c r="E2739" s="66" t="s">
        <v>4</v>
      </c>
    </row>
    <row r="2740" spans="1:5" x14ac:dyDescent="0.25">
      <c r="A2740" s="78" t="s">
        <v>4017</v>
      </c>
      <c r="B2740" s="57" t="s">
        <v>2049</v>
      </c>
      <c r="C2740" s="57" t="s">
        <v>3034</v>
      </c>
      <c r="D2740" s="57" t="s">
        <v>56</v>
      </c>
      <c r="E2740" s="66" t="s">
        <v>4</v>
      </c>
    </row>
    <row r="2741" spans="1:5" x14ac:dyDescent="0.25">
      <c r="A2741" s="78" t="s">
        <v>4018</v>
      </c>
      <c r="B2741" s="57" t="s">
        <v>4019</v>
      </c>
      <c r="C2741" s="57" t="s">
        <v>3034</v>
      </c>
      <c r="D2741" s="57" t="s">
        <v>3035</v>
      </c>
      <c r="E2741" s="66" t="s">
        <v>4</v>
      </c>
    </row>
    <row r="2742" spans="1:5" x14ac:dyDescent="0.25">
      <c r="A2742" s="78" t="s">
        <v>4020</v>
      </c>
      <c r="B2742" s="57" t="s">
        <v>4021</v>
      </c>
      <c r="C2742" s="57" t="s">
        <v>3034</v>
      </c>
      <c r="D2742" s="57" t="s">
        <v>3035</v>
      </c>
      <c r="E2742" s="66" t="s">
        <v>4</v>
      </c>
    </row>
    <row r="2743" spans="1:5" x14ac:dyDescent="0.25">
      <c r="A2743" s="78" t="s">
        <v>4022</v>
      </c>
      <c r="B2743" s="57" t="s">
        <v>4023</v>
      </c>
      <c r="C2743" s="57" t="s">
        <v>3034</v>
      </c>
      <c r="D2743" s="57" t="s">
        <v>3035</v>
      </c>
      <c r="E2743" s="66" t="s">
        <v>4</v>
      </c>
    </row>
    <row r="2744" spans="1:5" x14ac:dyDescent="0.25">
      <c r="A2744" s="78" t="s">
        <v>4024</v>
      </c>
      <c r="B2744" s="57" t="s">
        <v>4025</v>
      </c>
      <c r="C2744" s="57" t="s">
        <v>3034</v>
      </c>
      <c r="D2744" s="57" t="s">
        <v>3035</v>
      </c>
      <c r="E2744" s="66" t="s">
        <v>4</v>
      </c>
    </row>
    <row r="2745" spans="1:5" x14ac:dyDescent="0.25">
      <c r="A2745" s="78" t="s">
        <v>4026</v>
      </c>
      <c r="B2745" s="57" t="s">
        <v>4027</v>
      </c>
      <c r="C2745" s="57" t="s">
        <v>3034</v>
      </c>
      <c r="D2745" s="57" t="s">
        <v>3035</v>
      </c>
      <c r="E2745" s="66" t="s">
        <v>4</v>
      </c>
    </row>
    <row r="2746" spans="1:5" x14ac:dyDescent="0.25">
      <c r="A2746" s="78" t="s">
        <v>4028</v>
      </c>
      <c r="B2746" s="57" t="s">
        <v>4029</v>
      </c>
      <c r="C2746" s="57" t="s">
        <v>3034</v>
      </c>
      <c r="D2746" s="57" t="s">
        <v>3035</v>
      </c>
      <c r="E2746" s="66" t="s">
        <v>4</v>
      </c>
    </row>
    <row r="2747" spans="1:5" x14ac:dyDescent="0.25">
      <c r="A2747" s="78" t="s">
        <v>4030</v>
      </c>
      <c r="B2747" s="57" t="s">
        <v>4031</v>
      </c>
      <c r="C2747" s="57" t="s">
        <v>3034</v>
      </c>
      <c r="D2747" s="57" t="s">
        <v>3035</v>
      </c>
      <c r="E2747" s="66" t="s">
        <v>4</v>
      </c>
    </row>
    <row r="2748" spans="1:5" x14ac:dyDescent="0.25">
      <c r="A2748" s="78" t="s">
        <v>4032</v>
      </c>
      <c r="B2748" s="57" t="s">
        <v>4033</v>
      </c>
      <c r="C2748" s="57" t="s">
        <v>3034</v>
      </c>
      <c r="D2748" s="57" t="s">
        <v>3035</v>
      </c>
      <c r="E2748" s="66" t="s">
        <v>4</v>
      </c>
    </row>
    <row r="2749" spans="1:5" x14ac:dyDescent="0.25">
      <c r="A2749" s="78" t="s">
        <v>4034</v>
      </c>
      <c r="B2749" s="57" t="s">
        <v>4035</v>
      </c>
      <c r="C2749" s="57" t="s">
        <v>3034</v>
      </c>
      <c r="D2749" s="57" t="s">
        <v>3035</v>
      </c>
      <c r="E2749" s="66" t="s">
        <v>4</v>
      </c>
    </row>
    <row r="2750" spans="1:5" x14ac:dyDescent="0.25">
      <c r="A2750" s="78" t="s">
        <v>4036</v>
      </c>
      <c r="B2750" s="57" t="s">
        <v>4037</v>
      </c>
      <c r="C2750" s="57" t="s">
        <v>3034</v>
      </c>
      <c r="D2750" s="57" t="s">
        <v>3035</v>
      </c>
      <c r="E2750" s="66" t="s">
        <v>4</v>
      </c>
    </row>
    <row r="2751" spans="1:5" x14ac:dyDescent="0.25">
      <c r="A2751" s="78" t="s">
        <v>4038</v>
      </c>
      <c r="B2751" s="57" t="s">
        <v>4039</v>
      </c>
      <c r="C2751" s="57" t="s">
        <v>3034</v>
      </c>
      <c r="D2751" s="57" t="s">
        <v>3035</v>
      </c>
      <c r="E2751" s="66" t="s">
        <v>4</v>
      </c>
    </row>
    <row r="2752" spans="1:5" x14ac:dyDescent="0.25">
      <c r="A2752" s="78" t="s">
        <v>4040</v>
      </c>
      <c r="B2752" s="57" t="s">
        <v>4041</v>
      </c>
      <c r="C2752" s="57" t="s">
        <v>3034</v>
      </c>
      <c r="D2752" s="57" t="s">
        <v>3035</v>
      </c>
      <c r="E2752" s="66" t="s">
        <v>4</v>
      </c>
    </row>
    <row r="2753" spans="1:5" x14ac:dyDescent="0.25">
      <c r="A2753" s="78" t="s">
        <v>4042</v>
      </c>
      <c r="B2753" s="57" t="s">
        <v>4043</v>
      </c>
      <c r="C2753" s="57" t="s">
        <v>3034</v>
      </c>
      <c r="D2753" s="57" t="s">
        <v>3035</v>
      </c>
      <c r="E2753" s="66" t="s">
        <v>4</v>
      </c>
    </row>
    <row r="2754" spans="1:5" x14ac:dyDescent="0.25">
      <c r="A2754" s="78" t="s">
        <v>4044</v>
      </c>
      <c r="B2754" s="57" t="s">
        <v>2075</v>
      </c>
      <c r="C2754" s="57" t="s">
        <v>3034</v>
      </c>
      <c r="D2754" s="57" t="s">
        <v>3035</v>
      </c>
      <c r="E2754" s="66" t="s">
        <v>4</v>
      </c>
    </row>
    <row r="2755" spans="1:5" x14ac:dyDescent="0.25">
      <c r="A2755" s="78" t="s">
        <v>4045</v>
      </c>
      <c r="B2755" s="57" t="s">
        <v>4046</v>
      </c>
      <c r="C2755" s="57" t="s">
        <v>3034</v>
      </c>
      <c r="D2755" s="57" t="s">
        <v>3035</v>
      </c>
      <c r="E2755" s="66" t="s">
        <v>4</v>
      </c>
    </row>
    <row r="2756" spans="1:5" x14ac:dyDescent="0.25">
      <c r="A2756" s="78" t="s">
        <v>4047</v>
      </c>
      <c r="B2756" s="57" t="s">
        <v>4048</v>
      </c>
      <c r="C2756" s="57" t="s">
        <v>3034</v>
      </c>
      <c r="D2756" s="57" t="s">
        <v>3035</v>
      </c>
      <c r="E2756" s="66" t="s">
        <v>4</v>
      </c>
    </row>
    <row r="2757" spans="1:5" x14ac:dyDescent="0.25">
      <c r="A2757" s="78" t="s">
        <v>4049</v>
      </c>
      <c r="B2757" s="57" t="s">
        <v>2077</v>
      </c>
      <c r="C2757" s="57" t="s">
        <v>3034</v>
      </c>
      <c r="D2757" s="57" t="s">
        <v>3035</v>
      </c>
      <c r="E2757" s="66" t="s">
        <v>4</v>
      </c>
    </row>
    <row r="2758" spans="1:5" x14ac:dyDescent="0.25">
      <c r="A2758" s="78" t="s">
        <v>4050</v>
      </c>
      <c r="B2758" s="57" t="s">
        <v>4051</v>
      </c>
      <c r="C2758" s="57" t="s">
        <v>3034</v>
      </c>
      <c r="D2758" s="57" t="s">
        <v>3035</v>
      </c>
      <c r="E2758" s="66" t="s">
        <v>4</v>
      </c>
    </row>
    <row r="2759" spans="1:5" x14ac:dyDescent="0.25">
      <c r="A2759" s="78" t="s">
        <v>4052</v>
      </c>
      <c r="B2759" s="57" t="s">
        <v>4053</v>
      </c>
      <c r="C2759" s="57" t="s">
        <v>3034</v>
      </c>
      <c r="D2759" s="57" t="s">
        <v>3035</v>
      </c>
      <c r="E2759" s="66" t="s">
        <v>4</v>
      </c>
    </row>
    <row r="2760" spans="1:5" x14ac:dyDescent="0.25">
      <c r="A2760" s="78" t="s">
        <v>4054</v>
      </c>
      <c r="B2760" s="57" t="s">
        <v>4055</v>
      </c>
      <c r="C2760" s="57" t="s">
        <v>3034</v>
      </c>
      <c r="D2760" s="57" t="s">
        <v>3035</v>
      </c>
      <c r="E2760" s="66" t="s">
        <v>4</v>
      </c>
    </row>
    <row r="2761" spans="1:5" x14ac:dyDescent="0.25">
      <c r="A2761" s="78" t="s">
        <v>4056</v>
      </c>
      <c r="B2761" s="57" t="s">
        <v>4057</v>
      </c>
      <c r="C2761" s="57" t="s">
        <v>3034</v>
      </c>
      <c r="D2761" s="57" t="s">
        <v>3035</v>
      </c>
      <c r="E2761" s="66" t="s">
        <v>4</v>
      </c>
    </row>
    <row r="2762" spans="1:5" x14ac:dyDescent="0.25">
      <c r="A2762" s="78" t="s">
        <v>4058</v>
      </c>
      <c r="B2762" s="57" t="s">
        <v>2087</v>
      </c>
      <c r="C2762" s="57" t="s">
        <v>3034</v>
      </c>
      <c r="D2762" s="57" t="s">
        <v>3035</v>
      </c>
      <c r="E2762" s="66" t="s">
        <v>4</v>
      </c>
    </row>
    <row r="2763" spans="1:5" x14ac:dyDescent="0.25">
      <c r="A2763" s="78" t="s">
        <v>4059</v>
      </c>
      <c r="B2763" s="57" t="s">
        <v>2087</v>
      </c>
      <c r="C2763" s="57" t="s">
        <v>3034</v>
      </c>
      <c r="D2763" s="57" t="s">
        <v>3073</v>
      </c>
      <c r="E2763" s="66" t="s">
        <v>4</v>
      </c>
    </row>
    <row r="2764" spans="1:5" x14ac:dyDescent="0.25">
      <c r="A2764" s="78" t="s">
        <v>4060</v>
      </c>
      <c r="B2764" s="57" t="s">
        <v>2087</v>
      </c>
      <c r="C2764" s="57" t="s">
        <v>3034</v>
      </c>
      <c r="D2764" s="57" t="s">
        <v>3075</v>
      </c>
      <c r="E2764" s="66" t="s">
        <v>4</v>
      </c>
    </row>
    <row r="2765" spans="1:5" x14ac:dyDescent="0.25">
      <c r="A2765" s="78" t="s">
        <v>4061</v>
      </c>
      <c r="B2765" s="57" t="s">
        <v>2087</v>
      </c>
      <c r="C2765" s="57" t="s">
        <v>3034</v>
      </c>
      <c r="D2765" s="57" t="s">
        <v>56</v>
      </c>
      <c r="E2765" s="66" t="s">
        <v>4</v>
      </c>
    </row>
    <row r="2766" spans="1:5" x14ac:dyDescent="0.25">
      <c r="A2766" s="78" t="s">
        <v>4062</v>
      </c>
      <c r="B2766" s="57" t="s">
        <v>4063</v>
      </c>
      <c r="C2766" s="57" t="s">
        <v>3034</v>
      </c>
      <c r="D2766" s="57" t="s">
        <v>3035</v>
      </c>
      <c r="E2766" s="66" t="s">
        <v>4</v>
      </c>
    </row>
    <row r="2767" spans="1:5" x14ac:dyDescent="0.25">
      <c r="A2767" s="78" t="s">
        <v>4064</v>
      </c>
      <c r="B2767" s="57" t="s">
        <v>2125</v>
      </c>
      <c r="C2767" s="57" t="s">
        <v>3034</v>
      </c>
      <c r="D2767" s="57" t="s">
        <v>3035</v>
      </c>
      <c r="E2767" s="66" t="s">
        <v>4</v>
      </c>
    </row>
    <row r="2768" spans="1:5" x14ac:dyDescent="0.25">
      <c r="A2768" s="78" t="s">
        <v>4065</v>
      </c>
      <c r="B2768" s="57" t="s">
        <v>2125</v>
      </c>
      <c r="C2768" s="57" t="s">
        <v>3034</v>
      </c>
      <c r="D2768" s="57" t="s">
        <v>3073</v>
      </c>
      <c r="E2768" s="66" t="s">
        <v>4</v>
      </c>
    </row>
    <row r="2769" spans="1:5" x14ac:dyDescent="0.25">
      <c r="A2769" s="78" t="s">
        <v>4066</v>
      </c>
      <c r="B2769" s="57" t="s">
        <v>2125</v>
      </c>
      <c r="C2769" s="57" t="s">
        <v>3034</v>
      </c>
      <c r="D2769" s="57" t="s">
        <v>3075</v>
      </c>
      <c r="E2769" s="66" t="s">
        <v>4</v>
      </c>
    </row>
    <row r="2770" spans="1:5" x14ac:dyDescent="0.25">
      <c r="A2770" s="78" t="s">
        <v>4067</v>
      </c>
      <c r="B2770" s="57" t="s">
        <v>2125</v>
      </c>
      <c r="C2770" s="57" t="s">
        <v>3034</v>
      </c>
      <c r="D2770" s="57" t="s">
        <v>56</v>
      </c>
      <c r="E2770" s="66" t="s">
        <v>4</v>
      </c>
    </row>
    <row r="2771" spans="1:5" x14ac:dyDescent="0.25">
      <c r="A2771" s="78" t="s">
        <v>4068</v>
      </c>
      <c r="B2771" s="57" t="s">
        <v>4069</v>
      </c>
      <c r="C2771" s="57" t="s">
        <v>3034</v>
      </c>
      <c r="D2771" s="57" t="s">
        <v>3035</v>
      </c>
      <c r="E2771" s="66" t="s">
        <v>4</v>
      </c>
    </row>
    <row r="2772" spans="1:5" x14ac:dyDescent="0.25">
      <c r="A2772" s="78" t="s">
        <v>4070</v>
      </c>
      <c r="B2772" s="57" t="s">
        <v>2186</v>
      </c>
      <c r="C2772" s="57" t="s">
        <v>3034</v>
      </c>
      <c r="D2772" s="57" t="s">
        <v>3035</v>
      </c>
      <c r="E2772" s="66" t="s">
        <v>4</v>
      </c>
    </row>
    <row r="2773" spans="1:5" x14ac:dyDescent="0.25">
      <c r="A2773" s="78" t="s">
        <v>4071</v>
      </c>
      <c r="B2773" s="57" t="s">
        <v>2188</v>
      </c>
      <c r="C2773" s="57" t="s">
        <v>3034</v>
      </c>
      <c r="D2773" s="57" t="s">
        <v>3035</v>
      </c>
      <c r="E2773" s="66" t="s">
        <v>4</v>
      </c>
    </row>
    <row r="2774" spans="1:5" x14ac:dyDescent="0.25">
      <c r="A2774" s="78" t="s">
        <v>4072</v>
      </c>
      <c r="B2774" s="57" t="s">
        <v>2188</v>
      </c>
      <c r="C2774" s="57" t="s">
        <v>3034</v>
      </c>
      <c r="D2774" s="57" t="s">
        <v>3073</v>
      </c>
      <c r="E2774" s="66" t="s">
        <v>4</v>
      </c>
    </row>
    <row r="2775" spans="1:5" x14ac:dyDescent="0.25">
      <c r="A2775" s="78" t="s">
        <v>4073</v>
      </c>
      <c r="B2775" s="57" t="s">
        <v>2188</v>
      </c>
      <c r="C2775" s="57" t="s">
        <v>3034</v>
      </c>
      <c r="D2775" s="57" t="s">
        <v>3075</v>
      </c>
      <c r="E2775" s="66" t="s">
        <v>4</v>
      </c>
    </row>
    <row r="2776" spans="1:5" x14ac:dyDescent="0.25">
      <c r="A2776" s="78" t="s">
        <v>4074</v>
      </c>
      <c r="B2776" s="57" t="s">
        <v>2188</v>
      </c>
      <c r="C2776" s="57" t="s">
        <v>3034</v>
      </c>
      <c r="D2776" s="57" t="s">
        <v>56</v>
      </c>
      <c r="E2776" s="66" t="s">
        <v>4</v>
      </c>
    </row>
    <row r="2777" spans="1:5" x14ac:dyDescent="0.25">
      <c r="A2777" s="78" t="s">
        <v>4075</v>
      </c>
      <c r="B2777" s="57" t="s">
        <v>4076</v>
      </c>
      <c r="C2777" s="57" t="s">
        <v>3034</v>
      </c>
      <c r="D2777" s="57" t="s">
        <v>3035</v>
      </c>
      <c r="E2777" s="66" t="s">
        <v>4</v>
      </c>
    </row>
    <row r="2778" spans="1:5" x14ac:dyDescent="0.25">
      <c r="A2778" s="78" t="s">
        <v>4077</v>
      </c>
      <c r="B2778" s="57" t="s">
        <v>4078</v>
      </c>
      <c r="C2778" s="57" t="s">
        <v>3034</v>
      </c>
      <c r="D2778" s="57" t="s">
        <v>3035</v>
      </c>
      <c r="E2778" s="66" t="s">
        <v>4</v>
      </c>
    </row>
    <row r="2779" spans="1:5" x14ac:dyDescent="0.25">
      <c r="A2779" s="78" t="s">
        <v>4079</v>
      </c>
      <c r="B2779" s="57" t="s">
        <v>4080</v>
      </c>
      <c r="C2779" s="57" t="s">
        <v>3034</v>
      </c>
      <c r="D2779" s="57" t="s">
        <v>3035</v>
      </c>
      <c r="E2779" s="66" t="s">
        <v>4</v>
      </c>
    </row>
    <row r="2780" spans="1:5" x14ac:dyDescent="0.25">
      <c r="A2780" s="78" t="s">
        <v>4081</v>
      </c>
      <c r="B2780" s="57" t="s">
        <v>4082</v>
      </c>
      <c r="C2780" s="57" t="s">
        <v>3034</v>
      </c>
      <c r="D2780" s="57" t="s">
        <v>3035</v>
      </c>
      <c r="E2780" s="66" t="s">
        <v>4</v>
      </c>
    </row>
    <row r="2781" spans="1:5" x14ac:dyDescent="0.25">
      <c r="A2781" s="78" t="s">
        <v>4083</v>
      </c>
      <c r="B2781" s="57" t="s">
        <v>4084</v>
      </c>
      <c r="C2781" s="57" t="s">
        <v>4085</v>
      </c>
      <c r="D2781" s="57" t="s">
        <v>56</v>
      </c>
      <c r="E2781" s="66" t="s">
        <v>4</v>
      </c>
    </row>
    <row r="2782" spans="1:5" x14ac:dyDescent="0.25">
      <c r="A2782" s="78" t="s">
        <v>4086</v>
      </c>
      <c r="B2782" s="57" t="s">
        <v>49</v>
      </c>
      <c r="C2782" s="57" t="s">
        <v>4085</v>
      </c>
      <c r="D2782" s="57" t="s">
        <v>4087</v>
      </c>
      <c r="E2782" s="66" t="s">
        <v>4</v>
      </c>
    </row>
    <row r="2783" spans="1:5" x14ac:dyDescent="0.25">
      <c r="A2783" s="78" t="s">
        <v>4088</v>
      </c>
      <c r="B2783" s="57" t="s">
        <v>49</v>
      </c>
      <c r="C2783" s="57" t="s">
        <v>4085</v>
      </c>
      <c r="D2783" s="57" t="s">
        <v>4089</v>
      </c>
      <c r="E2783" s="66" t="s">
        <v>4</v>
      </c>
    </row>
    <row r="2784" spans="1:5" x14ac:dyDescent="0.25">
      <c r="A2784" s="78" t="s">
        <v>4090</v>
      </c>
      <c r="B2784" s="57" t="s">
        <v>49</v>
      </c>
      <c r="C2784" s="57" t="s">
        <v>4085</v>
      </c>
      <c r="D2784" s="57" t="s">
        <v>4091</v>
      </c>
      <c r="E2784" s="66" t="s">
        <v>4</v>
      </c>
    </row>
    <row r="2785" spans="1:5" x14ac:dyDescent="0.25">
      <c r="A2785" s="78" t="s">
        <v>4092</v>
      </c>
      <c r="B2785" s="57" t="s">
        <v>49</v>
      </c>
      <c r="C2785" s="57" t="s">
        <v>4085</v>
      </c>
      <c r="D2785" s="57" t="s">
        <v>4093</v>
      </c>
      <c r="E2785" s="66" t="s">
        <v>4</v>
      </c>
    </row>
    <row r="2786" spans="1:5" x14ac:dyDescent="0.25">
      <c r="A2786" s="78" t="s">
        <v>4094</v>
      </c>
      <c r="B2786" s="57" t="s">
        <v>49</v>
      </c>
      <c r="C2786" s="57" t="s">
        <v>4085</v>
      </c>
      <c r="D2786" s="57" t="s">
        <v>56</v>
      </c>
      <c r="E2786" s="66" t="s">
        <v>4</v>
      </c>
    </row>
    <row r="2787" spans="1:5" x14ac:dyDescent="0.25">
      <c r="A2787" s="78" t="s">
        <v>4095</v>
      </c>
      <c r="B2787" s="57" t="s">
        <v>60</v>
      </c>
      <c r="C2787" s="57" t="s">
        <v>4085</v>
      </c>
      <c r="D2787" s="57" t="s">
        <v>4087</v>
      </c>
      <c r="E2787" s="66" t="s">
        <v>4</v>
      </c>
    </row>
    <row r="2788" spans="1:5" x14ac:dyDescent="0.25">
      <c r="A2788" s="78" t="s">
        <v>4096</v>
      </c>
      <c r="B2788" s="57" t="s">
        <v>60</v>
      </c>
      <c r="C2788" s="57" t="s">
        <v>4085</v>
      </c>
      <c r="D2788" s="57" t="s">
        <v>4089</v>
      </c>
      <c r="E2788" s="66" t="s">
        <v>4</v>
      </c>
    </row>
    <row r="2789" spans="1:5" x14ac:dyDescent="0.25">
      <c r="A2789" s="78" t="s">
        <v>4097</v>
      </c>
      <c r="B2789" s="57" t="s">
        <v>60</v>
      </c>
      <c r="C2789" s="57" t="s">
        <v>4085</v>
      </c>
      <c r="D2789" s="57" t="s">
        <v>4091</v>
      </c>
      <c r="E2789" s="66" t="s">
        <v>4</v>
      </c>
    </row>
    <row r="2790" spans="1:5" x14ac:dyDescent="0.25">
      <c r="A2790" s="78" t="s">
        <v>4098</v>
      </c>
      <c r="B2790" s="57" t="s">
        <v>60</v>
      </c>
      <c r="C2790" s="57" t="s">
        <v>4085</v>
      </c>
      <c r="D2790" s="57" t="s">
        <v>4093</v>
      </c>
      <c r="E2790" s="66" t="s">
        <v>4</v>
      </c>
    </row>
    <row r="2791" spans="1:5" x14ac:dyDescent="0.25">
      <c r="A2791" s="78" t="s">
        <v>4099</v>
      </c>
      <c r="B2791" s="57" t="s">
        <v>60</v>
      </c>
      <c r="C2791" s="57" t="s">
        <v>4085</v>
      </c>
      <c r="D2791" s="57" t="s">
        <v>56</v>
      </c>
      <c r="E2791" s="66" t="s">
        <v>4</v>
      </c>
    </row>
    <row r="2792" spans="1:5" x14ac:dyDescent="0.25">
      <c r="A2792" s="78" t="s">
        <v>4100</v>
      </c>
      <c r="B2792" s="57" t="s">
        <v>66</v>
      </c>
      <c r="C2792" s="57" t="s">
        <v>4085</v>
      </c>
      <c r="D2792" s="57" t="s">
        <v>4087</v>
      </c>
      <c r="E2792" s="66" t="s">
        <v>4</v>
      </c>
    </row>
    <row r="2793" spans="1:5" x14ac:dyDescent="0.25">
      <c r="A2793" s="78" t="s">
        <v>4101</v>
      </c>
      <c r="B2793" s="57" t="s">
        <v>66</v>
      </c>
      <c r="C2793" s="57" t="s">
        <v>4085</v>
      </c>
      <c r="D2793" s="57" t="s">
        <v>4089</v>
      </c>
      <c r="E2793" s="66" t="s">
        <v>4</v>
      </c>
    </row>
    <row r="2794" spans="1:5" x14ac:dyDescent="0.25">
      <c r="A2794" s="78" t="s">
        <v>4102</v>
      </c>
      <c r="B2794" s="57" t="s">
        <v>66</v>
      </c>
      <c r="C2794" s="57" t="s">
        <v>4085</v>
      </c>
      <c r="D2794" s="57" t="s">
        <v>4091</v>
      </c>
      <c r="E2794" s="66" t="s">
        <v>4</v>
      </c>
    </row>
    <row r="2795" spans="1:5" x14ac:dyDescent="0.25">
      <c r="A2795" s="78" t="s">
        <v>4103</v>
      </c>
      <c r="B2795" s="57" t="s">
        <v>66</v>
      </c>
      <c r="C2795" s="57" t="s">
        <v>4085</v>
      </c>
      <c r="D2795" s="57" t="s">
        <v>4093</v>
      </c>
      <c r="E2795" s="66" t="s">
        <v>4</v>
      </c>
    </row>
    <row r="2796" spans="1:5" x14ac:dyDescent="0.25">
      <c r="A2796" s="78" t="s">
        <v>4104</v>
      </c>
      <c r="B2796" s="57" t="s">
        <v>66</v>
      </c>
      <c r="C2796" s="57" t="s">
        <v>4085</v>
      </c>
      <c r="D2796" s="57" t="s">
        <v>56</v>
      </c>
      <c r="E2796" s="66" t="s">
        <v>4</v>
      </c>
    </row>
    <row r="2797" spans="1:5" x14ac:dyDescent="0.25">
      <c r="A2797" s="78" t="s">
        <v>4105</v>
      </c>
      <c r="B2797" s="57" t="s">
        <v>76</v>
      </c>
      <c r="C2797" s="57" t="s">
        <v>4085</v>
      </c>
      <c r="D2797" s="57" t="s">
        <v>4087</v>
      </c>
      <c r="E2797" s="66" t="s">
        <v>4</v>
      </c>
    </row>
    <row r="2798" spans="1:5" x14ac:dyDescent="0.25">
      <c r="A2798" s="78" t="s">
        <v>4106</v>
      </c>
      <c r="B2798" s="57" t="s">
        <v>76</v>
      </c>
      <c r="C2798" s="57" t="s">
        <v>4085</v>
      </c>
      <c r="D2798" s="57" t="s">
        <v>4093</v>
      </c>
      <c r="E2798" s="66" t="s">
        <v>4</v>
      </c>
    </row>
    <row r="2799" spans="1:5" x14ac:dyDescent="0.25">
      <c r="A2799" s="78" t="s">
        <v>4107</v>
      </c>
      <c r="B2799" s="57" t="s">
        <v>78</v>
      </c>
      <c r="C2799" s="57" t="s">
        <v>4085</v>
      </c>
      <c r="D2799" s="57" t="s">
        <v>4087</v>
      </c>
      <c r="E2799" s="66" t="s">
        <v>4</v>
      </c>
    </row>
    <row r="2800" spans="1:5" x14ac:dyDescent="0.25">
      <c r="A2800" s="78" t="s">
        <v>4108</v>
      </c>
      <c r="B2800" s="57" t="s">
        <v>78</v>
      </c>
      <c r="C2800" s="57" t="s">
        <v>4085</v>
      </c>
      <c r="D2800" s="57" t="s">
        <v>4093</v>
      </c>
      <c r="E2800" s="66" t="s">
        <v>4</v>
      </c>
    </row>
    <row r="2801" spans="1:5" x14ac:dyDescent="0.25">
      <c r="A2801" s="78" t="s">
        <v>4109</v>
      </c>
      <c r="B2801" s="57" t="s">
        <v>80</v>
      </c>
      <c r="C2801" s="57" t="s">
        <v>4085</v>
      </c>
      <c r="D2801" s="57" t="s">
        <v>4087</v>
      </c>
      <c r="E2801" s="66" t="s">
        <v>4</v>
      </c>
    </row>
    <row r="2802" spans="1:5" x14ac:dyDescent="0.25">
      <c r="A2802" s="78" t="s">
        <v>4110</v>
      </c>
      <c r="B2802" s="57" t="s">
        <v>80</v>
      </c>
      <c r="C2802" s="57" t="s">
        <v>4085</v>
      </c>
      <c r="D2802" s="57" t="s">
        <v>4093</v>
      </c>
      <c r="E2802" s="66" t="s">
        <v>4</v>
      </c>
    </row>
    <row r="2803" spans="1:5" x14ac:dyDescent="0.25">
      <c r="A2803" s="78" t="s">
        <v>4111</v>
      </c>
      <c r="B2803" s="57" t="s">
        <v>4112</v>
      </c>
      <c r="C2803" s="57" t="s">
        <v>4085</v>
      </c>
      <c r="D2803" s="57" t="s">
        <v>56</v>
      </c>
      <c r="E2803" s="66" t="s">
        <v>4</v>
      </c>
    </row>
    <row r="2804" spans="1:5" x14ac:dyDescent="0.25">
      <c r="A2804" s="78" t="s">
        <v>4113</v>
      </c>
      <c r="B2804" s="57" t="s">
        <v>82</v>
      </c>
      <c r="C2804" s="57" t="s">
        <v>4085</v>
      </c>
      <c r="D2804" s="57" t="s">
        <v>4087</v>
      </c>
      <c r="E2804" s="66" t="s">
        <v>4</v>
      </c>
    </row>
    <row r="2805" spans="1:5" x14ac:dyDescent="0.25">
      <c r="A2805" s="78" t="s">
        <v>4114</v>
      </c>
      <c r="B2805" s="57" t="s">
        <v>82</v>
      </c>
      <c r="C2805" s="57" t="s">
        <v>4085</v>
      </c>
      <c r="D2805" s="57" t="s">
        <v>4089</v>
      </c>
      <c r="E2805" s="66" t="s">
        <v>4</v>
      </c>
    </row>
    <row r="2806" spans="1:5" x14ac:dyDescent="0.25">
      <c r="A2806" s="78" t="s">
        <v>4115</v>
      </c>
      <c r="B2806" s="57" t="s">
        <v>82</v>
      </c>
      <c r="C2806" s="57" t="s">
        <v>4085</v>
      </c>
      <c r="D2806" s="57" t="s">
        <v>4091</v>
      </c>
      <c r="E2806" s="66" t="s">
        <v>4</v>
      </c>
    </row>
    <row r="2807" spans="1:5" x14ac:dyDescent="0.25">
      <c r="A2807" s="78" t="s">
        <v>4116</v>
      </c>
      <c r="B2807" s="57" t="s">
        <v>82</v>
      </c>
      <c r="C2807" s="57" t="s">
        <v>4085</v>
      </c>
      <c r="D2807" s="57" t="s">
        <v>4093</v>
      </c>
      <c r="E2807" s="66" t="s">
        <v>4</v>
      </c>
    </row>
    <row r="2808" spans="1:5" x14ac:dyDescent="0.25">
      <c r="A2808" s="78" t="s">
        <v>4117</v>
      </c>
      <c r="B2808" s="57" t="s">
        <v>82</v>
      </c>
      <c r="C2808" s="57" t="s">
        <v>4085</v>
      </c>
      <c r="D2808" s="57" t="s">
        <v>56</v>
      </c>
      <c r="E2808" s="66" t="s">
        <v>4</v>
      </c>
    </row>
    <row r="2809" spans="1:5" x14ac:dyDescent="0.25">
      <c r="A2809" s="78" t="s">
        <v>4118</v>
      </c>
      <c r="B2809" s="57" t="s">
        <v>94</v>
      </c>
      <c r="C2809" s="57" t="s">
        <v>4085</v>
      </c>
      <c r="D2809" s="57" t="s">
        <v>4087</v>
      </c>
      <c r="E2809" s="66" t="s">
        <v>4</v>
      </c>
    </row>
    <row r="2810" spans="1:5" x14ac:dyDescent="0.25">
      <c r="A2810" s="78" t="s">
        <v>4119</v>
      </c>
      <c r="B2810" s="57" t="s">
        <v>94</v>
      </c>
      <c r="C2810" s="57" t="s">
        <v>4085</v>
      </c>
      <c r="D2810" s="57" t="s">
        <v>4089</v>
      </c>
      <c r="E2810" s="66" t="s">
        <v>4</v>
      </c>
    </row>
    <row r="2811" spans="1:5" x14ac:dyDescent="0.25">
      <c r="A2811" s="78" t="s">
        <v>4120</v>
      </c>
      <c r="B2811" s="57" t="s">
        <v>94</v>
      </c>
      <c r="C2811" s="57" t="s">
        <v>4085</v>
      </c>
      <c r="D2811" s="57" t="s">
        <v>4091</v>
      </c>
      <c r="E2811" s="66" t="s">
        <v>4</v>
      </c>
    </row>
    <row r="2812" spans="1:5" x14ac:dyDescent="0.25">
      <c r="A2812" s="78" t="s">
        <v>4121</v>
      </c>
      <c r="B2812" s="57" t="s">
        <v>94</v>
      </c>
      <c r="C2812" s="57" t="s">
        <v>4085</v>
      </c>
      <c r="D2812" s="57" t="s">
        <v>4093</v>
      </c>
      <c r="E2812" s="66" t="s">
        <v>4</v>
      </c>
    </row>
    <row r="2813" spans="1:5" x14ac:dyDescent="0.25">
      <c r="A2813" s="78" t="s">
        <v>4122</v>
      </c>
      <c r="B2813" s="57" t="s">
        <v>94</v>
      </c>
      <c r="C2813" s="57" t="s">
        <v>4085</v>
      </c>
      <c r="D2813" s="57" t="s">
        <v>56</v>
      </c>
      <c r="E2813" s="66" t="s">
        <v>4</v>
      </c>
    </row>
    <row r="2814" spans="1:5" x14ac:dyDescent="0.25">
      <c r="A2814" s="78" t="s">
        <v>4123</v>
      </c>
      <c r="B2814" s="57" t="s">
        <v>100</v>
      </c>
      <c r="C2814" s="57" t="s">
        <v>4085</v>
      </c>
      <c r="D2814" s="57" t="s">
        <v>4087</v>
      </c>
      <c r="E2814" s="66" t="s">
        <v>4</v>
      </c>
    </row>
    <row r="2815" spans="1:5" x14ac:dyDescent="0.25">
      <c r="A2815" s="78" t="s">
        <v>4124</v>
      </c>
      <c r="B2815" s="57" t="s">
        <v>100</v>
      </c>
      <c r="C2815" s="57" t="s">
        <v>4085</v>
      </c>
      <c r="D2815" s="57" t="s">
        <v>4089</v>
      </c>
      <c r="E2815" s="66" t="s">
        <v>4</v>
      </c>
    </row>
    <row r="2816" spans="1:5" x14ac:dyDescent="0.25">
      <c r="A2816" s="78" t="s">
        <v>4125</v>
      </c>
      <c r="B2816" s="57" t="s">
        <v>100</v>
      </c>
      <c r="C2816" s="57" t="s">
        <v>4085</v>
      </c>
      <c r="D2816" s="57" t="s">
        <v>4091</v>
      </c>
      <c r="E2816" s="66" t="s">
        <v>4</v>
      </c>
    </row>
    <row r="2817" spans="1:5" x14ac:dyDescent="0.25">
      <c r="A2817" s="78" t="s">
        <v>4126</v>
      </c>
      <c r="B2817" s="57" t="s">
        <v>100</v>
      </c>
      <c r="C2817" s="57" t="s">
        <v>4085</v>
      </c>
      <c r="D2817" s="57" t="s">
        <v>4093</v>
      </c>
      <c r="E2817" s="66" t="s">
        <v>4</v>
      </c>
    </row>
    <row r="2818" spans="1:5" x14ac:dyDescent="0.25">
      <c r="A2818" s="78" t="s">
        <v>4127</v>
      </c>
      <c r="B2818" s="57" t="s">
        <v>100</v>
      </c>
      <c r="C2818" s="57" t="s">
        <v>4085</v>
      </c>
      <c r="D2818" s="57" t="s">
        <v>56</v>
      </c>
      <c r="E2818" s="66" t="s">
        <v>4</v>
      </c>
    </row>
    <row r="2819" spans="1:5" x14ac:dyDescent="0.25">
      <c r="A2819" s="78" t="s">
        <v>4128</v>
      </c>
      <c r="B2819" s="57" t="s">
        <v>112</v>
      </c>
      <c r="C2819" s="57" t="s">
        <v>4085</v>
      </c>
      <c r="D2819" s="57" t="s">
        <v>4087</v>
      </c>
      <c r="E2819" s="66" t="s">
        <v>4</v>
      </c>
    </row>
    <row r="2820" spans="1:5" x14ac:dyDescent="0.25">
      <c r="A2820" s="78" t="s">
        <v>4129</v>
      </c>
      <c r="B2820" s="57" t="s">
        <v>112</v>
      </c>
      <c r="C2820" s="57" t="s">
        <v>4085</v>
      </c>
      <c r="D2820" s="57" t="s">
        <v>4089</v>
      </c>
      <c r="E2820" s="66" t="s">
        <v>4</v>
      </c>
    </row>
    <row r="2821" spans="1:5" x14ac:dyDescent="0.25">
      <c r="A2821" s="78" t="s">
        <v>4130</v>
      </c>
      <c r="B2821" s="57" t="s">
        <v>112</v>
      </c>
      <c r="C2821" s="57" t="s">
        <v>4085</v>
      </c>
      <c r="D2821" s="57" t="s">
        <v>4091</v>
      </c>
      <c r="E2821" s="66" t="s">
        <v>4</v>
      </c>
    </row>
    <row r="2822" spans="1:5" x14ac:dyDescent="0.25">
      <c r="A2822" s="78" t="s">
        <v>4131</v>
      </c>
      <c r="B2822" s="57" t="s">
        <v>112</v>
      </c>
      <c r="C2822" s="57" t="s">
        <v>4085</v>
      </c>
      <c r="D2822" s="57" t="s">
        <v>4093</v>
      </c>
      <c r="E2822" s="66" t="s">
        <v>4</v>
      </c>
    </row>
    <row r="2823" spans="1:5" x14ac:dyDescent="0.25">
      <c r="A2823" s="78" t="s">
        <v>4132</v>
      </c>
      <c r="B2823" s="57" t="s">
        <v>112</v>
      </c>
      <c r="C2823" s="57" t="s">
        <v>4085</v>
      </c>
      <c r="D2823" s="57" t="s">
        <v>56</v>
      </c>
      <c r="E2823" s="66" t="s">
        <v>4</v>
      </c>
    </row>
    <row r="2824" spans="1:5" x14ac:dyDescent="0.25">
      <c r="A2824" s="78" t="s">
        <v>4133</v>
      </c>
      <c r="B2824" s="57" t="s">
        <v>4134</v>
      </c>
      <c r="C2824" s="57" t="s">
        <v>4085</v>
      </c>
      <c r="D2824" s="57" t="s">
        <v>56</v>
      </c>
      <c r="E2824" s="66" t="s">
        <v>4</v>
      </c>
    </row>
    <row r="2825" spans="1:5" x14ac:dyDescent="0.25">
      <c r="A2825" s="78" t="s">
        <v>4135</v>
      </c>
      <c r="B2825" s="57" t="s">
        <v>118</v>
      </c>
      <c r="C2825" s="57" t="s">
        <v>4085</v>
      </c>
      <c r="D2825" s="57" t="s">
        <v>4087</v>
      </c>
      <c r="E2825" s="66" t="s">
        <v>4</v>
      </c>
    </row>
    <row r="2826" spans="1:5" x14ac:dyDescent="0.25">
      <c r="A2826" s="78" t="s">
        <v>4136</v>
      </c>
      <c r="B2826" s="57" t="s">
        <v>118</v>
      </c>
      <c r="C2826" s="57" t="s">
        <v>4085</v>
      </c>
      <c r="D2826" s="57" t="s">
        <v>4089</v>
      </c>
      <c r="E2826" s="66" t="s">
        <v>4</v>
      </c>
    </row>
    <row r="2827" spans="1:5" x14ac:dyDescent="0.25">
      <c r="A2827" s="78" t="s">
        <v>4137</v>
      </c>
      <c r="B2827" s="57" t="s">
        <v>118</v>
      </c>
      <c r="C2827" s="57" t="s">
        <v>4085</v>
      </c>
      <c r="D2827" s="57" t="s">
        <v>4091</v>
      </c>
      <c r="E2827" s="66" t="s">
        <v>4</v>
      </c>
    </row>
    <row r="2828" spans="1:5" x14ac:dyDescent="0.25">
      <c r="A2828" s="78" t="s">
        <v>4138</v>
      </c>
      <c r="B2828" s="57" t="s">
        <v>118</v>
      </c>
      <c r="C2828" s="57" t="s">
        <v>4085</v>
      </c>
      <c r="D2828" s="57" t="s">
        <v>4093</v>
      </c>
      <c r="E2828" s="66" t="s">
        <v>4</v>
      </c>
    </row>
    <row r="2829" spans="1:5" x14ac:dyDescent="0.25">
      <c r="A2829" s="78" t="s">
        <v>4139</v>
      </c>
      <c r="B2829" s="57" t="s">
        <v>118</v>
      </c>
      <c r="C2829" s="57" t="s">
        <v>4085</v>
      </c>
      <c r="D2829" s="57" t="s">
        <v>56</v>
      </c>
      <c r="E2829" s="66" t="s">
        <v>4</v>
      </c>
    </row>
    <row r="2830" spans="1:5" x14ac:dyDescent="0.25">
      <c r="A2830" s="78" t="s">
        <v>4140</v>
      </c>
      <c r="B2830" s="57" t="s">
        <v>4141</v>
      </c>
      <c r="C2830" s="57" t="s">
        <v>4085</v>
      </c>
      <c r="D2830" s="57" t="s">
        <v>4087</v>
      </c>
      <c r="E2830" s="66" t="s">
        <v>4</v>
      </c>
    </row>
    <row r="2831" spans="1:5" x14ac:dyDescent="0.25">
      <c r="A2831" s="78" t="s">
        <v>4142</v>
      </c>
      <c r="B2831" s="57" t="s">
        <v>4141</v>
      </c>
      <c r="C2831" s="57" t="s">
        <v>4085</v>
      </c>
      <c r="D2831" s="57" t="s">
        <v>4089</v>
      </c>
      <c r="E2831" s="66" t="s">
        <v>4</v>
      </c>
    </row>
    <row r="2832" spans="1:5" x14ac:dyDescent="0.25">
      <c r="A2832" s="78" t="s">
        <v>4143</v>
      </c>
      <c r="B2832" s="57" t="s">
        <v>4141</v>
      </c>
      <c r="C2832" s="57" t="s">
        <v>4085</v>
      </c>
      <c r="D2832" s="57" t="s">
        <v>4091</v>
      </c>
      <c r="E2832" s="66" t="s">
        <v>4</v>
      </c>
    </row>
    <row r="2833" spans="1:5" x14ac:dyDescent="0.25">
      <c r="A2833" s="78" t="s">
        <v>4144</v>
      </c>
      <c r="B2833" s="57" t="s">
        <v>4141</v>
      </c>
      <c r="C2833" s="57" t="s">
        <v>4085</v>
      </c>
      <c r="D2833" s="57" t="s">
        <v>4093</v>
      </c>
      <c r="E2833" s="66" t="s">
        <v>4</v>
      </c>
    </row>
    <row r="2834" spans="1:5" x14ac:dyDescent="0.25">
      <c r="A2834" s="78" t="s">
        <v>4145</v>
      </c>
      <c r="B2834" s="57" t="s">
        <v>4141</v>
      </c>
      <c r="C2834" s="57" t="s">
        <v>4085</v>
      </c>
      <c r="D2834" s="57" t="s">
        <v>56</v>
      </c>
      <c r="E2834" s="66" t="s">
        <v>4</v>
      </c>
    </row>
    <row r="2835" spans="1:5" x14ac:dyDescent="0.25">
      <c r="A2835" s="78" t="s">
        <v>4146</v>
      </c>
      <c r="B2835" s="57" t="s">
        <v>124</v>
      </c>
      <c r="C2835" s="57" t="s">
        <v>4085</v>
      </c>
      <c r="D2835" s="57" t="s">
        <v>4087</v>
      </c>
      <c r="E2835" s="66" t="s">
        <v>4</v>
      </c>
    </row>
    <row r="2836" spans="1:5" x14ac:dyDescent="0.25">
      <c r="A2836" s="78" t="s">
        <v>4147</v>
      </c>
      <c r="B2836" s="57" t="s">
        <v>124</v>
      </c>
      <c r="C2836" s="57" t="s">
        <v>4085</v>
      </c>
      <c r="D2836" s="57" t="s">
        <v>4089</v>
      </c>
      <c r="E2836" s="66" t="s">
        <v>4</v>
      </c>
    </row>
    <row r="2837" spans="1:5" x14ac:dyDescent="0.25">
      <c r="A2837" s="78" t="s">
        <v>4148</v>
      </c>
      <c r="B2837" s="57" t="s">
        <v>124</v>
      </c>
      <c r="C2837" s="57" t="s">
        <v>4085</v>
      </c>
      <c r="D2837" s="57" t="s">
        <v>4091</v>
      </c>
      <c r="E2837" s="66" t="s">
        <v>4</v>
      </c>
    </row>
    <row r="2838" spans="1:5" x14ac:dyDescent="0.25">
      <c r="A2838" s="78" t="s">
        <v>4149</v>
      </c>
      <c r="B2838" s="57" t="s">
        <v>124</v>
      </c>
      <c r="C2838" s="57" t="s">
        <v>4085</v>
      </c>
      <c r="D2838" s="57" t="s">
        <v>4093</v>
      </c>
      <c r="E2838" s="66" t="s">
        <v>4</v>
      </c>
    </row>
    <row r="2839" spans="1:5" x14ac:dyDescent="0.25">
      <c r="A2839" s="78" t="s">
        <v>4150</v>
      </c>
      <c r="B2839" s="57" t="s">
        <v>124</v>
      </c>
      <c r="C2839" s="57" t="s">
        <v>4085</v>
      </c>
      <c r="D2839" s="57" t="s">
        <v>56</v>
      </c>
      <c r="E2839" s="66" t="s">
        <v>4</v>
      </c>
    </row>
    <row r="2840" spans="1:5" x14ac:dyDescent="0.25">
      <c r="A2840" s="78" t="s">
        <v>4151</v>
      </c>
      <c r="B2840" s="57" t="s">
        <v>4152</v>
      </c>
      <c r="C2840" s="57" t="s">
        <v>4085</v>
      </c>
      <c r="D2840" s="57" t="s">
        <v>4087</v>
      </c>
      <c r="E2840" s="66" t="s">
        <v>4</v>
      </c>
    </row>
    <row r="2841" spans="1:5" x14ac:dyDescent="0.25">
      <c r="A2841" s="78" t="s">
        <v>4153</v>
      </c>
      <c r="B2841" s="57" t="s">
        <v>4152</v>
      </c>
      <c r="C2841" s="57" t="s">
        <v>4085</v>
      </c>
      <c r="D2841" s="57" t="s">
        <v>4089</v>
      </c>
      <c r="E2841" s="66" t="s">
        <v>4</v>
      </c>
    </row>
    <row r="2842" spans="1:5" x14ac:dyDescent="0.25">
      <c r="A2842" s="78" t="s">
        <v>4154</v>
      </c>
      <c r="B2842" s="57" t="s">
        <v>4152</v>
      </c>
      <c r="C2842" s="57" t="s">
        <v>4085</v>
      </c>
      <c r="D2842" s="57" t="s">
        <v>4091</v>
      </c>
      <c r="E2842" s="66" t="s">
        <v>4</v>
      </c>
    </row>
    <row r="2843" spans="1:5" x14ac:dyDescent="0.25">
      <c r="A2843" s="78" t="s">
        <v>4155</v>
      </c>
      <c r="B2843" s="57" t="s">
        <v>4152</v>
      </c>
      <c r="C2843" s="57" t="s">
        <v>4085</v>
      </c>
      <c r="D2843" s="57" t="s">
        <v>4093</v>
      </c>
      <c r="E2843" s="66" t="s">
        <v>4</v>
      </c>
    </row>
    <row r="2844" spans="1:5" x14ac:dyDescent="0.25">
      <c r="A2844" s="78" t="s">
        <v>4156</v>
      </c>
      <c r="B2844" s="57" t="s">
        <v>4152</v>
      </c>
      <c r="C2844" s="57" t="s">
        <v>4085</v>
      </c>
      <c r="D2844" s="57" t="s">
        <v>56</v>
      </c>
      <c r="E2844" s="66" t="s">
        <v>4</v>
      </c>
    </row>
    <row r="2845" spans="1:5" x14ac:dyDescent="0.25">
      <c r="A2845" s="78" t="s">
        <v>4157</v>
      </c>
      <c r="B2845" s="57" t="s">
        <v>130</v>
      </c>
      <c r="C2845" s="57" t="s">
        <v>4085</v>
      </c>
      <c r="D2845" s="57" t="s">
        <v>4087</v>
      </c>
      <c r="E2845" s="66" t="s">
        <v>4</v>
      </c>
    </row>
    <row r="2846" spans="1:5" x14ac:dyDescent="0.25">
      <c r="A2846" s="78" t="s">
        <v>4158</v>
      </c>
      <c r="B2846" s="57" t="s">
        <v>130</v>
      </c>
      <c r="C2846" s="57" t="s">
        <v>4085</v>
      </c>
      <c r="D2846" s="57" t="s">
        <v>4089</v>
      </c>
      <c r="E2846" s="66" t="s">
        <v>4</v>
      </c>
    </row>
    <row r="2847" spans="1:5" x14ac:dyDescent="0.25">
      <c r="A2847" s="78" t="s">
        <v>4159</v>
      </c>
      <c r="B2847" s="57" t="s">
        <v>130</v>
      </c>
      <c r="C2847" s="57" t="s">
        <v>4085</v>
      </c>
      <c r="D2847" s="57" t="s">
        <v>4091</v>
      </c>
      <c r="E2847" s="66" t="s">
        <v>4</v>
      </c>
    </row>
    <row r="2848" spans="1:5" x14ac:dyDescent="0.25">
      <c r="A2848" s="78" t="s">
        <v>4160</v>
      </c>
      <c r="B2848" s="57" t="s">
        <v>130</v>
      </c>
      <c r="C2848" s="57" t="s">
        <v>4085</v>
      </c>
      <c r="D2848" s="57" t="s">
        <v>4093</v>
      </c>
      <c r="E2848" s="66" t="s">
        <v>4</v>
      </c>
    </row>
    <row r="2849" spans="1:5" x14ac:dyDescent="0.25">
      <c r="A2849" s="78" t="s">
        <v>4161</v>
      </c>
      <c r="B2849" s="57" t="s">
        <v>130</v>
      </c>
      <c r="C2849" s="57" t="s">
        <v>4085</v>
      </c>
      <c r="D2849" s="57" t="s">
        <v>56</v>
      </c>
      <c r="E2849" s="66" t="s">
        <v>4</v>
      </c>
    </row>
    <row r="2850" spans="1:5" x14ac:dyDescent="0.25">
      <c r="A2850" s="78" t="s">
        <v>4162</v>
      </c>
      <c r="B2850" s="57" t="s">
        <v>136</v>
      </c>
      <c r="C2850" s="57" t="s">
        <v>4085</v>
      </c>
      <c r="D2850" s="57" t="s">
        <v>4087</v>
      </c>
      <c r="E2850" s="66" t="s">
        <v>4</v>
      </c>
    </row>
    <row r="2851" spans="1:5" x14ac:dyDescent="0.25">
      <c r="A2851" s="78" t="s">
        <v>4163</v>
      </c>
      <c r="B2851" s="57" t="s">
        <v>136</v>
      </c>
      <c r="C2851" s="57" t="s">
        <v>4085</v>
      </c>
      <c r="D2851" s="57" t="s">
        <v>4089</v>
      </c>
      <c r="E2851" s="66" t="s">
        <v>4</v>
      </c>
    </row>
    <row r="2852" spans="1:5" x14ac:dyDescent="0.25">
      <c r="A2852" s="78" t="s">
        <v>4164</v>
      </c>
      <c r="B2852" s="57" t="s">
        <v>136</v>
      </c>
      <c r="C2852" s="57" t="s">
        <v>4085</v>
      </c>
      <c r="D2852" s="57" t="s">
        <v>4091</v>
      </c>
      <c r="E2852" s="66" t="s">
        <v>4</v>
      </c>
    </row>
    <row r="2853" spans="1:5" x14ac:dyDescent="0.25">
      <c r="A2853" s="78" t="s">
        <v>4165</v>
      </c>
      <c r="B2853" s="57" t="s">
        <v>136</v>
      </c>
      <c r="C2853" s="57" t="s">
        <v>4085</v>
      </c>
      <c r="D2853" s="57" t="s">
        <v>4093</v>
      </c>
      <c r="E2853" s="66" t="s">
        <v>4</v>
      </c>
    </row>
    <row r="2854" spans="1:5" x14ac:dyDescent="0.25">
      <c r="A2854" s="78" t="s">
        <v>4166</v>
      </c>
      <c r="B2854" s="57" t="s">
        <v>136</v>
      </c>
      <c r="C2854" s="57" t="s">
        <v>4085</v>
      </c>
      <c r="D2854" s="57" t="s">
        <v>56</v>
      </c>
      <c r="E2854" s="66" t="s">
        <v>4</v>
      </c>
    </row>
    <row r="2855" spans="1:5" x14ac:dyDescent="0.25">
      <c r="A2855" s="78" t="s">
        <v>4167</v>
      </c>
      <c r="B2855" s="57" t="s">
        <v>140</v>
      </c>
      <c r="C2855" s="57" t="s">
        <v>4085</v>
      </c>
      <c r="D2855" s="57" t="s">
        <v>4087</v>
      </c>
      <c r="E2855" s="66" t="s">
        <v>4</v>
      </c>
    </row>
    <row r="2856" spans="1:5" x14ac:dyDescent="0.25">
      <c r="A2856" s="78" t="s">
        <v>4168</v>
      </c>
      <c r="B2856" s="57" t="s">
        <v>140</v>
      </c>
      <c r="C2856" s="57" t="s">
        <v>4085</v>
      </c>
      <c r="D2856" s="57" t="s">
        <v>4089</v>
      </c>
      <c r="E2856" s="66" t="s">
        <v>4</v>
      </c>
    </row>
    <row r="2857" spans="1:5" x14ac:dyDescent="0.25">
      <c r="A2857" s="78" t="s">
        <v>4169</v>
      </c>
      <c r="B2857" s="57" t="s">
        <v>140</v>
      </c>
      <c r="C2857" s="57" t="s">
        <v>4085</v>
      </c>
      <c r="D2857" s="57" t="s">
        <v>4091</v>
      </c>
      <c r="E2857" s="66" t="s">
        <v>4</v>
      </c>
    </row>
    <row r="2858" spans="1:5" x14ac:dyDescent="0.25">
      <c r="A2858" s="78" t="s">
        <v>4170</v>
      </c>
      <c r="B2858" s="57" t="s">
        <v>140</v>
      </c>
      <c r="C2858" s="57" t="s">
        <v>4085</v>
      </c>
      <c r="D2858" s="57" t="s">
        <v>4093</v>
      </c>
      <c r="E2858" s="66" t="s">
        <v>4</v>
      </c>
    </row>
    <row r="2859" spans="1:5" x14ac:dyDescent="0.25">
      <c r="A2859" s="78" t="s">
        <v>4171</v>
      </c>
      <c r="B2859" s="57" t="s">
        <v>140</v>
      </c>
      <c r="C2859" s="57" t="s">
        <v>4085</v>
      </c>
      <c r="D2859" s="57" t="s">
        <v>56</v>
      </c>
      <c r="E2859" s="66" t="s">
        <v>4</v>
      </c>
    </row>
    <row r="2860" spans="1:5" x14ac:dyDescent="0.25">
      <c r="A2860" s="78" t="s">
        <v>4172</v>
      </c>
      <c r="B2860" s="57" t="s">
        <v>148</v>
      </c>
      <c r="C2860" s="57" t="s">
        <v>4085</v>
      </c>
      <c r="D2860" s="57" t="s">
        <v>4087</v>
      </c>
      <c r="E2860" s="66" t="s">
        <v>4</v>
      </c>
    </row>
    <row r="2861" spans="1:5" x14ac:dyDescent="0.25">
      <c r="A2861" s="78" t="s">
        <v>4173</v>
      </c>
      <c r="B2861" s="57" t="s">
        <v>148</v>
      </c>
      <c r="C2861" s="57" t="s">
        <v>4085</v>
      </c>
      <c r="D2861" s="57" t="s">
        <v>4089</v>
      </c>
      <c r="E2861" s="66" t="s">
        <v>4</v>
      </c>
    </row>
    <row r="2862" spans="1:5" x14ac:dyDescent="0.25">
      <c r="A2862" s="78" t="s">
        <v>4174</v>
      </c>
      <c r="B2862" s="57" t="s">
        <v>148</v>
      </c>
      <c r="C2862" s="57" t="s">
        <v>4085</v>
      </c>
      <c r="D2862" s="57" t="s">
        <v>4091</v>
      </c>
      <c r="E2862" s="66" t="s">
        <v>4</v>
      </c>
    </row>
    <row r="2863" spans="1:5" x14ac:dyDescent="0.25">
      <c r="A2863" s="78" t="s">
        <v>4175</v>
      </c>
      <c r="B2863" s="57" t="s">
        <v>148</v>
      </c>
      <c r="C2863" s="57" t="s">
        <v>4085</v>
      </c>
      <c r="D2863" s="57" t="s">
        <v>4093</v>
      </c>
      <c r="E2863" s="66" t="s">
        <v>4</v>
      </c>
    </row>
    <row r="2864" spans="1:5" x14ac:dyDescent="0.25">
      <c r="A2864" s="78" t="s">
        <v>4176</v>
      </c>
      <c r="B2864" s="57" t="s">
        <v>148</v>
      </c>
      <c r="C2864" s="57" t="s">
        <v>4085</v>
      </c>
      <c r="D2864" s="57" t="s">
        <v>56</v>
      </c>
      <c r="E2864" s="66" t="s">
        <v>4</v>
      </c>
    </row>
    <row r="2865" spans="1:5" x14ac:dyDescent="0.25">
      <c r="A2865" s="78" t="s">
        <v>4177</v>
      </c>
      <c r="B2865" s="57" t="s">
        <v>160</v>
      </c>
      <c r="C2865" s="57" t="s">
        <v>4085</v>
      </c>
      <c r="D2865" s="57" t="s">
        <v>4087</v>
      </c>
      <c r="E2865" s="66" t="s">
        <v>4</v>
      </c>
    </row>
    <row r="2866" spans="1:5" x14ac:dyDescent="0.25">
      <c r="A2866" s="78" t="s">
        <v>4178</v>
      </c>
      <c r="B2866" s="57" t="s">
        <v>160</v>
      </c>
      <c r="C2866" s="57" t="s">
        <v>4085</v>
      </c>
      <c r="D2866" s="57" t="s">
        <v>4089</v>
      </c>
      <c r="E2866" s="66" t="s">
        <v>4</v>
      </c>
    </row>
    <row r="2867" spans="1:5" x14ac:dyDescent="0.25">
      <c r="A2867" s="78" t="s">
        <v>4179</v>
      </c>
      <c r="B2867" s="57" t="s">
        <v>160</v>
      </c>
      <c r="C2867" s="57" t="s">
        <v>4085</v>
      </c>
      <c r="D2867" s="57" t="s">
        <v>4091</v>
      </c>
      <c r="E2867" s="66" t="s">
        <v>4</v>
      </c>
    </row>
    <row r="2868" spans="1:5" x14ac:dyDescent="0.25">
      <c r="A2868" s="78" t="s">
        <v>4180</v>
      </c>
      <c r="B2868" s="57" t="s">
        <v>160</v>
      </c>
      <c r="C2868" s="57" t="s">
        <v>4085</v>
      </c>
      <c r="D2868" s="57" t="s">
        <v>4093</v>
      </c>
      <c r="E2868" s="66" t="s">
        <v>4</v>
      </c>
    </row>
    <row r="2869" spans="1:5" x14ac:dyDescent="0.25">
      <c r="A2869" s="78" t="s">
        <v>4181</v>
      </c>
      <c r="B2869" s="57" t="s">
        <v>160</v>
      </c>
      <c r="C2869" s="57" t="s">
        <v>4085</v>
      </c>
      <c r="D2869" s="57" t="s">
        <v>56</v>
      </c>
      <c r="E2869" s="66" t="s">
        <v>4</v>
      </c>
    </row>
    <row r="2870" spans="1:5" x14ac:dyDescent="0.25">
      <c r="A2870" s="78" t="s">
        <v>4182</v>
      </c>
      <c r="B2870" s="57" t="s">
        <v>166</v>
      </c>
      <c r="C2870" s="57" t="s">
        <v>4085</v>
      </c>
      <c r="D2870" s="57" t="s">
        <v>4087</v>
      </c>
      <c r="E2870" s="66" t="s">
        <v>4</v>
      </c>
    </row>
    <row r="2871" spans="1:5" x14ac:dyDescent="0.25">
      <c r="A2871" s="78" t="s">
        <v>4183</v>
      </c>
      <c r="B2871" s="57" t="s">
        <v>166</v>
      </c>
      <c r="C2871" s="57" t="s">
        <v>4085</v>
      </c>
      <c r="D2871" s="57" t="s">
        <v>4089</v>
      </c>
      <c r="E2871" s="66" t="s">
        <v>4</v>
      </c>
    </row>
    <row r="2872" spans="1:5" x14ac:dyDescent="0.25">
      <c r="A2872" s="78" t="s">
        <v>4184</v>
      </c>
      <c r="B2872" s="57" t="s">
        <v>166</v>
      </c>
      <c r="C2872" s="57" t="s">
        <v>4085</v>
      </c>
      <c r="D2872" s="57" t="s">
        <v>4091</v>
      </c>
      <c r="E2872" s="66" t="s">
        <v>4</v>
      </c>
    </row>
    <row r="2873" spans="1:5" x14ac:dyDescent="0.25">
      <c r="A2873" s="78" t="s">
        <v>4185</v>
      </c>
      <c r="B2873" s="57" t="s">
        <v>166</v>
      </c>
      <c r="C2873" s="57" t="s">
        <v>4085</v>
      </c>
      <c r="D2873" s="57" t="s">
        <v>4093</v>
      </c>
      <c r="E2873" s="66" t="s">
        <v>4</v>
      </c>
    </row>
    <row r="2874" spans="1:5" x14ac:dyDescent="0.25">
      <c r="A2874" s="78" t="s">
        <v>4186</v>
      </c>
      <c r="B2874" s="57" t="s">
        <v>166</v>
      </c>
      <c r="C2874" s="57" t="s">
        <v>4085</v>
      </c>
      <c r="D2874" s="57" t="s">
        <v>56</v>
      </c>
      <c r="E2874" s="66" t="s">
        <v>4</v>
      </c>
    </row>
    <row r="2875" spans="1:5" x14ac:dyDescent="0.25">
      <c r="A2875" s="78" t="s">
        <v>4187</v>
      </c>
      <c r="B2875" s="57" t="s">
        <v>4188</v>
      </c>
      <c r="C2875" s="57" t="s">
        <v>4085</v>
      </c>
      <c r="D2875" s="57" t="s">
        <v>4087</v>
      </c>
      <c r="E2875" s="66" t="s">
        <v>4</v>
      </c>
    </row>
    <row r="2876" spans="1:5" x14ac:dyDescent="0.25">
      <c r="A2876" s="78" t="s">
        <v>4189</v>
      </c>
      <c r="B2876" s="57" t="s">
        <v>4188</v>
      </c>
      <c r="C2876" s="57" t="s">
        <v>4085</v>
      </c>
      <c r="D2876" s="57" t="s">
        <v>4089</v>
      </c>
      <c r="E2876" s="66" t="s">
        <v>4</v>
      </c>
    </row>
    <row r="2877" spans="1:5" x14ac:dyDescent="0.25">
      <c r="A2877" s="78" t="s">
        <v>4190</v>
      </c>
      <c r="B2877" s="57" t="s">
        <v>4188</v>
      </c>
      <c r="C2877" s="57" t="s">
        <v>4085</v>
      </c>
      <c r="D2877" s="57" t="s">
        <v>4091</v>
      </c>
      <c r="E2877" s="66" t="s">
        <v>4</v>
      </c>
    </row>
    <row r="2878" spans="1:5" x14ac:dyDescent="0.25">
      <c r="A2878" s="78" t="s">
        <v>4191</v>
      </c>
      <c r="B2878" s="57" t="s">
        <v>4188</v>
      </c>
      <c r="C2878" s="57" t="s">
        <v>4085</v>
      </c>
      <c r="D2878" s="57" t="s">
        <v>4093</v>
      </c>
      <c r="E2878" s="66" t="s">
        <v>4</v>
      </c>
    </row>
    <row r="2879" spans="1:5" x14ac:dyDescent="0.25">
      <c r="A2879" s="78" t="s">
        <v>4192</v>
      </c>
      <c r="B2879" s="57" t="s">
        <v>4188</v>
      </c>
      <c r="C2879" s="57" t="s">
        <v>4085</v>
      </c>
      <c r="D2879" s="57" t="s">
        <v>56</v>
      </c>
      <c r="E2879" s="66" t="s">
        <v>4</v>
      </c>
    </row>
    <row r="2880" spans="1:5" x14ac:dyDescent="0.25">
      <c r="A2880" s="78" t="s">
        <v>4193</v>
      </c>
      <c r="B2880" s="57" t="s">
        <v>4194</v>
      </c>
      <c r="C2880" s="57" t="s">
        <v>4085</v>
      </c>
      <c r="D2880" s="57" t="s">
        <v>4087</v>
      </c>
      <c r="E2880" s="66" t="s">
        <v>4</v>
      </c>
    </row>
    <row r="2881" spans="1:5" x14ac:dyDescent="0.25">
      <c r="A2881" s="78" t="s">
        <v>4195</v>
      </c>
      <c r="B2881" s="57" t="s">
        <v>4194</v>
      </c>
      <c r="C2881" s="57" t="s">
        <v>4085</v>
      </c>
      <c r="D2881" s="57" t="s">
        <v>4089</v>
      </c>
      <c r="E2881" s="66" t="s">
        <v>4</v>
      </c>
    </row>
    <row r="2882" spans="1:5" x14ac:dyDescent="0.25">
      <c r="A2882" s="78" t="s">
        <v>4196</v>
      </c>
      <c r="B2882" s="57" t="s">
        <v>4194</v>
      </c>
      <c r="C2882" s="57" t="s">
        <v>4085</v>
      </c>
      <c r="D2882" s="57" t="s">
        <v>4091</v>
      </c>
      <c r="E2882" s="66" t="s">
        <v>4</v>
      </c>
    </row>
    <row r="2883" spans="1:5" x14ac:dyDescent="0.25">
      <c r="A2883" s="78" t="s">
        <v>4197</v>
      </c>
      <c r="B2883" s="57" t="s">
        <v>4194</v>
      </c>
      <c r="C2883" s="57" t="s">
        <v>4085</v>
      </c>
      <c r="D2883" s="57" t="s">
        <v>4093</v>
      </c>
      <c r="E2883" s="66" t="s">
        <v>4</v>
      </c>
    </row>
    <row r="2884" spans="1:5" x14ac:dyDescent="0.25">
      <c r="A2884" s="78" t="s">
        <v>4198</v>
      </c>
      <c r="B2884" s="57" t="s">
        <v>4194</v>
      </c>
      <c r="C2884" s="57" t="s">
        <v>4085</v>
      </c>
      <c r="D2884" s="57" t="s">
        <v>56</v>
      </c>
      <c r="E2884" s="66" t="s">
        <v>4</v>
      </c>
    </row>
    <row r="2885" spans="1:5" x14ac:dyDescent="0.25">
      <c r="A2885" s="78" t="s">
        <v>4199</v>
      </c>
      <c r="B2885" s="57" t="s">
        <v>4200</v>
      </c>
      <c r="C2885" s="57" t="s">
        <v>4085</v>
      </c>
      <c r="D2885" s="57" t="s">
        <v>4087</v>
      </c>
      <c r="E2885" s="66" t="s">
        <v>4</v>
      </c>
    </row>
    <row r="2886" spans="1:5" x14ac:dyDescent="0.25">
      <c r="A2886" s="78" t="s">
        <v>4201</v>
      </c>
      <c r="B2886" s="57" t="s">
        <v>4200</v>
      </c>
      <c r="C2886" s="57" t="s">
        <v>4085</v>
      </c>
      <c r="D2886" s="57" t="s">
        <v>4089</v>
      </c>
      <c r="E2886" s="66" t="s">
        <v>4</v>
      </c>
    </row>
    <row r="2887" spans="1:5" x14ac:dyDescent="0.25">
      <c r="A2887" s="78" t="s">
        <v>4202</v>
      </c>
      <c r="B2887" s="57" t="s">
        <v>4200</v>
      </c>
      <c r="C2887" s="57" t="s">
        <v>4085</v>
      </c>
      <c r="D2887" s="57" t="s">
        <v>4091</v>
      </c>
      <c r="E2887" s="66" t="s">
        <v>4</v>
      </c>
    </row>
    <row r="2888" spans="1:5" x14ac:dyDescent="0.25">
      <c r="A2888" s="78" t="s">
        <v>4203</v>
      </c>
      <c r="B2888" s="57" t="s">
        <v>4200</v>
      </c>
      <c r="C2888" s="57" t="s">
        <v>4085</v>
      </c>
      <c r="D2888" s="57" t="s">
        <v>4093</v>
      </c>
      <c r="E2888" s="66" t="s">
        <v>4</v>
      </c>
    </row>
    <row r="2889" spans="1:5" x14ac:dyDescent="0.25">
      <c r="A2889" s="78" t="s">
        <v>4204</v>
      </c>
      <c r="B2889" s="57" t="s">
        <v>4200</v>
      </c>
      <c r="C2889" s="57" t="s">
        <v>4085</v>
      </c>
      <c r="D2889" s="57" t="s">
        <v>56</v>
      </c>
      <c r="E2889" s="66" t="s">
        <v>4</v>
      </c>
    </row>
    <row r="2890" spans="1:5" x14ac:dyDescent="0.25">
      <c r="A2890" s="78" t="s">
        <v>4205</v>
      </c>
      <c r="B2890" s="57" t="s">
        <v>186</v>
      </c>
      <c r="C2890" s="57" t="s">
        <v>4085</v>
      </c>
      <c r="D2890" s="57" t="s">
        <v>4087</v>
      </c>
      <c r="E2890" s="66" t="s">
        <v>4</v>
      </c>
    </row>
    <row r="2891" spans="1:5" x14ac:dyDescent="0.25">
      <c r="A2891" s="78" t="s">
        <v>4206</v>
      </c>
      <c r="B2891" s="57" t="s">
        <v>186</v>
      </c>
      <c r="C2891" s="57" t="s">
        <v>4085</v>
      </c>
      <c r="D2891" s="57" t="s">
        <v>4089</v>
      </c>
      <c r="E2891" s="66" t="s">
        <v>4</v>
      </c>
    </row>
    <row r="2892" spans="1:5" x14ac:dyDescent="0.25">
      <c r="A2892" s="78" t="s">
        <v>4207</v>
      </c>
      <c r="B2892" s="57" t="s">
        <v>186</v>
      </c>
      <c r="C2892" s="57" t="s">
        <v>4085</v>
      </c>
      <c r="D2892" s="57" t="s">
        <v>4091</v>
      </c>
      <c r="E2892" s="66" t="s">
        <v>4</v>
      </c>
    </row>
    <row r="2893" spans="1:5" x14ac:dyDescent="0.25">
      <c r="A2893" s="78" t="s">
        <v>4208</v>
      </c>
      <c r="B2893" s="57" t="s">
        <v>186</v>
      </c>
      <c r="C2893" s="57" t="s">
        <v>4085</v>
      </c>
      <c r="D2893" s="57" t="s">
        <v>4093</v>
      </c>
      <c r="E2893" s="66" t="s">
        <v>4</v>
      </c>
    </row>
    <row r="2894" spans="1:5" x14ac:dyDescent="0.25">
      <c r="A2894" s="78" t="s">
        <v>4209</v>
      </c>
      <c r="B2894" s="57" t="s">
        <v>186</v>
      </c>
      <c r="C2894" s="57" t="s">
        <v>4085</v>
      </c>
      <c r="D2894" s="57" t="s">
        <v>56</v>
      </c>
      <c r="E2894" s="66" t="s">
        <v>4</v>
      </c>
    </row>
    <row r="2895" spans="1:5" x14ac:dyDescent="0.25">
      <c r="A2895" s="78" t="s">
        <v>4210</v>
      </c>
      <c r="B2895" s="57" t="s">
        <v>192</v>
      </c>
      <c r="C2895" s="57" t="s">
        <v>4085</v>
      </c>
      <c r="D2895" s="57" t="s">
        <v>4087</v>
      </c>
      <c r="E2895" s="66" t="s">
        <v>193</v>
      </c>
    </row>
    <row r="2896" spans="1:5" x14ac:dyDescent="0.25">
      <c r="A2896" s="78" t="s">
        <v>4211</v>
      </c>
      <c r="B2896" s="57" t="s">
        <v>192</v>
      </c>
      <c r="C2896" s="57" t="s">
        <v>4085</v>
      </c>
      <c r="D2896" s="57" t="s">
        <v>4089</v>
      </c>
      <c r="E2896" s="66" t="s">
        <v>193</v>
      </c>
    </row>
    <row r="2897" spans="1:5" x14ac:dyDescent="0.25">
      <c r="A2897" s="78" t="s">
        <v>4212</v>
      </c>
      <c r="B2897" s="57" t="s">
        <v>192</v>
      </c>
      <c r="C2897" s="57" t="s">
        <v>4085</v>
      </c>
      <c r="D2897" s="57" t="s">
        <v>4091</v>
      </c>
      <c r="E2897" s="66" t="s">
        <v>193</v>
      </c>
    </row>
    <row r="2898" spans="1:5" x14ac:dyDescent="0.25">
      <c r="A2898" s="78" t="s">
        <v>4213</v>
      </c>
      <c r="B2898" s="57" t="s">
        <v>192</v>
      </c>
      <c r="C2898" s="57" t="s">
        <v>4085</v>
      </c>
      <c r="D2898" s="57" t="s">
        <v>4093</v>
      </c>
      <c r="E2898" s="66" t="s">
        <v>193</v>
      </c>
    </row>
    <row r="2899" spans="1:5" x14ac:dyDescent="0.25">
      <c r="A2899" s="78" t="s">
        <v>4214</v>
      </c>
      <c r="B2899" s="57" t="s">
        <v>192</v>
      </c>
      <c r="C2899" s="57" t="s">
        <v>4085</v>
      </c>
      <c r="D2899" s="57" t="s">
        <v>56</v>
      </c>
      <c r="E2899" s="66" t="s">
        <v>193</v>
      </c>
    </row>
    <row r="2900" spans="1:5" x14ac:dyDescent="0.25">
      <c r="A2900" s="78" t="s">
        <v>4215</v>
      </c>
      <c r="B2900" s="57" t="s">
        <v>4216</v>
      </c>
      <c r="C2900" s="57" t="s">
        <v>4085</v>
      </c>
      <c r="D2900" s="57" t="s">
        <v>56</v>
      </c>
      <c r="E2900" s="66" t="s">
        <v>4</v>
      </c>
    </row>
    <row r="2901" spans="1:5" x14ac:dyDescent="0.25">
      <c r="A2901" s="78" t="s">
        <v>4217</v>
      </c>
      <c r="B2901" s="57" t="s">
        <v>213</v>
      </c>
      <c r="C2901" s="57" t="s">
        <v>4085</v>
      </c>
      <c r="D2901" s="57" t="s">
        <v>4087</v>
      </c>
      <c r="E2901" s="66" t="s">
        <v>4</v>
      </c>
    </row>
    <row r="2902" spans="1:5" x14ac:dyDescent="0.25">
      <c r="A2902" s="78" t="s">
        <v>4218</v>
      </c>
      <c r="B2902" s="57" t="s">
        <v>213</v>
      </c>
      <c r="C2902" s="57" t="s">
        <v>4085</v>
      </c>
      <c r="D2902" s="57" t="s">
        <v>4089</v>
      </c>
      <c r="E2902" s="66" t="s">
        <v>4</v>
      </c>
    </row>
    <row r="2903" spans="1:5" x14ac:dyDescent="0.25">
      <c r="A2903" s="78" t="s">
        <v>4219</v>
      </c>
      <c r="B2903" s="57" t="s">
        <v>213</v>
      </c>
      <c r="C2903" s="57" t="s">
        <v>4085</v>
      </c>
      <c r="D2903" s="57" t="s">
        <v>4091</v>
      </c>
      <c r="E2903" s="66" t="s">
        <v>4</v>
      </c>
    </row>
    <row r="2904" spans="1:5" x14ac:dyDescent="0.25">
      <c r="A2904" s="78" t="s">
        <v>4220</v>
      </c>
      <c r="B2904" s="57" t="s">
        <v>213</v>
      </c>
      <c r="C2904" s="57" t="s">
        <v>4085</v>
      </c>
      <c r="D2904" s="57" t="s">
        <v>4093</v>
      </c>
      <c r="E2904" s="66" t="s">
        <v>4</v>
      </c>
    </row>
    <row r="2905" spans="1:5" x14ac:dyDescent="0.25">
      <c r="A2905" s="78" t="s">
        <v>4221</v>
      </c>
      <c r="B2905" s="57" t="s">
        <v>213</v>
      </c>
      <c r="C2905" s="57" t="s">
        <v>4085</v>
      </c>
      <c r="D2905" s="57" t="s">
        <v>56</v>
      </c>
      <c r="E2905" s="66" t="s">
        <v>4</v>
      </c>
    </row>
    <row r="2906" spans="1:5" x14ac:dyDescent="0.25">
      <c r="A2906" s="78" t="s">
        <v>4222</v>
      </c>
      <c r="B2906" s="57" t="s">
        <v>4223</v>
      </c>
      <c r="C2906" s="57" t="s">
        <v>4085</v>
      </c>
      <c r="D2906" s="57" t="s">
        <v>56</v>
      </c>
      <c r="E2906" s="66" t="s">
        <v>4</v>
      </c>
    </row>
    <row r="2907" spans="1:5" x14ac:dyDescent="0.25">
      <c r="A2907" s="78" t="s">
        <v>4224</v>
      </c>
      <c r="B2907" s="57" t="s">
        <v>219</v>
      </c>
      <c r="C2907" s="57" t="s">
        <v>4085</v>
      </c>
      <c r="D2907" s="57" t="s">
        <v>4087</v>
      </c>
      <c r="E2907" s="66" t="s">
        <v>193</v>
      </c>
    </row>
    <row r="2908" spans="1:5" x14ac:dyDescent="0.25">
      <c r="A2908" s="78" t="s">
        <v>4225</v>
      </c>
      <c r="B2908" s="57" t="s">
        <v>219</v>
      </c>
      <c r="C2908" s="57" t="s">
        <v>4085</v>
      </c>
      <c r="D2908" s="57" t="s">
        <v>4089</v>
      </c>
      <c r="E2908" s="66" t="s">
        <v>193</v>
      </c>
    </row>
    <row r="2909" spans="1:5" x14ac:dyDescent="0.25">
      <c r="A2909" s="78" t="s">
        <v>4226</v>
      </c>
      <c r="B2909" s="57" t="s">
        <v>219</v>
      </c>
      <c r="C2909" s="57" t="s">
        <v>4085</v>
      </c>
      <c r="D2909" s="57" t="s">
        <v>4091</v>
      </c>
      <c r="E2909" s="66" t="s">
        <v>193</v>
      </c>
    </row>
    <row r="2910" spans="1:5" x14ac:dyDescent="0.25">
      <c r="A2910" s="78" t="s">
        <v>4227</v>
      </c>
      <c r="B2910" s="57" t="s">
        <v>219</v>
      </c>
      <c r="C2910" s="57" t="s">
        <v>4085</v>
      </c>
      <c r="D2910" s="57" t="s">
        <v>4093</v>
      </c>
      <c r="E2910" s="66" t="s">
        <v>193</v>
      </c>
    </row>
    <row r="2911" spans="1:5" x14ac:dyDescent="0.25">
      <c r="A2911" s="78" t="s">
        <v>4228</v>
      </c>
      <c r="B2911" s="57" t="s">
        <v>219</v>
      </c>
      <c r="C2911" s="57" t="s">
        <v>4085</v>
      </c>
      <c r="D2911" s="57" t="s">
        <v>56</v>
      </c>
      <c r="E2911" s="66" t="s">
        <v>193</v>
      </c>
    </row>
    <row r="2912" spans="1:5" x14ac:dyDescent="0.25">
      <c r="A2912" s="78" t="s">
        <v>4229</v>
      </c>
      <c r="B2912" s="57" t="s">
        <v>4230</v>
      </c>
      <c r="C2912" s="57" t="s">
        <v>4085</v>
      </c>
      <c r="D2912" s="57" t="s">
        <v>56</v>
      </c>
      <c r="E2912" s="66" t="s">
        <v>4</v>
      </c>
    </row>
    <row r="2913" spans="1:5" x14ac:dyDescent="0.25">
      <c r="A2913" s="78" t="s">
        <v>4231</v>
      </c>
      <c r="B2913" s="57" t="s">
        <v>4232</v>
      </c>
      <c r="C2913" s="57" t="s">
        <v>4085</v>
      </c>
      <c r="D2913" s="57" t="s">
        <v>4087</v>
      </c>
      <c r="E2913" s="66" t="s">
        <v>4</v>
      </c>
    </row>
    <row r="2914" spans="1:5" x14ac:dyDescent="0.25">
      <c r="A2914" s="78" t="s">
        <v>4233</v>
      </c>
      <c r="B2914" s="57" t="s">
        <v>4232</v>
      </c>
      <c r="C2914" s="57" t="s">
        <v>4085</v>
      </c>
      <c r="D2914" s="57" t="s">
        <v>4089</v>
      </c>
      <c r="E2914" s="66" t="s">
        <v>4</v>
      </c>
    </row>
    <row r="2915" spans="1:5" x14ac:dyDescent="0.25">
      <c r="A2915" s="78" t="s">
        <v>4234</v>
      </c>
      <c r="B2915" s="57" t="s">
        <v>4232</v>
      </c>
      <c r="C2915" s="57" t="s">
        <v>4085</v>
      </c>
      <c r="D2915" s="57" t="s">
        <v>4091</v>
      </c>
      <c r="E2915" s="66" t="s">
        <v>4</v>
      </c>
    </row>
    <row r="2916" spans="1:5" x14ac:dyDescent="0.25">
      <c r="A2916" s="78" t="s">
        <v>4235</v>
      </c>
      <c r="B2916" s="57" t="s">
        <v>4232</v>
      </c>
      <c r="C2916" s="57" t="s">
        <v>4085</v>
      </c>
      <c r="D2916" s="57" t="s">
        <v>4093</v>
      </c>
      <c r="E2916" s="66" t="s">
        <v>4</v>
      </c>
    </row>
    <row r="2917" spans="1:5" x14ac:dyDescent="0.25">
      <c r="A2917" s="78" t="s">
        <v>4236</v>
      </c>
      <c r="B2917" s="57" t="s">
        <v>4232</v>
      </c>
      <c r="C2917" s="57" t="s">
        <v>4085</v>
      </c>
      <c r="D2917" s="57" t="s">
        <v>56</v>
      </c>
      <c r="E2917" s="66" t="s">
        <v>4</v>
      </c>
    </row>
    <row r="2918" spans="1:5" x14ac:dyDescent="0.25">
      <c r="A2918" s="78" t="s">
        <v>4237</v>
      </c>
      <c r="B2918" s="57" t="s">
        <v>239</v>
      </c>
      <c r="C2918" s="57" t="s">
        <v>4085</v>
      </c>
      <c r="D2918" s="57" t="s">
        <v>4087</v>
      </c>
      <c r="E2918" s="66" t="s">
        <v>4</v>
      </c>
    </row>
    <row r="2919" spans="1:5" x14ac:dyDescent="0.25">
      <c r="A2919" s="78" t="s">
        <v>4238</v>
      </c>
      <c r="B2919" s="57" t="s">
        <v>239</v>
      </c>
      <c r="C2919" s="57" t="s">
        <v>4085</v>
      </c>
      <c r="D2919" s="57" t="s">
        <v>4089</v>
      </c>
      <c r="E2919" s="66" t="s">
        <v>4</v>
      </c>
    </row>
    <row r="2920" spans="1:5" x14ac:dyDescent="0.25">
      <c r="A2920" s="78" t="s">
        <v>4239</v>
      </c>
      <c r="B2920" s="57" t="s">
        <v>239</v>
      </c>
      <c r="C2920" s="57" t="s">
        <v>4085</v>
      </c>
      <c r="D2920" s="57" t="s">
        <v>4091</v>
      </c>
      <c r="E2920" s="66" t="s">
        <v>4</v>
      </c>
    </row>
    <row r="2921" spans="1:5" x14ac:dyDescent="0.25">
      <c r="A2921" s="78" t="s">
        <v>4240</v>
      </c>
      <c r="B2921" s="57" t="s">
        <v>239</v>
      </c>
      <c r="C2921" s="57" t="s">
        <v>4085</v>
      </c>
      <c r="D2921" s="57" t="s">
        <v>4093</v>
      </c>
      <c r="E2921" s="66" t="s">
        <v>4</v>
      </c>
    </row>
    <row r="2922" spans="1:5" x14ac:dyDescent="0.25">
      <c r="A2922" s="78" t="s">
        <v>4241</v>
      </c>
      <c r="B2922" s="57" t="s">
        <v>239</v>
      </c>
      <c r="C2922" s="57" t="s">
        <v>4085</v>
      </c>
      <c r="D2922" s="57" t="s">
        <v>56</v>
      </c>
      <c r="E2922" s="66" t="s">
        <v>4</v>
      </c>
    </row>
    <row r="2923" spans="1:5" x14ac:dyDescent="0.25">
      <c r="A2923" s="78" t="s">
        <v>4242</v>
      </c>
      <c r="B2923" s="57" t="s">
        <v>245</v>
      </c>
      <c r="C2923" s="57" t="s">
        <v>4085</v>
      </c>
      <c r="D2923" s="57" t="s">
        <v>4087</v>
      </c>
      <c r="E2923" s="66" t="s">
        <v>4</v>
      </c>
    </row>
    <row r="2924" spans="1:5" x14ac:dyDescent="0.25">
      <c r="A2924" s="78" t="s">
        <v>4243</v>
      </c>
      <c r="B2924" s="57" t="s">
        <v>245</v>
      </c>
      <c r="C2924" s="57" t="s">
        <v>4085</v>
      </c>
      <c r="D2924" s="57" t="s">
        <v>4089</v>
      </c>
      <c r="E2924" s="66" t="s">
        <v>4</v>
      </c>
    </row>
    <row r="2925" spans="1:5" x14ac:dyDescent="0.25">
      <c r="A2925" s="78" t="s">
        <v>4244</v>
      </c>
      <c r="B2925" s="57" t="s">
        <v>245</v>
      </c>
      <c r="C2925" s="57" t="s">
        <v>4085</v>
      </c>
      <c r="D2925" s="57" t="s">
        <v>4091</v>
      </c>
      <c r="E2925" s="66" t="s">
        <v>4</v>
      </c>
    </row>
    <row r="2926" spans="1:5" x14ac:dyDescent="0.25">
      <c r="A2926" s="78" t="s">
        <v>4245</v>
      </c>
      <c r="B2926" s="57" t="s">
        <v>245</v>
      </c>
      <c r="C2926" s="57" t="s">
        <v>4085</v>
      </c>
      <c r="D2926" s="57" t="s">
        <v>4093</v>
      </c>
      <c r="E2926" s="66" t="s">
        <v>4</v>
      </c>
    </row>
    <row r="2927" spans="1:5" x14ac:dyDescent="0.25">
      <c r="A2927" s="78" t="s">
        <v>4246</v>
      </c>
      <c r="B2927" s="57" t="s">
        <v>245</v>
      </c>
      <c r="C2927" s="57" t="s">
        <v>4085</v>
      </c>
      <c r="D2927" s="57" t="s">
        <v>56</v>
      </c>
      <c r="E2927" s="66" t="s">
        <v>4</v>
      </c>
    </row>
    <row r="2928" spans="1:5" x14ac:dyDescent="0.25">
      <c r="A2928" s="78" t="s">
        <v>4247</v>
      </c>
      <c r="B2928" s="57" t="s">
        <v>253</v>
      </c>
      <c r="C2928" s="57" t="s">
        <v>4085</v>
      </c>
      <c r="D2928" s="57" t="s">
        <v>4087</v>
      </c>
      <c r="E2928" s="66" t="s">
        <v>4</v>
      </c>
    </row>
    <row r="2929" spans="1:5" x14ac:dyDescent="0.25">
      <c r="A2929" s="78" t="s">
        <v>4248</v>
      </c>
      <c r="B2929" s="57" t="s">
        <v>253</v>
      </c>
      <c r="C2929" s="57" t="s">
        <v>4085</v>
      </c>
      <c r="D2929" s="57" t="s">
        <v>4089</v>
      </c>
      <c r="E2929" s="66" t="s">
        <v>4</v>
      </c>
    </row>
    <row r="2930" spans="1:5" x14ac:dyDescent="0.25">
      <c r="A2930" s="78" t="s">
        <v>4249</v>
      </c>
      <c r="B2930" s="57" t="s">
        <v>253</v>
      </c>
      <c r="C2930" s="57" t="s">
        <v>4085</v>
      </c>
      <c r="D2930" s="57" t="s">
        <v>4091</v>
      </c>
      <c r="E2930" s="66" t="s">
        <v>4</v>
      </c>
    </row>
    <row r="2931" spans="1:5" x14ac:dyDescent="0.25">
      <c r="A2931" s="78" t="s">
        <v>4250</v>
      </c>
      <c r="B2931" s="57" t="s">
        <v>253</v>
      </c>
      <c r="C2931" s="57" t="s">
        <v>4085</v>
      </c>
      <c r="D2931" s="57" t="s">
        <v>4093</v>
      </c>
      <c r="E2931" s="66" t="s">
        <v>4</v>
      </c>
    </row>
    <row r="2932" spans="1:5" x14ac:dyDescent="0.25">
      <c r="A2932" s="78" t="s">
        <v>4251</v>
      </c>
      <c r="B2932" s="57" t="s">
        <v>253</v>
      </c>
      <c r="C2932" s="57" t="s">
        <v>4085</v>
      </c>
      <c r="D2932" s="57" t="s">
        <v>56</v>
      </c>
      <c r="E2932" s="66" t="s">
        <v>4</v>
      </c>
    </row>
    <row r="2933" spans="1:5" x14ac:dyDescent="0.25">
      <c r="A2933" s="78" t="s">
        <v>4252</v>
      </c>
      <c r="B2933" s="57" t="s">
        <v>4253</v>
      </c>
      <c r="C2933" s="57" t="s">
        <v>4085</v>
      </c>
      <c r="D2933" s="57" t="s">
        <v>4087</v>
      </c>
      <c r="E2933" s="66" t="s">
        <v>193</v>
      </c>
    </row>
    <row r="2934" spans="1:5" x14ac:dyDescent="0.25">
      <c r="A2934" s="78" t="s">
        <v>4254</v>
      </c>
      <c r="B2934" s="57" t="s">
        <v>4253</v>
      </c>
      <c r="C2934" s="57" t="s">
        <v>4085</v>
      </c>
      <c r="D2934" s="57" t="s">
        <v>4089</v>
      </c>
      <c r="E2934" s="66" t="s">
        <v>193</v>
      </c>
    </row>
    <row r="2935" spans="1:5" x14ac:dyDescent="0.25">
      <c r="A2935" s="78" t="s">
        <v>4255</v>
      </c>
      <c r="B2935" s="57" t="s">
        <v>4253</v>
      </c>
      <c r="C2935" s="57" t="s">
        <v>4085</v>
      </c>
      <c r="D2935" s="57" t="s">
        <v>4091</v>
      </c>
      <c r="E2935" s="66" t="s">
        <v>193</v>
      </c>
    </row>
    <row r="2936" spans="1:5" x14ac:dyDescent="0.25">
      <c r="A2936" s="78" t="s">
        <v>4256</v>
      </c>
      <c r="B2936" s="57" t="s">
        <v>4253</v>
      </c>
      <c r="C2936" s="57" t="s">
        <v>4085</v>
      </c>
      <c r="D2936" s="57" t="s">
        <v>4093</v>
      </c>
      <c r="E2936" s="66" t="s">
        <v>193</v>
      </c>
    </row>
    <row r="2937" spans="1:5" x14ac:dyDescent="0.25">
      <c r="A2937" s="78" t="s">
        <v>4257</v>
      </c>
      <c r="B2937" s="57" t="s">
        <v>4253</v>
      </c>
      <c r="C2937" s="57" t="s">
        <v>4085</v>
      </c>
      <c r="D2937" s="57" t="s">
        <v>56</v>
      </c>
      <c r="E2937" s="66" t="s">
        <v>193</v>
      </c>
    </row>
    <row r="2938" spans="1:5" x14ac:dyDescent="0.25">
      <c r="A2938" s="78" t="s">
        <v>4258</v>
      </c>
      <c r="B2938" s="57" t="s">
        <v>259</v>
      </c>
      <c r="C2938" s="57" t="s">
        <v>4085</v>
      </c>
      <c r="D2938" s="57" t="s">
        <v>4087</v>
      </c>
      <c r="E2938" s="66" t="s">
        <v>193</v>
      </c>
    </row>
    <row r="2939" spans="1:5" x14ac:dyDescent="0.25">
      <c r="A2939" s="78" t="s">
        <v>4259</v>
      </c>
      <c r="B2939" s="57" t="s">
        <v>259</v>
      </c>
      <c r="C2939" s="57" t="s">
        <v>4085</v>
      </c>
      <c r="D2939" s="57" t="s">
        <v>4089</v>
      </c>
      <c r="E2939" s="66" t="s">
        <v>193</v>
      </c>
    </row>
    <row r="2940" spans="1:5" x14ac:dyDescent="0.25">
      <c r="A2940" s="78" t="s">
        <v>4260</v>
      </c>
      <c r="B2940" s="57" t="s">
        <v>259</v>
      </c>
      <c r="C2940" s="57" t="s">
        <v>4085</v>
      </c>
      <c r="D2940" s="57" t="s">
        <v>4091</v>
      </c>
      <c r="E2940" s="66" t="s">
        <v>193</v>
      </c>
    </row>
    <row r="2941" spans="1:5" x14ac:dyDescent="0.25">
      <c r="A2941" s="78" t="s">
        <v>4261</v>
      </c>
      <c r="B2941" s="57" t="s">
        <v>259</v>
      </c>
      <c r="C2941" s="57" t="s">
        <v>4085</v>
      </c>
      <c r="D2941" s="57" t="s">
        <v>4093</v>
      </c>
      <c r="E2941" s="66" t="s">
        <v>193</v>
      </c>
    </row>
    <row r="2942" spans="1:5" x14ac:dyDescent="0.25">
      <c r="A2942" s="78" t="s">
        <v>4262</v>
      </c>
      <c r="B2942" s="57" t="s">
        <v>259</v>
      </c>
      <c r="C2942" s="57" t="s">
        <v>4085</v>
      </c>
      <c r="D2942" s="57" t="s">
        <v>56</v>
      </c>
      <c r="E2942" s="66" t="s">
        <v>193</v>
      </c>
    </row>
    <row r="2943" spans="1:5" x14ac:dyDescent="0.25">
      <c r="A2943" s="78" t="s">
        <v>4263</v>
      </c>
      <c r="B2943" s="57" t="s">
        <v>265</v>
      </c>
      <c r="C2943" s="57" t="s">
        <v>4085</v>
      </c>
      <c r="D2943" s="57" t="s">
        <v>4087</v>
      </c>
      <c r="E2943" s="66" t="s">
        <v>193</v>
      </c>
    </row>
    <row r="2944" spans="1:5" x14ac:dyDescent="0.25">
      <c r="A2944" s="78" t="s">
        <v>4264</v>
      </c>
      <c r="B2944" s="57" t="s">
        <v>265</v>
      </c>
      <c r="C2944" s="57" t="s">
        <v>4085</v>
      </c>
      <c r="D2944" s="57" t="s">
        <v>4089</v>
      </c>
      <c r="E2944" s="66" t="s">
        <v>193</v>
      </c>
    </row>
    <row r="2945" spans="1:5" x14ac:dyDescent="0.25">
      <c r="A2945" s="78" t="s">
        <v>4265</v>
      </c>
      <c r="B2945" s="57" t="s">
        <v>265</v>
      </c>
      <c r="C2945" s="57" t="s">
        <v>4085</v>
      </c>
      <c r="D2945" s="57" t="s">
        <v>4091</v>
      </c>
      <c r="E2945" s="66" t="s">
        <v>193</v>
      </c>
    </row>
    <row r="2946" spans="1:5" x14ac:dyDescent="0.25">
      <c r="A2946" s="78" t="s">
        <v>4266</v>
      </c>
      <c r="B2946" s="57" t="s">
        <v>265</v>
      </c>
      <c r="C2946" s="57" t="s">
        <v>4085</v>
      </c>
      <c r="D2946" s="57" t="s">
        <v>4093</v>
      </c>
      <c r="E2946" s="66" t="s">
        <v>193</v>
      </c>
    </row>
    <row r="2947" spans="1:5" x14ac:dyDescent="0.25">
      <c r="A2947" s="78" t="s">
        <v>4267</v>
      </c>
      <c r="B2947" s="57" t="s">
        <v>265</v>
      </c>
      <c r="C2947" s="57" t="s">
        <v>4085</v>
      </c>
      <c r="D2947" s="57" t="s">
        <v>56</v>
      </c>
      <c r="E2947" s="66" t="s">
        <v>193</v>
      </c>
    </row>
    <row r="2948" spans="1:5" x14ac:dyDescent="0.25">
      <c r="A2948" s="78" t="s">
        <v>4268</v>
      </c>
      <c r="B2948" s="57" t="s">
        <v>4269</v>
      </c>
      <c r="C2948" s="57" t="s">
        <v>4085</v>
      </c>
      <c r="D2948" s="57" t="s">
        <v>4087</v>
      </c>
      <c r="E2948" s="66" t="s">
        <v>4</v>
      </c>
    </row>
    <row r="2949" spans="1:5" x14ac:dyDescent="0.25">
      <c r="A2949" s="78" t="s">
        <v>4270</v>
      </c>
      <c r="B2949" s="57" t="s">
        <v>4269</v>
      </c>
      <c r="C2949" s="57" t="s">
        <v>4085</v>
      </c>
      <c r="D2949" s="57" t="s">
        <v>4089</v>
      </c>
      <c r="E2949" s="66" t="s">
        <v>4</v>
      </c>
    </row>
    <row r="2950" spans="1:5" x14ac:dyDescent="0.25">
      <c r="A2950" s="78" t="s">
        <v>4271</v>
      </c>
      <c r="B2950" s="57" t="s">
        <v>4269</v>
      </c>
      <c r="C2950" s="57" t="s">
        <v>4085</v>
      </c>
      <c r="D2950" s="57" t="s">
        <v>4091</v>
      </c>
      <c r="E2950" s="66" t="s">
        <v>4</v>
      </c>
    </row>
    <row r="2951" spans="1:5" x14ac:dyDescent="0.25">
      <c r="A2951" s="78" t="s">
        <v>4272</v>
      </c>
      <c r="B2951" s="57" t="s">
        <v>4269</v>
      </c>
      <c r="C2951" s="57" t="s">
        <v>4085</v>
      </c>
      <c r="D2951" s="57" t="s">
        <v>4093</v>
      </c>
      <c r="E2951" s="66" t="s">
        <v>4</v>
      </c>
    </row>
    <row r="2952" spans="1:5" x14ac:dyDescent="0.25">
      <c r="A2952" s="78" t="s">
        <v>4273</v>
      </c>
      <c r="B2952" s="57" t="s">
        <v>4269</v>
      </c>
      <c r="C2952" s="57" t="s">
        <v>4085</v>
      </c>
      <c r="D2952" s="57" t="s">
        <v>56</v>
      </c>
      <c r="E2952" s="66" t="s">
        <v>4</v>
      </c>
    </row>
    <row r="2953" spans="1:5" x14ac:dyDescent="0.25">
      <c r="A2953" s="78" t="s">
        <v>4274</v>
      </c>
      <c r="B2953" s="57" t="s">
        <v>291</v>
      </c>
      <c r="C2953" s="57" t="s">
        <v>4085</v>
      </c>
      <c r="D2953" s="57" t="s">
        <v>4087</v>
      </c>
      <c r="E2953" s="66" t="s">
        <v>4</v>
      </c>
    </row>
    <row r="2954" spans="1:5" x14ac:dyDescent="0.25">
      <c r="A2954" s="78" t="s">
        <v>4275</v>
      </c>
      <c r="B2954" s="57" t="s">
        <v>291</v>
      </c>
      <c r="C2954" s="57" t="s">
        <v>4085</v>
      </c>
      <c r="D2954" s="57" t="s">
        <v>4093</v>
      </c>
      <c r="E2954" s="66" t="s">
        <v>4</v>
      </c>
    </row>
    <row r="2955" spans="1:5" x14ac:dyDescent="0.25">
      <c r="A2955" s="78" t="s">
        <v>4276</v>
      </c>
      <c r="B2955" s="57" t="s">
        <v>4277</v>
      </c>
      <c r="C2955" s="57" t="s">
        <v>4085</v>
      </c>
      <c r="D2955" s="57" t="s">
        <v>4087</v>
      </c>
      <c r="E2955" s="66" t="s">
        <v>4</v>
      </c>
    </row>
    <row r="2956" spans="1:5" x14ac:dyDescent="0.25">
      <c r="A2956" s="78" t="s">
        <v>4278</v>
      </c>
      <c r="B2956" s="57" t="s">
        <v>4277</v>
      </c>
      <c r="C2956" s="57" t="s">
        <v>4085</v>
      </c>
      <c r="D2956" s="57" t="s">
        <v>4089</v>
      </c>
      <c r="E2956" s="66" t="s">
        <v>4</v>
      </c>
    </row>
    <row r="2957" spans="1:5" x14ac:dyDescent="0.25">
      <c r="A2957" s="78" t="s">
        <v>4279</v>
      </c>
      <c r="B2957" s="57" t="s">
        <v>4277</v>
      </c>
      <c r="C2957" s="57" t="s">
        <v>4085</v>
      </c>
      <c r="D2957" s="57" t="s">
        <v>4091</v>
      </c>
      <c r="E2957" s="66" t="s">
        <v>4</v>
      </c>
    </row>
    <row r="2958" spans="1:5" x14ac:dyDescent="0.25">
      <c r="A2958" s="78" t="s">
        <v>4280</v>
      </c>
      <c r="B2958" s="57" t="s">
        <v>4277</v>
      </c>
      <c r="C2958" s="57" t="s">
        <v>4085</v>
      </c>
      <c r="D2958" s="57" t="s">
        <v>4093</v>
      </c>
      <c r="E2958" s="66" t="s">
        <v>4</v>
      </c>
    </row>
    <row r="2959" spans="1:5" x14ac:dyDescent="0.25">
      <c r="A2959" s="78" t="s">
        <v>4281</v>
      </c>
      <c r="B2959" s="57" t="s">
        <v>4277</v>
      </c>
      <c r="C2959" s="57" t="s">
        <v>4085</v>
      </c>
      <c r="D2959" s="57" t="s">
        <v>56</v>
      </c>
      <c r="E2959" s="66" t="s">
        <v>4</v>
      </c>
    </row>
    <row r="2960" spans="1:5" x14ac:dyDescent="0.25">
      <c r="A2960" s="78" t="s">
        <v>4282</v>
      </c>
      <c r="B2960" s="57" t="s">
        <v>4283</v>
      </c>
      <c r="C2960" s="57" t="s">
        <v>4085</v>
      </c>
      <c r="D2960" s="57" t="s">
        <v>4087</v>
      </c>
      <c r="E2960" s="66" t="s">
        <v>4</v>
      </c>
    </row>
    <row r="2961" spans="1:5" x14ac:dyDescent="0.25">
      <c r="A2961" s="78" t="s">
        <v>4284</v>
      </c>
      <c r="B2961" s="57" t="s">
        <v>4283</v>
      </c>
      <c r="C2961" s="57" t="s">
        <v>4085</v>
      </c>
      <c r="D2961" s="57" t="s">
        <v>4089</v>
      </c>
      <c r="E2961" s="66" t="s">
        <v>4</v>
      </c>
    </row>
    <row r="2962" spans="1:5" x14ac:dyDescent="0.25">
      <c r="A2962" s="78" t="s">
        <v>4285</v>
      </c>
      <c r="B2962" s="57" t="s">
        <v>4283</v>
      </c>
      <c r="C2962" s="57" t="s">
        <v>4085</v>
      </c>
      <c r="D2962" s="57" t="s">
        <v>4091</v>
      </c>
      <c r="E2962" s="66" t="s">
        <v>4</v>
      </c>
    </row>
    <row r="2963" spans="1:5" x14ac:dyDescent="0.25">
      <c r="A2963" s="78" t="s">
        <v>4286</v>
      </c>
      <c r="B2963" s="57" t="s">
        <v>4283</v>
      </c>
      <c r="C2963" s="57" t="s">
        <v>4085</v>
      </c>
      <c r="D2963" s="57" t="s">
        <v>4093</v>
      </c>
      <c r="E2963" s="66" t="s">
        <v>4</v>
      </c>
    </row>
    <row r="2964" spans="1:5" x14ac:dyDescent="0.25">
      <c r="A2964" s="78" t="s">
        <v>4287</v>
      </c>
      <c r="B2964" s="57" t="s">
        <v>4283</v>
      </c>
      <c r="C2964" s="57" t="s">
        <v>4085</v>
      </c>
      <c r="D2964" s="57" t="s">
        <v>56</v>
      </c>
      <c r="E2964" s="66" t="s">
        <v>4</v>
      </c>
    </row>
    <row r="2965" spans="1:5" x14ac:dyDescent="0.25">
      <c r="A2965" s="78" t="s">
        <v>4288</v>
      </c>
      <c r="B2965" s="57" t="s">
        <v>295</v>
      </c>
      <c r="C2965" s="57" t="s">
        <v>4085</v>
      </c>
      <c r="D2965" s="57" t="s">
        <v>4087</v>
      </c>
      <c r="E2965" s="66" t="s">
        <v>4</v>
      </c>
    </row>
    <row r="2966" spans="1:5" x14ac:dyDescent="0.25">
      <c r="A2966" s="78" t="s">
        <v>4289</v>
      </c>
      <c r="B2966" s="57" t="s">
        <v>295</v>
      </c>
      <c r="C2966" s="57" t="s">
        <v>4085</v>
      </c>
      <c r="D2966" s="57" t="s">
        <v>4089</v>
      </c>
      <c r="E2966" s="66" t="s">
        <v>4</v>
      </c>
    </row>
    <row r="2967" spans="1:5" x14ac:dyDescent="0.25">
      <c r="A2967" s="78" t="s">
        <v>4290</v>
      </c>
      <c r="B2967" s="57" t="s">
        <v>295</v>
      </c>
      <c r="C2967" s="57" t="s">
        <v>4085</v>
      </c>
      <c r="D2967" s="57" t="s">
        <v>4091</v>
      </c>
      <c r="E2967" s="66" t="s">
        <v>4</v>
      </c>
    </row>
    <row r="2968" spans="1:5" x14ac:dyDescent="0.25">
      <c r="A2968" s="78" t="s">
        <v>4291</v>
      </c>
      <c r="B2968" s="57" t="s">
        <v>295</v>
      </c>
      <c r="C2968" s="57" t="s">
        <v>4085</v>
      </c>
      <c r="D2968" s="57" t="s">
        <v>4093</v>
      </c>
      <c r="E2968" s="66" t="s">
        <v>4</v>
      </c>
    </row>
    <row r="2969" spans="1:5" x14ac:dyDescent="0.25">
      <c r="A2969" s="78" t="s">
        <v>4292</v>
      </c>
      <c r="B2969" s="57" t="s">
        <v>295</v>
      </c>
      <c r="C2969" s="57" t="s">
        <v>4085</v>
      </c>
      <c r="D2969" s="57" t="s">
        <v>56</v>
      </c>
      <c r="E2969" s="66" t="s">
        <v>4</v>
      </c>
    </row>
    <row r="2970" spans="1:5" x14ac:dyDescent="0.25">
      <c r="A2970" s="78" t="s">
        <v>4293</v>
      </c>
      <c r="B2970" s="57" t="s">
        <v>4294</v>
      </c>
      <c r="C2970" s="57" t="s">
        <v>4085</v>
      </c>
      <c r="D2970" s="57" t="s">
        <v>56</v>
      </c>
      <c r="E2970" s="66" t="s">
        <v>4</v>
      </c>
    </row>
    <row r="2971" spans="1:5" x14ac:dyDescent="0.25">
      <c r="A2971" s="78" t="s">
        <v>4295</v>
      </c>
      <c r="B2971" s="57" t="s">
        <v>301</v>
      </c>
      <c r="C2971" s="57" t="s">
        <v>4085</v>
      </c>
      <c r="D2971" s="57" t="s">
        <v>4087</v>
      </c>
      <c r="E2971" s="66" t="s">
        <v>193</v>
      </c>
    </row>
    <row r="2972" spans="1:5" x14ac:dyDescent="0.25">
      <c r="A2972" s="78" t="s">
        <v>4296</v>
      </c>
      <c r="B2972" s="57" t="s">
        <v>301</v>
      </c>
      <c r="C2972" s="57" t="s">
        <v>4085</v>
      </c>
      <c r="D2972" s="57" t="s">
        <v>4089</v>
      </c>
      <c r="E2972" s="66" t="s">
        <v>193</v>
      </c>
    </row>
    <row r="2973" spans="1:5" x14ac:dyDescent="0.25">
      <c r="A2973" s="78" t="s">
        <v>4297</v>
      </c>
      <c r="B2973" s="57" t="s">
        <v>301</v>
      </c>
      <c r="C2973" s="57" t="s">
        <v>4085</v>
      </c>
      <c r="D2973" s="57" t="s">
        <v>4091</v>
      </c>
      <c r="E2973" s="66" t="s">
        <v>193</v>
      </c>
    </row>
    <row r="2974" spans="1:5" x14ac:dyDescent="0.25">
      <c r="A2974" s="78" t="s">
        <v>4298</v>
      </c>
      <c r="B2974" s="57" t="s">
        <v>301</v>
      </c>
      <c r="C2974" s="57" t="s">
        <v>4085</v>
      </c>
      <c r="D2974" s="57" t="s">
        <v>4093</v>
      </c>
      <c r="E2974" s="66" t="s">
        <v>193</v>
      </c>
    </row>
    <row r="2975" spans="1:5" x14ac:dyDescent="0.25">
      <c r="A2975" s="78" t="s">
        <v>4299</v>
      </c>
      <c r="B2975" s="57" t="s">
        <v>301</v>
      </c>
      <c r="C2975" s="57" t="s">
        <v>4085</v>
      </c>
      <c r="D2975" s="57" t="s">
        <v>56</v>
      </c>
      <c r="E2975" s="66" t="s">
        <v>193</v>
      </c>
    </row>
    <row r="2976" spans="1:5" x14ac:dyDescent="0.25">
      <c r="A2976" s="78" t="s">
        <v>4300</v>
      </c>
      <c r="B2976" s="57" t="s">
        <v>307</v>
      </c>
      <c r="C2976" s="57" t="s">
        <v>4085</v>
      </c>
      <c r="D2976" s="57" t="s">
        <v>4087</v>
      </c>
      <c r="E2976" s="66" t="s">
        <v>4</v>
      </c>
    </row>
    <row r="2977" spans="1:5" x14ac:dyDescent="0.25">
      <c r="A2977" s="78" t="s">
        <v>4301</v>
      </c>
      <c r="B2977" s="57" t="s">
        <v>307</v>
      </c>
      <c r="C2977" s="57" t="s">
        <v>4085</v>
      </c>
      <c r="D2977" s="57" t="s">
        <v>4093</v>
      </c>
      <c r="E2977" s="66" t="s">
        <v>4</v>
      </c>
    </row>
    <row r="2978" spans="1:5" x14ac:dyDescent="0.25">
      <c r="A2978" s="78" t="s">
        <v>4302</v>
      </c>
      <c r="B2978" s="57" t="s">
        <v>309</v>
      </c>
      <c r="C2978" s="57" t="s">
        <v>4085</v>
      </c>
      <c r="D2978" s="57" t="s">
        <v>4093</v>
      </c>
      <c r="E2978" s="66" t="s">
        <v>4</v>
      </c>
    </row>
    <row r="2979" spans="1:5" x14ac:dyDescent="0.25">
      <c r="A2979" s="78" t="s">
        <v>4303</v>
      </c>
      <c r="B2979" s="57" t="s">
        <v>311</v>
      </c>
      <c r="C2979" s="57" t="s">
        <v>4085</v>
      </c>
      <c r="D2979" s="57" t="s">
        <v>4087</v>
      </c>
      <c r="E2979" s="66" t="s">
        <v>4</v>
      </c>
    </row>
    <row r="2980" spans="1:5" x14ac:dyDescent="0.25">
      <c r="A2980" s="78" t="s">
        <v>4304</v>
      </c>
      <c r="B2980" s="57" t="s">
        <v>311</v>
      </c>
      <c r="C2980" s="57" t="s">
        <v>4085</v>
      </c>
      <c r="D2980" s="57" t="s">
        <v>4089</v>
      </c>
      <c r="E2980" s="66" t="s">
        <v>4</v>
      </c>
    </row>
    <row r="2981" spans="1:5" x14ac:dyDescent="0.25">
      <c r="A2981" s="78" t="s">
        <v>4305</v>
      </c>
      <c r="B2981" s="57" t="s">
        <v>311</v>
      </c>
      <c r="C2981" s="57" t="s">
        <v>4085</v>
      </c>
      <c r="D2981" s="57" t="s">
        <v>4091</v>
      </c>
      <c r="E2981" s="66" t="s">
        <v>4</v>
      </c>
    </row>
    <row r="2982" spans="1:5" x14ac:dyDescent="0.25">
      <c r="A2982" s="78" t="s">
        <v>4306</v>
      </c>
      <c r="B2982" s="57" t="s">
        <v>311</v>
      </c>
      <c r="C2982" s="57" t="s">
        <v>4085</v>
      </c>
      <c r="D2982" s="57" t="s">
        <v>4093</v>
      </c>
      <c r="E2982" s="66" t="s">
        <v>4</v>
      </c>
    </row>
    <row r="2983" spans="1:5" x14ac:dyDescent="0.25">
      <c r="A2983" s="78" t="s">
        <v>4307</v>
      </c>
      <c r="B2983" s="57" t="s">
        <v>311</v>
      </c>
      <c r="C2983" s="57" t="s">
        <v>4085</v>
      </c>
      <c r="D2983" s="57" t="s">
        <v>56</v>
      </c>
      <c r="E2983" s="66" t="s">
        <v>4</v>
      </c>
    </row>
    <row r="2984" spans="1:5" x14ac:dyDescent="0.25">
      <c r="A2984" s="78" t="s">
        <v>4308</v>
      </c>
      <c r="B2984" s="57" t="s">
        <v>317</v>
      </c>
      <c r="C2984" s="57" t="s">
        <v>4085</v>
      </c>
      <c r="D2984" s="57" t="s">
        <v>56</v>
      </c>
      <c r="E2984" s="66" t="s">
        <v>4</v>
      </c>
    </row>
    <row r="2985" spans="1:5" x14ac:dyDescent="0.25">
      <c r="A2985" s="78" t="s">
        <v>4309</v>
      </c>
      <c r="B2985" s="57" t="s">
        <v>323</v>
      </c>
      <c r="C2985" s="57" t="s">
        <v>4085</v>
      </c>
      <c r="D2985" s="57" t="s">
        <v>4087</v>
      </c>
      <c r="E2985" s="66" t="s">
        <v>4</v>
      </c>
    </row>
    <row r="2986" spans="1:5" x14ac:dyDescent="0.25">
      <c r="A2986" s="78" t="s">
        <v>4310</v>
      </c>
      <c r="B2986" s="57" t="s">
        <v>323</v>
      </c>
      <c r="C2986" s="57" t="s">
        <v>4085</v>
      </c>
      <c r="D2986" s="57" t="s">
        <v>4089</v>
      </c>
      <c r="E2986" s="66" t="s">
        <v>4</v>
      </c>
    </row>
    <row r="2987" spans="1:5" x14ac:dyDescent="0.25">
      <c r="A2987" s="78" t="s">
        <v>4311</v>
      </c>
      <c r="B2987" s="57" t="s">
        <v>323</v>
      </c>
      <c r="C2987" s="57" t="s">
        <v>4085</v>
      </c>
      <c r="D2987" s="57" t="s">
        <v>4091</v>
      </c>
      <c r="E2987" s="66" t="s">
        <v>4</v>
      </c>
    </row>
    <row r="2988" spans="1:5" x14ac:dyDescent="0.25">
      <c r="A2988" s="78" t="s">
        <v>4312</v>
      </c>
      <c r="B2988" s="57" t="s">
        <v>323</v>
      </c>
      <c r="C2988" s="57" t="s">
        <v>4085</v>
      </c>
      <c r="D2988" s="57" t="s">
        <v>4093</v>
      </c>
      <c r="E2988" s="66" t="s">
        <v>4</v>
      </c>
    </row>
    <row r="2989" spans="1:5" x14ac:dyDescent="0.25">
      <c r="A2989" s="78" t="s">
        <v>4313</v>
      </c>
      <c r="B2989" s="57" t="s">
        <v>323</v>
      </c>
      <c r="C2989" s="57" t="s">
        <v>4085</v>
      </c>
      <c r="D2989" s="57" t="s">
        <v>56</v>
      </c>
      <c r="E2989" s="66" t="s">
        <v>4</v>
      </c>
    </row>
    <row r="2990" spans="1:5" x14ac:dyDescent="0.25">
      <c r="A2990" s="78" t="s">
        <v>4314</v>
      </c>
      <c r="B2990" s="57" t="s">
        <v>4315</v>
      </c>
      <c r="C2990" s="57" t="s">
        <v>4085</v>
      </c>
      <c r="D2990" s="57" t="s">
        <v>4087</v>
      </c>
      <c r="E2990" s="66" t="s">
        <v>4</v>
      </c>
    </row>
    <row r="2991" spans="1:5" x14ac:dyDescent="0.25">
      <c r="A2991" s="78" t="s">
        <v>4316</v>
      </c>
      <c r="B2991" s="57" t="s">
        <v>4315</v>
      </c>
      <c r="C2991" s="57" t="s">
        <v>4085</v>
      </c>
      <c r="D2991" s="57" t="s">
        <v>4089</v>
      </c>
      <c r="E2991" s="66" t="s">
        <v>4</v>
      </c>
    </row>
    <row r="2992" spans="1:5" x14ac:dyDescent="0.25">
      <c r="A2992" s="78" t="s">
        <v>4317</v>
      </c>
      <c r="B2992" s="57" t="s">
        <v>4315</v>
      </c>
      <c r="C2992" s="57" t="s">
        <v>4085</v>
      </c>
      <c r="D2992" s="57" t="s">
        <v>4091</v>
      </c>
      <c r="E2992" s="66" t="s">
        <v>4</v>
      </c>
    </row>
    <row r="2993" spans="1:5" x14ac:dyDescent="0.25">
      <c r="A2993" s="78" t="s">
        <v>4318</v>
      </c>
      <c r="B2993" s="57" t="s">
        <v>4315</v>
      </c>
      <c r="C2993" s="57" t="s">
        <v>4085</v>
      </c>
      <c r="D2993" s="57" t="s">
        <v>4093</v>
      </c>
      <c r="E2993" s="66" t="s">
        <v>4</v>
      </c>
    </row>
    <row r="2994" spans="1:5" x14ac:dyDescent="0.25">
      <c r="A2994" s="78" t="s">
        <v>4319</v>
      </c>
      <c r="B2994" s="57" t="s">
        <v>4315</v>
      </c>
      <c r="C2994" s="57" t="s">
        <v>4085</v>
      </c>
      <c r="D2994" s="57" t="s">
        <v>56</v>
      </c>
      <c r="E2994" s="66" t="s">
        <v>4</v>
      </c>
    </row>
    <row r="2995" spans="1:5" x14ac:dyDescent="0.25">
      <c r="A2995" s="78" t="s">
        <v>4320</v>
      </c>
      <c r="B2995" s="57" t="s">
        <v>335</v>
      </c>
      <c r="C2995" s="57" t="s">
        <v>4085</v>
      </c>
      <c r="D2995" s="57" t="s">
        <v>4087</v>
      </c>
      <c r="E2995" s="66" t="s">
        <v>4</v>
      </c>
    </row>
    <row r="2996" spans="1:5" x14ac:dyDescent="0.25">
      <c r="A2996" s="78" t="s">
        <v>4321</v>
      </c>
      <c r="B2996" s="57" t="s">
        <v>335</v>
      </c>
      <c r="C2996" s="57" t="s">
        <v>4085</v>
      </c>
      <c r="D2996" s="57" t="s">
        <v>4089</v>
      </c>
      <c r="E2996" s="66" t="s">
        <v>4</v>
      </c>
    </row>
    <row r="2997" spans="1:5" x14ac:dyDescent="0.25">
      <c r="A2997" s="78" t="s">
        <v>4322</v>
      </c>
      <c r="B2997" s="57" t="s">
        <v>335</v>
      </c>
      <c r="C2997" s="57" t="s">
        <v>4085</v>
      </c>
      <c r="D2997" s="57" t="s">
        <v>4091</v>
      </c>
      <c r="E2997" s="66" t="s">
        <v>4</v>
      </c>
    </row>
    <row r="2998" spans="1:5" x14ac:dyDescent="0.25">
      <c r="A2998" s="78" t="s">
        <v>4323</v>
      </c>
      <c r="B2998" s="57" t="s">
        <v>335</v>
      </c>
      <c r="C2998" s="57" t="s">
        <v>4085</v>
      </c>
      <c r="D2998" s="57" t="s">
        <v>4093</v>
      </c>
      <c r="E2998" s="66" t="s">
        <v>4</v>
      </c>
    </row>
    <row r="2999" spans="1:5" x14ac:dyDescent="0.25">
      <c r="A2999" s="78" t="s">
        <v>4324</v>
      </c>
      <c r="B2999" s="57" t="s">
        <v>335</v>
      </c>
      <c r="C2999" s="57" t="s">
        <v>4085</v>
      </c>
      <c r="D2999" s="57" t="s">
        <v>56</v>
      </c>
      <c r="E2999" s="66" t="s">
        <v>4</v>
      </c>
    </row>
    <row r="3000" spans="1:5" x14ac:dyDescent="0.25">
      <c r="A3000" s="78" t="s">
        <v>4325</v>
      </c>
      <c r="B3000" s="57" t="s">
        <v>353</v>
      </c>
      <c r="C3000" s="57" t="s">
        <v>4085</v>
      </c>
      <c r="D3000" s="57" t="s">
        <v>4093</v>
      </c>
      <c r="E3000" s="66" t="s">
        <v>4</v>
      </c>
    </row>
    <row r="3001" spans="1:5" x14ac:dyDescent="0.25">
      <c r="A3001" s="78" t="s">
        <v>4326</v>
      </c>
      <c r="B3001" s="57" t="s">
        <v>353</v>
      </c>
      <c r="C3001" s="57" t="s">
        <v>4085</v>
      </c>
      <c r="D3001" s="57" t="s">
        <v>56</v>
      </c>
      <c r="E3001" s="66" t="s">
        <v>4</v>
      </c>
    </row>
    <row r="3002" spans="1:5" x14ac:dyDescent="0.25">
      <c r="A3002" s="78" t="s">
        <v>4327</v>
      </c>
      <c r="B3002" s="57" t="s">
        <v>359</v>
      </c>
      <c r="C3002" s="57" t="s">
        <v>4085</v>
      </c>
      <c r="D3002" s="57" t="s">
        <v>4093</v>
      </c>
      <c r="E3002" s="66" t="s">
        <v>4</v>
      </c>
    </row>
    <row r="3003" spans="1:5" x14ac:dyDescent="0.25">
      <c r="A3003" s="78" t="s">
        <v>4328</v>
      </c>
      <c r="B3003" s="57" t="s">
        <v>359</v>
      </c>
      <c r="C3003" s="57" t="s">
        <v>4085</v>
      </c>
      <c r="D3003" s="57" t="s">
        <v>56</v>
      </c>
      <c r="E3003" s="66" t="s">
        <v>4</v>
      </c>
    </row>
    <row r="3004" spans="1:5" x14ac:dyDescent="0.25">
      <c r="A3004" s="78" t="s">
        <v>4329</v>
      </c>
      <c r="B3004" s="57" t="s">
        <v>361</v>
      </c>
      <c r="C3004" s="57" t="s">
        <v>4085</v>
      </c>
      <c r="D3004" s="57" t="s">
        <v>4093</v>
      </c>
      <c r="E3004" s="66" t="s">
        <v>4</v>
      </c>
    </row>
    <row r="3005" spans="1:5" x14ac:dyDescent="0.25">
      <c r="A3005" s="78" t="s">
        <v>4330</v>
      </c>
      <c r="B3005" s="57" t="s">
        <v>363</v>
      </c>
      <c r="C3005" s="57" t="s">
        <v>4085</v>
      </c>
      <c r="D3005" s="57" t="s">
        <v>4087</v>
      </c>
      <c r="E3005" s="66" t="s">
        <v>4</v>
      </c>
    </row>
    <row r="3006" spans="1:5" x14ac:dyDescent="0.25">
      <c r="A3006" s="78" t="s">
        <v>4331</v>
      </c>
      <c r="B3006" s="57" t="s">
        <v>363</v>
      </c>
      <c r="C3006" s="57" t="s">
        <v>4085</v>
      </c>
      <c r="D3006" s="57" t="s">
        <v>4089</v>
      </c>
      <c r="E3006" s="66" t="s">
        <v>4</v>
      </c>
    </row>
    <row r="3007" spans="1:5" x14ac:dyDescent="0.25">
      <c r="A3007" s="78" t="s">
        <v>4332</v>
      </c>
      <c r="B3007" s="57" t="s">
        <v>363</v>
      </c>
      <c r="C3007" s="57" t="s">
        <v>4085</v>
      </c>
      <c r="D3007" s="57" t="s">
        <v>4091</v>
      </c>
      <c r="E3007" s="66" t="s">
        <v>4</v>
      </c>
    </row>
    <row r="3008" spans="1:5" x14ac:dyDescent="0.25">
      <c r="A3008" s="78" t="s">
        <v>4333</v>
      </c>
      <c r="B3008" s="57" t="s">
        <v>363</v>
      </c>
      <c r="C3008" s="57" t="s">
        <v>4085</v>
      </c>
      <c r="D3008" s="57" t="s">
        <v>4093</v>
      </c>
      <c r="E3008" s="66" t="s">
        <v>4</v>
      </c>
    </row>
    <row r="3009" spans="1:5" x14ac:dyDescent="0.25">
      <c r="A3009" s="78" t="s">
        <v>4334</v>
      </c>
      <c r="B3009" s="57" t="s">
        <v>363</v>
      </c>
      <c r="C3009" s="57" t="s">
        <v>4085</v>
      </c>
      <c r="D3009" s="57" t="s">
        <v>56</v>
      </c>
      <c r="E3009" s="66" t="s">
        <v>4</v>
      </c>
    </row>
    <row r="3010" spans="1:5" x14ac:dyDescent="0.25">
      <c r="A3010" s="78" t="s">
        <v>4335</v>
      </c>
      <c r="B3010" s="57" t="s">
        <v>4336</v>
      </c>
      <c r="C3010" s="57" t="s">
        <v>4085</v>
      </c>
      <c r="D3010" s="57" t="s">
        <v>4087</v>
      </c>
      <c r="E3010" s="66" t="s">
        <v>4</v>
      </c>
    </row>
    <row r="3011" spans="1:5" x14ac:dyDescent="0.25">
      <c r="A3011" s="78" t="s">
        <v>4337</v>
      </c>
      <c r="B3011" s="57" t="s">
        <v>4336</v>
      </c>
      <c r="C3011" s="57" t="s">
        <v>4085</v>
      </c>
      <c r="D3011" s="57" t="s">
        <v>4089</v>
      </c>
      <c r="E3011" s="66" t="s">
        <v>4</v>
      </c>
    </row>
    <row r="3012" spans="1:5" x14ac:dyDescent="0.25">
      <c r="A3012" s="78" t="s">
        <v>4338</v>
      </c>
      <c r="B3012" s="57" t="s">
        <v>4336</v>
      </c>
      <c r="C3012" s="57" t="s">
        <v>4085</v>
      </c>
      <c r="D3012" s="57" t="s">
        <v>4091</v>
      </c>
      <c r="E3012" s="66" t="s">
        <v>4</v>
      </c>
    </row>
    <row r="3013" spans="1:5" x14ac:dyDescent="0.25">
      <c r="A3013" s="78" t="s">
        <v>4339</v>
      </c>
      <c r="B3013" s="57" t="s">
        <v>4336</v>
      </c>
      <c r="C3013" s="57" t="s">
        <v>4085</v>
      </c>
      <c r="D3013" s="57" t="s">
        <v>4093</v>
      </c>
      <c r="E3013" s="66" t="s">
        <v>4</v>
      </c>
    </row>
    <row r="3014" spans="1:5" x14ac:dyDescent="0.25">
      <c r="A3014" s="78" t="s">
        <v>4340</v>
      </c>
      <c r="B3014" s="57" t="s">
        <v>4336</v>
      </c>
      <c r="C3014" s="57" t="s">
        <v>4085</v>
      </c>
      <c r="D3014" s="57" t="s">
        <v>56</v>
      </c>
      <c r="E3014" s="66" t="s">
        <v>4</v>
      </c>
    </row>
    <row r="3015" spans="1:5" x14ac:dyDescent="0.25">
      <c r="A3015" s="78" t="s">
        <v>4341</v>
      </c>
      <c r="B3015" s="57" t="s">
        <v>365</v>
      </c>
      <c r="C3015" s="57" t="s">
        <v>4085</v>
      </c>
      <c r="D3015" s="57" t="s">
        <v>4087</v>
      </c>
      <c r="E3015" s="66" t="s">
        <v>4</v>
      </c>
    </row>
    <row r="3016" spans="1:5" x14ac:dyDescent="0.25">
      <c r="A3016" s="78" t="s">
        <v>4342</v>
      </c>
      <c r="B3016" s="57" t="s">
        <v>365</v>
      </c>
      <c r="C3016" s="57" t="s">
        <v>4085</v>
      </c>
      <c r="D3016" s="57" t="s">
        <v>4089</v>
      </c>
      <c r="E3016" s="66" t="s">
        <v>4</v>
      </c>
    </row>
    <row r="3017" spans="1:5" x14ac:dyDescent="0.25">
      <c r="A3017" s="78" t="s">
        <v>4343</v>
      </c>
      <c r="B3017" s="57" t="s">
        <v>365</v>
      </c>
      <c r="C3017" s="57" t="s">
        <v>4085</v>
      </c>
      <c r="D3017" s="57" t="s">
        <v>4091</v>
      </c>
      <c r="E3017" s="66" t="s">
        <v>4</v>
      </c>
    </row>
    <row r="3018" spans="1:5" x14ac:dyDescent="0.25">
      <c r="A3018" s="78" t="s">
        <v>4344</v>
      </c>
      <c r="B3018" s="57" t="s">
        <v>365</v>
      </c>
      <c r="C3018" s="57" t="s">
        <v>4085</v>
      </c>
      <c r="D3018" s="57" t="s">
        <v>4093</v>
      </c>
      <c r="E3018" s="66" t="s">
        <v>4</v>
      </c>
    </row>
    <row r="3019" spans="1:5" x14ac:dyDescent="0.25">
      <c r="A3019" s="78" t="s">
        <v>4345</v>
      </c>
      <c r="B3019" s="57" t="s">
        <v>365</v>
      </c>
      <c r="C3019" s="57" t="s">
        <v>4085</v>
      </c>
      <c r="D3019" s="57" t="s">
        <v>56</v>
      </c>
      <c r="E3019" s="66" t="s">
        <v>4</v>
      </c>
    </row>
    <row r="3020" spans="1:5" x14ac:dyDescent="0.25">
      <c r="A3020" s="78" t="s">
        <v>4346</v>
      </c>
      <c r="B3020" s="57" t="s">
        <v>4347</v>
      </c>
      <c r="C3020" s="57" t="s">
        <v>4085</v>
      </c>
      <c r="D3020" s="57" t="s">
        <v>56</v>
      </c>
      <c r="E3020" s="66" t="s">
        <v>4</v>
      </c>
    </row>
    <row r="3021" spans="1:5" x14ac:dyDescent="0.25">
      <c r="A3021" s="78" t="s">
        <v>4348</v>
      </c>
      <c r="B3021" s="57" t="s">
        <v>4349</v>
      </c>
      <c r="C3021" s="57" t="s">
        <v>4085</v>
      </c>
      <c r="D3021" s="57" t="s">
        <v>56</v>
      </c>
      <c r="E3021" s="66" t="s">
        <v>4</v>
      </c>
    </row>
    <row r="3022" spans="1:5" x14ac:dyDescent="0.25">
      <c r="A3022" s="78" t="s">
        <v>4350</v>
      </c>
      <c r="B3022" s="57" t="s">
        <v>4351</v>
      </c>
      <c r="C3022" s="57" t="s">
        <v>4085</v>
      </c>
      <c r="D3022" s="57" t="s">
        <v>4087</v>
      </c>
      <c r="E3022" s="66" t="s">
        <v>4</v>
      </c>
    </row>
    <row r="3023" spans="1:5" x14ac:dyDescent="0.25">
      <c r="A3023" s="78" t="s">
        <v>4352</v>
      </c>
      <c r="B3023" s="57" t="s">
        <v>4351</v>
      </c>
      <c r="C3023" s="57" t="s">
        <v>4085</v>
      </c>
      <c r="D3023" s="57" t="s">
        <v>4089</v>
      </c>
      <c r="E3023" s="66" t="s">
        <v>4</v>
      </c>
    </row>
    <row r="3024" spans="1:5" x14ac:dyDescent="0.25">
      <c r="A3024" s="78" t="s">
        <v>4353</v>
      </c>
      <c r="B3024" s="57" t="s">
        <v>4351</v>
      </c>
      <c r="C3024" s="57" t="s">
        <v>4085</v>
      </c>
      <c r="D3024" s="57" t="s">
        <v>4091</v>
      </c>
      <c r="E3024" s="66" t="s">
        <v>4</v>
      </c>
    </row>
    <row r="3025" spans="1:5" x14ac:dyDescent="0.25">
      <c r="A3025" s="78" t="s">
        <v>4354</v>
      </c>
      <c r="B3025" s="57" t="s">
        <v>4351</v>
      </c>
      <c r="C3025" s="57" t="s">
        <v>4085</v>
      </c>
      <c r="D3025" s="57" t="s">
        <v>4093</v>
      </c>
      <c r="E3025" s="66" t="s">
        <v>4</v>
      </c>
    </row>
    <row r="3026" spans="1:5" x14ac:dyDescent="0.25">
      <c r="A3026" s="78" t="s">
        <v>4355</v>
      </c>
      <c r="B3026" s="57" t="s">
        <v>4351</v>
      </c>
      <c r="C3026" s="57" t="s">
        <v>4085</v>
      </c>
      <c r="D3026" s="57" t="s">
        <v>56</v>
      </c>
      <c r="E3026" s="66" t="s">
        <v>4</v>
      </c>
    </row>
    <row r="3027" spans="1:5" x14ac:dyDescent="0.25">
      <c r="A3027" s="78" t="s">
        <v>4356</v>
      </c>
      <c r="B3027" s="57" t="s">
        <v>377</v>
      </c>
      <c r="C3027" s="57" t="s">
        <v>4085</v>
      </c>
      <c r="D3027" s="57" t="s">
        <v>4087</v>
      </c>
      <c r="E3027" s="66" t="s">
        <v>4</v>
      </c>
    </row>
    <row r="3028" spans="1:5" x14ac:dyDescent="0.25">
      <c r="A3028" s="78" t="s">
        <v>4357</v>
      </c>
      <c r="B3028" s="57" t="s">
        <v>377</v>
      </c>
      <c r="C3028" s="57" t="s">
        <v>4085</v>
      </c>
      <c r="D3028" s="57" t="s">
        <v>4089</v>
      </c>
      <c r="E3028" s="66" t="s">
        <v>4</v>
      </c>
    </row>
    <row r="3029" spans="1:5" x14ac:dyDescent="0.25">
      <c r="A3029" s="78" t="s">
        <v>4358</v>
      </c>
      <c r="B3029" s="57" t="s">
        <v>377</v>
      </c>
      <c r="C3029" s="57" t="s">
        <v>4085</v>
      </c>
      <c r="D3029" s="57" t="s">
        <v>4091</v>
      </c>
      <c r="E3029" s="66" t="s">
        <v>4</v>
      </c>
    </row>
    <row r="3030" spans="1:5" x14ac:dyDescent="0.25">
      <c r="A3030" s="78" t="s">
        <v>4359</v>
      </c>
      <c r="B3030" s="57" t="s">
        <v>377</v>
      </c>
      <c r="C3030" s="57" t="s">
        <v>4085</v>
      </c>
      <c r="D3030" s="57" t="s">
        <v>4093</v>
      </c>
      <c r="E3030" s="66" t="s">
        <v>4</v>
      </c>
    </row>
    <row r="3031" spans="1:5" x14ac:dyDescent="0.25">
      <c r="A3031" s="78" t="s">
        <v>4360</v>
      </c>
      <c r="B3031" s="57" t="s">
        <v>377</v>
      </c>
      <c r="C3031" s="57" t="s">
        <v>4085</v>
      </c>
      <c r="D3031" s="57" t="s">
        <v>56</v>
      </c>
      <c r="E3031" s="66" t="s">
        <v>4</v>
      </c>
    </row>
    <row r="3032" spans="1:5" x14ac:dyDescent="0.25">
      <c r="A3032" s="78" t="s">
        <v>4361</v>
      </c>
      <c r="B3032" s="57" t="s">
        <v>383</v>
      </c>
      <c r="C3032" s="57" t="s">
        <v>4085</v>
      </c>
      <c r="D3032" s="57" t="s">
        <v>4087</v>
      </c>
      <c r="E3032" s="66" t="s">
        <v>4</v>
      </c>
    </row>
    <row r="3033" spans="1:5" x14ac:dyDescent="0.25">
      <c r="A3033" s="78" t="s">
        <v>4362</v>
      </c>
      <c r="B3033" s="57" t="s">
        <v>383</v>
      </c>
      <c r="C3033" s="57" t="s">
        <v>4085</v>
      </c>
      <c r="D3033" s="57" t="s">
        <v>4089</v>
      </c>
      <c r="E3033" s="66" t="s">
        <v>4</v>
      </c>
    </row>
    <row r="3034" spans="1:5" x14ac:dyDescent="0.25">
      <c r="A3034" s="78" t="s">
        <v>4363</v>
      </c>
      <c r="B3034" s="57" t="s">
        <v>383</v>
      </c>
      <c r="C3034" s="57" t="s">
        <v>4085</v>
      </c>
      <c r="D3034" s="57" t="s">
        <v>4091</v>
      </c>
      <c r="E3034" s="66" t="s">
        <v>4</v>
      </c>
    </row>
    <row r="3035" spans="1:5" x14ac:dyDescent="0.25">
      <c r="A3035" s="78" t="s">
        <v>4364</v>
      </c>
      <c r="B3035" s="57" t="s">
        <v>383</v>
      </c>
      <c r="C3035" s="57" t="s">
        <v>4085</v>
      </c>
      <c r="D3035" s="57" t="s">
        <v>4093</v>
      </c>
      <c r="E3035" s="66" t="s">
        <v>4</v>
      </c>
    </row>
    <row r="3036" spans="1:5" x14ac:dyDescent="0.25">
      <c r="A3036" s="78" t="s">
        <v>4365</v>
      </c>
      <c r="B3036" s="57" t="s">
        <v>383</v>
      </c>
      <c r="C3036" s="57" t="s">
        <v>4085</v>
      </c>
      <c r="D3036" s="57" t="s">
        <v>56</v>
      </c>
      <c r="E3036" s="66" t="s">
        <v>4</v>
      </c>
    </row>
    <row r="3037" spans="1:5" x14ac:dyDescent="0.25">
      <c r="A3037" s="78" t="s">
        <v>4366</v>
      </c>
      <c r="B3037" s="57" t="s">
        <v>4367</v>
      </c>
      <c r="C3037" s="57" t="s">
        <v>4085</v>
      </c>
      <c r="D3037" s="57" t="s">
        <v>4087</v>
      </c>
      <c r="E3037" s="66" t="s">
        <v>4</v>
      </c>
    </row>
    <row r="3038" spans="1:5" x14ac:dyDescent="0.25">
      <c r="A3038" s="78" t="s">
        <v>4368</v>
      </c>
      <c r="B3038" s="57" t="s">
        <v>4367</v>
      </c>
      <c r="C3038" s="57" t="s">
        <v>4085</v>
      </c>
      <c r="D3038" s="57" t="s">
        <v>4089</v>
      </c>
      <c r="E3038" s="66" t="s">
        <v>4</v>
      </c>
    </row>
    <row r="3039" spans="1:5" x14ac:dyDescent="0.25">
      <c r="A3039" s="78" t="s">
        <v>4369</v>
      </c>
      <c r="B3039" s="57" t="s">
        <v>4367</v>
      </c>
      <c r="C3039" s="57" t="s">
        <v>4085</v>
      </c>
      <c r="D3039" s="57" t="s">
        <v>4091</v>
      </c>
      <c r="E3039" s="66" t="s">
        <v>4</v>
      </c>
    </row>
    <row r="3040" spans="1:5" x14ac:dyDescent="0.25">
      <c r="A3040" s="78" t="s">
        <v>4370</v>
      </c>
      <c r="B3040" s="57" t="s">
        <v>4367</v>
      </c>
      <c r="C3040" s="57" t="s">
        <v>4085</v>
      </c>
      <c r="D3040" s="57" t="s">
        <v>4093</v>
      </c>
      <c r="E3040" s="66" t="s">
        <v>4</v>
      </c>
    </row>
    <row r="3041" spans="1:5" x14ac:dyDescent="0.25">
      <c r="A3041" s="78" t="s">
        <v>4371</v>
      </c>
      <c r="B3041" s="57" t="s">
        <v>4367</v>
      </c>
      <c r="C3041" s="57" t="s">
        <v>4085</v>
      </c>
      <c r="D3041" s="57" t="s">
        <v>56</v>
      </c>
      <c r="E3041" s="66" t="s">
        <v>4</v>
      </c>
    </row>
    <row r="3042" spans="1:5" x14ac:dyDescent="0.25">
      <c r="A3042" s="78" t="s">
        <v>4372</v>
      </c>
      <c r="B3042" s="57" t="s">
        <v>4373</v>
      </c>
      <c r="C3042" s="57" t="s">
        <v>4085</v>
      </c>
      <c r="D3042" s="57" t="s">
        <v>4087</v>
      </c>
      <c r="E3042" s="66" t="s">
        <v>4</v>
      </c>
    </row>
    <row r="3043" spans="1:5" x14ac:dyDescent="0.25">
      <c r="A3043" s="78" t="s">
        <v>4374</v>
      </c>
      <c r="B3043" s="57" t="s">
        <v>4373</v>
      </c>
      <c r="C3043" s="57" t="s">
        <v>4085</v>
      </c>
      <c r="D3043" s="57" t="s">
        <v>4089</v>
      </c>
      <c r="E3043" s="66" t="s">
        <v>4</v>
      </c>
    </row>
    <row r="3044" spans="1:5" x14ac:dyDescent="0.25">
      <c r="A3044" s="78" t="s">
        <v>4375</v>
      </c>
      <c r="B3044" s="57" t="s">
        <v>4373</v>
      </c>
      <c r="C3044" s="57" t="s">
        <v>4085</v>
      </c>
      <c r="D3044" s="57" t="s">
        <v>4091</v>
      </c>
      <c r="E3044" s="66" t="s">
        <v>4</v>
      </c>
    </row>
    <row r="3045" spans="1:5" x14ac:dyDescent="0.25">
      <c r="A3045" s="78" t="s">
        <v>4376</v>
      </c>
      <c r="B3045" s="57" t="s">
        <v>4373</v>
      </c>
      <c r="C3045" s="57" t="s">
        <v>4085</v>
      </c>
      <c r="D3045" s="57" t="s">
        <v>4093</v>
      </c>
      <c r="E3045" s="66" t="s">
        <v>4</v>
      </c>
    </row>
    <row r="3046" spans="1:5" x14ac:dyDescent="0.25">
      <c r="A3046" s="78" t="s">
        <v>4377</v>
      </c>
      <c r="B3046" s="57" t="s">
        <v>4373</v>
      </c>
      <c r="C3046" s="57" t="s">
        <v>4085</v>
      </c>
      <c r="D3046" s="57" t="s">
        <v>56</v>
      </c>
      <c r="E3046" s="66" t="s">
        <v>4</v>
      </c>
    </row>
    <row r="3047" spans="1:5" x14ac:dyDescent="0.25">
      <c r="A3047" s="78" t="s">
        <v>4378</v>
      </c>
      <c r="B3047" s="57" t="s">
        <v>395</v>
      </c>
      <c r="C3047" s="57" t="s">
        <v>4085</v>
      </c>
      <c r="D3047" s="57" t="s">
        <v>4087</v>
      </c>
      <c r="E3047" s="66" t="s">
        <v>4</v>
      </c>
    </row>
    <row r="3048" spans="1:5" x14ac:dyDescent="0.25">
      <c r="A3048" s="78" t="s">
        <v>4379</v>
      </c>
      <c r="B3048" s="57" t="s">
        <v>395</v>
      </c>
      <c r="C3048" s="57" t="s">
        <v>4085</v>
      </c>
      <c r="D3048" s="57" t="s">
        <v>4089</v>
      </c>
      <c r="E3048" s="66" t="s">
        <v>4</v>
      </c>
    </row>
    <row r="3049" spans="1:5" x14ac:dyDescent="0.25">
      <c r="A3049" s="78" t="s">
        <v>4380</v>
      </c>
      <c r="B3049" s="57" t="s">
        <v>395</v>
      </c>
      <c r="C3049" s="57" t="s">
        <v>4085</v>
      </c>
      <c r="D3049" s="57" t="s">
        <v>4091</v>
      </c>
      <c r="E3049" s="66" t="s">
        <v>4</v>
      </c>
    </row>
    <row r="3050" spans="1:5" x14ac:dyDescent="0.25">
      <c r="A3050" s="78" t="s">
        <v>4381</v>
      </c>
      <c r="B3050" s="57" t="s">
        <v>395</v>
      </c>
      <c r="C3050" s="57" t="s">
        <v>4085</v>
      </c>
      <c r="D3050" s="57" t="s">
        <v>4093</v>
      </c>
      <c r="E3050" s="66" t="s">
        <v>4</v>
      </c>
    </row>
    <row r="3051" spans="1:5" x14ac:dyDescent="0.25">
      <c r="A3051" s="78" t="s">
        <v>4382</v>
      </c>
      <c r="B3051" s="57" t="s">
        <v>395</v>
      </c>
      <c r="C3051" s="57" t="s">
        <v>4085</v>
      </c>
      <c r="D3051" s="57" t="s">
        <v>56</v>
      </c>
      <c r="E3051" s="66" t="s">
        <v>4</v>
      </c>
    </row>
    <row r="3052" spans="1:5" x14ac:dyDescent="0.25">
      <c r="A3052" s="78" t="s">
        <v>4383</v>
      </c>
      <c r="B3052" s="57" t="s">
        <v>401</v>
      </c>
      <c r="C3052" s="57" t="s">
        <v>4085</v>
      </c>
      <c r="D3052" s="57" t="s">
        <v>56</v>
      </c>
      <c r="E3052" s="66" t="s">
        <v>4</v>
      </c>
    </row>
    <row r="3053" spans="1:5" x14ac:dyDescent="0.25">
      <c r="A3053" s="78" t="s">
        <v>4384</v>
      </c>
      <c r="B3053" s="57" t="s">
        <v>403</v>
      </c>
      <c r="C3053" s="57" t="s">
        <v>4085</v>
      </c>
      <c r="D3053" s="57" t="s">
        <v>4087</v>
      </c>
      <c r="E3053" s="66" t="s">
        <v>4</v>
      </c>
    </row>
    <row r="3054" spans="1:5" x14ac:dyDescent="0.25">
      <c r="A3054" s="78" t="s">
        <v>4385</v>
      </c>
      <c r="B3054" s="57" t="s">
        <v>403</v>
      </c>
      <c r="C3054" s="57" t="s">
        <v>4085</v>
      </c>
      <c r="D3054" s="57" t="s">
        <v>4093</v>
      </c>
      <c r="E3054" s="66" t="s">
        <v>4</v>
      </c>
    </row>
    <row r="3055" spans="1:5" x14ac:dyDescent="0.25">
      <c r="A3055" s="78" t="s">
        <v>4386</v>
      </c>
      <c r="B3055" s="57" t="s">
        <v>417</v>
      </c>
      <c r="C3055" s="57" t="s">
        <v>4085</v>
      </c>
      <c r="D3055" s="57" t="s">
        <v>4087</v>
      </c>
      <c r="E3055" s="66" t="s">
        <v>4</v>
      </c>
    </row>
    <row r="3056" spans="1:5" x14ac:dyDescent="0.25">
      <c r="A3056" s="78" t="s">
        <v>4387</v>
      </c>
      <c r="B3056" s="57" t="s">
        <v>417</v>
      </c>
      <c r="C3056" s="57" t="s">
        <v>4085</v>
      </c>
      <c r="D3056" s="57" t="s">
        <v>4089</v>
      </c>
      <c r="E3056" s="66" t="s">
        <v>4</v>
      </c>
    </row>
    <row r="3057" spans="1:5" x14ac:dyDescent="0.25">
      <c r="A3057" s="78" t="s">
        <v>4388</v>
      </c>
      <c r="B3057" s="57" t="s">
        <v>417</v>
      </c>
      <c r="C3057" s="57" t="s">
        <v>4085</v>
      </c>
      <c r="D3057" s="57" t="s">
        <v>4091</v>
      </c>
      <c r="E3057" s="66" t="s">
        <v>4</v>
      </c>
    </row>
    <row r="3058" spans="1:5" x14ac:dyDescent="0.25">
      <c r="A3058" s="78" t="s">
        <v>4389</v>
      </c>
      <c r="B3058" s="57" t="s">
        <v>417</v>
      </c>
      <c r="C3058" s="57" t="s">
        <v>4085</v>
      </c>
      <c r="D3058" s="57" t="s">
        <v>4093</v>
      </c>
      <c r="E3058" s="66" t="s">
        <v>4</v>
      </c>
    </row>
    <row r="3059" spans="1:5" x14ac:dyDescent="0.25">
      <c r="A3059" s="78" t="s">
        <v>4390</v>
      </c>
      <c r="B3059" s="57" t="s">
        <v>417</v>
      </c>
      <c r="C3059" s="57" t="s">
        <v>4085</v>
      </c>
      <c r="D3059" s="57" t="s">
        <v>56</v>
      </c>
      <c r="E3059" s="66" t="s">
        <v>4</v>
      </c>
    </row>
    <row r="3060" spans="1:5" x14ac:dyDescent="0.25">
      <c r="A3060" s="78" t="s">
        <v>4391</v>
      </c>
      <c r="B3060" s="57" t="s">
        <v>423</v>
      </c>
      <c r="C3060" s="57" t="s">
        <v>4085</v>
      </c>
      <c r="D3060" s="57" t="s">
        <v>4087</v>
      </c>
      <c r="E3060" s="66" t="s">
        <v>4</v>
      </c>
    </row>
    <row r="3061" spans="1:5" x14ac:dyDescent="0.25">
      <c r="A3061" s="78" t="s">
        <v>4392</v>
      </c>
      <c r="B3061" s="57" t="s">
        <v>423</v>
      </c>
      <c r="C3061" s="57" t="s">
        <v>4085</v>
      </c>
      <c r="D3061" s="57" t="s">
        <v>4089</v>
      </c>
      <c r="E3061" s="66" t="s">
        <v>4</v>
      </c>
    </row>
    <row r="3062" spans="1:5" x14ac:dyDescent="0.25">
      <c r="A3062" s="78" t="s">
        <v>4393</v>
      </c>
      <c r="B3062" s="57" t="s">
        <v>423</v>
      </c>
      <c r="C3062" s="57" t="s">
        <v>4085</v>
      </c>
      <c r="D3062" s="57" t="s">
        <v>4091</v>
      </c>
      <c r="E3062" s="66" t="s">
        <v>4</v>
      </c>
    </row>
    <row r="3063" spans="1:5" x14ac:dyDescent="0.25">
      <c r="A3063" s="78" t="s">
        <v>4394</v>
      </c>
      <c r="B3063" s="57" t="s">
        <v>423</v>
      </c>
      <c r="C3063" s="57" t="s">
        <v>4085</v>
      </c>
      <c r="D3063" s="57" t="s">
        <v>4093</v>
      </c>
      <c r="E3063" s="66" t="s">
        <v>4</v>
      </c>
    </row>
    <row r="3064" spans="1:5" x14ac:dyDescent="0.25">
      <c r="A3064" s="78" t="s">
        <v>4395</v>
      </c>
      <c r="B3064" s="57" t="s">
        <v>423</v>
      </c>
      <c r="C3064" s="57" t="s">
        <v>4085</v>
      </c>
      <c r="D3064" s="57" t="s">
        <v>56</v>
      </c>
      <c r="E3064" s="66" t="s">
        <v>4</v>
      </c>
    </row>
    <row r="3065" spans="1:5" x14ac:dyDescent="0.25">
      <c r="A3065" s="78" t="s">
        <v>4396</v>
      </c>
      <c r="B3065" s="57" t="s">
        <v>429</v>
      </c>
      <c r="C3065" s="57" t="s">
        <v>4085</v>
      </c>
      <c r="D3065" s="57" t="s">
        <v>4087</v>
      </c>
      <c r="E3065" s="66" t="s">
        <v>4</v>
      </c>
    </row>
    <row r="3066" spans="1:5" x14ac:dyDescent="0.25">
      <c r="A3066" s="78" t="s">
        <v>4397</v>
      </c>
      <c r="B3066" s="57" t="s">
        <v>429</v>
      </c>
      <c r="C3066" s="57" t="s">
        <v>4085</v>
      </c>
      <c r="D3066" s="57" t="s">
        <v>4089</v>
      </c>
      <c r="E3066" s="66" t="s">
        <v>4</v>
      </c>
    </row>
    <row r="3067" spans="1:5" x14ac:dyDescent="0.25">
      <c r="A3067" s="78" t="s">
        <v>4398</v>
      </c>
      <c r="B3067" s="57" t="s">
        <v>429</v>
      </c>
      <c r="C3067" s="57" t="s">
        <v>4085</v>
      </c>
      <c r="D3067" s="57" t="s">
        <v>4091</v>
      </c>
      <c r="E3067" s="66" t="s">
        <v>4</v>
      </c>
    </row>
    <row r="3068" spans="1:5" x14ac:dyDescent="0.25">
      <c r="A3068" s="78" t="s">
        <v>4399</v>
      </c>
      <c r="B3068" s="57" t="s">
        <v>429</v>
      </c>
      <c r="C3068" s="57" t="s">
        <v>4085</v>
      </c>
      <c r="D3068" s="57" t="s">
        <v>4093</v>
      </c>
      <c r="E3068" s="66" t="s">
        <v>4</v>
      </c>
    </row>
    <row r="3069" spans="1:5" x14ac:dyDescent="0.25">
      <c r="A3069" s="78" t="s">
        <v>4400</v>
      </c>
      <c r="B3069" s="57" t="s">
        <v>429</v>
      </c>
      <c r="C3069" s="57" t="s">
        <v>4085</v>
      </c>
      <c r="D3069" s="57" t="s">
        <v>56</v>
      </c>
      <c r="E3069" s="66" t="s">
        <v>4</v>
      </c>
    </row>
    <row r="3070" spans="1:5" x14ac:dyDescent="0.25">
      <c r="A3070" s="78" t="s">
        <v>4401</v>
      </c>
      <c r="B3070" s="57" t="s">
        <v>435</v>
      </c>
      <c r="C3070" s="57" t="s">
        <v>4085</v>
      </c>
      <c r="D3070" s="57" t="s">
        <v>4093</v>
      </c>
      <c r="E3070" s="66" t="s">
        <v>4</v>
      </c>
    </row>
    <row r="3071" spans="1:5" x14ac:dyDescent="0.25">
      <c r="A3071" s="78" t="s">
        <v>4402</v>
      </c>
      <c r="B3071" s="57" t="s">
        <v>437</v>
      </c>
      <c r="C3071" s="57" t="s">
        <v>4085</v>
      </c>
      <c r="D3071" s="57" t="s">
        <v>4087</v>
      </c>
      <c r="E3071" s="66" t="s">
        <v>4</v>
      </c>
    </row>
    <row r="3072" spans="1:5" x14ac:dyDescent="0.25">
      <c r="A3072" s="78" t="s">
        <v>4403</v>
      </c>
      <c r="B3072" s="57" t="s">
        <v>437</v>
      </c>
      <c r="C3072" s="57" t="s">
        <v>4085</v>
      </c>
      <c r="D3072" s="57" t="s">
        <v>4089</v>
      </c>
      <c r="E3072" s="66" t="s">
        <v>4</v>
      </c>
    </row>
    <row r="3073" spans="1:5" x14ac:dyDescent="0.25">
      <c r="A3073" s="78" t="s">
        <v>4404</v>
      </c>
      <c r="B3073" s="57" t="s">
        <v>437</v>
      </c>
      <c r="C3073" s="57" t="s">
        <v>4085</v>
      </c>
      <c r="D3073" s="57" t="s">
        <v>4091</v>
      </c>
      <c r="E3073" s="66" t="s">
        <v>4</v>
      </c>
    </row>
    <row r="3074" spans="1:5" x14ac:dyDescent="0.25">
      <c r="A3074" s="78" t="s">
        <v>4405</v>
      </c>
      <c r="B3074" s="57" t="s">
        <v>437</v>
      </c>
      <c r="C3074" s="57" t="s">
        <v>4085</v>
      </c>
      <c r="D3074" s="57" t="s">
        <v>4093</v>
      </c>
      <c r="E3074" s="66" t="s">
        <v>4</v>
      </c>
    </row>
    <row r="3075" spans="1:5" x14ac:dyDescent="0.25">
      <c r="A3075" s="78" t="s">
        <v>4406</v>
      </c>
      <c r="B3075" s="57" t="s">
        <v>437</v>
      </c>
      <c r="C3075" s="57" t="s">
        <v>4085</v>
      </c>
      <c r="D3075" s="57" t="s">
        <v>56</v>
      </c>
      <c r="E3075" s="66" t="s">
        <v>4</v>
      </c>
    </row>
    <row r="3076" spans="1:5" x14ac:dyDescent="0.25">
      <c r="A3076" s="78" t="s">
        <v>4407</v>
      </c>
      <c r="B3076" s="57" t="s">
        <v>4408</v>
      </c>
      <c r="C3076" s="57" t="s">
        <v>4085</v>
      </c>
      <c r="D3076" s="57" t="s">
        <v>4087</v>
      </c>
      <c r="E3076" s="66" t="s">
        <v>4</v>
      </c>
    </row>
    <row r="3077" spans="1:5" x14ac:dyDescent="0.25">
      <c r="A3077" s="78" t="s">
        <v>4409</v>
      </c>
      <c r="B3077" s="57" t="s">
        <v>4408</v>
      </c>
      <c r="C3077" s="57" t="s">
        <v>4085</v>
      </c>
      <c r="D3077" s="57" t="s">
        <v>4089</v>
      </c>
      <c r="E3077" s="66" t="s">
        <v>4</v>
      </c>
    </row>
    <row r="3078" spans="1:5" x14ac:dyDescent="0.25">
      <c r="A3078" s="78" t="s">
        <v>4410</v>
      </c>
      <c r="B3078" s="57" t="s">
        <v>4408</v>
      </c>
      <c r="C3078" s="57" t="s">
        <v>4085</v>
      </c>
      <c r="D3078" s="57" t="s">
        <v>4091</v>
      </c>
      <c r="E3078" s="66" t="s">
        <v>4</v>
      </c>
    </row>
    <row r="3079" spans="1:5" x14ac:dyDescent="0.25">
      <c r="A3079" s="78" t="s">
        <v>4411</v>
      </c>
      <c r="B3079" s="57" t="s">
        <v>4408</v>
      </c>
      <c r="C3079" s="57" t="s">
        <v>4085</v>
      </c>
      <c r="D3079" s="57" t="s">
        <v>4093</v>
      </c>
      <c r="E3079" s="66" t="s">
        <v>4</v>
      </c>
    </row>
    <row r="3080" spans="1:5" x14ac:dyDescent="0.25">
      <c r="A3080" s="78" t="s">
        <v>4412</v>
      </c>
      <c r="B3080" s="57" t="s">
        <v>4408</v>
      </c>
      <c r="C3080" s="57" t="s">
        <v>4085</v>
      </c>
      <c r="D3080" s="57" t="s">
        <v>56</v>
      </c>
      <c r="E3080" s="66" t="s">
        <v>4</v>
      </c>
    </row>
    <row r="3081" spans="1:5" x14ac:dyDescent="0.25">
      <c r="A3081" s="78" t="s">
        <v>4413</v>
      </c>
      <c r="B3081" s="57" t="s">
        <v>4414</v>
      </c>
      <c r="C3081" s="57" t="s">
        <v>4085</v>
      </c>
      <c r="D3081" s="57" t="s">
        <v>4087</v>
      </c>
      <c r="E3081" s="66" t="s">
        <v>4</v>
      </c>
    </row>
    <row r="3082" spans="1:5" x14ac:dyDescent="0.25">
      <c r="A3082" s="78" t="s">
        <v>4415</v>
      </c>
      <c r="B3082" s="57" t="s">
        <v>4414</v>
      </c>
      <c r="C3082" s="57" t="s">
        <v>4085</v>
      </c>
      <c r="D3082" s="57" t="s">
        <v>4089</v>
      </c>
      <c r="E3082" s="66" t="s">
        <v>4</v>
      </c>
    </row>
    <row r="3083" spans="1:5" x14ac:dyDescent="0.25">
      <c r="A3083" s="78" t="s">
        <v>4416</v>
      </c>
      <c r="B3083" s="57" t="s">
        <v>4414</v>
      </c>
      <c r="C3083" s="57" t="s">
        <v>4085</v>
      </c>
      <c r="D3083" s="57" t="s">
        <v>4091</v>
      </c>
      <c r="E3083" s="66" t="s">
        <v>4</v>
      </c>
    </row>
    <row r="3084" spans="1:5" x14ac:dyDescent="0.25">
      <c r="A3084" s="78" t="s">
        <v>4417</v>
      </c>
      <c r="B3084" s="57" t="s">
        <v>4414</v>
      </c>
      <c r="C3084" s="57" t="s">
        <v>4085</v>
      </c>
      <c r="D3084" s="57" t="s">
        <v>4093</v>
      </c>
      <c r="E3084" s="66" t="s">
        <v>4</v>
      </c>
    </row>
    <row r="3085" spans="1:5" x14ac:dyDescent="0.25">
      <c r="A3085" s="78" t="s">
        <v>4418</v>
      </c>
      <c r="B3085" s="57" t="s">
        <v>4414</v>
      </c>
      <c r="C3085" s="57" t="s">
        <v>4085</v>
      </c>
      <c r="D3085" s="57" t="s">
        <v>56</v>
      </c>
      <c r="E3085" s="66" t="s">
        <v>4</v>
      </c>
    </row>
    <row r="3086" spans="1:5" x14ac:dyDescent="0.25">
      <c r="A3086" s="78" t="s">
        <v>4419</v>
      </c>
      <c r="B3086" s="57" t="s">
        <v>4420</v>
      </c>
      <c r="C3086" s="57" t="s">
        <v>4085</v>
      </c>
      <c r="D3086" s="57" t="s">
        <v>4087</v>
      </c>
      <c r="E3086" s="66" t="s">
        <v>193</v>
      </c>
    </row>
    <row r="3087" spans="1:5" x14ac:dyDescent="0.25">
      <c r="A3087" s="78" t="s">
        <v>4421</v>
      </c>
      <c r="B3087" s="57" t="s">
        <v>4420</v>
      </c>
      <c r="C3087" s="57" t="s">
        <v>4085</v>
      </c>
      <c r="D3087" s="57" t="s">
        <v>4089</v>
      </c>
      <c r="E3087" s="66" t="s">
        <v>193</v>
      </c>
    </row>
    <row r="3088" spans="1:5" x14ac:dyDescent="0.25">
      <c r="A3088" s="78" t="s">
        <v>4422</v>
      </c>
      <c r="B3088" s="57" t="s">
        <v>4420</v>
      </c>
      <c r="C3088" s="57" t="s">
        <v>4085</v>
      </c>
      <c r="D3088" s="57" t="s">
        <v>4091</v>
      </c>
      <c r="E3088" s="66" t="s">
        <v>193</v>
      </c>
    </row>
    <row r="3089" spans="1:5" x14ac:dyDescent="0.25">
      <c r="A3089" s="78" t="s">
        <v>4423</v>
      </c>
      <c r="B3089" s="57" t="s">
        <v>4420</v>
      </c>
      <c r="C3089" s="57" t="s">
        <v>4085</v>
      </c>
      <c r="D3089" s="57" t="s">
        <v>4093</v>
      </c>
      <c r="E3089" s="66" t="s">
        <v>193</v>
      </c>
    </row>
    <row r="3090" spans="1:5" x14ac:dyDescent="0.25">
      <c r="A3090" s="78" t="s">
        <v>4424</v>
      </c>
      <c r="B3090" s="57" t="s">
        <v>4420</v>
      </c>
      <c r="C3090" s="57" t="s">
        <v>4085</v>
      </c>
      <c r="D3090" s="57" t="s">
        <v>56</v>
      </c>
      <c r="E3090" s="66" t="s">
        <v>193</v>
      </c>
    </row>
    <row r="3091" spans="1:5" x14ac:dyDescent="0.25">
      <c r="A3091" s="78" t="s">
        <v>4425</v>
      </c>
      <c r="B3091" s="57" t="s">
        <v>4426</v>
      </c>
      <c r="C3091" s="57" t="s">
        <v>4085</v>
      </c>
      <c r="D3091" s="57" t="s">
        <v>4087</v>
      </c>
      <c r="E3091" s="66" t="s">
        <v>4</v>
      </c>
    </row>
    <row r="3092" spans="1:5" x14ac:dyDescent="0.25">
      <c r="A3092" s="78" t="s">
        <v>4427</v>
      </c>
      <c r="B3092" s="57" t="s">
        <v>4426</v>
      </c>
      <c r="C3092" s="57" t="s">
        <v>4085</v>
      </c>
      <c r="D3092" s="57" t="s">
        <v>4089</v>
      </c>
      <c r="E3092" s="66" t="s">
        <v>4</v>
      </c>
    </row>
    <row r="3093" spans="1:5" x14ac:dyDescent="0.25">
      <c r="A3093" s="78" t="s">
        <v>4428</v>
      </c>
      <c r="B3093" s="57" t="s">
        <v>4426</v>
      </c>
      <c r="C3093" s="57" t="s">
        <v>4085</v>
      </c>
      <c r="D3093" s="57" t="s">
        <v>4091</v>
      </c>
      <c r="E3093" s="66" t="s">
        <v>4</v>
      </c>
    </row>
    <row r="3094" spans="1:5" x14ac:dyDescent="0.25">
      <c r="A3094" s="78" t="s">
        <v>4429</v>
      </c>
      <c r="B3094" s="57" t="s">
        <v>4426</v>
      </c>
      <c r="C3094" s="57" t="s">
        <v>4085</v>
      </c>
      <c r="D3094" s="57" t="s">
        <v>4093</v>
      </c>
      <c r="E3094" s="66" t="s">
        <v>4</v>
      </c>
    </row>
    <row r="3095" spans="1:5" x14ac:dyDescent="0.25">
      <c r="A3095" s="78" t="s">
        <v>4430</v>
      </c>
      <c r="B3095" s="57" t="s">
        <v>4426</v>
      </c>
      <c r="C3095" s="57" t="s">
        <v>4085</v>
      </c>
      <c r="D3095" s="57" t="s">
        <v>56</v>
      </c>
      <c r="E3095" s="66" t="s">
        <v>4</v>
      </c>
    </row>
    <row r="3096" spans="1:5" x14ac:dyDescent="0.25">
      <c r="A3096" s="78" t="s">
        <v>4431</v>
      </c>
      <c r="B3096" s="57" t="s">
        <v>461</v>
      </c>
      <c r="C3096" s="57" t="s">
        <v>4085</v>
      </c>
      <c r="D3096" s="57" t="s">
        <v>4087</v>
      </c>
      <c r="E3096" s="66" t="s">
        <v>4</v>
      </c>
    </row>
    <row r="3097" spans="1:5" x14ac:dyDescent="0.25">
      <c r="A3097" s="78" t="s">
        <v>4432</v>
      </c>
      <c r="B3097" s="57" t="s">
        <v>461</v>
      </c>
      <c r="C3097" s="57" t="s">
        <v>4085</v>
      </c>
      <c r="D3097" s="57" t="s">
        <v>4093</v>
      </c>
      <c r="E3097" s="66" t="s">
        <v>4</v>
      </c>
    </row>
    <row r="3098" spans="1:5" x14ac:dyDescent="0.25">
      <c r="A3098" s="78" t="s">
        <v>4433</v>
      </c>
      <c r="B3098" s="57" t="s">
        <v>483</v>
      </c>
      <c r="C3098" s="57" t="s">
        <v>4085</v>
      </c>
      <c r="D3098" s="57" t="s">
        <v>4087</v>
      </c>
      <c r="E3098" s="66" t="s">
        <v>4</v>
      </c>
    </row>
    <row r="3099" spans="1:5" x14ac:dyDescent="0.25">
      <c r="A3099" s="78" t="s">
        <v>4434</v>
      </c>
      <c r="B3099" s="57" t="s">
        <v>483</v>
      </c>
      <c r="C3099" s="57" t="s">
        <v>4085</v>
      </c>
      <c r="D3099" s="57" t="s">
        <v>4089</v>
      </c>
      <c r="E3099" s="66" t="s">
        <v>4</v>
      </c>
    </row>
    <row r="3100" spans="1:5" x14ac:dyDescent="0.25">
      <c r="A3100" s="78" t="s">
        <v>4435</v>
      </c>
      <c r="B3100" s="57" t="s">
        <v>483</v>
      </c>
      <c r="C3100" s="57" t="s">
        <v>4085</v>
      </c>
      <c r="D3100" s="57" t="s">
        <v>4091</v>
      </c>
      <c r="E3100" s="66" t="s">
        <v>4</v>
      </c>
    </row>
    <row r="3101" spans="1:5" x14ac:dyDescent="0.25">
      <c r="A3101" s="78" t="s">
        <v>4436</v>
      </c>
      <c r="B3101" s="57" t="s">
        <v>483</v>
      </c>
      <c r="C3101" s="57" t="s">
        <v>4085</v>
      </c>
      <c r="D3101" s="57" t="s">
        <v>4093</v>
      </c>
      <c r="E3101" s="66" t="s">
        <v>4</v>
      </c>
    </row>
    <row r="3102" spans="1:5" x14ac:dyDescent="0.25">
      <c r="A3102" s="78" t="s">
        <v>4437</v>
      </c>
      <c r="B3102" s="57" t="s">
        <v>483</v>
      </c>
      <c r="C3102" s="57" t="s">
        <v>4085</v>
      </c>
      <c r="D3102" s="57" t="s">
        <v>56</v>
      </c>
      <c r="E3102" s="66" t="s">
        <v>4</v>
      </c>
    </row>
    <row r="3103" spans="1:5" x14ac:dyDescent="0.25">
      <c r="A3103" s="78" t="s">
        <v>4438</v>
      </c>
      <c r="B3103" s="57" t="s">
        <v>508</v>
      </c>
      <c r="C3103" s="57" t="s">
        <v>4085</v>
      </c>
      <c r="D3103" s="57" t="s">
        <v>4087</v>
      </c>
      <c r="E3103" s="66" t="s">
        <v>193</v>
      </c>
    </row>
    <row r="3104" spans="1:5" x14ac:dyDescent="0.25">
      <c r="A3104" s="78" t="s">
        <v>4439</v>
      </c>
      <c r="B3104" s="57" t="s">
        <v>508</v>
      </c>
      <c r="C3104" s="57" t="s">
        <v>4085</v>
      </c>
      <c r="D3104" s="57" t="s">
        <v>4089</v>
      </c>
      <c r="E3104" s="66" t="s">
        <v>193</v>
      </c>
    </row>
    <row r="3105" spans="1:5" x14ac:dyDescent="0.25">
      <c r="A3105" s="78" t="s">
        <v>4440</v>
      </c>
      <c r="B3105" s="57" t="s">
        <v>508</v>
      </c>
      <c r="C3105" s="57" t="s">
        <v>4085</v>
      </c>
      <c r="D3105" s="57" t="s">
        <v>4091</v>
      </c>
      <c r="E3105" s="66" t="s">
        <v>193</v>
      </c>
    </row>
    <row r="3106" spans="1:5" x14ac:dyDescent="0.25">
      <c r="A3106" s="78" t="s">
        <v>4441</v>
      </c>
      <c r="B3106" s="57" t="s">
        <v>508</v>
      </c>
      <c r="C3106" s="57" t="s">
        <v>4085</v>
      </c>
      <c r="D3106" s="57" t="s">
        <v>4093</v>
      </c>
      <c r="E3106" s="66" t="s">
        <v>193</v>
      </c>
    </row>
    <row r="3107" spans="1:5" x14ac:dyDescent="0.25">
      <c r="A3107" s="78" t="s">
        <v>4442</v>
      </c>
      <c r="B3107" s="57" t="s">
        <v>508</v>
      </c>
      <c r="C3107" s="57" t="s">
        <v>4085</v>
      </c>
      <c r="D3107" s="57" t="s">
        <v>56</v>
      </c>
      <c r="E3107" s="66" t="s">
        <v>193</v>
      </c>
    </row>
    <row r="3108" spans="1:5" x14ac:dyDescent="0.25">
      <c r="A3108" s="78" t="s">
        <v>4443</v>
      </c>
      <c r="B3108" s="57" t="s">
        <v>4444</v>
      </c>
      <c r="C3108" s="57" t="s">
        <v>4085</v>
      </c>
      <c r="D3108" s="57" t="s">
        <v>4087</v>
      </c>
      <c r="E3108" s="66" t="s">
        <v>4</v>
      </c>
    </row>
    <row r="3109" spans="1:5" x14ac:dyDescent="0.25">
      <c r="A3109" s="78" t="s">
        <v>4445</v>
      </c>
      <c r="B3109" s="57" t="s">
        <v>4444</v>
      </c>
      <c r="C3109" s="57" t="s">
        <v>4085</v>
      </c>
      <c r="D3109" s="57" t="s">
        <v>4089</v>
      </c>
      <c r="E3109" s="66" t="s">
        <v>4</v>
      </c>
    </row>
    <row r="3110" spans="1:5" x14ac:dyDescent="0.25">
      <c r="A3110" s="78" t="s">
        <v>4446</v>
      </c>
      <c r="B3110" s="57" t="s">
        <v>4444</v>
      </c>
      <c r="C3110" s="57" t="s">
        <v>4085</v>
      </c>
      <c r="D3110" s="57" t="s">
        <v>4091</v>
      </c>
      <c r="E3110" s="66" t="s">
        <v>4</v>
      </c>
    </row>
    <row r="3111" spans="1:5" x14ac:dyDescent="0.25">
      <c r="A3111" s="78" t="s">
        <v>4447</v>
      </c>
      <c r="B3111" s="57" t="s">
        <v>4444</v>
      </c>
      <c r="C3111" s="57" t="s">
        <v>4085</v>
      </c>
      <c r="D3111" s="57" t="s">
        <v>4093</v>
      </c>
      <c r="E3111" s="66" t="s">
        <v>4</v>
      </c>
    </row>
    <row r="3112" spans="1:5" x14ac:dyDescent="0.25">
      <c r="A3112" s="78" t="s">
        <v>4448</v>
      </c>
      <c r="B3112" s="57" t="s">
        <v>4444</v>
      </c>
      <c r="C3112" s="57" t="s">
        <v>4085</v>
      </c>
      <c r="D3112" s="57" t="s">
        <v>56</v>
      </c>
      <c r="E3112" s="66" t="s">
        <v>4</v>
      </c>
    </row>
    <row r="3113" spans="1:5" x14ac:dyDescent="0.25">
      <c r="A3113" s="78" t="s">
        <v>4449</v>
      </c>
      <c r="B3113" s="57" t="s">
        <v>4450</v>
      </c>
      <c r="C3113" s="57" t="s">
        <v>4085</v>
      </c>
      <c r="D3113" s="57" t="s">
        <v>4087</v>
      </c>
      <c r="E3113" s="66" t="s">
        <v>4</v>
      </c>
    </row>
    <row r="3114" spans="1:5" x14ac:dyDescent="0.25">
      <c r="A3114" s="78" t="s">
        <v>4451</v>
      </c>
      <c r="B3114" s="57" t="s">
        <v>4450</v>
      </c>
      <c r="C3114" s="57" t="s">
        <v>4085</v>
      </c>
      <c r="D3114" s="57" t="s">
        <v>4089</v>
      </c>
      <c r="E3114" s="66" t="s">
        <v>4</v>
      </c>
    </row>
    <row r="3115" spans="1:5" x14ac:dyDescent="0.25">
      <c r="A3115" s="78" t="s">
        <v>4452</v>
      </c>
      <c r="B3115" s="57" t="s">
        <v>4450</v>
      </c>
      <c r="C3115" s="57" t="s">
        <v>4085</v>
      </c>
      <c r="D3115" s="57" t="s">
        <v>4091</v>
      </c>
      <c r="E3115" s="66" t="s">
        <v>4</v>
      </c>
    </row>
    <row r="3116" spans="1:5" x14ac:dyDescent="0.25">
      <c r="A3116" s="78" t="s">
        <v>4453</v>
      </c>
      <c r="B3116" s="57" t="s">
        <v>4450</v>
      </c>
      <c r="C3116" s="57" t="s">
        <v>4085</v>
      </c>
      <c r="D3116" s="57" t="s">
        <v>4093</v>
      </c>
      <c r="E3116" s="66" t="s">
        <v>4</v>
      </c>
    </row>
    <row r="3117" spans="1:5" x14ac:dyDescent="0.25">
      <c r="A3117" s="78" t="s">
        <v>4454</v>
      </c>
      <c r="B3117" s="57" t="s">
        <v>4450</v>
      </c>
      <c r="C3117" s="57" t="s">
        <v>4085</v>
      </c>
      <c r="D3117" s="57" t="s">
        <v>56</v>
      </c>
      <c r="E3117" s="66" t="s">
        <v>4</v>
      </c>
    </row>
    <row r="3118" spans="1:5" x14ac:dyDescent="0.25">
      <c r="A3118" s="78" t="s">
        <v>4455</v>
      </c>
      <c r="B3118" s="57" t="s">
        <v>518</v>
      </c>
      <c r="C3118" s="57" t="s">
        <v>4085</v>
      </c>
      <c r="D3118" s="57" t="s">
        <v>4087</v>
      </c>
      <c r="E3118" s="66" t="s">
        <v>193</v>
      </c>
    </row>
    <row r="3119" spans="1:5" x14ac:dyDescent="0.25">
      <c r="A3119" s="78" t="s">
        <v>4456</v>
      </c>
      <c r="B3119" s="57" t="s">
        <v>518</v>
      </c>
      <c r="C3119" s="57" t="s">
        <v>4085</v>
      </c>
      <c r="D3119" s="57" t="s">
        <v>4089</v>
      </c>
      <c r="E3119" s="66" t="s">
        <v>193</v>
      </c>
    </row>
    <row r="3120" spans="1:5" x14ac:dyDescent="0.25">
      <c r="A3120" s="78" t="s">
        <v>4457</v>
      </c>
      <c r="B3120" s="57" t="s">
        <v>518</v>
      </c>
      <c r="C3120" s="57" t="s">
        <v>4085</v>
      </c>
      <c r="D3120" s="57" t="s">
        <v>4091</v>
      </c>
      <c r="E3120" s="66" t="s">
        <v>193</v>
      </c>
    </row>
    <row r="3121" spans="1:5" x14ac:dyDescent="0.25">
      <c r="A3121" s="78" t="s">
        <v>4458</v>
      </c>
      <c r="B3121" s="57" t="s">
        <v>518</v>
      </c>
      <c r="C3121" s="57" t="s">
        <v>4085</v>
      </c>
      <c r="D3121" s="57" t="s">
        <v>4093</v>
      </c>
      <c r="E3121" s="66" t="s">
        <v>193</v>
      </c>
    </row>
    <row r="3122" spans="1:5" x14ac:dyDescent="0.25">
      <c r="A3122" s="78" t="s">
        <v>4459</v>
      </c>
      <c r="B3122" s="57" t="s">
        <v>518</v>
      </c>
      <c r="C3122" s="57" t="s">
        <v>4085</v>
      </c>
      <c r="D3122" s="57" t="s">
        <v>56</v>
      </c>
      <c r="E3122" s="66" t="s">
        <v>193</v>
      </c>
    </row>
    <row r="3123" spans="1:5" x14ac:dyDescent="0.25">
      <c r="A3123" s="78" t="s">
        <v>4460</v>
      </c>
      <c r="B3123" s="57" t="s">
        <v>524</v>
      </c>
      <c r="C3123" s="57" t="s">
        <v>4085</v>
      </c>
      <c r="D3123" s="57" t="s">
        <v>4087</v>
      </c>
      <c r="E3123" s="66" t="s">
        <v>193</v>
      </c>
    </row>
    <row r="3124" spans="1:5" x14ac:dyDescent="0.25">
      <c r="A3124" s="78" t="s">
        <v>4461</v>
      </c>
      <c r="B3124" s="57" t="s">
        <v>524</v>
      </c>
      <c r="C3124" s="57" t="s">
        <v>4085</v>
      </c>
      <c r="D3124" s="57" t="s">
        <v>4089</v>
      </c>
      <c r="E3124" s="66" t="s">
        <v>193</v>
      </c>
    </row>
    <row r="3125" spans="1:5" x14ac:dyDescent="0.25">
      <c r="A3125" s="78" t="s">
        <v>4462</v>
      </c>
      <c r="B3125" s="57" t="s">
        <v>524</v>
      </c>
      <c r="C3125" s="57" t="s">
        <v>4085</v>
      </c>
      <c r="D3125" s="57" t="s">
        <v>4091</v>
      </c>
      <c r="E3125" s="66" t="s">
        <v>193</v>
      </c>
    </row>
    <row r="3126" spans="1:5" x14ac:dyDescent="0.25">
      <c r="A3126" s="78" t="s">
        <v>4463</v>
      </c>
      <c r="B3126" s="57" t="s">
        <v>524</v>
      </c>
      <c r="C3126" s="57" t="s">
        <v>4085</v>
      </c>
      <c r="D3126" s="57" t="s">
        <v>4093</v>
      </c>
      <c r="E3126" s="66" t="s">
        <v>193</v>
      </c>
    </row>
    <row r="3127" spans="1:5" x14ac:dyDescent="0.25">
      <c r="A3127" s="78" t="s">
        <v>4464</v>
      </c>
      <c r="B3127" s="57" t="s">
        <v>524</v>
      </c>
      <c r="C3127" s="57" t="s">
        <v>4085</v>
      </c>
      <c r="D3127" s="57" t="s">
        <v>56</v>
      </c>
      <c r="E3127" s="66" t="s">
        <v>193</v>
      </c>
    </row>
    <row r="3128" spans="1:5" x14ac:dyDescent="0.25">
      <c r="A3128" s="78" t="s">
        <v>4465</v>
      </c>
      <c r="B3128" s="57" t="s">
        <v>4466</v>
      </c>
      <c r="C3128" s="57" t="s">
        <v>4085</v>
      </c>
      <c r="D3128" s="57" t="s">
        <v>4087</v>
      </c>
      <c r="E3128" s="66" t="s">
        <v>4</v>
      </c>
    </row>
    <row r="3129" spans="1:5" x14ac:dyDescent="0.25">
      <c r="A3129" s="78" t="s">
        <v>4467</v>
      </c>
      <c r="B3129" s="57" t="s">
        <v>4466</v>
      </c>
      <c r="C3129" s="57" t="s">
        <v>4085</v>
      </c>
      <c r="D3129" s="57" t="s">
        <v>4089</v>
      </c>
      <c r="E3129" s="66" t="s">
        <v>4</v>
      </c>
    </row>
    <row r="3130" spans="1:5" x14ac:dyDescent="0.25">
      <c r="A3130" s="78" t="s">
        <v>4468</v>
      </c>
      <c r="B3130" s="57" t="s">
        <v>4466</v>
      </c>
      <c r="C3130" s="57" t="s">
        <v>4085</v>
      </c>
      <c r="D3130" s="57" t="s">
        <v>4091</v>
      </c>
      <c r="E3130" s="66" t="s">
        <v>4</v>
      </c>
    </row>
    <row r="3131" spans="1:5" x14ac:dyDescent="0.25">
      <c r="A3131" s="78" t="s">
        <v>4469</v>
      </c>
      <c r="B3131" s="57" t="s">
        <v>4466</v>
      </c>
      <c r="C3131" s="57" t="s">
        <v>4085</v>
      </c>
      <c r="D3131" s="57" t="s">
        <v>4093</v>
      </c>
      <c r="E3131" s="66" t="s">
        <v>4</v>
      </c>
    </row>
    <row r="3132" spans="1:5" x14ac:dyDescent="0.25">
      <c r="A3132" s="78" t="s">
        <v>4470</v>
      </c>
      <c r="B3132" s="57" t="s">
        <v>4466</v>
      </c>
      <c r="C3132" s="57" t="s">
        <v>4085</v>
      </c>
      <c r="D3132" s="57" t="s">
        <v>56</v>
      </c>
      <c r="E3132" s="66" t="s">
        <v>4</v>
      </c>
    </row>
    <row r="3133" spans="1:5" x14ac:dyDescent="0.25">
      <c r="A3133" s="78" t="s">
        <v>4471</v>
      </c>
      <c r="B3133" s="57" t="s">
        <v>530</v>
      </c>
      <c r="C3133" s="57" t="s">
        <v>4085</v>
      </c>
      <c r="D3133" s="57" t="s">
        <v>4087</v>
      </c>
      <c r="E3133" s="66" t="s">
        <v>193</v>
      </c>
    </row>
    <row r="3134" spans="1:5" x14ac:dyDescent="0.25">
      <c r="A3134" s="78" t="s">
        <v>4472</v>
      </c>
      <c r="B3134" s="57" t="s">
        <v>530</v>
      </c>
      <c r="C3134" s="57" t="s">
        <v>4085</v>
      </c>
      <c r="D3134" s="57" t="s">
        <v>4089</v>
      </c>
      <c r="E3134" s="66" t="s">
        <v>193</v>
      </c>
    </row>
    <row r="3135" spans="1:5" x14ac:dyDescent="0.25">
      <c r="A3135" s="78" t="s">
        <v>4473</v>
      </c>
      <c r="B3135" s="57" t="s">
        <v>530</v>
      </c>
      <c r="C3135" s="57" t="s">
        <v>4085</v>
      </c>
      <c r="D3135" s="57" t="s">
        <v>4091</v>
      </c>
      <c r="E3135" s="66" t="s">
        <v>193</v>
      </c>
    </row>
    <row r="3136" spans="1:5" x14ac:dyDescent="0.25">
      <c r="A3136" s="78" t="s">
        <v>4474</v>
      </c>
      <c r="B3136" s="57" t="s">
        <v>530</v>
      </c>
      <c r="C3136" s="57" t="s">
        <v>4085</v>
      </c>
      <c r="D3136" s="57" t="s">
        <v>4093</v>
      </c>
      <c r="E3136" s="66" t="s">
        <v>193</v>
      </c>
    </row>
    <row r="3137" spans="1:5" x14ac:dyDescent="0.25">
      <c r="A3137" s="78" t="s">
        <v>4475</v>
      </c>
      <c r="B3137" s="57" t="s">
        <v>530</v>
      </c>
      <c r="C3137" s="57" t="s">
        <v>4085</v>
      </c>
      <c r="D3137" s="57" t="s">
        <v>56</v>
      </c>
      <c r="E3137" s="66" t="s">
        <v>193</v>
      </c>
    </row>
    <row r="3138" spans="1:5" x14ac:dyDescent="0.25">
      <c r="A3138" s="78" t="s">
        <v>4476</v>
      </c>
      <c r="B3138" s="57" t="s">
        <v>4477</v>
      </c>
      <c r="C3138" s="57" t="s">
        <v>4085</v>
      </c>
      <c r="D3138" s="57" t="s">
        <v>4087</v>
      </c>
      <c r="E3138" s="66" t="s">
        <v>193</v>
      </c>
    </row>
    <row r="3139" spans="1:5" x14ac:dyDescent="0.25">
      <c r="A3139" s="78" t="s">
        <v>4478</v>
      </c>
      <c r="B3139" s="57" t="s">
        <v>4477</v>
      </c>
      <c r="C3139" s="57" t="s">
        <v>4085</v>
      </c>
      <c r="D3139" s="57" t="s">
        <v>4089</v>
      </c>
      <c r="E3139" s="66" t="s">
        <v>193</v>
      </c>
    </row>
    <row r="3140" spans="1:5" x14ac:dyDescent="0.25">
      <c r="A3140" s="78" t="s">
        <v>4479</v>
      </c>
      <c r="B3140" s="57" t="s">
        <v>4477</v>
      </c>
      <c r="C3140" s="57" t="s">
        <v>4085</v>
      </c>
      <c r="D3140" s="57" t="s">
        <v>4091</v>
      </c>
      <c r="E3140" s="66" t="s">
        <v>193</v>
      </c>
    </row>
    <row r="3141" spans="1:5" x14ac:dyDescent="0.25">
      <c r="A3141" s="78" t="s">
        <v>4480</v>
      </c>
      <c r="B3141" s="57" t="s">
        <v>4477</v>
      </c>
      <c r="C3141" s="57" t="s">
        <v>4085</v>
      </c>
      <c r="D3141" s="57" t="s">
        <v>4093</v>
      </c>
      <c r="E3141" s="66" t="s">
        <v>193</v>
      </c>
    </row>
    <row r="3142" spans="1:5" x14ac:dyDescent="0.25">
      <c r="A3142" s="78" t="s">
        <v>4481</v>
      </c>
      <c r="B3142" s="57" t="s">
        <v>4477</v>
      </c>
      <c r="C3142" s="57" t="s">
        <v>4085</v>
      </c>
      <c r="D3142" s="57" t="s">
        <v>56</v>
      </c>
      <c r="E3142" s="66" t="s">
        <v>193</v>
      </c>
    </row>
    <row r="3143" spans="1:5" x14ac:dyDescent="0.25">
      <c r="A3143" s="78" t="s">
        <v>4482</v>
      </c>
      <c r="B3143" s="57" t="s">
        <v>536</v>
      </c>
      <c r="C3143" s="57" t="s">
        <v>4085</v>
      </c>
      <c r="D3143" s="57" t="s">
        <v>4087</v>
      </c>
      <c r="E3143" s="66" t="s">
        <v>193</v>
      </c>
    </row>
    <row r="3144" spans="1:5" x14ac:dyDescent="0.25">
      <c r="A3144" s="78" t="s">
        <v>4483</v>
      </c>
      <c r="B3144" s="57" t="s">
        <v>536</v>
      </c>
      <c r="C3144" s="57" t="s">
        <v>4085</v>
      </c>
      <c r="D3144" s="57" t="s">
        <v>4089</v>
      </c>
      <c r="E3144" s="66" t="s">
        <v>193</v>
      </c>
    </row>
    <row r="3145" spans="1:5" x14ac:dyDescent="0.25">
      <c r="A3145" s="78" t="s">
        <v>4484</v>
      </c>
      <c r="B3145" s="57" t="s">
        <v>536</v>
      </c>
      <c r="C3145" s="57" t="s">
        <v>4085</v>
      </c>
      <c r="D3145" s="57" t="s">
        <v>4091</v>
      </c>
      <c r="E3145" s="66" t="s">
        <v>193</v>
      </c>
    </row>
    <row r="3146" spans="1:5" x14ac:dyDescent="0.25">
      <c r="A3146" s="78" t="s">
        <v>4485</v>
      </c>
      <c r="B3146" s="57" t="s">
        <v>536</v>
      </c>
      <c r="C3146" s="57" t="s">
        <v>4085</v>
      </c>
      <c r="D3146" s="57" t="s">
        <v>4093</v>
      </c>
      <c r="E3146" s="66" t="s">
        <v>193</v>
      </c>
    </row>
    <row r="3147" spans="1:5" x14ac:dyDescent="0.25">
      <c r="A3147" s="78" t="s">
        <v>4486</v>
      </c>
      <c r="B3147" s="57" t="s">
        <v>536</v>
      </c>
      <c r="C3147" s="57" t="s">
        <v>4085</v>
      </c>
      <c r="D3147" s="57" t="s">
        <v>56</v>
      </c>
      <c r="E3147" s="66" t="s">
        <v>193</v>
      </c>
    </row>
    <row r="3148" spans="1:5" x14ac:dyDescent="0.25">
      <c r="A3148" s="78" t="s">
        <v>4487</v>
      </c>
      <c r="B3148" s="57" t="s">
        <v>542</v>
      </c>
      <c r="C3148" s="57" t="s">
        <v>4085</v>
      </c>
      <c r="D3148" s="57" t="s">
        <v>4087</v>
      </c>
      <c r="E3148" s="66" t="s">
        <v>4</v>
      </c>
    </row>
    <row r="3149" spans="1:5" x14ac:dyDescent="0.25">
      <c r="A3149" s="78" t="s">
        <v>4488</v>
      </c>
      <c r="B3149" s="57" t="s">
        <v>542</v>
      </c>
      <c r="C3149" s="57" t="s">
        <v>4085</v>
      </c>
      <c r="D3149" s="57" t="s">
        <v>4089</v>
      </c>
      <c r="E3149" s="66" t="s">
        <v>4</v>
      </c>
    </row>
    <row r="3150" spans="1:5" x14ac:dyDescent="0.25">
      <c r="A3150" s="78" t="s">
        <v>4489</v>
      </c>
      <c r="B3150" s="57" t="s">
        <v>542</v>
      </c>
      <c r="C3150" s="57" t="s">
        <v>4085</v>
      </c>
      <c r="D3150" s="57" t="s">
        <v>4091</v>
      </c>
      <c r="E3150" s="66" t="s">
        <v>4</v>
      </c>
    </row>
    <row r="3151" spans="1:5" x14ac:dyDescent="0.25">
      <c r="A3151" s="78" t="s">
        <v>4490</v>
      </c>
      <c r="B3151" s="57" t="s">
        <v>542</v>
      </c>
      <c r="C3151" s="57" t="s">
        <v>4085</v>
      </c>
      <c r="D3151" s="57" t="s">
        <v>4093</v>
      </c>
      <c r="E3151" s="66" t="s">
        <v>4</v>
      </c>
    </row>
    <row r="3152" spans="1:5" x14ac:dyDescent="0.25">
      <c r="A3152" s="78" t="s">
        <v>4491</v>
      </c>
      <c r="B3152" s="57" t="s">
        <v>542</v>
      </c>
      <c r="C3152" s="57" t="s">
        <v>4085</v>
      </c>
      <c r="D3152" s="57" t="s">
        <v>56</v>
      </c>
      <c r="E3152" s="66" t="s">
        <v>4</v>
      </c>
    </row>
    <row r="3153" spans="1:5" x14ac:dyDescent="0.25">
      <c r="A3153" s="78" t="s">
        <v>4492</v>
      </c>
      <c r="B3153" s="57" t="s">
        <v>4493</v>
      </c>
      <c r="C3153" s="57" t="s">
        <v>4085</v>
      </c>
      <c r="D3153" s="57" t="s">
        <v>4087</v>
      </c>
      <c r="E3153" s="66" t="s">
        <v>4</v>
      </c>
    </row>
    <row r="3154" spans="1:5" x14ac:dyDescent="0.25">
      <c r="A3154" s="78" t="s">
        <v>4494</v>
      </c>
      <c r="B3154" s="57" t="s">
        <v>4493</v>
      </c>
      <c r="C3154" s="57" t="s">
        <v>4085</v>
      </c>
      <c r="D3154" s="57" t="s">
        <v>4089</v>
      </c>
      <c r="E3154" s="66" t="s">
        <v>4</v>
      </c>
    </row>
    <row r="3155" spans="1:5" x14ac:dyDescent="0.25">
      <c r="A3155" s="78" t="s">
        <v>4495</v>
      </c>
      <c r="B3155" s="57" t="s">
        <v>4493</v>
      </c>
      <c r="C3155" s="57" t="s">
        <v>4085</v>
      </c>
      <c r="D3155" s="57" t="s">
        <v>4091</v>
      </c>
      <c r="E3155" s="66" t="s">
        <v>4</v>
      </c>
    </row>
    <row r="3156" spans="1:5" x14ac:dyDescent="0.25">
      <c r="A3156" s="78" t="s">
        <v>4496</v>
      </c>
      <c r="B3156" s="57" t="s">
        <v>4493</v>
      </c>
      <c r="C3156" s="57" t="s">
        <v>4085</v>
      </c>
      <c r="D3156" s="57" t="s">
        <v>4093</v>
      </c>
      <c r="E3156" s="66" t="s">
        <v>4</v>
      </c>
    </row>
    <row r="3157" spans="1:5" x14ac:dyDescent="0.25">
      <c r="A3157" s="78" t="s">
        <v>4497</v>
      </c>
      <c r="B3157" s="57" t="s">
        <v>4493</v>
      </c>
      <c r="C3157" s="57" t="s">
        <v>4085</v>
      </c>
      <c r="D3157" s="57" t="s">
        <v>56</v>
      </c>
      <c r="E3157" s="66" t="s">
        <v>4</v>
      </c>
    </row>
    <row r="3158" spans="1:5" x14ac:dyDescent="0.25">
      <c r="A3158" s="78" t="s">
        <v>4498</v>
      </c>
      <c r="B3158" s="57" t="s">
        <v>3224</v>
      </c>
      <c r="C3158" s="57" t="s">
        <v>4085</v>
      </c>
      <c r="D3158" s="57" t="s">
        <v>4087</v>
      </c>
      <c r="E3158" s="66" t="s">
        <v>4</v>
      </c>
    </row>
    <row r="3159" spans="1:5" x14ac:dyDescent="0.25">
      <c r="A3159" s="78" t="s">
        <v>4499</v>
      </c>
      <c r="B3159" s="57" t="s">
        <v>3224</v>
      </c>
      <c r="C3159" s="57" t="s">
        <v>4085</v>
      </c>
      <c r="D3159" s="57" t="s">
        <v>4089</v>
      </c>
      <c r="E3159" s="66" t="s">
        <v>4</v>
      </c>
    </row>
    <row r="3160" spans="1:5" x14ac:dyDescent="0.25">
      <c r="A3160" s="78" t="s">
        <v>4500</v>
      </c>
      <c r="B3160" s="57" t="s">
        <v>3224</v>
      </c>
      <c r="C3160" s="57" t="s">
        <v>4085</v>
      </c>
      <c r="D3160" s="57" t="s">
        <v>4091</v>
      </c>
      <c r="E3160" s="66" t="s">
        <v>4</v>
      </c>
    </row>
    <row r="3161" spans="1:5" x14ac:dyDescent="0.25">
      <c r="A3161" s="78" t="s">
        <v>4501</v>
      </c>
      <c r="B3161" s="57" t="s">
        <v>3224</v>
      </c>
      <c r="C3161" s="57" t="s">
        <v>4085</v>
      </c>
      <c r="D3161" s="57" t="s">
        <v>4093</v>
      </c>
      <c r="E3161" s="66" t="s">
        <v>4</v>
      </c>
    </row>
    <row r="3162" spans="1:5" x14ac:dyDescent="0.25">
      <c r="A3162" s="78" t="s">
        <v>4502</v>
      </c>
      <c r="B3162" s="57" t="s">
        <v>3224</v>
      </c>
      <c r="C3162" s="57" t="s">
        <v>4085</v>
      </c>
      <c r="D3162" s="57" t="s">
        <v>56</v>
      </c>
      <c r="E3162" s="66" t="s">
        <v>4</v>
      </c>
    </row>
    <row r="3163" spans="1:5" x14ac:dyDescent="0.25">
      <c r="A3163" s="78" t="s">
        <v>4503</v>
      </c>
      <c r="B3163" s="57" t="s">
        <v>4504</v>
      </c>
      <c r="C3163" s="57" t="s">
        <v>4085</v>
      </c>
      <c r="D3163" s="57" t="s">
        <v>56</v>
      </c>
      <c r="E3163" s="66" t="s">
        <v>4</v>
      </c>
    </row>
    <row r="3164" spans="1:5" x14ac:dyDescent="0.25">
      <c r="A3164" s="78" t="s">
        <v>4505</v>
      </c>
      <c r="B3164" s="57" t="s">
        <v>4506</v>
      </c>
      <c r="C3164" s="57" t="s">
        <v>4085</v>
      </c>
      <c r="D3164" s="57" t="s">
        <v>56</v>
      </c>
      <c r="E3164" s="66" t="s">
        <v>4</v>
      </c>
    </row>
    <row r="3165" spans="1:5" x14ac:dyDescent="0.25">
      <c r="A3165" s="78" t="s">
        <v>4507</v>
      </c>
      <c r="B3165" s="57" t="s">
        <v>550</v>
      </c>
      <c r="C3165" s="57" t="s">
        <v>4085</v>
      </c>
      <c r="D3165" s="57" t="s">
        <v>4087</v>
      </c>
      <c r="E3165" s="66" t="s">
        <v>4</v>
      </c>
    </row>
    <row r="3166" spans="1:5" x14ac:dyDescent="0.25">
      <c r="A3166" s="78" t="s">
        <v>4508</v>
      </c>
      <c r="B3166" s="57" t="s">
        <v>550</v>
      </c>
      <c r="C3166" s="57" t="s">
        <v>4085</v>
      </c>
      <c r="D3166" s="57" t="s">
        <v>4089</v>
      </c>
      <c r="E3166" s="66" t="s">
        <v>4</v>
      </c>
    </row>
    <row r="3167" spans="1:5" x14ac:dyDescent="0.25">
      <c r="A3167" s="78" t="s">
        <v>4509</v>
      </c>
      <c r="B3167" s="57" t="s">
        <v>550</v>
      </c>
      <c r="C3167" s="57" t="s">
        <v>4085</v>
      </c>
      <c r="D3167" s="57" t="s">
        <v>4091</v>
      </c>
      <c r="E3167" s="66" t="s">
        <v>4</v>
      </c>
    </row>
    <row r="3168" spans="1:5" x14ac:dyDescent="0.25">
      <c r="A3168" s="78" t="s">
        <v>4510</v>
      </c>
      <c r="B3168" s="57" t="s">
        <v>550</v>
      </c>
      <c r="C3168" s="57" t="s">
        <v>4085</v>
      </c>
      <c r="D3168" s="57" t="s">
        <v>4093</v>
      </c>
      <c r="E3168" s="66" t="s">
        <v>4</v>
      </c>
    </row>
    <row r="3169" spans="1:5" x14ac:dyDescent="0.25">
      <c r="A3169" s="78" t="s">
        <v>4511</v>
      </c>
      <c r="B3169" s="57" t="s">
        <v>550</v>
      </c>
      <c r="C3169" s="57" t="s">
        <v>4085</v>
      </c>
      <c r="D3169" s="57" t="s">
        <v>56</v>
      </c>
      <c r="E3169" s="66" t="s">
        <v>4</v>
      </c>
    </row>
    <row r="3170" spans="1:5" x14ac:dyDescent="0.25">
      <c r="A3170" s="78" t="s">
        <v>4512</v>
      </c>
      <c r="B3170" s="57" t="s">
        <v>552</v>
      </c>
      <c r="C3170" s="57" t="s">
        <v>4085</v>
      </c>
      <c r="D3170" s="57" t="s">
        <v>4087</v>
      </c>
      <c r="E3170" s="66" t="s">
        <v>4</v>
      </c>
    </row>
    <row r="3171" spans="1:5" x14ac:dyDescent="0.25">
      <c r="A3171" s="78" t="s">
        <v>4513</v>
      </c>
      <c r="B3171" s="57" t="s">
        <v>552</v>
      </c>
      <c r="C3171" s="57" t="s">
        <v>4085</v>
      </c>
      <c r="D3171" s="57" t="s">
        <v>4089</v>
      </c>
      <c r="E3171" s="66" t="s">
        <v>4</v>
      </c>
    </row>
    <row r="3172" spans="1:5" x14ac:dyDescent="0.25">
      <c r="A3172" s="78" t="s">
        <v>4514</v>
      </c>
      <c r="B3172" s="57" t="s">
        <v>552</v>
      </c>
      <c r="C3172" s="57" t="s">
        <v>4085</v>
      </c>
      <c r="D3172" s="57" t="s">
        <v>4091</v>
      </c>
      <c r="E3172" s="66" t="s">
        <v>4</v>
      </c>
    </row>
    <row r="3173" spans="1:5" x14ac:dyDescent="0.25">
      <c r="A3173" s="78" t="s">
        <v>4515</v>
      </c>
      <c r="B3173" s="57" t="s">
        <v>552</v>
      </c>
      <c r="C3173" s="57" t="s">
        <v>4085</v>
      </c>
      <c r="D3173" s="57" t="s">
        <v>4093</v>
      </c>
      <c r="E3173" s="66" t="s">
        <v>4</v>
      </c>
    </row>
    <row r="3174" spans="1:5" x14ac:dyDescent="0.25">
      <c r="A3174" s="78" t="s">
        <v>4516</v>
      </c>
      <c r="B3174" s="57" t="s">
        <v>552</v>
      </c>
      <c r="C3174" s="57" t="s">
        <v>4085</v>
      </c>
      <c r="D3174" s="57" t="s">
        <v>56</v>
      </c>
      <c r="E3174" s="66" t="s">
        <v>4</v>
      </c>
    </row>
    <row r="3175" spans="1:5" x14ac:dyDescent="0.25">
      <c r="A3175" s="78" t="s">
        <v>4517</v>
      </c>
      <c r="B3175" s="57" t="s">
        <v>558</v>
      </c>
      <c r="C3175" s="57" t="s">
        <v>4085</v>
      </c>
      <c r="D3175" s="57" t="s">
        <v>4087</v>
      </c>
      <c r="E3175" s="66" t="s">
        <v>4</v>
      </c>
    </row>
    <row r="3176" spans="1:5" x14ac:dyDescent="0.25">
      <c r="A3176" s="78" t="s">
        <v>4518</v>
      </c>
      <c r="B3176" s="57" t="s">
        <v>558</v>
      </c>
      <c r="C3176" s="57" t="s">
        <v>4085</v>
      </c>
      <c r="D3176" s="57" t="s">
        <v>4089</v>
      </c>
      <c r="E3176" s="66" t="s">
        <v>4</v>
      </c>
    </row>
    <row r="3177" spans="1:5" x14ac:dyDescent="0.25">
      <c r="A3177" s="78" t="s">
        <v>4519</v>
      </c>
      <c r="B3177" s="57" t="s">
        <v>558</v>
      </c>
      <c r="C3177" s="57" t="s">
        <v>4085</v>
      </c>
      <c r="D3177" s="57" t="s">
        <v>4091</v>
      </c>
      <c r="E3177" s="66" t="s">
        <v>4</v>
      </c>
    </row>
    <row r="3178" spans="1:5" x14ac:dyDescent="0.25">
      <c r="A3178" s="78" t="s">
        <v>4520</v>
      </c>
      <c r="B3178" s="57" t="s">
        <v>558</v>
      </c>
      <c r="C3178" s="57" t="s">
        <v>4085</v>
      </c>
      <c r="D3178" s="57" t="s">
        <v>4093</v>
      </c>
      <c r="E3178" s="66" t="s">
        <v>4</v>
      </c>
    </row>
    <row r="3179" spans="1:5" x14ac:dyDescent="0.25">
      <c r="A3179" s="78" t="s">
        <v>4521</v>
      </c>
      <c r="B3179" s="57" t="s">
        <v>558</v>
      </c>
      <c r="C3179" s="57" t="s">
        <v>4085</v>
      </c>
      <c r="D3179" s="57" t="s">
        <v>56</v>
      </c>
      <c r="E3179" s="66" t="s">
        <v>4</v>
      </c>
    </row>
    <row r="3180" spans="1:5" x14ac:dyDescent="0.25">
      <c r="A3180" s="78" t="s">
        <v>4522</v>
      </c>
      <c r="B3180" s="57" t="s">
        <v>4523</v>
      </c>
      <c r="C3180" s="57" t="s">
        <v>4085</v>
      </c>
      <c r="D3180" s="57" t="s">
        <v>4087</v>
      </c>
      <c r="E3180" s="66" t="s">
        <v>4</v>
      </c>
    </row>
    <row r="3181" spans="1:5" x14ac:dyDescent="0.25">
      <c r="A3181" s="78" t="s">
        <v>4524</v>
      </c>
      <c r="B3181" s="57" t="s">
        <v>4523</v>
      </c>
      <c r="C3181" s="57" t="s">
        <v>4085</v>
      </c>
      <c r="D3181" s="57" t="s">
        <v>4089</v>
      </c>
      <c r="E3181" s="66" t="s">
        <v>4</v>
      </c>
    </row>
    <row r="3182" spans="1:5" x14ac:dyDescent="0.25">
      <c r="A3182" s="78" t="s">
        <v>4525</v>
      </c>
      <c r="B3182" s="57" t="s">
        <v>4523</v>
      </c>
      <c r="C3182" s="57" t="s">
        <v>4085</v>
      </c>
      <c r="D3182" s="57" t="s">
        <v>4091</v>
      </c>
      <c r="E3182" s="66" t="s">
        <v>4</v>
      </c>
    </row>
    <row r="3183" spans="1:5" x14ac:dyDescent="0.25">
      <c r="A3183" s="78" t="s">
        <v>4526</v>
      </c>
      <c r="B3183" s="57" t="s">
        <v>4523</v>
      </c>
      <c r="C3183" s="57" t="s">
        <v>4085</v>
      </c>
      <c r="D3183" s="57" t="s">
        <v>4093</v>
      </c>
      <c r="E3183" s="66" t="s">
        <v>4</v>
      </c>
    </row>
    <row r="3184" spans="1:5" x14ac:dyDescent="0.25">
      <c r="A3184" s="78" t="s">
        <v>4527</v>
      </c>
      <c r="B3184" s="57" t="s">
        <v>4523</v>
      </c>
      <c r="C3184" s="57" t="s">
        <v>4085</v>
      </c>
      <c r="D3184" s="57" t="s">
        <v>56</v>
      </c>
      <c r="E3184" s="66" t="s">
        <v>4</v>
      </c>
    </row>
    <row r="3185" spans="1:5" x14ac:dyDescent="0.25">
      <c r="A3185" s="78" t="s">
        <v>4528</v>
      </c>
      <c r="B3185" s="57" t="s">
        <v>564</v>
      </c>
      <c r="C3185" s="57" t="s">
        <v>4085</v>
      </c>
      <c r="D3185" s="57" t="s">
        <v>4087</v>
      </c>
      <c r="E3185" s="66" t="s">
        <v>4</v>
      </c>
    </row>
    <row r="3186" spans="1:5" x14ac:dyDescent="0.25">
      <c r="A3186" s="78" t="s">
        <v>4529</v>
      </c>
      <c r="B3186" s="57" t="s">
        <v>564</v>
      </c>
      <c r="C3186" s="57" t="s">
        <v>4085</v>
      </c>
      <c r="D3186" s="57" t="s">
        <v>4089</v>
      </c>
      <c r="E3186" s="66" t="s">
        <v>4</v>
      </c>
    </row>
    <row r="3187" spans="1:5" x14ac:dyDescent="0.25">
      <c r="A3187" s="78" t="s">
        <v>4530</v>
      </c>
      <c r="B3187" s="57" t="s">
        <v>564</v>
      </c>
      <c r="C3187" s="57" t="s">
        <v>4085</v>
      </c>
      <c r="D3187" s="57" t="s">
        <v>4091</v>
      </c>
      <c r="E3187" s="66" t="s">
        <v>4</v>
      </c>
    </row>
    <row r="3188" spans="1:5" x14ac:dyDescent="0.25">
      <c r="A3188" s="78" t="s">
        <v>4531</v>
      </c>
      <c r="B3188" s="57" t="s">
        <v>564</v>
      </c>
      <c r="C3188" s="57" t="s">
        <v>4085</v>
      </c>
      <c r="D3188" s="57" t="s">
        <v>4093</v>
      </c>
      <c r="E3188" s="66" t="s">
        <v>4</v>
      </c>
    </row>
    <row r="3189" spans="1:5" x14ac:dyDescent="0.25">
      <c r="A3189" s="78" t="s">
        <v>4532</v>
      </c>
      <c r="B3189" s="57" t="s">
        <v>564</v>
      </c>
      <c r="C3189" s="57" t="s">
        <v>4085</v>
      </c>
      <c r="D3189" s="57" t="s">
        <v>56</v>
      </c>
      <c r="E3189" s="66" t="s">
        <v>4</v>
      </c>
    </row>
    <row r="3190" spans="1:5" x14ac:dyDescent="0.25">
      <c r="A3190" s="78" t="s">
        <v>4533</v>
      </c>
      <c r="B3190" s="57" t="s">
        <v>570</v>
      </c>
      <c r="C3190" s="57" t="s">
        <v>4085</v>
      </c>
      <c r="D3190" s="57" t="s">
        <v>4087</v>
      </c>
      <c r="E3190" s="66" t="s">
        <v>4</v>
      </c>
    </row>
    <row r="3191" spans="1:5" x14ac:dyDescent="0.25">
      <c r="A3191" s="78" t="s">
        <v>4534</v>
      </c>
      <c r="B3191" s="57" t="s">
        <v>570</v>
      </c>
      <c r="C3191" s="57" t="s">
        <v>4085</v>
      </c>
      <c r="D3191" s="57" t="s">
        <v>4089</v>
      </c>
      <c r="E3191" s="66" t="s">
        <v>4</v>
      </c>
    </row>
    <row r="3192" spans="1:5" x14ac:dyDescent="0.25">
      <c r="A3192" s="78" t="s">
        <v>4535</v>
      </c>
      <c r="B3192" s="57" t="s">
        <v>570</v>
      </c>
      <c r="C3192" s="57" t="s">
        <v>4085</v>
      </c>
      <c r="D3192" s="57" t="s">
        <v>4091</v>
      </c>
      <c r="E3192" s="66" t="s">
        <v>4</v>
      </c>
    </row>
    <row r="3193" spans="1:5" x14ac:dyDescent="0.25">
      <c r="A3193" s="78" t="s">
        <v>4536</v>
      </c>
      <c r="B3193" s="57" t="s">
        <v>570</v>
      </c>
      <c r="C3193" s="57" t="s">
        <v>4085</v>
      </c>
      <c r="D3193" s="57" t="s">
        <v>4093</v>
      </c>
      <c r="E3193" s="66" t="s">
        <v>4</v>
      </c>
    </row>
    <row r="3194" spans="1:5" x14ac:dyDescent="0.25">
      <c r="A3194" s="78" t="s">
        <v>4537</v>
      </c>
      <c r="B3194" s="57" t="s">
        <v>570</v>
      </c>
      <c r="C3194" s="57" t="s">
        <v>4085</v>
      </c>
      <c r="D3194" s="57" t="s">
        <v>56</v>
      </c>
      <c r="E3194" s="66" t="s">
        <v>4</v>
      </c>
    </row>
    <row r="3195" spans="1:5" x14ac:dyDescent="0.25">
      <c r="A3195" s="78" t="s">
        <v>4538</v>
      </c>
      <c r="B3195" s="57" t="s">
        <v>576</v>
      </c>
      <c r="C3195" s="57" t="s">
        <v>4085</v>
      </c>
      <c r="D3195" s="57" t="s">
        <v>4087</v>
      </c>
      <c r="E3195" s="66" t="s">
        <v>4</v>
      </c>
    </row>
    <row r="3196" spans="1:5" x14ac:dyDescent="0.25">
      <c r="A3196" s="78" t="s">
        <v>4539</v>
      </c>
      <c r="B3196" s="57" t="s">
        <v>576</v>
      </c>
      <c r="C3196" s="57" t="s">
        <v>4085</v>
      </c>
      <c r="D3196" s="57" t="s">
        <v>4089</v>
      </c>
      <c r="E3196" s="66" t="s">
        <v>4</v>
      </c>
    </row>
    <row r="3197" spans="1:5" x14ac:dyDescent="0.25">
      <c r="A3197" s="78" t="s">
        <v>4540</v>
      </c>
      <c r="B3197" s="57" t="s">
        <v>576</v>
      </c>
      <c r="C3197" s="57" t="s">
        <v>4085</v>
      </c>
      <c r="D3197" s="57" t="s">
        <v>4091</v>
      </c>
      <c r="E3197" s="66" t="s">
        <v>4</v>
      </c>
    </row>
    <row r="3198" spans="1:5" x14ac:dyDescent="0.25">
      <c r="A3198" s="78" t="s">
        <v>4541</v>
      </c>
      <c r="B3198" s="57" t="s">
        <v>576</v>
      </c>
      <c r="C3198" s="57" t="s">
        <v>4085</v>
      </c>
      <c r="D3198" s="57" t="s">
        <v>4093</v>
      </c>
      <c r="E3198" s="66" t="s">
        <v>4</v>
      </c>
    </row>
    <row r="3199" spans="1:5" x14ac:dyDescent="0.25">
      <c r="A3199" s="78" t="s">
        <v>4542</v>
      </c>
      <c r="B3199" s="57" t="s">
        <v>576</v>
      </c>
      <c r="C3199" s="57" t="s">
        <v>4085</v>
      </c>
      <c r="D3199" s="57" t="s">
        <v>56</v>
      </c>
      <c r="E3199" s="66" t="s">
        <v>4</v>
      </c>
    </row>
    <row r="3200" spans="1:5" x14ac:dyDescent="0.25">
      <c r="A3200" s="78" t="s">
        <v>4543</v>
      </c>
      <c r="B3200" s="57" t="s">
        <v>592</v>
      </c>
      <c r="C3200" s="57" t="s">
        <v>4085</v>
      </c>
      <c r="D3200" s="57" t="s">
        <v>4087</v>
      </c>
      <c r="E3200" s="66" t="s">
        <v>4</v>
      </c>
    </row>
    <row r="3201" spans="1:5" x14ac:dyDescent="0.25">
      <c r="A3201" s="78" t="s">
        <v>4544</v>
      </c>
      <c r="B3201" s="57" t="s">
        <v>592</v>
      </c>
      <c r="C3201" s="57" t="s">
        <v>4085</v>
      </c>
      <c r="D3201" s="57" t="s">
        <v>4089</v>
      </c>
      <c r="E3201" s="66" t="s">
        <v>4</v>
      </c>
    </row>
    <row r="3202" spans="1:5" x14ac:dyDescent="0.25">
      <c r="A3202" s="78" t="s">
        <v>4545</v>
      </c>
      <c r="B3202" s="57" t="s">
        <v>592</v>
      </c>
      <c r="C3202" s="57" t="s">
        <v>4085</v>
      </c>
      <c r="D3202" s="57" t="s">
        <v>4091</v>
      </c>
      <c r="E3202" s="66" t="s">
        <v>4</v>
      </c>
    </row>
    <row r="3203" spans="1:5" x14ac:dyDescent="0.25">
      <c r="A3203" s="78" t="s">
        <v>4546</v>
      </c>
      <c r="B3203" s="57" t="s">
        <v>592</v>
      </c>
      <c r="C3203" s="57" t="s">
        <v>4085</v>
      </c>
      <c r="D3203" s="57" t="s">
        <v>4093</v>
      </c>
      <c r="E3203" s="66" t="s">
        <v>4</v>
      </c>
    </row>
    <row r="3204" spans="1:5" x14ac:dyDescent="0.25">
      <c r="A3204" s="78" t="s">
        <v>4547</v>
      </c>
      <c r="B3204" s="57" t="s">
        <v>592</v>
      </c>
      <c r="C3204" s="57" t="s">
        <v>4085</v>
      </c>
      <c r="D3204" s="57" t="s">
        <v>56</v>
      </c>
      <c r="E3204" s="66" t="s">
        <v>4</v>
      </c>
    </row>
    <row r="3205" spans="1:5" x14ac:dyDescent="0.25">
      <c r="A3205" s="78" t="s">
        <v>4548</v>
      </c>
      <c r="B3205" s="57" t="s">
        <v>4549</v>
      </c>
      <c r="C3205" s="57" t="s">
        <v>4085</v>
      </c>
      <c r="D3205" s="57" t="s">
        <v>4087</v>
      </c>
      <c r="E3205" s="66" t="s">
        <v>4</v>
      </c>
    </row>
    <row r="3206" spans="1:5" x14ac:dyDescent="0.25">
      <c r="A3206" s="78" t="s">
        <v>4550</v>
      </c>
      <c r="B3206" s="57" t="s">
        <v>4549</v>
      </c>
      <c r="C3206" s="57" t="s">
        <v>4085</v>
      </c>
      <c r="D3206" s="57" t="s">
        <v>4089</v>
      </c>
      <c r="E3206" s="66" t="s">
        <v>4</v>
      </c>
    </row>
    <row r="3207" spans="1:5" x14ac:dyDescent="0.25">
      <c r="A3207" s="78" t="s">
        <v>4551</v>
      </c>
      <c r="B3207" s="57" t="s">
        <v>4549</v>
      </c>
      <c r="C3207" s="57" t="s">
        <v>4085</v>
      </c>
      <c r="D3207" s="57" t="s">
        <v>4091</v>
      </c>
      <c r="E3207" s="66" t="s">
        <v>4</v>
      </c>
    </row>
    <row r="3208" spans="1:5" x14ac:dyDescent="0.25">
      <c r="A3208" s="78" t="s">
        <v>4552</v>
      </c>
      <c r="B3208" s="57" t="s">
        <v>4549</v>
      </c>
      <c r="C3208" s="57" t="s">
        <v>4085</v>
      </c>
      <c r="D3208" s="57" t="s">
        <v>4093</v>
      </c>
      <c r="E3208" s="66" t="s">
        <v>4</v>
      </c>
    </row>
    <row r="3209" spans="1:5" x14ac:dyDescent="0.25">
      <c r="A3209" s="78" t="s">
        <v>4553</v>
      </c>
      <c r="B3209" s="57" t="s">
        <v>4549</v>
      </c>
      <c r="C3209" s="57" t="s">
        <v>4085</v>
      </c>
      <c r="D3209" s="57" t="s">
        <v>56</v>
      </c>
      <c r="E3209" s="66" t="s">
        <v>4</v>
      </c>
    </row>
    <row r="3210" spans="1:5" x14ac:dyDescent="0.25">
      <c r="A3210" s="78" t="s">
        <v>4554</v>
      </c>
      <c r="B3210" s="57" t="s">
        <v>598</v>
      </c>
      <c r="C3210" s="57" t="s">
        <v>4085</v>
      </c>
      <c r="D3210" s="57" t="s">
        <v>4087</v>
      </c>
      <c r="E3210" s="66" t="s">
        <v>193</v>
      </c>
    </row>
    <row r="3211" spans="1:5" x14ac:dyDescent="0.25">
      <c r="A3211" s="78" t="s">
        <v>4555</v>
      </c>
      <c r="B3211" s="57" t="s">
        <v>598</v>
      </c>
      <c r="C3211" s="57" t="s">
        <v>4085</v>
      </c>
      <c r="D3211" s="57" t="s">
        <v>4089</v>
      </c>
      <c r="E3211" s="66" t="s">
        <v>193</v>
      </c>
    </row>
    <row r="3212" spans="1:5" x14ac:dyDescent="0.25">
      <c r="A3212" s="78" t="s">
        <v>4556</v>
      </c>
      <c r="B3212" s="57" t="s">
        <v>598</v>
      </c>
      <c r="C3212" s="57" t="s">
        <v>4085</v>
      </c>
      <c r="D3212" s="57" t="s">
        <v>4091</v>
      </c>
      <c r="E3212" s="66" t="s">
        <v>193</v>
      </c>
    </row>
    <row r="3213" spans="1:5" x14ac:dyDescent="0.25">
      <c r="A3213" s="78" t="s">
        <v>4557</v>
      </c>
      <c r="B3213" s="57" t="s">
        <v>598</v>
      </c>
      <c r="C3213" s="57" t="s">
        <v>4085</v>
      </c>
      <c r="D3213" s="57" t="s">
        <v>4093</v>
      </c>
      <c r="E3213" s="66" t="s">
        <v>193</v>
      </c>
    </row>
    <row r="3214" spans="1:5" x14ac:dyDescent="0.25">
      <c r="A3214" s="78" t="s">
        <v>4558</v>
      </c>
      <c r="B3214" s="57" t="s">
        <v>598</v>
      </c>
      <c r="C3214" s="57" t="s">
        <v>4085</v>
      </c>
      <c r="D3214" s="57" t="s">
        <v>56</v>
      </c>
      <c r="E3214" s="66" t="s">
        <v>193</v>
      </c>
    </row>
    <row r="3215" spans="1:5" x14ac:dyDescent="0.25">
      <c r="A3215" s="78" t="s">
        <v>4559</v>
      </c>
      <c r="B3215" s="57" t="s">
        <v>604</v>
      </c>
      <c r="C3215" s="57" t="s">
        <v>4085</v>
      </c>
      <c r="D3215" s="57" t="s">
        <v>4093</v>
      </c>
      <c r="E3215" s="66" t="s">
        <v>4</v>
      </c>
    </row>
    <row r="3216" spans="1:5" x14ac:dyDescent="0.25">
      <c r="A3216" s="78" t="s">
        <v>4560</v>
      </c>
      <c r="B3216" s="57" t="s">
        <v>610</v>
      </c>
      <c r="C3216" s="57" t="s">
        <v>4085</v>
      </c>
      <c r="D3216" s="57" t="s">
        <v>4087</v>
      </c>
      <c r="E3216" s="66" t="s">
        <v>4</v>
      </c>
    </row>
    <row r="3217" spans="1:5" x14ac:dyDescent="0.25">
      <c r="A3217" s="78" t="s">
        <v>4561</v>
      </c>
      <c r="B3217" s="57" t="s">
        <v>610</v>
      </c>
      <c r="C3217" s="57" t="s">
        <v>4085</v>
      </c>
      <c r="D3217" s="57" t="s">
        <v>4089</v>
      </c>
      <c r="E3217" s="66" t="s">
        <v>4</v>
      </c>
    </row>
    <row r="3218" spans="1:5" x14ac:dyDescent="0.25">
      <c r="A3218" s="78" t="s">
        <v>4562</v>
      </c>
      <c r="B3218" s="57" t="s">
        <v>610</v>
      </c>
      <c r="C3218" s="57" t="s">
        <v>4085</v>
      </c>
      <c r="D3218" s="57" t="s">
        <v>4091</v>
      </c>
      <c r="E3218" s="66" t="s">
        <v>4</v>
      </c>
    </row>
    <row r="3219" spans="1:5" x14ac:dyDescent="0.25">
      <c r="A3219" s="78" t="s">
        <v>4563</v>
      </c>
      <c r="B3219" s="57" t="s">
        <v>610</v>
      </c>
      <c r="C3219" s="57" t="s">
        <v>4085</v>
      </c>
      <c r="D3219" s="57" t="s">
        <v>4093</v>
      </c>
      <c r="E3219" s="66" t="s">
        <v>4</v>
      </c>
    </row>
    <row r="3220" spans="1:5" x14ac:dyDescent="0.25">
      <c r="A3220" s="78" t="s">
        <v>4564</v>
      </c>
      <c r="B3220" s="57" t="s">
        <v>610</v>
      </c>
      <c r="C3220" s="57" t="s">
        <v>4085</v>
      </c>
      <c r="D3220" s="57" t="s">
        <v>56</v>
      </c>
      <c r="E3220" s="66" t="s">
        <v>4</v>
      </c>
    </row>
    <row r="3221" spans="1:5" x14ac:dyDescent="0.25">
      <c r="A3221" s="78" t="s">
        <v>4565</v>
      </c>
      <c r="B3221" s="57" t="s">
        <v>616</v>
      </c>
      <c r="C3221" s="57" t="s">
        <v>4085</v>
      </c>
      <c r="D3221" s="57" t="s">
        <v>4087</v>
      </c>
      <c r="E3221" s="66" t="s">
        <v>193</v>
      </c>
    </row>
    <row r="3222" spans="1:5" x14ac:dyDescent="0.25">
      <c r="A3222" s="78" t="s">
        <v>4566</v>
      </c>
      <c r="B3222" s="57" t="s">
        <v>616</v>
      </c>
      <c r="C3222" s="57" t="s">
        <v>4085</v>
      </c>
      <c r="D3222" s="57" t="s">
        <v>4089</v>
      </c>
      <c r="E3222" s="66" t="s">
        <v>193</v>
      </c>
    </row>
    <row r="3223" spans="1:5" x14ac:dyDescent="0.25">
      <c r="A3223" s="78" t="s">
        <v>4567</v>
      </c>
      <c r="B3223" s="57" t="s">
        <v>616</v>
      </c>
      <c r="C3223" s="57" t="s">
        <v>4085</v>
      </c>
      <c r="D3223" s="57" t="s">
        <v>4091</v>
      </c>
      <c r="E3223" s="66" t="s">
        <v>193</v>
      </c>
    </row>
    <row r="3224" spans="1:5" x14ac:dyDescent="0.25">
      <c r="A3224" s="78" t="s">
        <v>4568</v>
      </c>
      <c r="B3224" s="57" t="s">
        <v>616</v>
      </c>
      <c r="C3224" s="57" t="s">
        <v>4085</v>
      </c>
      <c r="D3224" s="57" t="s">
        <v>4093</v>
      </c>
      <c r="E3224" s="66" t="s">
        <v>193</v>
      </c>
    </row>
    <row r="3225" spans="1:5" x14ac:dyDescent="0.25">
      <c r="A3225" s="78" t="s">
        <v>4569</v>
      </c>
      <c r="B3225" s="57" t="s">
        <v>616</v>
      </c>
      <c r="C3225" s="57" t="s">
        <v>4085</v>
      </c>
      <c r="D3225" s="57" t="s">
        <v>56</v>
      </c>
      <c r="E3225" s="66" t="s">
        <v>193</v>
      </c>
    </row>
    <row r="3226" spans="1:5" x14ac:dyDescent="0.25">
      <c r="A3226" s="78" t="s">
        <v>4570</v>
      </c>
      <c r="B3226" s="57" t="s">
        <v>622</v>
      </c>
      <c r="C3226" s="57" t="s">
        <v>4085</v>
      </c>
      <c r="D3226" s="57" t="s">
        <v>4087</v>
      </c>
      <c r="E3226" s="66" t="s">
        <v>193</v>
      </c>
    </row>
    <row r="3227" spans="1:5" x14ac:dyDescent="0.25">
      <c r="A3227" s="78" t="s">
        <v>4571</v>
      </c>
      <c r="B3227" s="57" t="s">
        <v>622</v>
      </c>
      <c r="C3227" s="57" t="s">
        <v>4085</v>
      </c>
      <c r="D3227" s="57" t="s">
        <v>4089</v>
      </c>
      <c r="E3227" s="66" t="s">
        <v>193</v>
      </c>
    </row>
    <row r="3228" spans="1:5" x14ac:dyDescent="0.25">
      <c r="A3228" s="78" t="s">
        <v>4572</v>
      </c>
      <c r="B3228" s="57" t="s">
        <v>622</v>
      </c>
      <c r="C3228" s="57" t="s">
        <v>4085</v>
      </c>
      <c r="D3228" s="57" t="s">
        <v>4091</v>
      </c>
      <c r="E3228" s="66" t="s">
        <v>193</v>
      </c>
    </row>
    <row r="3229" spans="1:5" x14ac:dyDescent="0.25">
      <c r="A3229" s="78" t="s">
        <v>4573</v>
      </c>
      <c r="B3229" s="57" t="s">
        <v>622</v>
      </c>
      <c r="C3229" s="57" t="s">
        <v>4085</v>
      </c>
      <c r="D3229" s="57" t="s">
        <v>4093</v>
      </c>
      <c r="E3229" s="66" t="s">
        <v>193</v>
      </c>
    </row>
    <row r="3230" spans="1:5" x14ac:dyDescent="0.25">
      <c r="A3230" s="78" t="s">
        <v>4574</v>
      </c>
      <c r="B3230" s="57" t="s">
        <v>622</v>
      </c>
      <c r="C3230" s="57" t="s">
        <v>4085</v>
      </c>
      <c r="D3230" s="57" t="s">
        <v>56</v>
      </c>
      <c r="E3230" s="66" t="s">
        <v>193</v>
      </c>
    </row>
    <row r="3231" spans="1:5" x14ac:dyDescent="0.25">
      <c r="A3231" s="78" t="s">
        <v>4575</v>
      </c>
      <c r="B3231" s="57" t="s">
        <v>628</v>
      </c>
      <c r="C3231" s="57" t="s">
        <v>4085</v>
      </c>
      <c r="D3231" s="57" t="s">
        <v>4087</v>
      </c>
      <c r="E3231" s="66" t="s">
        <v>193</v>
      </c>
    </row>
    <row r="3232" spans="1:5" x14ac:dyDescent="0.25">
      <c r="A3232" s="78" t="s">
        <v>4576</v>
      </c>
      <c r="B3232" s="57" t="s">
        <v>628</v>
      </c>
      <c r="C3232" s="57" t="s">
        <v>4085</v>
      </c>
      <c r="D3232" s="57" t="s">
        <v>4089</v>
      </c>
      <c r="E3232" s="66" t="s">
        <v>193</v>
      </c>
    </row>
    <row r="3233" spans="1:5" x14ac:dyDescent="0.25">
      <c r="A3233" s="78" t="s">
        <v>4577</v>
      </c>
      <c r="B3233" s="57" t="s">
        <v>628</v>
      </c>
      <c r="C3233" s="57" t="s">
        <v>4085</v>
      </c>
      <c r="D3233" s="57" t="s">
        <v>4091</v>
      </c>
      <c r="E3233" s="66" t="s">
        <v>193</v>
      </c>
    </row>
    <row r="3234" spans="1:5" x14ac:dyDescent="0.25">
      <c r="A3234" s="78" t="s">
        <v>4578</v>
      </c>
      <c r="B3234" s="57" t="s">
        <v>628</v>
      </c>
      <c r="C3234" s="57" t="s">
        <v>4085</v>
      </c>
      <c r="D3234" s="57" t="s">
        <v>4093</v>
      </c>
      <c r="E3234" s="66" t="s">
        <v>193</v>
      </c>
    </row>
    <row r="3235" spans="1:5" x14ac:dyDescent="0.25">
      <c r="A3235" s="78" t="s">
        <v>4579</v>
      </c>
      <c r="B3235" s="57" t="s">
        <v>628</v>
      </c>
      <c r="C3235" s="57" t="s">
        <v>4085</v>
      </c>
      <c r="D3235" s="57" t="s">
        <v>56</v>
      </c>
      <c r="E3235" s="66" t="s">
        <v>193</v>
      </c>
    </row>
    <row r="3236" spans="1:5" x14ac:dyDescent="0.25">
      <c r="A3236" s="78" t="s">
        <v>4580</v>
      </c>
      <c r="B3236" s="57" t="s">
        <v>4581</v>
      </c>
      <c r="C3236" s="57" t="s">
        <v>4085</v>
      </c>
      <c r="D3236" s="57" t="s">
        <v>4087</v>
      </c>
      <c r="E3236" s="66" t="s">
        <v>4</v>
      </c>
    </row>
    <row r="3237" spans="1:5" x14ac:dyDescent="0.25">
      <c r="A3237" s="78" t="s">
        <v>4582</v>
      </c>
      <c r="B3237" s="57" t="s">
        <v>4581</v>
      </c>
      <c r="C3237" s="57" t="s">
        <v>4085</v>
      </c>
      <c r="D3237" s="57" t="s">
        <v>4089</v>
      </c>
      <c r="E3237" s="66" t="s">
        <v>4</v>
      </c>
    </row>
    <row r="3238" spans="1:5" x14ac:dyDescent="0.25">
      <c r="A3238" s="78" t="s">
        <v>4583</v>
      </c>
      <c r="B3238" s="57" t="s">
        <v>4581</v>
      </c>
      <c r="C3238" s="57" t="s">
        <v>4085</v>
      </c>
      <c r="D3238" s="57" t="s">
        <v>4091</v>
      </c>
      <c r="E3238" s="66" t="s">
        <v>4</v>
      </c>
    </row>
    <row r="3239" spans="1:5" x14ac:dyDescent="0.25">
      <c r="A3239" s="78" t="s">
        <v>4584</v>
      </c>
      <c r="B3239" s="57" t="s">
        <v>4581</v>
      </c>
      <c r="C3239" s="57" t="s">
        <v>4085</v>
      </c>
      <c r="D3239" s="57" t="s">
        <v>4093</v>
      </c>
      <c r="E3239" s="66" t="s">
        <v>4</v>
      </c>
    </row>
    <row r="3240" spans="1:5" x14ac:dyDescent="0.25">
      <c r="A3240" s="78" t="s">
        <v>4585</v>
      </c>
      <c r="B3240" s="57" t="s">
        <v>4581</v>
      </c>
      <c r="C3240" s="57" t="s">
        <v>4085</v>
      </c>
      <c r="D3240" s="57" t="s">
        <v>56</v>
      </c>
      <c r="E3240" s="66" t="s">
        <v>4</v>
      </c>
    </row>
    <row r="3241" spans="1:5" x14ac:dyDescent="0.25">
      <c r="A3241" s="78" t="s">
        <v>4586</v>
      </c>
      <c r="B3241" s="57" t="s">
        <v>4587</v>
      </c>
      <c r="C3241" s="57" t="s">
        <v>4085</v>
      </c>
      <c r="D3241" s="57" t="s">
        <v>56</v>
      </c>
      <c r="E3241" s="66" t="s">
        <v>4</v>
      </c>
    </row>
    <row r="3242" spans="1:5" x14ac:dyDescent="0.25">
      <c r="A3242" s="78" t="s">
        <v>4588</v>
      </c>
      <c r="B3242" s="57" t="s">
        <v>640</v>
      </c>
      <c r="C3242" s="57" t="s">
        <v>4085</v>
      </c>
      <c r="D3242" s="57" t="s">
        <v>4087</v>
      </c>
      <c r="E3242" s="66" t="s">
        <v>4</v>
      </c>
    </row>
    <row r="3243" spans="1:5" x14ac:dyDescent="0.25">
      <c r="A3243" s="78" t="s">
        <v>4589</v>
      </c>
      <c r="B3243" s="57" t="s">
        <v>640</v>
      </c>
      <c r="C3243" s="57" t="s">
        <v>4085</v>
      </c>
      <c r="D3243" s="57" t="s">
        <v>4089</v>
      </c>
      <c r="E3243" s="66" t="s">
        <v>4</v>
      </c>
    </row>
    <row r="3244" spans="1:5" x14ac:dyDescent="0.25">
      <c r="A3244" s="78" t="s">
        <v>4590</v>
      </c>
      <c r="B3244" s="57" t="s">
        <v>640</v>
      </c>
      <c r="C3244" s="57" t="s">
        <v>4085</v>
      </c>
      <c r="D3244" s="57" t="s">
        <v>4091</v>
      </c>
      <c r="E3244" s="66" t="s">
        <v>4</v>
      </c>
    </row>
    <row r="3245" spans="1:5" x14ac:dyDescent="0.25">
      <c r="A3245" s="78" t="s">
        <v>4591</v>
      </c>
      <c r="B3245" s="57" t="s">
        <v>640</v>
      </c>
      <c r="C3245" s="57" t="s">
        <v>4085</v>
      </c>
      <c r="D3245" s="57" t="s">
        <v>4093</v>
      </c>
      <c r="E3245" s="66" t="s">
        <v>4</v>
      </c>
    </row>
    <row r="3246" spans="1:5" x14ac:dyDescent="0.25">
      <c r="A3246" s="78" t="s">
        <v>4592</v>
      </c>
      <c r="B3246" s="57" t="s">
        <v>640</v>
      </c>
      <c r="C3246" s="57" t="s">
        <v>4085</v>
      </c>
      <c r="D3246" s="57" t="s">
        <v>56</v>
      </c>
      <c r="E3246" s="66" t="s">
        <v>4</v>
      </c>
    </row>
    <row r="3247" spans="1:5" x14ac:dyDescent="0.25">
      <c r="A3247" s="78" t="s">
        <v>4593</v>
      </c>
      <c r="B3247" s="57" t="s">
        <v>646</v>
      </c>
      <c r="C3247" s="57" t="s">
        <v>4085</v>
      </c>
      <c r="D3247" s="57" t="s">
        <v>4087</v>
      </c>
      <c r="E3247" s="66" t="s">
        <v>193</v>
      </c>
    </row>
    <row r="3248" spans="1:5" x14ac:dyDescent="0.25">
      <c r="A3248" s="78" t="s">
        <v>4594</v>
      </c>
      <c r="B3248" s="57" t="s">
        <v>646</v>
      </c>
      <c r="C3248" s="57" t="s">
        <v>4085</v>
      </c>
      <c r="D3248" s="57" t="s">
        <v>4089</v>
      </c>
      <c r="E3248" s="66" t="s">
        <v>193</v>
      </c>
    </row>
    <row r="3249" spans="1:5" x14ac:dyDescent="0.25">
      <c r="A3249" s="78" t="s">
        <v>4595</v>
      </c>
      <c r="B3249" s="57" t="s">
        <v>646</v>
      </c>
      <c r="C3249" s="57" t="s">
        <v>4085</v>
      </c>
      <c r="D3249" s="57" t="s">
        <v>4091</v>
      </c>
      <c r="E3249" s="66" t="s">
        <v>193</v>
      </c>
    </row>
    <row r="3250" spans="1:5" x14ac:dyDescent="0.25">
      <c r="A3250" s="78" t="s">
        <v>4596</v>
      </c>
      <c r="B3250" s="57" t="s">
        <v>646</v>
      </c>
      <c r="C3250" s="57" t="s">
        <v>4085</v>
      </c>
      <c r="D3250" s="57" t="s">
        <v>4093</v>
      </c>
      <c r="E3250" s="66" t="s">
        <v>193</v>
      </c>
    </row>
    <row r="3251" spans="1:5" x14ac:dyDescent="0.25">
      <c r="A3251" s="78" t="s">
        <v>4597</v>
      </c>
      <c r="B3251" s="57" t="s">
        <v>646</v>
      </c>
      <c r="C3251" s="57" t="s">
        <v>4085</v>
      </c>
      <c r="D3251" s="57" t="s">
        <v>56</v>
      </c>
      <c r="E3251" s="66" t="s">
        <v>193</v>
      </c>
    </row>
    <row r="3252" spans="1:5" x14ac:dyDescent="0.25">
      <c r="A3252" s="78" t="s">
        <v>4598</v>
      </c>
      <c r="B3252" s="57" t="s">
        <v>664</v>
      </c>
      <c r="C3252" s="57" t="s">
        <v>4085</v>
      </c>
      <c r="D3252" s="57" t="s">
        <v>4087</v>
      </c>
      <c r="E3252" s="66" t="s">
        <v>4</v>
      </c>
    </row>
    <row r="3253" spans="1:5" x14ac:dyDescent="0.25">
      <c r="A3253" s="78" t="s">
        <v>4599</v>
      </c>
      <c r="B3253" s="57" t="s">
        <v>664</v>
      </c>
      <c r="C3253" s="57" t="s">
        <v>4085</v>
      </c>
      <c r="D3253" s="57" t="s">
        <v>4089</v>
      </c>
      <c r="E3253" s="66" t="s">
        <v>4</v>
      </c>
    </row>
    <row r="3254" spans="1:5" x14ac:dyDescent="0.25">
      <c r="A3254" s="78" t="s">
        <v>4600</v>
      </c>
      <c r="B3254" s="57" t="s">
        <v>664</v>
      </c>
      <c r="C3254" s="57" t="s">
        <v>4085</v>
      </c>
      <c r="D3254" s="57" t="s">
        <v>4091</v>
      </c>
      <c r="E3254" s="66" t="s">
        <v>4</v>
      </c>
    </row>
    <row r="3255" spans="1:5" x14ac:dyDescent="0.25">
      <c r="A3255" s="78" t="s">
        <v>4601</v>
      </c>
      <c r="B3255" s="57" t="s">
        <v>664</v>
      </c>
      <c r="C3255" s="57" t="s">
        <v>4085</v>
      </c>
      <c r="D3255" s="57" t="s">
        <v>4093</v>
      </c>
      <c r="E3255" s="66" t="s">
        <v>4</v>
      </c>
    </row>
    <row r="3256" spans="1:5" x14ac:dyDescent="0.25">
      <c r="A3256" s="78" t="s">
        <v>4602</v>
      </c>
      <c r="B3256" s="57" t="s">
        <v>664</v>
      </c>
      <c r="C3256" s="57" t="s">
        <v>4085</v>
      </c>
      <c r="D3256" s="57" t="s">
        <v>56</v>
      </c>
      <c r="E3256" s="66" t="s">
        <v>4</v>
      </c>
    </row>
    <row r="3257" spans="1:5" x14ac:dyDescent="0.25">
      <c r="A3257" s="78" t="s">
        <v>4603</v>
      </c>
      <c r="B3257" s="57" t="s">
        <v>676</v>
      </c>
      <c r="C3257" s="57" t="s">
        <v>4085</v>
      </c>
      <c r="D3257" s="57" t="s">
        <v>4087</v>
      </c>
      <c r="E3257" s="66" t="s">
        <v>4</v>
      </c>
    </row>
    <row r="3258" spans="1:5" x14ac:dyDescent="0.25">
      <c r="A3258" s="78" t="s">
        <v>4604</v>
      </c>
      <c r="B3258" s="57" t="s">
        <v>676</v>
      </c>
      <c r="C3258" s="57" t="s">
        <v>4085</v>
      </c>
      <c r="D3258" s="57" t="s">
        <v>4089</v>
      </c>
      <c r="E3258" s="66" t="s">
        <v>4</v>
      </c>
    </row>
    <row r="3259" spans="1:5" x14ac:dyDescent="0.25">
      <c r="A3259" s="78" t="s">
        <v>4605</v>
      </c>
      <c r="B3259" s="57" t="s">
        <v>676</v>
      </c>
      <c r="C3259" s="57" t="s">
        <v>4085</v>
      </c>
      <c r="D3259" s="57" t="s">
        <v>4091</v>
      </c>
      <c r="E3259" s="66" t="s">
        <v>4</v>
      </c>
    </row>
    <row r="3260" spans="1:5" x14ac:dyDescent="0.25">
      <c r="A3260" s="78" t="s">
        <v>4606</v>
      </c>
      <c r="B3260" s="57" t="s">
        <v>676</v>
      </c>
      <c r="C3260" s="57" t="s">
        <v>4085</v>
      </c>
      <c r="D3260" s="57" t="s">
        <v>4093</v>
      </c>
      <c r="E3260" s="66" t="s">
        <v>4</v>
      </c>
    </row>
    <row r="3261" spans="1:5" x14ac:dyDescent="0.25">
      <c r="A3261" s="78" t="s">
        <v>4607</v>
      </c>
      <c r="B3261" s="57" t="s">
        <v>676</v>
      </c>
      <c r="C3261" s="57" t="s">
        <v>4085</v>
      </c>
      <c r="D3261" s="57" t="s">
        <v>56</v>
      </c>
      <c r="E3261" s="66" t="s">
        <v>4</v>
      </c>
    </row>
    <row r="3262" spans="1:5" x14ac:dyDescent="0.25">
      <c r="A3262" s="78" t="s">
        <v>4608</v>
      </c>
      <c r="B3262" s="57" t="s">
        <v>4609</v>
      </c>
      <c r="C3262" s="57" t="s">
        <v>4085</v>
      </c>
      <c r="D3262" s="57" t="s">
        <v>4087</v>
      </c>
      <c r="E3262" s="66" t="s">
        <v>4</v>
      </c>
    </row>
    <row r="3263" spans="1:5" x14ac:dyDescent="0.25">
      <c r="A3263" s="78" t="s">
        <v>4610</v>
      </c>
      <c r="B3263" s="57" t="s">
        <v>4609</v>
      </c>
      <c r="C3263" s="57" t="s">
        <v>4085</v>
      </c>
      <c r="D3263" s="57" t="s">
        <v>4089</v>
      </c>
      <c r="E3263" s="66" t="s">
        <v>4</v>
      </c>
    </row>
    <row r="3264" spans="1:5" x14ac:dyDescent="0.25">
      <c r="A3264" s="78" t="s">
        <v>4611</v>
      </c>
      <c r="B3264" s="57" t="s">
        <v>4609</v>
      </c>
      <c r="C3264" s="57" t="s">
        <v>4085</v>
      </c>
      <c r="D3264" s="57" t="s">
        <v>4091</v>
      </c>
      <c r="E3264" s="66" t="s">
        <v>4</v>
      </c>
    </row>
    <row r="3265" spans="1:5" x14ac:dyDescent="0.25">
      <c r="A3265" s="78" t="s">
        <v>4612</v>
      </c>
      <c r="B3265" s="57" t="s">
        <v>4609</v>
      </c>
      <c r="C3265" s="57" t="s">
        <v>4085</v>
      </c>
      <c r="D3265" s="57" t="s">
        <v>4093</v>
      </c>
      <c r="E3265" s="66" t="s">
        <v>4</v>
      </c>
    </row>
    <row r="3266" spans="1:5" x14ac:dyDescent="0.25">
      <c r="A3266" s="78" t="s">
        <v>4613</v>
      </c>
      <c r="B3266" s="57" t="s">
        <v>4609</v>
      </c>
      <c r="C3266" s="57" t="s">
        <v>4085</v>
      </c>
      <c r="D3266" s="57" t="s">
        <v>56</v>
      </c>
      <c r="E3266" s="66" t="s">
        <v>4</v>
      </c>
    </row>
    <row r="3267" spans="1:5" x14ac:dyDescent="0.25">
      <c r="A3267" s="78" t="s">
        <v>4614</v>
      </c>
      <c r="B3267" s="57" t="s">
        <v>4615</v>
      </c>
      <c r="C3267" s="57" t="s">
        <v>4085</v>
      </c>
      <c r="D3267" s="57" t="s">
        <v>56</v>
      </c>
      <c r="E3267" s="66" t="s">
        <v>4</v>
      </c>
    </row>
    <row r="3268" spans="1:5" x14ac:dyDescent="0.25">
      <c r="A3268" s="78" t="s">
        <v>4616</v>
      </c>
      <c r="B3268" s="57" t="s">
        <v>692</v>
      </c>
      <c r="C3268" s="57" t="s">
        <v>4085</v>
      </c>
      <c r="D3268" s="57" t="s">
        <v>4093</v>
      </c>
      <c r="E3268" s="66" t="s">
        <v>4</v>
      </c>
    </row>
    <row r="3269" spans="1:5" x14ac:dyDescent="0.25">
      <c r="A3269" s="78" t="s">
        <v>4617</v>
      </c>
      <c r="B3269" s="57" t="s">
        <v>694</v>
      </c>
      <c r="C3269" s="57" t="s">
        <v>4085</v>
      </c>
      <c r="D3269" s="57" t="s">
        <v>4087</v>
      </c>
      <c r="E3269" s="66" t="s">
        <v>4</v>
      </c>
    </row>
    <row r="3270" spans="1:5" x14ac:dyDescent="0.25">
      <c r="A3270" s="78" t="s">
        <v>4618</v>
      </c>
      <c r="B3270" s="57" t="s">
        <v>694</v>
      </c>
      <c r="C3270" s="57" t="s">
        <v>4085</v>
      </c>
      <c r="D3270" s="57" t="s">
        <v>4089</v>
      </c>
      <c r="E3270" s="66" t="s">
        <v>4</v>
      </c>
    </row>
    <row r="3271" spans="1:5" x14ac:dyDescent="0.25">
      <c r="A3271" s="78" t="s">
        <v>4619</v>
      </c>
      <c r="B3271" s="57" t="s">
        <v>694</v>
      </c>
      <c r="C3271" s="57" t="s">
        <v>4085</v>
      </c>
      <c r="D3271" s="57" t="s">
        <v>4091</v>
      </c>
      <c r="E3271" s="66" t="s">
        <v>4</v>
      </c>
    </row>
    <row r="3272" spans="1:5" x14ac:dyDescent="0.25">
      <c r="A3272" s="78" t="s">
        <v>4620</v>
      </c>
      <c r="B3272" s="57" t="s">
        <v>694</v>
      </c>
      <c r="C3272" s="57" t="s">
        <v>4085</v>
      </c>
      <c r="D3272" s="57" t="s">
        <v>4093</v>
      </c>
      <c r="E3272" s="66" t="s">
        <v>4</v>
      </c>
    </row>
    <row r="3273" spans="1:5" x14ac:dyDescent="0.25">
      <c r="A3273" s="78" t="s">
        <v>4621</v>
      </c>
      <c r="B3273" s="57" t="s">
        <v>694</v>
      </c>
      <c r="C3273" s="57" t="s">
        <v>4085</v>
      </c>
      <c r="D3273" s="57" t="s">
        <v>56</v>
      </c>
      <c r="E3273" s="66" t="s">
        <v>4</v>
      </c>
    </row>
    <row r="3274" spans="1:5" x14ac:dyDescent="0.25">
      <c r="A3274" s="78" t="s">
        <v>4622</v>
      </c>
      <c r="B3274" s="57" t="s">
        <v>4623</v>
      </c>
      <c r="C3274" s="57" t="s">
        <v>4085</v>
      </c>
      <c r="D3274" s="57" t="s">
        <v>4091</v>
      </c>
      <c r="E3274" s="66" t="s">
        <v>4</v>
      </c>
    </row>
    <row r="3275" spans="1:5" x14ac:dyDescent="0.25">
      <c r="A3275" s="78" t="s">
        <v>4624</v>
      </c>
      <c r="B3275" s="57" t="s">
        <v>700</v>
      </c>
      <c r="C3275" s="57" t="s">
        <v>4085</v>
      </c>
      <c r="D3275" s="57" t="s">
        <v>4087</v>
      </c>
      <c r="E3275" s="66" t="s">
        <v>4</v>
      </c>
    </row>
    <row r="3276" spans="1:5" x14ac:dyDescent="0.25">
      <c r="A3276" s="78" t="s">
        <v>4625</v>
      </c>
      <c r="B3276" s="57" t="s">
        <v>700</v>
      </c>
      <c r="C3276" s="57" t="s">
        <v>4085</v>
      </c>
      <c r="D3276" s="57" t="s">
        <v>4093</v>
      </c>
      <c r="E3276" s="66" t="s">
        <v>4</v>
      </c>
    </row>
    <row r="3277" spans="1:5" x14ac:dyDescent="0.25">
      <c r="A3277" s="78" t="s">
        <v>4626</v>
      </c>
      <c r="B3277" s="57" t="s">
        <v>704</v>
      </c>
      <c r="C3277" s="57" t="s">
        <v>4085</v>
      </c>
      <c r="D3277" s="57" t="s">
        <v>4087</v>
      </c>
      <c r="E3277" s="66" t="s">
        <v>4</v>
      </c>
    </row>
    <row r="3278" spans="1:5" x14ac:dyDescent="0.25">
      <c r="A3278" s="78" t="s">
        <v>4627</v>
      </c>
      <c r="B3278" s="57" t="s">
        <v>704</v>
      </c>
      <c r="C3278" s="57" t="s">
        <v>4085</v>
      </c>
      <c r="D3278" s="57" t="s">
        <v>4093</v>
      </c>
      <c r="E3278" s="66" t="s">
        <v>4</v>
      </c>
    </row>
    <row r="3279" spans="1:5" x14ac:dyDescent="0.25">
      <c r="A3279" s="78" t="s">
        <v>4628</v>
      </c>
      <c r="B3279" s="57" t="s">
        <v>4629</v>
      </c>
      <c r="C3279" s="57" t="s">
        <v>4085</v>
      </c>
      <c r="D3279" s="57" t="s">
        <v>4087</v>
      </c>
      <c r="E3279" s="66" t="s">
        <v>4</v>
      </c>
    </row>
    <row r="3280" spans="1:5" x14ac:dyDescent="0.25">
      <c r="A3280" s="78" t="s">
        <v>4630</v>
      </c>
      <c r="B3280" s="57" t="s">
        <v>4629</v>
      </c>
      <c r="C3280" s="57" t="s">
        <v>4085</v>
      </c>
      <c r="D3280" s="57" t="s">
        <v>4089</v>
      </c>
      <c r="E3280" s="66" t="s">
        <v>4</v>
      </c>
    </row>
    <row r="3281" spans="1:5" x14ac:dyDescent="0.25">
      <c r="A3281" s="78" t="s">
        <v>4631</v>
      </c>
      <c r="B3281" s="57" t="s">
        <v>4629</v>
      </c>
      <c r="C3281" s="57" t="s">
        <v>4085</v>
      </c>
      <c r="D3281" s="57" t="s">
        <v>4091</v>
      </c>
      <c r="E3281" s="66" t="s">
        <v>4</v>
      </c>
    </row>
    <row r="3282" spans="1:5" x14ac:dyDescent="0.25">
      <c r="A3282" s="78" t="s">
        <v>4632</v>
      </c>
      <c r="B3282" s="57" t="s">
        <v>4629</v>
      </c>
      <c r="C3282" s="57" t="s">
        <v>4085</v>
      </c>
      <c r="D3282" s="57" t="s">
        <v>4093</v>
      </c>
      <c r="E3282" s="66" t="s">
        <v>4</v>
      </c>
    </row>
    <row r="3283" spans="1:5" x14ac:dyDescent="0.25">
      <c r="A3283" s="78" t="s">
        <v>4633</v>
      </c>
      <c r="B3283" s="57" t="s">
        <v>4629</v>
      </c>
      <c r="C3283" s="57" t="s">
        <v>4085</v>
      </c>
      <c r="D3283" s="57" t="s">
        <v>56</v>
      </c>
      <c r="E3283" s="66" t="s">
        <v>4</v>
      </c>
    </row>
    <row r="3284" spans="1:5" x14ac:dyDescent="0.25">
      <c r="A3284" s="78" t="s">
        <v>4634</v>
      </c>
      <c r="B3284" s="57" t="s">
        <v>4635</v>
      </c>
      <c r="C3284" s="57" t="s">
        <v>4085</v>
      </c>
      <c r="D3284" s="57" t="s">
        <v>56</v>
      </c>
      <c r="E3284" s="66" t="s">
        <v>4</v>
      </c>
    </row>
    <row r="3285" spans="1:5" x14ac:dyDescent="0.25">
      <c r="A3285" s="78" t="s">
        <v>4636</v>
      </c>
      <c r="B3285" s="57" t="s">
        <v>712</v>
      </c>
      <c r="C3285" s="57" t="s">
        <v>4085</v>
      </c>
      <c r="D3285" s="57" t="s">
        <v>4087</v>
      </c>
      <c r="E3285" s="66" t="s">
        <v>4</v>
      </c>
    </row>
    <row r="3286" spans="1:5" x14ac:dyDescent="0.25">
      <c r="A3286" s="78" t="s">
        <v>4637</v>
      </c>
      <c r="B3286" s="57" t="s">
        <v>712</v>
      </c>
      <c r="C3286" s="57" t="s">
        <v>4085</v>
      </c>
      <c r="D3286" s="57" t="s">
        <v>4089</v>
      </c>
      <c r="E3286" s="66" t="s">
        <v>4</v>
      </c>
    </row>
    <row r="3287" spans="1:5" x14ac:dyDescent="0.25">
      <c r="A3287" s="78" t="s">
        <v>4638</v>
      </c>
      <c r="B3287" s="57" t="s">
        <v>712</v>
      </c>
      <c r="C3287" s="57" t="s">
        <v>4085</v>
      </c>
      <c r="D3287" s="57" t="s">
        <v>4091</v>
      </c>
      <c r="E3287" s="66" t="s">
        <v>4</v>
      </c>
    </row>
    <row r="3288" spans="1:5" x14ac:dyDescent="0.25">
      <c r="A3288" s="78" t="s">
        <v>4639</v>
      </c>
      <c r="B3288" s="57" t="s">
        <v>712</v>
      </c>
      <c r="C3288" s="57" t="s">
        <v>4085</v>
      </c>
      <c r="D3288" s="57" t="s">
        <v>4093</v>
      </c>
      <c r="E3288" s="66" t="s">
        <v>4</v>
      </c>
    </row>
    <row r="3289" spans="1:5" x14ac:dyDescent="0.25">
      <c r="A3289" s="78" t="s">
        <v>4640</v>
      </c>
      <c r="B3289" s="57" t="s">
        <v>712</v>
      </c>
      <c r="C3289" s="57" t="s">
        <v>4085</v>
      </c>
      <c r="D3289" s="57" t="s">
        <v>56</v>
      </c>
      <c r="E3289" s="66" t="s">
        <v>4</v>
      </c>
    </row>
    <row r="3290" spans="1:5" x14ac:dyDescent="0.25">
      <c r="A3290" s="78" t="s">
        <v>4641</v>
      </c>
      <c r="B3290" s="57" t="s">
        <v>718</v>
      </c>
      <c r="C3290" s="57" t="s">
        <v>4085</v>
      </c>
      <c r="D3290" s="57" t="s">
        <v>4087</v>
      </c>
      <c r="E3290" s="66" t="s">
        <v>4</v>
      </c>
    </row>
    <row r="3291" spans="1:5" x14ac:dyDescent="0.25">
      <c r="A3291" s="78" t="s">
        <v>4642</v>
      </c>
      <c r="B3291" s="57" t="s">
        <v>718</v>
      </c>
      <c r="C3291" s="57" t="s">
        <v>4085</v>
      </c>
      <c r="D3291" s="57" t="s">
        <v>4089</v>
      </c>
      <c r="E3291" s="66" t="s">
        <v>4</v>
      </c>
    </row>
    <row r="3292" spans="1:5" x14ac:dyDescent="0.25">
      <c r="A3292" s="78" t="s">
        <v>4643</v>
      </c>
      <c r="B3292" s="57" t="s">
        <v>718</v>
      </c>
      <c r="C3292" s="57" t="s">
        <v>4085</v>
      </c>
      <c r="D3292" s="57" t="s">
        <v>4091</v>
      </c>
      <c r="E3292" s="66" t="s">
        <v>4</v>
      </c>
    </row>
    <row r="3293" spans="1:5" x14ac:dyDescent="0.25">
      <c r="A3293" s="78" t="s">
        <v>4644</v>
      </c>
      <c r="B3293" s="57" t="s">
        <v>718</v>
      </c>
      <c r="C3293" s="57" t="s">
        <v>4085</v>
      </c>
      <c r="D3293" s="57" t="s">
        <v>4093</v>
      </c>
      <c r="E3293" s="66" t="s">
        <v>4</v>
      </c>
    </row>
    <row r="3294" spans="1:5" x14ac:dyDescent="0.25">
      <c r="A3294" s="78" t="s">
        <v>4645</v>
      </c>
      <c r="B3294" s="57" t="s">
        <v>718</v>
      </c>
      <c r="C3294" s="57" t="s">
        <v>4085</v>
      </c>
      <c r="D3294" s="57" t="s">
        <v>56</v>
      </c>
      <c r="E3294" s="66" t="s">
        <v>4</v>
      </c>
    </row>
    <row r="3295" spans="1:5" x14ac:dyDescent="0.25">
      <c r="A3295" s="78" t="s">
        <v>4646</v>
      </c>
      <c r="B3295" s="57" t="s">
        <v>4647</v>
      </c>
      <c r="C3295" s="57" t="s">
        <v>4085</v>
      </c>
      <c r="D3295" s="57" t="s">
        <v>4087</v>
      </c>
      <c r="E3295" s="66" t="s">
        <v>4</v>
      </c>
    </row>
    <row r="3296" spans="1:5" x14ac:dyDescent="0.25">
      <c r="A3296" s="78" t="s">
        <v>4648</v>
      </c>
      <c r="B3296" s="57" t="s">
        <v>4647</v>
      </c>
      <c r="C3296" s="57" t="s">
        <v>4085</v>
      </c>
      <c r="D3296" s="57" t="s">
        <v>4089</v>
      </c>
      <c r="E3296" s="66" t="s">
        <v>4</v>
      </c>
    </row>
    <row r="3297" spans="1:5" x14ac:dyDescent="0.25">
      <c r="A3297" s="78" t="s">
        <v>4649</v>
      </c>
      <c r="B3297" s="57" t="s">
        <v>4647</v>
      </c>
      <c r="C3297" s="57" t="s">
        <v>4085</v>
      </c>
      <c r="D3297" s="57" t="s">
        <v>4091</v>
      </c>
      <c r="E3297" s="66" t="s">
        <v>4</v>
      </c>
    </row>
    <row r="3298" spans="1:5" x14ac:dyDescent="0.25">
      <c r="A3298" s="78" t="s">
        <v>4650</v>
      </c>
      <c r="B3298" s="57" t="s">
        <v>4647</v>
      </c>
      <c r="C3298" s="57" t="s">
        <v>4085</v>
      </c>
      <c r="D3298" s="57" t="s">
        <v>4093</v>
      </c>
      <c r="E3298" s="66" t="s">
        <v>4</v>
      </c>
    </row>
    <row r="3299" spans="1:5" x14ac:dyDescent="0.25">
      <c r="A3299" s="78" t="s">
        <v>4651</v>
      </c>
      <c r="B3299" s="57" t="s">
        <v>4647</v>
      </c>
      <c r="C3299" s="57" t="s">
        <v>4085</v>
      </c>
      <c r="D3299" s="57" t="s">
        <v>56</v>
      </c>
      <c r="E3299" s="66" t="s">
        <v>4</v>
      </c>
    </row>
    <row r="3300" spans="1:5" x14ac:dyDescent="0.25">
      <c r="A3300" s="78" t="s">
        <v>4652</v>
      </c>
      <c r="B3300" s="57" t="s">
        <v>726</v>
      </c>
      <c r="C3300" s="57" t="s">
        <v>4085</v>
      </c>
      <c r="D3300" s="57" t="s">
        <v>4087</v>
      </c>
      <c r="E3300" s="66" t="s">
        <v>4</v>
      </c>
    </row>
    <row r="3301" spans="1:5" x14ac:dyDescent="0.25">
      <c r="A3301" s="78" t="s">
        <v>4653</v>
      </c>
      <c r="B3301" s="57" t="s">
        <v>726</v>
      </c>
      <c r="C3301" s="57" t="s">
        <v>4085</v>
      </c>
      <c r="D3301" s="57" t="s">
        <v>4093</v>
      </c>
      <c r="E3301" s="66" t="s">
        <v>4</v>
      </c>
    </row>
    <row r="3302" spans="1:5" x14ac:dyDescent="0.25">
      <c r="A3302" s="78" t="s">
        <v>4654</v>
      </c>
      <c r="B3302" s="57" t="s">
        <v>730</v>
      </c>
      <c r="C3302" s="57" t="s">
        <v>4085</v>
      </c>
      <c r="D3302" s="57" t="s">
        <v>4087</v>
      </c>
      <c r="E3302" s="66" t="s">
        <v>4</v>
      </c>
    </row>
    <row r="3303" spans="1:5" x14ac:dyDescent="0.25">
      <c r="A3303" s="78" t="s">
        <v>4655</v>
      </c>
      <c r="B3303" s="57" t="s">
        <v>730</v>
      </c>
      <c r="C3303" s="57" t="s">
        <v>4085</v>
      </c>
      <c r="D3303" s="57" t="s">
        <v>4089</v>
      </c>
      <c r="E3303" s="66" t="s">
        <v>4</v>
      </c>
    </row>
    <row r="3304" spans="1:5" x14ac:dyDescent="0.25">
      <c r="A3304" s="78" t="s">
        <v>4656</v>
      </c>
      <c r="B3304" s="57" t="s">
        <v>730</v>
      </c>
      <c r="C3304" s="57" t="s">
        <v>4085</v>
      </c>
      <c r="D3304" s="57" t="s">
        <v>4091</v>
      </c>
      <c r="E3304" s="66" t="s">
        <v>4</v>
      </c>
    </row>
    <row r="3305" spans="1:5" x14ac:dyDescent="0.25">
      <c r="A3305" s="78" t="s">
        <v>4657</v>
      </c>
      <c r="B3305" s="57" t="s">
        <v>730</v>
      </c>
      <c r="C3305" s="57" t="s">
        <v>4085</v>
      </c>
      <c r="D3305" s="57" t="s">
        <v>4093</v>
      </c>
      <c r="E3305" s="66" t="s">
        <v>4</v>
      </c>
    </row>
    <row r="3306" spans="1:5" x14ac:dyDescent="0.25">
      <c r="A3306" s="78" t="s">
        <v>4658</v>
      </c>
      <c r="B3306" s="57" t="s">
        <v>730</v>
      </c>
      <c r="C3306" s="57" t="s">
        <v>4085</v>
      </c>
      <c r="D3306" s="57" t="s">
        <v>56</v>
      </c>
      <c r="E3306" s="66" t="s">
        <v>4</v>
      </c>
    </row>
    <row r="3307" spans="1:5" x14ac:dyDescent="0.25">
      <c r="A3307" s="78" t="s">
        <v>4659</v>
      </c>
      <c r="B3307" s="57" t="s">
        <v>4660</v>
      </c>
      <c r="C3307" s="57" t="s">
        <v>4085</v>
      </c>
      <c r="D3307" s="57" t="s">
        <v>56</v>
      </c>
      <c r="E3307" s="66" t="s">
        <v>4</v>
      </c>
    </row>
    <row r="3308" spans="1:5" x14ac:dyDescent="0.25">
      <c r="A3308" s="78" t="s">
        <v>4661</v>
      </c>
      <c r="B3308" s="57" t="s">
        <v>4662</v>
      </c>
      <c r="C3308" s="57" t="s">
        <v>4085</v>
      </c>
      <c r="D3308" s="57" t="s">
        <v>56</v>
      </c>
      <c r="E3308" s="66" t="s">
        <v>4</v>
      </c>
    </row>
    <row r="3309" spans="1:5" x14ac:dyDescent="0.25">
      <c r="A3309" s="78" t="s">
        <v>4663</v>
      </c>
      <c r="B3309" s="57" t="s">
        <v>743</v>
      </c>
      <c r="C3309" s="57" t="s">
        <v>4085</v>
      </c>
      <c r="D3309" s="57" t="s">
        <v>4087</v>
      </c>
      <c r="E3309" s="66" t="s">
        <v>4</v>
      </c>
    </row>
    <row r="3310" spans="1:5" x14ac:dyDescent="0.25">
      <c r="A3310" s="78" t="s">
        <v>4664</v>
      </c>
      <c r="B3310" s="57" t="s">
        <v>743</v>
      </c>
      <c r="C3310" s="57" t="s">
        <v>4085</v>
      </c>
      <c r="D3310" s="57" t="s">
        <v>4089</v>
      </c>
      <c r="E3310" s="66" t="s">
        <v>4</v>
      </c>
    </row>
    <row r="3311" spans="1:5" x14ac:dyDescent="0.25">
      <c r="A3311" s="78" t="s">
        <v>4665</v>
      </c>
      <c r="B3311" s="57" t="s">
        <v>743</v>
      </c>
      <c r="C3311" s="57" t="s">
        <v>4085</v>
      </c>
      <c r="D3311" s="57" t="s">
        <v>4091</v>
      </c>
      <c r="E3311" s="66" t="s">
        <v>4</v>
      </c>
    </row>
    <row r="3312" spans="1:5" x14ac:dyDescent="0.25">
      <c r="A3312" s="78" t="s">
        <v>4666</v>
      </c>
      <c r="B3312" s="57" t="s">
        <v>743</v>
      </c>
      <c r="C3312" s="57" t="s">
        <v>4085</v>
      </c>
      <c r="D3312" s="57" t="s">
        <v>4093</v>
      </c>
      <c r="E3312" s="66" t="s">
        <v>4</v>
      </c>
    </row>
    <row r="3313" spans="1:5" x14ac:dyDescent="0.25">
      <c r="A3313" s="78" t="s">
        <v>4667</v>
      </c>
      <c r="B3313" s="57" t="s">
        <v>743</v>
      </c>
      <c r="C3313" s="57" t="s">
        <v>4085</v>
      </c>
      <c r="D3313" s="57" t="s">
        <v>56</v>
      </c>
      <c r="E3313" s="66" t="s">
        <v>4</v>
      </c>
    </row>
    <row r="3314" spans="1:5" x14ac:dyDescent="0.25">
      <c r="A3314" s="78" t="s">
        <v>4668</v>
      </c>
      <c r="B3314" s="57" t="s">
        <v>749</v>
      </c>
      <c r="C3314" s="57" t="s">
        <v>4085</v>
      </c>
      <c r="D3314" s="57" t="s">
        <v>56</v>
      </c>
      <c r="E3314" s="66" t="s">
        <v>4</v>
      </c>
    </row>
    <row r="3315" spans="1:5" x14ac:dyDescent="0.25">
      <c r="A3315" s="78" t="s">
        <v>4669</v>
      </c>
      <c r="B3315" s="57" t="s">
        <v>759</v>
      </c>
      <c r="C3315" s="57" t="s">
        <v>4085</v>
      </c>
      <c r="D3315" s="57" t="s">
        <v>4087</v>
      </c>
      <c r="E3315" s="66" t="s">
        <v>4</v>
      </c>
    </row>
    <row r="3316" spans="1:5" x14ac:dyDescent="0.25">
      <c r="A3316" s="78" t="s">
        <v>4670</v>
      </c>
      <c r="B3316" s="57" t="s">
        <v>759</v>
      </c>
      <c r="C3316" s="57" t="s">
        <v>4085</v>
      </c>
      <c r="D3316" s="57" t="s">
        <v>4089</v>
      </c>
      <c r="E3316" s="66" t="s">
        <v>4</v>
      </c>
    </row>
    <row r="3317" spans="1:5" x14ac:dyDescent="0.25">
      <c r="A3317" s="78" t="s">
        <v>4671</v>
      </c>
      <c r="B3317" s="57" t="s">
        <v>759</v>
      </c>
      <c r="C3317" s="57" t="s">
        <v>4085</v>
      </c>
      <c r="D3317" s="57" t="s">
        <v>4091</v>
      </c>
      <c r="E3317" s="66" t="s">
        <v>4</v>
      </c>
    </row>
    <row r="3318" spans="1:5" x14ac:dyDescent="0.25">
      <c r="A3318" s="78" t="s">
        <v>4672</v>
      </c>
      <c r="B3318" s="57" t="s">
        <v>759</v>
      </c>
      <c r="C3318" s="57" t="s">
        <v>4085</v>
      </c>
      <c r="D3318" s="57" t="s">
        <v>4093</v>
      </c>
      <c r="E3318" s="66" t="s">
        <v>4</v>
      </c>
    </row>
    <row r="3319" spans="1:5" x14ac:dyDescent="0.25">
      <c r="A3319" s="78" t="s">
        <v>4673</v>
      </c>
      <c r="B3319" s="57" t="s">
        <v>759</v>
      </c>
      <c r="C3319" s="57" t="s">
        <v>4085</v>
      </c>
      <c r="D3319" s="57" t="s">
        <v>56</v>
      </c>
      <c r="E3319" s="66" t="s">
        <v>4</v>
      </c>
    </row>
    <row r="3320" spans="1:5" x14ac:dyDescent="0.25">
      <c r="A3320" s="78" t="s">
        <v>4674</v>
      </c>
      <c r="B3320" s="57" t="s">
        <v>4675</v>
      </c>
      <c r="C3320" s="57" t="s">
        <v>4085</v>
      </c>
      <c r="D3320" s="57" t="s">
        <v>56</v>
      </c>
      <c r="E3320" s="66" t="s">
        <v>4</v>
      </c>
    </row>
    <row r="3321" spans="1:5" x14ac:dyDescent="0.25">
      <c r="A3321" s="78" t="s">
        <v>4676</v>
      </c>
      <c r="B3321" s="57" t="s">
        <v>4677</v>
      </c>
      <c r="C3321" s="57" t="s">
        <v>4085</v>
      </c>
      <c r="D3321" s="57" t="s">
        <v>4091</v>
      </c>
      <c r="E3321" s="66" t="s">
        <v>4</v>
      </c>
    </row>
    <row r="3322" spans="1:5" x14ac:dyDescent="0.25">
      <c r="A3322" s="78" t="s">
        <v>4678</v>
      </c>
      <c r="B3322" s="57" t="s">
        <v>765</v>
      </c>
      <c r="C3322" s="57" t="s">
        <v>4085</v>
      </c>
      <c r="D3322" s="57" t="s">
        <v>4087</v>
      </c>
      <c r="E3322" s="66" t="s">
        <v>4</v>
      </c>
    </row>
    <row r="3323" spans="1:5" x14ac:dyDescent="0.25">
      <c r="A3323" s="78" t="s">
        <v>4679</v>
      </c>
      <c r="B3323" s="57" t="s">
        <v>765</v>
      </c>
      <c r="C3323" s="57" t="s">
        <v>4085</v>
      </c>
      <c r="D3323" s="57" t="s">
        <v>4089</v>
      </c>
      <c r="E3323" s="66" t="s">
        <v>4</v>
      </c>
    </row>
    <row r="3324" spans="1:5" x14ac:dyDescent="0.25">
      <c r="A3324" s="78" t="s">
        <v>4680</v>
      </c>
      <c r="B3324" s="57" t="s">
        <v>765</v>
      </c>
      <c r="C3324" s="57" t="s">
        <v>4085</v>
      </c>
      <c r="D3324" s="57" t="s">
        <v>4091</v>
      </c>
      <c r="E3324" s="66" t="s">
        <v>4</v>
      </c>
    </row>
    <row r="3325" spans="1:5" x14ac:dyDescent="0.25">
      <c r="A3325" s="78" t="s">
        <v>4681</v>
      </c>
      <c r="B3325" s="57" t="s">
        <v>765</v>
      </c>
      <c r="C3325" s="57" t="s">
        <v>4085</v>
      </c>
      <c r="D3325" s="57" t="s">
        <v>4093</v>
      </c>
      <c r="E3325" s="66" t="s">
        <v>4</v>
      </c>
    </row>
    <row r="3326" spans="1:5" x14ac:dyDescent="0.25">
      <c r="A3326" s="78" t="s">
        <v>4682</v>
      </c>
      <c r="B3326" s="57" t="s">
        <v>765</v>
      </c>
      <c r="C3326" s="57" t="s">
        <v>4085</v>
      </c>
      <c r="D3326" s="57" t="s">
        <v>56</v>
      </c>
      <c r="E3326" s="66" t="s">
        <v>4</v>
      </c>
    </row>
    <row r="3327" spans="1:5" x14ac:dyDescent="0.25">
      <c r="A3327" s="78" t="s">
        <v>4683</v>
      </c>
      <c r="B3327" s="57" t="s">
        <v>4684</v>
      </c>
      <c r="C3327" s="57" t="s">
        <v>4085</v>
      </c>
      <c r="D3327" s="57" t="s">
        <v>4091</v>
      </c>
      <c r="E3327" s="66" t="s">
        <v>4</v>
      </c>
    </row>
    <row r="3328" spans="1:5" x14ac:dyDescent="0.25">
      <c r="A3328" s="78" t="s">
        <v>4685</v>
      </c>
      <c r="B3328" s="57" t="s">
        <v>4686</v>
      </c>
      <c r="C3328" s="57" t="s">
        <v>4085</v>
      </c>
      <c r="D3328" s="57" t="s">
        <v>4091</v>
      </c>
      <c r="E3328" s="66" t="s">
        <v>4</v>
      </c>
    </row>
    <row r="3329" spans="1:5" x14ac:dyDescent="0.25">
      <c r="A3329" s="78" t="s">
        <v>4687</v>
      </c>
      <c r="B3329" s="57" t="s">
        <v>4688</v>
      </c>
      <c r="C3329" s="57" t="s">
        <v>4085</v>
      </c>
      <c r="D3329" s="57" t="s">
        <v>4087</v>
      </c>
      <c r="E3329" s="66" t="s">
        <v>4</v>
      </c>
    </row>
    <row r="3330" spans="1:5" x14ac:dyDescent="0.25">
      <c r="A3330" s="78" t="s">
        <v>4689</v>
      </c>
      <c r="B3330" s="57" t="s">
        <v>4688</v>
      </c>
      <c r="C3330" s="57" t="s">
        <v>4085</v>
      </c>
      <c r="D3330" s="57" t="s">
        <v>4089</v>
      </c>
      <c r="E3330" s="66" t="s">
        <v>4</v>
      </c>
    </row>
    <row r="3331" spans="1:5" x14ac:dyDescent="0.25">
      <c r="A3331" s="78" t="s">
        <v>4690</v>
      </c>
      <c r="B3331" s="57" t="s">
        <v>4688</v>
      </c>
      <c r="C3331" s="57" t="s">
        <v>4085</v>
      </c>
      <c r="D3331" s="57" t="s">
        <v>4091</v>
      </c>
      <c r="E3331" s="66" t="s">
        <v>4</v>
      </c>
    </row>
    <row r="3332" spans="1:5" x14ac:dyDescent="0.25">
      <c r="A3332" s="78" t="s">
        <v>4691</v>
      </c>
      <c r="B3332" s="57" t="s">
        <v>4688</v>
      </c>
      <c r="C3332" s="57" t="s">
        <v>4085</v>
      </c>
      <c r="D3332" s="57" t="s">
        <v>4093</v>
      </c>
      <c r="E3332" s="66" t="s">
        <v>4</v>
      </c>
    </row>
    <row r="3333" spans="1:5" x14ac:dyDescent="0.25">
      <c r="A3333" s="78" t="s">
        <v>4692</v>
      </c>
      <c r="B3333" s="57" t="s">
        <v>4688</v>
      </c>
      <c r="C3333" s="57" t="s">
        <v>4085</v>
      </c>
      <c r="D3333" s="57" t="s">
        <v>56</v>
      </c>
      <c r="E3333" s="66" t="s">
        <v>4</v>
      </c>
    </row>
    <row r="3334" spans="1:5" x14ac:dyDescent="0.25">
      <c r="A3334" s="78" t="s">
        <v>4693</v>
      </c>
      <c r="B3334" s="57" t="s">
        <v>4694</v>
      </c>
      <c r="C3334" s="57" t="s">
        <v>4085</v>
      </c>
      <c r="D3334" s="57" t="s">
        <v>4087</v>
      </c>
      <c r="E3334" s="66" t="s">
        <v>4</v>
      </c>
    </row>
    <row r="3335" spans="1:5" x14ac:dyDescent="0.25">
      <c r="A3335" s="78" t="s">
        <v>4695</v>
      </c>
      <c r="B3335" s="57" t="s">
        <v>4694</v>
      </c>
      <c r="C3335" s="57" t="s">
        <v>4085</v>
      </c>
      <c r="D3335" s="57" t="s">
        <v>4089</v>
      </c>
      <c r="E3335" s="66" t="s">
        <v>4</v>
      </c>
    </row>
    <row r="3336" spans="1:5" x14ac:dyDescent="0.25">
      <c r="A3336" s="78" t="s">
        <v>4696</v>
      </c>
      <c r="B3336" s="57" t="s">
        <v>4694</v>
      </c>
      <c r="C3336" s="57" t="s">
        <v>4085</v>
      </c>
      <c r="D3336" s="57" t="s">
        <v>4091</v>
      </c>
      <c r="E3336" s="66" t="s">
        <v>4</v>
      </c>
    </row>
    <row r="3337" spans="1:5" x14ac:dyDescent="0.25">
      <c r="A3337" s="78" t="s">
        <v>4697</v>
      </c>
      <c r="B3337" s="57" t="s">
        <v>4694</v>
      </c>
      <c r="C3337" s="57" t="s">
        <v>4085</v>
      </c>
      <c r="D3337" s="57" t="s">
        <v>4093</v>
      </c>
      <c r="E3337" s="66" t="s">
        <v>4</v>
      </c>
    </row>
    <row r="3338" spans="1:5" x14ac:dyDescent="0.25">
      <c r="A3338" s="78" t="s">
        <v>4698</v>
      </c>
      <c r="B3338" s="57" t="s">
        <v>4694</v>
      </c>
      <c r="C3338" s="57" t="s">
        <v>4085</v>
      </c>
      <c r="D3338" s="57" t="s">
        <v>56</v>
      </c>
      <c r="E3338" s="66" t="s">
        <v>4</v>
      </c>
    </row>
    <row r="3339" spans="1:5" x14ac:dyDescent="0.25">
      <c r="A3339" s="78" t="s">
        <v>4699</v>
      </c>
      <c r="B3339" s="57" t="s">
        <v>4700</v>
      </c>
      <c r="C3339" s="57" t="s">
        <v>4085</v>
      </c>
      <c r="D3339" s="57" t="s">
        <v>56</v>
      </c>
      <c r="E3339" s="66" t="s">
        <v>4</v>
      </c>
    </row>
    <row r="3340" spans="1:5" x14ac:dyDescent="0.25">
      <c r="A3340" s="78" t="s">
        <v>4701</v>
      </c>
      <c r="B3340" s="57" t="s">
        <v>771</v>
      </c>
      <c r="C3340" s="57" t="s">
        <v>4085</v>
      </c>
      <c r="D3340" s="57" t="s">
        <v>4087</v>
      </c>
      <c r="E3340" s="66" t="s">
        <v>4</v>
      </c>
    </row>
    <row r="3341" spans="1:5" x14ac:dyDescent="0.25">
      <c r="A3341" s="78" t="s">
        <v>4702</v>
      </c>
      <c r="B3341" s="57" t="s">
        <v>771</v>
      </c>
      <c r="C3341" s="57" t="s">
        <v>4085</v>
      </c>
      <c r="D3341" s="57" t="s">
        <v>56</v>
      </c>
      <c r="E3341" s="66" t="s">
        <v>4</v>
      </c>
    </row>
    <row r="3342" spans="1:5" x14ac:dyDescent="0.25">
      <c r="A3342" s="78" t="s">
        <v>4703</v>
      </c>
      <c r="B3342" s="57" t="s">
        <v>773</v>
      </c>
      <c r="C3342" s="57" t="s">
        <v>4085</v>
      </c>
      <c r="D3342" s="57" t="s">
        <v>56</v>
      </c>
      <c r="E3342" s="66" t="s">
        <v>4</v>
      </c>
    </row>
    <row r="3343" spans="1:5" x14ac:dyDescent="0.25">
      <c r="A3343" s="78" t="s">
        <v>4704</v>
      </c>
      <c r="B3343" s="57" t="s">
        <v>799</v>
      </c>
      <c r="C3343" s="57" t="s">
        <v>4085</v>
      </c>
      <c r="D3343" s="57" t="s">
        <v>4087</v>
      </c>
      <c r="E3343" s="66" t="s">
        <v>4</v>
      </c>
    </row>
    <row r="3344" spans="1:5" x14ac:dyDescent="0.25">
      <c r="A3344" s="78" t="s">
        <v>4705</v>
      </c>
      <c r="B3344" s="57" t="s">
        <v>799</v>
      </c>
      <c r="C3344" s="57" t="s">
        <v>4085</v>
      </c>
      <c r="D3344" s="57" t="s">
        <v>4089</v>
      </c>
      <c r="E3344" s="66" t="s">
        <v>4</v>
      </c>
    </row>
    <row r="3345" spans="1:5" x14ac:dyDescent="0.25">
      <c r="A3345" s="78" t="s">
        <v>4706</v>
      </c>
      <c r="B3345" s="57" t="s">
        <v>799</v>
      </c>
      <c r="C3345" s="57" t="s">
        <v>4085</v>
      </c>
      <c r="D3345" s="57" t="s">
        <v>4091</v>
      </c>
      <c r="E3345" s="66" t="s">
        <v>4</v>
      </c>
    </row>
    <row r="3346" spans="1:5" x14ac:dyDescent="0.25">
      <c r="A3346" s="78" t="s">
        <v>4707</v>
      </c>
      <c r="B3346" s="57" t="s">
        <v>799</v>
      </c>
      <c r="C3346" s="57" t="s">
        <v>4085</v>
      </c>
      <c r="D3346" s="57" t="s">
        <v>4093</v>
      </c>
      <c r="E3346" s="66" t="s">
        <v>4</v>
      </c>
    </row>
    <row r="3347" spans="1:5" x14ac:dyDescent="0.25">
      <c r="A3347" s="78" t="s">
        <v>4708</v>
      </c>
      <c r="B3347" s="57" t="s">
        <v>799</v>
      </c>
      <c r="C3347" s="57" t="s">
        <v>4085</v>
      </c>
      <c r="D3347" s="57" t="s">
        <v>56</v>
      </c>
      <c r="E3347" s="66" t="s">
        <v>4</v>
      </c>
    </row>
    <row r="3348" spans="1:5" x14ac:dyDescent="0.25">
      <c r="A3348" s="78" t="s">
        <v>4709</v>
      </c>
      <c r="B3348" s="57" t="s">
        <v>835</v>
      </c>
      <c r="C3348" s="57" t="s">
        <v>4085</v>
      </c>
      <c r="D3348" s="57" t="s">
        <v>4087</v>
      </c>
      <c r="E3348" s="66" t="s">
        <v>4</v>
      </c>
    </row>
    <row r="3349" spans="1:5" x14ac:dyDescent="0.25">
      <c r="A3349" s="78" t="s">
        <v>4710</v>
      </c>
      <c r="B3349" s="57" t="s">
        <v>835</v>
      </c>
      <c r="C3349" s="57" t="s">
        <v>4085</v>
      </c>
      <c r="D3349" s="57" t="s">
        <v>4089</v>
      </c>
      <c r="E3349" s="66" t="s">
        <v>4</v>
      </c>
    </row>
    <row r="3350" spans="1:5" x14ac:dyDescent="0.25">
      <c r="A3350" s="78" t="s">
        <v>4711</v>
      </c>
      <c r="B3350" s="57" t="s">
        <v>835</v>
      </c>
      <c r="C3350" s="57" t="s">
        <v>4085</v>
      </c>
      <c r="D3350" s="57" t="s">
        <v>4091</v>
      </c>
      <c r="E3350" s="66" t="s">
        <v>4</v>
      </c>
    </row>
    <row r="3351" spans="1:5" x14ac:dyDescent="0.25">
      <c r="A3351" s="78" t="s">
        <v>4712</v>
      </c>
      <c r="B3351" s="57" t="s">
        <v>835</v>
      </c>
      <c r="C3351" s="57" t="s">
        <v>4085</v>
      </c>
      <c r="D3351" s="57" t="s">
        <v>4093</v>
      </c>
      <c r="E3351" s="66" t="s">
        <v>4</v>
      </c>
    </row>
    <row r="3352" spans="1:5" x14ac:dyDescent="0.25">
      <c r="A3352" s="78" t="s">
        <v>4713</v>
      </c>
      <c r="B3352" s="57" t="s">
        <v>835</v>
      </c>
      <c r="C3352" s="57" t="s">
        <v>4085</v>
      </c>
      <c r="D3352" s="57" t="s">
        <v>56</v>
      </c>
      <c r="E3352" s="66" t="s">
        <v>4</v>
      </c>
    </row>
    <row r="3353" spans="1:5" x14ac:dyDescent="0.25">
      <c r="A3353" s="78" t="s">
        <v>4714</v>
      </c>
      <c r="B3353" s="57" t="s">
        <v>4715</v>
      </c>
      <c r="C3353" s="57" t="s">
        <v>4085</v>
      </c>
      <c r="D3353" s="57" t="s">
        <v>4087</v>
      </c>
      <c r="E3353" s="66" t="s">
        <v>4</v>
      </c>
    </row>
    <row r="3354" spans="1:5" x14ac:dyDescent="0.25">
      <c r="A3354" s="78" t="s">
        <v>4716</v>
      </c>
      <c r="B3354" s="57" t="s">
        <v>4715</v>
      </c>
      <c r="C3354" s="57" t="s">
        <v>4085</v>
      </c>
      <c r="D3354" s="57" t="s">
        <v>4089</v>
      </c>
      <c r="E3354" s="66" t="s">
        <v>4</v>
      </c>
    </row>
    <row r="3355" spans="1:5" x14ac:dyDescent="0.25">
      <c r="A3355" s="78" t="s">
        <v>4717</v>
      </c>
      <c r="B3355" s="57" t="s">
        <v>4715</v>
      </c>
      <c r="C3355" s="57" t="s">
        <v>4085</v>
      </c>
      <c r="D3355" s="57" t="s">
        <v>4091</v>
      </c>
      <c r="E3355" s="66" t="s">
        <v>4</v>
      </c>
    </row>
    <row r="3356" spans="1:5" x14ac:dyDescent="0.25">
      <c r="A3356" s="78" t="s">
        <v>4718</v>
      </c>
      <c r="B3356" s="57" t="s">
        <v>4715</v>
      </c>
      <c r="C3356" s="57" t="s">
        <v>4085</v>
      </c>
      <c r="D3356" s="57" t="s">
        <v>4093</v>
      </c>
      <c r="E3356" s="66" t="s">
        <v>4</v>
      </c>
    </row>
    <row r="3357" spans="1:5" x14ac:dyDescent="0.25">
      <c r="A3357" s="78" t="s">
        <v>4719</v>
      </c>
      <c r="B3357" s="57" t="s">
        <v>4715</v>
      </c>
      <c r="C3357" s="57" t="s">
        <v>4085</v>
      </c>
      <c r="D3357" s="57" t="s">
        <v>56</v>
      </c>
      <c r="E3357" s="66" t="s">
        <v>4</v>
      </c>
    </row>
    <row r="3358" spans="1:5" x14ac:dyDescent="0.25">
      <c r="A3358" s="78" t="s">
        <v>4720</v>
      </c>
      <c r="B3358" s="57" t="s">
        <v>883</v>
      </c>
      <c r="C3358" s="57" t="s">
        <v>4085</v>
      </c>
      <c r="D3358" s="57" t="s">
        <v>4087</v>
      </c>
      <c r="E3358" s="66" t="s">
        <v>4</v>
      </c>
    </row>
    <row r="3359" spans="1:5" x14ac:dyDescent="0.25">
      <c r="A3359" s="78" t="s">
        <v>4721</v>
      </c>
      <c r="B3359" s="57" t="s">
        <v>883</v>
      </c>
      <c r="C3359" s="57" t="s">
        <v>4085</v>
      </c>
      <c r="D3359" s="57" t="s">
        <v>4089</v>
      </c>
      <c r="E3359" s="66" t="s">
        <v>4</v>
      </c>
    </row>
    <row r="3360" spans="1:5" x14ac:dyDescent="0.25">
      <c r="A3360" s="78" t="s">
        <v>4722</v>
      </c>
      <c r="B3360" s="57" t="s">
        <v>883</v>
      </c>
      <c r="C3360" s="57" t="s">
        <v>4085</v>
      </c>
      <c r="D3360" s="57" t="s">
        <v>4091</v>
      </c>
      <c r="E3360" s="66" t="s">
        <v>4</v>
      </c>
    </row>
    <row r="3361" spans="1:5" x14ac:dyDescent="0.25">
      <c r="A3361" s="78" t="s">
        <v>4723</v>
      </c>
      <c r="B3361" s="57" t="s">
        <v>883</v>
      </c>
      <c r="C3361" s="57" t="s">
        <v>4085</v>
      </c>
      <c r="D3361" s="57" t="s">
        <v>4093</v>
      </c>
      <c r="E3361" s="66" t="s">
        <v>4</v>
      </c>
    </row>
    <row r="3362" spans="1:5" x14ac:dyDescent="0.25">
      <c r="A3362" s="78" t="s">
        <v>4724</v>
      </c>
      <c r="B3362" s="57" t="s">
        <v>883</v>
      </c>
      <c r="C3362" s="57" t="s">
        <v>4085</v>
      </c>
      <c r="D3362" s="57" t="s">
        <v>56</v>
      </c>
      <c r="E3362" s="66" t="s">
        <v>4</v>
      </c>
    </row>
    <row r="3363" spans="1:5" x14ac:dyDescent="0.25">
      <c r="A3363" s="78" t="s">
        <v>4725</v>
      </c>
      <c r="B3363" s="57" t="s">
        <v>889</v>
      </c>
      <c r="C3363" s="57" t="s">
        <v>4085</v>
      </c>
      <c r="D3363" s="57" t="s">
        <v>4087</v>
      </c>
      <c r="E3363" s="66" t="s">
        <v>4</v>
      </c>
    </row>
    <row r="3364" spans="1:5" x14ac:dyDescent="0.25">
      <c r="A3364" s="78" t="s">
        <v>4726</v>
      </c>
      <c r="B3364" s="57" t="s">
        <v>889</v>
      </c>
      <c r="C3364" s="57" t="s">
        <v>4085</v>
      </c>
      <c r="D3364" s="57" t="s">
        <v>4089</v>
      </c>
      <c r="E3364" s="66" t="s">
        <v>4</v>
      </c>
    </row>
    <row r="3365" spans="1:5" x14ac:dyDescent="0.25">
      <c r="A3365" s="78" t="s">
        <v>4727</v>
      </c>
      <c r="B3365" s="57" t="s">
        <v>889</v>
      </c>
      <c r="C3365" s="57" t="s">
        <v>4085</v>
      </c>
      <c r="D3365" s="57" t="s">
        <v>4091</v>
      </c>
      <c r="E3365" s="66" t="s">
        <v>4</v>
      </c>
    </row>
    <row r="3366" spans="1:5" x14ac:dyDescent="0.25">
      <c r="A3366" s="78" t="s">
        <v>4728</v>
      </c>
      <c r="B3366" s="57" t="s">
        <v>889</v>
      </c>
      <c r="C3366" s="57" t="s">
        <v>4085</v>
      </c>
      <c r="D3366" s="57" t="s">
        <v>4093</v>
      </c>
      <c r="E3366" s="66" t="s">
        <v>4</v>
      </c>
    </row>
    <row r="3367" spans="1:5" x14ac:dyDescent="0.25">
      <c r="A3367" s="78" t="s">
        <v>4729</v>
      </c>
      <c r="B3367" s="57" t="s">
        <v>889</v>
      </c>
      <c r="C3367" s="57" t="s">
        <v>4085</v>
      </c>
      <c r="D3367" s="57" t="s">
        <v>56</v>
      </c>
      <c r="E3367" s="66" t="s">
        <v>4</v>
      </c>
    </row>
    <row r="3368" spans="1:5" x14ac:dyDescent="0.25">
      <c r="A3368" s="78" t="s">
        <v>4730</v>
      </c>
      <c r="B3368" s="57" t="s">
        <v>895</v>
      </c>
      <c r="C3368" s="57" t="s">
        <v>4085</v>
      </c>
      <c r="D3368" s="57" t="s">
        <v>4087</v>
      </c>
      <c r="E3368" s="66" t="s">
        <v>4</v>
      </c>
    </row>
    <row r="3369" spans="1:5" x14ac:dyDescent="0.25">
      <c r="A3369" s="78" t="s">
        <v>4731</v>
      </c>
      <c r="B3369" s="57" t="s">
        <v>895</v>
      </c>
      <c r="C3369" s="57" t="s">
        <v>4085</v>
      </c>
      <c r="D3369" s="57" t="s">
        <v>4089</v>
      </c>
      <c r="E3369" s="66" t="s">
        <v>4</v>
      </c>
    </row>
    <row r="3370" spans="1:5" x14ac:dyDescent="0.25">
      <c r="A3370" s="78" t="s">
        <v>4732</v>
      </c>
      <c r="B3370" s="57" t="s">
        <v>895</v>
      </c>
      <c r="C3370" s="57" t="s">
        <v>4085</v>
      </c>
      <c r="D3370" s="57" t="s">
        <v>4091</v>
      </c>
      <c r="E3370" s="66" t="s">
        <v>4</v>
      </c>
    </row>
    <row r="3371" spans="1:5" x14ac:dyDescent="0.25">
      <c r="A3371" s="78" t="s">
        <v>4733</v>
      </c>
      <c r="B3371" s="57" t="s">
        <v>895</v>
      </c>
      <c r="C3371" s="57" t="s">
        <v>4085</v>
      </c>
      <c r="D3371" s="57" t="s">
        <v>4093</v>
      </c>
      <c r="E3371" s="66" t="s">
        <v>4</v>
      </c>
    </row>
    <row r="3372" spans="1:5" x14ac:dyDescent="0.25">
      <c r="A3372" s="78" t="s">
        <v>4734</v>
      </c>
      <c r="B3372" s="57" t="s">
        <v>895</v>
      </c>
      <c r="C3372" s="57" t="s">
        <v>4085</v>
      </c>
      <c r="D3372" s="57" t="s">
        <v>56</v>
      </c>
      <c r="E3372" s="66" t="s">
        <v>4</v>
      </c>
    </row>
    <row r="3373" spans="1:5" x14ac:dyDescent="0.25">
      <c r="A3373" s="78" t="s">
        <v>4735</v>
      </c>
      <c r="B3373" s="57" t="s">
        <v>901</v>
      </c>
      <c r="C3373" s="57" t="s">
        <v>4085</v>
      </c>
      <c r="D3373" s="57" t="s">
        <v>4087</v>
      </c>
      <c r="E3373" s="66" t="s">
        <v>4</v>
      </c>
    </row>
    <row r="3374" spans="1:5" x14ac:dyDescent="0.25">
      <c r="A3374" s="78" t="s">
        <v>4736</v>
      </c>
      <c r="B3374" s="57" t="s">
        <v>901</v>
      </c>
      <c r="C3374" s="57" t="s">
        <v>4085</v>
      </c>
      <c r="D3374" s="57" t="s">
        <v>4089</v>
      </c>
      <c r="E3374" s="66" t="s">
        <v>4</v>
      </c>
    </row>
    <row r="3375" spans="1:5" x14ac:dyDescent="0.25">
      <c r="A3375" s="78" t="s">
        <v>4737</v>
      </c>
      <c r="B3375" s="57" t="s">
        <v>901</v>
      </c>
      <c r="C3375" s="57" t="s">
        <v>4085</v>
      </c>
      <c r="D3375" s="57" t="s">
        <v>4091</v>
      </c>
      <c r="E3375" s="66" t="s">
        <v>4</v>
      </c>
    </row>
    <row r="3376" spans="1:5" x14ac:dyDescent="0.25">
      <c r="A3376" s="78" t="s">
        <v>4738</v>
      </c>
      <c r="B3376" s="57" t="s">
        <v>901</v>
      </c>
      <c r="C3376" s="57" t="s">
        <v>4085</v>
      </c>
      <c r="D3376" s="57" t="s">
        <v>4093</v>
      </c>
      <c r="E3376" s="66" t="s">
        <v>4</v>
      </c>
    </row>
    <row r="3377" spans="1:5" x14ac:dyDescent="0.25">
      <c r="A3377" s="78" t="s">
        <v>4739</v>
      </c>
      <c r="B3377" s="57" t="s">
        <v>901</v>
      </c>
      <c r="C3377" s="57" t="s">
        <v>4085</v>
      </c>
      <c r="D3377" s="57" t="s">
        <v>56</v>
      </c>
      <c r="E3377" s="66" t="s">
        <v>4</v>
      </c>
    </row>
    <row r="3378" spans="1:5" x14ac:dyDescent="0.25">
      <c r="A3378" s="78" t="s">
        <v>4740</v>
      </c>
      <c r="B3378" s="57" t="s">
        <v>907</v>
      </c>
      <c r="C3378" s="57" t="s">
        <v>4085</v>
      </c>
      <c r="D3378" s="57" t="s">
        <v>4087</v>
      </c>
      <c r="E3378" s="66" t="s">
        <v>4</v>
      </c>
    </row>
    <row r="3379" spans="1:5" x14ac:dyDescent="0.25">
      <c r="A3379" s="78" t="s">
        <v>4741</v>
      </c>
      <c r="B3379" s="57" t="s">
        <v>907</v>
      </c>
      <c r="C3379" s="57" t="s">
        <v>4085</v>
      </c>
      <c r="D3379" s="57" t="s">
        <v>4089</v>
      </c>
      <c r="E3379" s="66" t="s">
        <v>4</v>
      </c>
    </row>
    <row r="3380" spans="1:5" x14ac:dyDescent="0.25">
      <c r="A3380" s="78" t="s">
        <v>4742</v>
      </c>
      <c r="B3380" s="57" t="s">
        <v>907</v>
      </c>
      <c r="C3380" s="57" t="s">
        <v>4085</v>
      </c>
      <c r="D3380" s="57" t="s">
        <v>4091</v>
      </c>
      <c r="E3380" s="66" t="s">
        <v>4</v>
      </c>
    </row>
    <row r="3381" spans="1:5" x14ac:dyDescent="0.25">
      <c r="A3381" s="78" t="s">
        <v>4743</v>
      </c>
      <c r="B3381" s="57" t="s">
        <v>907</v>
      </c>
      <c r="C3381" s="57" t="s">
        <v>4085</v>
      </c>
      <c r="D3381" s="57" t="s">
        <v>4093</v>
      </c>
      <c r="E3381" s="66" t="s">
        <v>4</v>
      </c>
    </row>
    <row r="3382" spans="1:5" x14ac:dyDescent="0.25">
      <c r="A3382" s="78" t="s">
        <v>4744</v>
      </c>
      <c r="B3382" s="57" t="s">
        <v>907</v>
      </c>
      <c r="C3382" s="57" t="s">
        <v>4085</v>
      </c>
      <c r="D3382" s="57" t="s">
        <v>56</v>
      </c>
      <c r="E3382" s="66" t="s">
        <v>4</v>
      </c>
    </row>
    <row r="3383" spans="1:5" x14ac:dyDescent="0.25">
      <c r="A3383" s="78" t="s">
        <v>4745</v>
      </c>
      <c r="B3383" s="57" t="s">
        <v>913</v>
      </c>
      <c r="C3383" s="57" t="s">
        <v>4085</v>
      </c>
      <c r="D3383" s="57" t="s">
        <v>4087</v>
      </c>
      <c r="E3383" s="66" t="s">
        <v>4</v>
      </c>
    </row>
    <row r="3384" spans="1:5" x14ac:dyDescent="0.25">
      <c r="A3384" s="78" t="s">
        <v>4746</v>
      </c>
      <c r="B3384" s="57" t="s">
        <v>913</v>
      </c>
      <c r="C3384" s="57" t="s">
        <v>4085</v>
      </c>
      <c r="D3384" s="57" t="s">
        <v>4093</v>
      </c>
      <c r="E3384" s="66" t="s">
        <v>4</v>
      </c>
    </row>
    <row r="3385" spans="1:5" x14ac:dyDescent="0.25">
      <c r="A3385" s="78" t="s">
        <v>4747</v>
      </c>
      <c r="B3385" s="57" t="s">
        <v>915</v>
      </c>
      <c r="C3385" s="57" t="s">
        <v>4085</v>
      </c>
      <c r="D3385" s="57" t="s">
        <v>4087</v>
      </c>
      <c r="E3385" s="66" t="s">
        <v>4</v>
      </c>
    </row>
    <row r="3386" spans="1:5" x14ac:dyDescent="0.25">
      <c r="A3386" s="78" t="s">
        <v>4748</v>
      </c>
      <c r="B3386" s="57" t="s">
        <v>915</v>
      </c>
      <c r="C3386" s="57" t="s">
        <v>4085</v>
      </c>
      <c r="D3386" s="57" t="s">
        <v>4089</v>
      </c>
      <c r="E3386" s="66" t="s">
        <v>4</v>
      </c>
    </row>
    <row r="3387" spans="1:5" x14ac:dyDescent="0.25">
      <c r="A3387" s="78" t="s">
        <v>4749</v>
      </c>
      <c r="B3387" s="57" t="s">
        <v>915</v>
      </c>
      <c r="C3387" s="57" t="s">
        <v>4085</v>
      </c>
      <c r="D3387" s="57" t="s">
        <v>4091</v>
      </c>
      <c r="E3387" s="66" t="s">
        <v>4</v>
      </c>
    </row>
    <row r="3388" spans="1:5" x14ac:dyDescent="0.25">
      <c r="A3388" s="78" t="s">
        <v>4750</v>
      </c>
      <c r="B3388" s="57" t="s">
        <v>915</v>
      </c>
      <c r="C3388" s="57" t="s">
        <v>4085</v>
      </c>
      <c r="D3388" s="57" t="s">
        <v>4093</v>
      </c>
      <c r="E3388" s="66" t="s">
        <v>4</v>
      </c>
    </row>
    <row r="3389" spans="1:5" x14ac:dyDescent="0.25">
      <c r="A3389" s="78" t="s">
        <v>4751</v>
      </c>
      <c r="B3389" s="57" t="s">
        <v>915</v>
      </c>
      <c r="C3389" s="57" t="s">
        <v>4085</v>
      </c>
      <c r="D3389" s="57" t="s">
        <v>56</v>
      </c>
      <c r="E3389" s="66" t="s">
        <v>4</v>
      </c>
    </row>
    <row r="3390" spans="1:5" x14ac:dyDescent="0.25">
      <c r="A3390" s="78" t="s">
        <v>4752</v>
      </c>
      <c r="B3390" s="57" t="s">
        <v>927</v>
      </c>
      <c r="C3390" s="57" t="s">
        <v>4085</v>
      </c>
      <c r="D3390" s="57" t="s">
        <v>4087</v>
      </c>
      <c r="E3390" s="66" t="s">
        <v>4</v>
      </c>
    </row>
    <row r="3391" spans="1:5" x14ac:dyDescent="0.25">
      <c r="A3391" s="78" t="s">
        <v>4753</v>
      </c>
      <c r="B3391" s="57" t="s">
        <v>927</v>
      </c>
      <c r="C3391" s="57" t="s">
        <v>4085</v>
      </c>
      <c r="D3391" s="57" t="s">
        <v>4089</v>
      </c>
      <c r="E3391" s="66" t="s">
        <v>4</v>
      </c>
    </row>
    <row r="3392" spans="1:5" x14ac:dyDescent="0.25">
      <c r="A3392" s="78" t="s">
        <v>4754</v>
      </c>
      <c r="B3392" s="57" t="s">
        <v>927</v>
      </c>
      <c r="C3392" s="57" t="s">
        <v>4085</v>
      </c>
      <c r="D3392" s="57" t="s">
        <v>4091</v>
      </c>
      <c r="E3392" s="66" t="s">
        <v>4</v>
      </c>
    </row>
    <row r="3393" spans="1:5" x14ac:dyDescent="0.25">
      <c r="A3393" s="78" t="s">
        <v>4755</v>
      </c>
      <c r="B3393" s="57" t="s">
        <v>927</v>
      </c>
      <c r="C3393" s="57" t="s">
        <v>4085</v>
      </c>
      <c r="D3393" s="57" t="s">
        <v>4093</v>
      </c>
      <c r="E3393" s="66" t="s">
        <v>4</v>
      </c>
    </row>
    <row r="3394" spans="1:5" x14ac:dyDescent="0.25">
      <c r="A3394" s="78" t="s">
        <v>4756</v>
      </c>
      <c r="B3394" s="57" t="s">
        <v>927</v>
      </c>
      <c r="C3394" s="57" t="s">
        <v>4085</v>
      </c>
      <c r="D3394" s="57" t="s">
        <v>56</v>
      </c>
      <c r="E3394" s="66" t="s">
        <v>4</v>
      </c>
    </row>
    <row r="3395" spans="1:5" x14ac:dyDescent="0.25">
      <c r="A3395" s="78" t="s">
        <v>4757</v>
      </c>
      <c r="B3395" s="57" t="s">
        <v>935</v>
      </c>
      <c r="C3395" s="57" t="s">
        <v>4085</v>
      </c>
      <c r="D3395" s="57" t="s">
        <v>4087</v>
      </c>
      <c r="E3395" s="66" t="s">
        <v>4</v>
      </c>
    </row>
    <row r="3396" spans="1:5" x14ac:dyDescent="0.25">
      <c r="A3396" s="78" t="s">
        <v>4758</v>
      </c>
      <c r="B3396" s="57" t="s">
        <v>935</v>
      </c>
      <c r="C3396" s="57" t="s">
        <v>4085</v>
      </c>
      <c r="D3396" s="57" t="s">
        <v>4089</v>
      </c>
      <c r="E3396" s="66" t="s">
        <v>4</v>
      </c>
    </row>
    <row r="3397" spans="1:5" x14ac:dyDescent="0.25">
      <c r="A3397" s="78" t="s">
        <v>4759</v>
      </c>
      <c r="B3397" s="57" t="s">
        <v>935</v>
      </c>
      <c r="C3397" s="57" t="s">
        <v>4085</v>
      </c>
      <c r="D3397" s="57" t="s">
        <v>4091</v>
      </c>
      <c r="E3397" s="66" t="s">
        <v>4</v>
      </c>
    </row>
    <row r="3398" spans="1:5" x14ac:dyDescent="0.25">
      <c r="A3398" s="78" t="s">
        <v>4760</v>
      </c>
      <c r="B3398" s="57" t="s">
        <v>935</v>
      </c>
      <c r="C3398" s="57" t="s">
        <v>4085</v>
      </c>
      <c r="D3398" s="57" t="s">
        <v>4093</v>
      </c>
      <c r="E3398" s="66" t="s">
        <v>4</v>
      </c>
    </row>
    <row r="3399" spans="1:5" x14ac:dyDescent="0.25">
      <c r="A3399" s="78" t="s">
        <v>4761</v>
      </c>
      <c r="B3399" s="57" t="s">
        <v>935</v>
      </c>
      <c r="C3399" s="57" t="s">
        <v>4085</v>
      </c>
      <c r="D3399" s="57" t="s">
        <v>56</v>
      </c>
      <c r="E3399" s="66" t="s">
        <v>4</v>
      </c>
    </row>
    <row r="3400" spans="1:5" x14ac:dyDescent="0.25">
      <c r="A3400" s="78" t="s">
        <v>4762</v>
      </c>
      <c r="B3400" s="57" t="s">
        <v>941</v>
      </c>
      <c r="C3400" s="57" t="s">
        <v>4085</v>
      </c>
      <c r="D3400" s="57" t="s">
        <v>4087</v>
      </c>
      <c r="E3400" s="66" t="s">
        <v>4</v>
      </c>
    </row>
    <row r="3401" spans="1:5" x14ac:dyDescent="0.25">
      <c r="A3401" s="78" t="s">
        <v>4763</v>
      </c>
      <c r="B3401" s="57" t="s">
        <v>941</v>
      </c>
      <c r="C3401" s="57" t="s">
        <v>4085</v>
      </c>
      <c r="D3401" s="57" t="s">
        <v>4089</v>
      </c>
      <c r="E3401" s="66" t="s">
        <v>4</v>
      </c>
    </row>
    <row r="3402" spans="1:5" x14ac:dyDescent="0.25">
      <c r="A3402" s="78" t="s">
        <v>4764</v>
      </c>
      <c r="B3402" s="57" t="s">
        <v>941</v>
      </c>
      <c r="C3402" s="57" t="s">
        <v>4085</v>
      </c>
      <c r="D3402" s="57" t="s">
        <v>4091</v>
      </c>
      <c r="E3402" s="66" t="s">
        <v>4</v>
      </c>
    </row>
    <row r="3403" spans="1:5" x14ac:dyDescent="0.25">
      <c r="A3403" s="78" t="s">
        <v>4765</v>
      </c>
      <c r="B3403" s="57" t="s">
        <v>941</v>
      </c>
      <c r="C3403" s="57" t="s">
        <v>4085</v>
      </c>
      <c r="D3403" s="57" t="s">
        <v>4093</v>
      </c>
      <c r="E3403" s="66" t="s">
        <v>4</v>
      </c>
    </row>
    <row r="3404" spans="1:5" x14ac:dyDescent="0.25">
      <c r="A3404" s="78" t="s">
        <v>4766</v>
      </c>
      <c r="B3404" s="57" t="s">
        <v>941</v>
      </c>
      <c r="C3404" s="57" t="s">
        <v>4085</v>
      </c>
      <c r="D3404" s="57" t="s">
        <v>56</v>
      </c>
      <c r="E3404" s="66" t="s">
        <v>4</v>
      </c>
    </row>
    <row r="3405" spans="1:5" x14ac:dyDescent="0.25">
      <c r="A3405" s="78" t="s">
        <v>4767</v>
      </c>
      <c r="B3405" s="57" t="s">
        <v>947</v>
      </c>
      <c r="C3405" s="57" t="s">
        <v>4085</v>
      </c>
      <c r="D3405" s="57" t="s">
        <v>4087</v>
      </c>
      <c r="E3405" s="66" t="s">
        <v>4</v>
      </c>
    </row>
    <row r="3406" spans="1:5" x14ac:dyDescent="0.25">
      <c r="A3406" s="78" t="s">
        <v>4768</v>
      </c>
      <c r="B3406" s="57" t="s">
        <v>947</v>
      </c>
      <c r="C3406" s="57" t="s">
        <v>4085</v>
      </c>
      <c r="D3406" s="57" t="s">
        <v>4089</v>
      </c>
      <c r="E3406" s="66" t="s">
        <v>4</v>
      </c>
    </row>
    <row r="3407" spans="1:5" x14ac:dyDescent="0.25">
      <c r="A3407" s="78" t="s">
        <v>4769</v>
      </c>
      <c r="B3407" s="57" t="s">
        <v>947</v>
      </c>
      <c r="C3407" s="57" t="s">
        <v>4085</v>
      </c>
      <c r="D3407" s="57" t="s">
        <v>4091</v>
      </c>
      <c r="E3407" s="66" t="s">
        <v>4</v>
      </c>
    </row>
    <row r="3408" spans="1:5" x14ac:dyDescent="0.25">
      <c r="A3408" s="78" t="s">
        <v>4770</v>
      </c>
      <c r="B3408" s="57" t="s">
        <v>947</v>
      </c>
      <c r="C3408" s="57" t="s">
        <v>4085</v>
      </c>
      <c r="D3408" s="57" t="s">
        <v>4093</v>
      </c>
      <c r="E3408" s="66" t="s">
        <v>4</v>
      </c>
    </row>
    <row r="3409" spans="1:5" x14ac:dyDescent="0.25">
      <c r="A3409" s="78" t="s">
        <v>4771</v>
      </c>
      <c r="B3409" s="57" t="s">
        <v>947</v>
      </c>
      <c r="C3409" s="57" t="s">
        <v>4085</v>
      </c>
      <c r="D3409" s="57" t="s">
        <v>56</v>
      </c>
      <c r="E3409" s="66" t="s">
        <v>4</v>
      </c>
    </row>
    <row r="3410" spans="1:5" x14ac:dyDescent="0.25">
      <c r="A3410" s="78" t="s">
        <v>4772</v>
      </c>
      <c r="B3410" s="57" t="s">
        <v>4773</v>
      </c>
      <c r="C3410" s="57" t="s">
        <v>4085</v>
      </c>
      <c r="D3410" s="57" t="s">
        <v>4087</v>
      </c>
      <c r="E3410" s="66" t="s">
        <v>4</v>
      </c>
    </row>
    <row r="3411" spans="1:5" x14ac:dyDescent="0.25">
      <c r="A3411" s="78" t="s">
        <v>4774</v>
      </c>
      <c r="B3411" s="57" t="s">
        <v>4773</v>
      </c>
      <c r="C3411" s="57" t="s">
        <v>4085</v>
      </c>
      <c r="D3411" s="57" t="s">
        <v>4089</v>
      </c>
      <c r="E3411" s="66" t="s">
        <v>4</v>
      </c>
    </row>
    <row r="3412" spans="1:5" x14ac:dyDescent="0.25">
      <c r="A3412" s="78" t="s">
        <v>4775</v>
      </c>
      <c r="B3412" s="57" t="s">
        <v>4773</v>
      </c>
      <c r="C3412" s="57" t="s">
        <v>4085</v>
      </c>
      <c r="D3412" s="57" t="s">
        <v>4091</v>
      </c>
      <c r="E3412" s="66" t="s">
        <v>4</v>
      </c>
    </row>
    <row r="3413" spans="1:5" x14ac:dyDescent="0.25">
      <c r="A3413" s="78" t="s">
        <v>4776</v>
      </c>
      <c r="B3413" s="57" t="s">
        <v>4773</v>
      </c>
      <c r="C3413" s="57" t="s">
        <v>4085</v>
      </c>
      <c r="D3413" s="57" t="s">
        <v>4093</v>
      </c>
      <c r="E3413" s="66" t="s">
        <v>4</v>
      </c>
    </row>
    <row r="3414" spans="1:5" x14ac:dyDescent="0.25">
      <c r="A3414" s="78" t="s">
        <v>4777</v>
      </c>
      <c r="B3414" s="57" t="s">
        <v>4773</v>
      </c>
      <c r="C3414" s="57" t="s">
        <v>4085</v>
      </c>
      <c r="D3414" s="57" t="s">
        <v>56</v>
      </c>
      <c r="E3414" s="66" t="s">
        <v>4</v>
      </c>
    </row>
    <row r="3415" spans="1:5" x14ac:dyDescent="0.25">
      <c r="A3415" s="78" t="s">
        <v>4778</v>
      </c>
      <c r="B3415" s="57" t="s">
        <v>971</v>
      </c>
      <c r="C3415" s="57" t="s">
        <v>4085</v>
      </c>
      <c r="D3415" s="57" t="s">
        <v>4093</v>
      </c>
      <c r="E3415" s="66" t="s">
        <v>4</v>
      </c>
    </row>
    <row r="3416" spans="1:5" x14ac:dyDescent="0.25">
      <c r="A3416" s="78" t="s">
        <v>4779</v>
      </c>
      <c r="B3416" s="57" t="s">
        <v>973</v>
      </c>
      <c r="C3416" s="57" t="s">
        <v>4085</v>
      </c>
      <c r="D3416" s="57" t="s">
        <v>4093</v>
      </c>
      <c r="E3416" s="66" t="s">
        <v>4</v>
      </c>
    </row>
    <row r="3417" spans="1:5" x14ac:dyDescent="0.25">
      <c r="A3417" s="78" t="s">
        <v>4780</v>
      </c>
      <c r="B3417" s="57" t="s">
        <v>3481</v>
      </c>
      <c r="C3417" s="57" t="s">
        <v>4085</v>
      </c>
      <c r="D3417" s="57" t="s">
        <v>4087</v>
      </c>
      <c r="E3417" s="66" t="s">
        <v>4</v>
      </c>
    </row>
    <row r="3418" spans="1:5" x14ac:dyDescent="0.25">
      <c r="A3418" s="78" t="s">
        <v>4781</v>
      </c>
      <c r="B3418" s="57" t="s">
        <v>3481</v>
      </c>
      <c r="C3418" s="57" t="s">
        <v>4085</v>
      </c>
      <c r="D3418" s="57" t="s">
        <v>4089</v>
      </c>
      <c r="E3418" s="66" t="s">
        <v>4</v>
      </c>
    </row>
    <row r="3419" spans="1:5" x14ac:dyDescent="0.25">
      <c r="A3419" s="78" t="s">
        <v>4782</v>
      </c>
      <c r="B3419" s="57" t="s">
        <v>3481</v>
      </c>
      <c r="C3419" s="57" t="s">
        <v>4085</v>
      </c>
      <c r="D3419" s="57" t="s">
        <v>4091</v>
      </c>
      <c r="E3419" s="66" t="s">
        <v>4</v>
      </c>
    </row>
    <row r="3420" spans="1:5" x14ac:dyDescent="0.25">
      <c r="A3420" s="78" t="s">
        <v>4783</v>
      </c>
      <c r="B3420" s="57" t="s">
        <v>3481</v>
      </c>
      <c r="C3420" s="57" t="s">
        <v>4085</v>
      </c>
      <c r="D3420" s="57" t="s">
        <v>4093</v>
      </c>
      <c r="E3420" s="66" t="s">
        <v>4</v>
      </c>
    </row>
    <row r="3421" spans="1:5" x14ac:dyDescent="0.25">
      <c r="A3421" s="78" t="s">
        <v>4784</v>
      </c>
      <c r="B3421" s="57" t="s">
        <v>3481</v>
      </c>
      <c r="C3421" s="57" t="s">
        <v>4085</v>
      </c>
      <c r="D3421" s="57" t="s">
        <v>56</v>
      </c>
      <c r="E3421" s="66" t="s">
        <v>4</v>
      </c>
    </row>
    <row r="3422" spans="1:5" x14ac:dyDescent="0.25">
      <c r="A3422" s="78" t="s">
        <v>4785</v>
      </c>
      <c r="B3422" s="57" t="s">
        <v>981</v>
      </c>
      <c r="C3422" s="57" t="s">
        <v>4085</v>
      </c>
      <c r="D3422" s="57" t="s">
        <v>4087</v>
      </c>
      <c r="E3422" s="66" t="s">
        <v>4</v>
      </c>
    </row>
    <row r="3423" spans="1:5" x14ac:dyDescent="0.25">
      <c r="A3423" s="78" t="s">
        <v>4786</v>
      </c>
      <c r="B3423" s="57" t="s">
        <v>981</v>
      </c>
      <c r="C3423" s="57" t="s">
        <v>4085</v>
      </c>
      <c r="D3423" s="57" t="s">
        <v>4089</v>
      </c>
      <c r="E3423" s="66" t="s">
        <v>4</v>
      </c>
    </row>
    <row r="3424" spans="1:5" x14ac:dyDescent="0.25">
      <c r="A3424" s="78" t="s">
        <v>4787</v>
      </c>
      <c r="B3424" s="57" t="s">
        <v>981</v>
      </c>
      <c r="C3424" s="57" t="s">
        <v>4085</v>
      </c>
      <c r="D3424" s="57" t="s">
        <v>4091</v>
      </c>
      <c r="E3424" s="66" t="s">
        <v>4</v>
      </c>
    </row>
    <row r="3425" spans="1:5" x14ac:dyDescent="0.25">
      <c r="A3425" s="78" t="s">
        <v>4788</v>
      </c>
      <c r="B3425" s="57" t="s">
        <v>981</v>
      </c>
      <c r="C3425" s="57" t="s">
        <v>4085</v>
      </c>
      <c r="D3425" s="57" t="s">
        <v>4093</v>
      </c>
      <c r="E3425" s="66" t="s">
        <v>4</v>
      </c>
    </row>
    <row r="3426" spans="1:5" x14ac:dyDescent="0.25">
      <c r="A3426" s="78" t="s">
        <v>4789</v>
      </c>
      <c r="B3426" s="57" t="s">
        <v>981</v>
      </c>
      <c r="C3426" s="57" t="s">
        <v>4085</v>
      </c>
      <c r="D3426" s="57" t="s">
        <v>56</v>
      </c>
      <c r="E3426" s="66" t="s">
        <v>4</v>
      </c>
    </row>
    <row r="3427" spans="1:5" x14ac:dyDescent="0.25">
      <c r="A3427" s="78" t="s">
        <v>4790</v>
      </c>
      <c r="B3427" s="57" t="s">
        <v>989</v>
      </c>
      <c r="C3427" s="57" t="s">
        <v>4085</v>
      </c>
      <c r="D3427" s="57" t="s">
        <v>4087</v>
      </c>
      <c r="E3427" s="66" t="s">
        <v>4</v>
      </c>
    </row>
    <row r="3428" spans="1:5" x14ac:dyDescent="0.25">
      <c r="A3428" s="78" t="s">
        <v>4791</v>
      </c>
      <c r="B3428" s="57" t="s">
        <v>989</v>
      </c>
      <c r="C3428" s="57" t="s">
        <v>4085</v>
      </c>
      <c r="D3428" s="57" t="s">
        <v>4089</v>
      </c>
      <c r="E3428" s="66" t="s">
        <v>4</v>
      </c>
    </row>
    <row r="3429" spans="1:5" x14ac:dyDescent="0.25">
      <c r="A3429" s="78" t="s">
        <v>4792</v>
      </c>
      <c r="B3429" s="57" t="s">
        <v>989</v>
      </c>
      <c r="C3429" s="57" t="s">
        <v>4085</v>
      </c>
      <c r="D3429" s="57" t="s">
        <v>4091</v>
      </c>
      <c r="E3429" s="66" t="s">
        <v>4</v>
      </c>
    </row>
    <row r="3430" spans="1:5" x14ac:dyDescent="0.25">
      <c r="A3430" s="78" t="s">
        <v>4793</v>
      </c>
      <c r="B3430" s="57" t="s">
        <v>989</v>
      </c>
      <c r="C3430" s="57" t="s">
        <v>4085</v>
      </c>
      <c r="D3430" s="57" t="s">
        <v>4093</v>
      </c>
      <c r="E3430" s="66" t="s">
        <v>4</v>
      </c>
    </row>
    <row r="3431" spans="1:5" x14ac:dyDescent="0.25">
      <c r="A3431" s="78" t="s">
        <v>4794</v>
      </c>
      <c r="B3431" s="57" t="s">
        <v>989</v>
      </c>
      <c r="C3431" s="57" t="s">
        <v>4085</v>
      </c>
      <c r="D3431" s="57" t="s">
        <v>56</v>
      </c>
      <c r="E3431" s="66" t="s">
        <v>4</v>
      </c>
    </row>
    <row r="3432" spans="1:5" x14ac:dyDescent="0.25">
      <c r="A3432" s="78" t="s">
        <v>4795</v>
      </c>
      <c r="B3432" s="57" t="s">
        <v>995</v>
      </c>
      <c r="C3432" s="57" t="s">
        <v>4085</v>
      </c>
      <c r="D3432" s="57" t="s">
        <v>4087</v>
      </c>
      <c r="E3432" s="66" t="s">
        <v>4</v>
      </c>
    </row>
    <row r="3433" spans="1:5" x14ac:dyDescent="0.25">
      <c r="A3433" s="78" t="s">
        <v>4796</v>
      </c>
      <c r="B3433" s="57" t="s">
        <v>995</v>
      </c>
      <c r="C3433" s="57" t="s">
        <v>4085</v>
      </c>
      <c r="D3433" s="57" t="s">
        <v>4089</v>
      </c>
      <c r="E3433" s="66" t="s">
        <v>4</v>
      </c>
    </row>
    <row r="3434" spans="1:5" x14ac:dyDescent="0.25">
      <c r="A3434" s="78" t="s">
        <v>4797</v>
      </c>
      <c r="B3434" s="57" t="s">
        <v>995</v>
      </c>
      <c r="C3434" s="57" t="s">
        <v>4085</v>
      </c>
      <c r="D3434" s="57" t="s">
        <v>4091</v>
      </c>
      <c r="E3434" s="66" t="s">
        <v>4</v>
      </c>
    </row>
    <row r="3435" spans="1:5" x14ac:dyDescent="0.25">
      <c r="A3435" s="78" t="s">
        <v>4798</v>
      </c>
      <c r="B3435" s="57" t="s">
        <v>995</v>
      </c>
      <c r="C3435" s="57" t="s">
        <v>4085</v>
      </c>
      <c r="D3435" s="57" t="s">
        <v>4093</v>
      </c>
      <c r="E3435" s="66" t="s">
        <v>4</v>
      </c>
    </row>
    <row r="3436" spans="1:5" x14ac:dyDescent="0.25">
      <c r="A3436" s="78" t="s">
        <v>4799</v>
      </c>
      <c r="B3436" s="57" t="s">
        <v>995</v>
      </c>
      <c r="C3436" s="57" t="s">
        <v>4085</v>
      </c>
      <c r="D3436" s="57" t="s">
        <v>56</v>
      </c>
      <c r="E3436" s="66" t="s">
        <v>4</v>
      </c>
    </row>
    <row r="3437" spans="1:5" x14ac:dyDescent="0.25">
      <c r="A3437" s="78" t="s">
        <v>4800</v>
      </c>
      <c r="B3437" s="57" t="s">
        <v>4801</v>
      </c>
      <c r="C3437" s="57" t="s">
        <v>4085</v>
      </c>
      <c r="D3437" s="57" t="s">
        <v>4087</v>
      </c>
      <c r="E3437" s="66" t="s">
        <v>4</v>
      </c>
    </row>
    <row r="3438" spans="1:5" x14ac:dyDescent="0.25">
      <c r="A3438" s="78" t="s">
        <v>4802</v>
      </c>
      <c r="B3438" s="57" t="s">
        <v>4801</v>
      </c>
      <c r="C3438" s="57" t="s">
        <v>4085</v>
      </c>
      <c r="D3438" s="57" t="s">
        <v>4089</v>
      </c>
      <c r="E3438" s="66" t="s">
        <v>4</v>
      </c>
    </row>
    <row r="3439" spans="1:5" x14ac:dyDescent="0.25">
      <c r="A3439" s="78" t="s">
        <v>4803</v>
      </c>
      <c r="B3439" s="57" t="s">
        <v>4801</v>
      </c>
      <c r="C3439" s="57" t="s">
        <v>4085</v>
      </c>
      <c r="D3439" s="57" t="s">
        <v>4091</v>
      </c>
      <c r="E3439" s="66" t="s">
        <v>4</v>
      </c>
    </row>
    <row r="3440" spans="1:5" x14ac:dyDescent="0.25">
      <c r="A3440" s="78" t="s">
        <v>4804</v>
      </c>
      <c r="B3440" s="57" t="s">
        <v>4801</v>
      </c>
      <c r="C3440" s="57" t="s">
        <v>4085</v>
      </c>
      <c r="D3440" s="57" t="s">
        <v>4093</v>
      </c>
      <c r="E3440" s="66" t="s">
        <v>4</v>
      </c>
    </row>
    <row r="3441" spans="1:5" x14ac:dyDescent="0.25">
      <c r="A3441" s="78" t="s">
        <v>4805</v>
      </c>
      <c r="B3441" s="57" t="s">
        <v>4801</v>
      </c>
      <c r="C3441" s="57" t="s">
        <v>4085</v>
      </c>
      <c r="D3441" s="57" t="s">
        <v>56</v>
      </c>
      <c r="E3441" s="66" t="s">
        <v>4</v>
      </c>
    </row>
    <row r="3442" spans="1:5" x14ac:dyDescent="0.25">
      <c r="A3442" s="78" t="s">
        <v>4806</v>
      </c>
      <c r="B3442" s="57" t="s">
        <v>1001</v>
      </c>
      <c r="C3442" s="57" t="s">
        <v>4085</v>
      </c>
      <c r="D3442" s="57" t="s">
        <v>4087</v>
      </c>
      <c r="E3442" s="66" t="s">
        <v>4</v>
      </c>
    </row>
    <row r="3443" spans="1:5" x14ac:dyDescent="0.25">
      <c r="A3443" s="78" t="s">
        <v>4807</v>
      </c>
      <c r="B3443" s="57" t="s">
        <v>1001</v>
      </c>
      <c r="C3443" s="57" t="s">
        <v>4085</v>
      </c>
      <c r="D3443" s="57" t="s">
        <v>4089</v>
      </c>
      <c r="E3443" s="66" t="s">
        <v>4</v>
      </c>
    </row>
    <row r="3444" spans="1:5" x14ac:dyDescent="0.25">
      <c r="A3444" s="78" t="s">
        <v>4808</v>
      </c>
      <c r="B3444" s="57" t="s">
        <v>1001</v>
      </c>
      <c r="C3444" s="57" t="s">
        <v>4085</v>
      </c>
      <c r="D3444" s="57" t="s">
        <v>4091</v>
      </c>
      <c r="E3444" s="66" t="s">
        <v>4</v>
      </c>
    </row>
    <row r="3445" spans="1:5" x14ac:dyDescent="0.25">
      <c r="A3445" s="78" t="s">
        <v>4809</v>
      </c>
      <c r="B3445" s="57" t="s">
        <v>1001</v>
      </c>
      <c r="C3445" s="57" t="s">
        <v>4085</v>
      </c>
      <c r="D3445" s="57" t="s">
        <v>4093</v>
      </c>
      <c r="E3445" s="66" t="s">
        <v>4</v>
      </c>
    </row>
    <row r="3446" spans="1:5" x14ac:dyDescent="0.25">
      <c r="A3446" s="78" t="s">
        <v>4810</v>
      </c>
      <c r="B3446" s="57" t="s">
        <v>1001</v>
      </c>
      <c r="C3446" s="57" t="s">
        <v>4085</v>
      </c>
      <c r="D3446" s="57" t="s">
        <v>56</v>
      </c>
      <c r="E3446" s="66" t="s">
        <v>4</v>
      </c>
    </row>
    <row r="3447" spans="1:5" x14ac:dyDescent="0.25">
      <c r="A3447" s="78" t="s">
        <v>4811</v>
      </c>
      <c r="B3447" s="57" t="s">
        <v>4812</v>
      </c>
      <c r="C3447" s="57" t="s">
        <v>4085</v>
      </c>
      <c r="D3447" s="57" t="s">
        <v>4093</v>
      </c>
      <c r="E3447" s="66" t="s">
        <v>2132</v>
      </c>
    </row>
    <row r="3448" spans="1:5" x14ac:dyDescent="0.25">
      <c r="A3448" s="78" t="s">
        <v>4813</v>
      </c>
      <c r="B3448" s="57" t="s">
        <v>3521</v>
      </c>
      <c r="C3448" s="57" t="s">
        <v>4085</v>
      </c>
      <c r="D3448" s="57" t="s">
        <v>4087</v>
      </c>
      <c r="E3448" s="66" t="s">
        <v>4</v>
      </c>
    </row>
    <row r="3449" spans="1:5" x14ac:dyDescent="0.25">
      <c r="A3449" s="78" t="s">
        <v>4814</v>
      </c>
      <c r="B3449" s="57" t="s">
        <v>3521</v>
      </c>
      <c r="C3449" s="57" t="s">
        <v>4085</v>
      </c>
      <c r="D3449" s="57" t="s">
        <v>4089</v>
      </c>
      <c r="E3449" s="66" t="s">
        <v>4</v>
      </c>
    </row>
    <row r="3450" spans="1:5" x14ac:dyDescent="0.25">
      <c r="A3450" s="78" t="s">
        <v>4815</v>
      </c>
      <c r="B3450" s="57" t="s">
        <v>3521</v>
      </c>
      <c r="C3450" s="57" t="s">
        <v>4085</v>
      </c>
      <c r="D3450" s="57" t="s">
        <v>4091</v>
      </c>
      <c r="E3450" s="66" t="s">
        <v>4</v>
      </c>
    </row>
    <row r="3451" spans="1:5" x14ac:dyDescent="0.25">
      <c r="A3451" s="78" t="s">
        <v>4816</v>
      </c>
      <c r="B3451" s="57" t="s">
        <v>3521</v>
      </c>
      <c r="C3451" s="57" t="s">
        <v>4085</v>
      </c>
      <c r="D3451" s="57" t="s">
        <v>4093</v>
      </c>
      <c r="E3451" s="66" t="s">
        <v>4</v>
      </c>
    </row>
    <row r="3452" spans="1:5" x14ac:dyDescent="0.25">
      <c r="A3452" s="78" t="s">
        <v>4817</v>
      </c>
      <c r="B3452" s="57" t="s">
        <v>3521</v>
      </c>
      <c r="C3452" s="57" t="s">
        <v>4085</v>
      </c>
      <c r="D3452" s="57" t="s">
        <v>56</v>
      </c>
      <c r="E3452" s="66" t="s">
        <v>4</v>
      </c>
    </row>
    <row r="3453" spans="1:5" x14ac:dyDescent="0.25">
      <c r="A3453" s="78" t="s">
        <v>4818</v>
      </c>
      <c r="B3453" s="57" t="s">
        <v>4819</v>
      </c>
      <c r="C3453" s="57" t="s">
        <v>4085</v>
      </c>
      <c r="D3453" s="57" t="s">
        <v>56</v>
      </c>
      <c r="E3453" s="66" t="s">
        <v>4</v>
      </c>
    </row>
    <row r="3454" spans="1:5" x14ac:dyDescent="0.25">
      <c r="A3454" s="78" t="s">
        <v>4820</v>
      </c>
      <c r="B3454" s="57" t="s">
        <v>4821</v>
      </c>
      <c r="C3454" s="57" t="s">
        <v>4085</v>
      </c>
      <c r="D3454" s="57" t="s">
        <v>4087</v>
      </c>
      <c r="E3454" s="66" t="s">
        <v>4</v>
      </c>
    </row>
    <row r="3455" spans="1:5" x14ac:dyDescent="0.25">
      <c r="A3455" s="78" t="s">
        <v>4822</v>
      </c>
      <c r="B3455" s="57" t="s">
        <v>4821</v>
      </c>
      <c r="C3455" s="57" t="s">
        <v>4085</v>
      </c>
      <c r="D3455" s="57" t="s">
        <v>4089</v>
      </c>
      <c r="E3455" s="66" t="s">
        <v>4</v>
      </c>
    </row>
    <row r="3456" spans="1:5" x14ac:dyDescent="0.25">
      <c r="A3456" s="78" t="s">
        <v>4823</v>
      </c>
      <c r="B3456" s="57" t="s">
        <v>4821</v>
      </c>
      <c r="C3456" s="57" t="s">
        <v>4085</v>
      </c>
      <c r="D3456" s="57" t="s">
        <v>4091</v>
      </c>
      <c r="E3456" s="66" t="s">
        <v>4</v>
      </c>
    </row>
    <row r="3457" spans="1:5" x14ac:dyDescent="0.25">
      <c r="A3457" s="78" t="s">
        <v>4824</v>
      </c>
      <c r="B3457" s="57" t="s">
        <v>4821</v>
      </c>
      <c r="C3457" s="57" t="s">
        <v>4085</v>
      </c>
      <c r="D3457" s="57" t="s">
        <v>4093</v>
      </c>
      <c r="E3457" s="66" t="s">
        <v>4</v>
      </c>
    </row>
    <row r="3458" spans="1:5" x14ac:dyDescent="0.25">
      <c r="A3458" s="78" t="s">
        <v>4825</v>
      </c>
      <c r="B3458" s="57" t="s">
        <v>4821</v>
      </c>
      <c r="C3458" s="57" t="s">
        <v>4085</v>
      </c>
      <c r="D3458" s="57" t="s">
        <v>56</v>
      </c>
      <c r="E3458" s="66" t="s">
        <v>4</v>
      </c>
    </row>
    <row r="3459" spans="1:5" x14ac:dyDescent="0.25">
      <c r="A3459" s="78" t="s">
        <v>4826</v>
      </c>
      <c r="B3459" s="57" t="s">
        <v>1015</v>
      </c>
      <c r="C3459" s="57" t="s">
        <v>4085</v>
      </c>
      <c r="D3459" s="57" t="s">
        <v>4087</v>
      </c>
      <c r="E3459" s="66" t="s">
        <v>4</v>
      </c>
    </row>
    <row r="3460" spans="1:5" x14ac:dyDescent="0.25">
      <c r="A3460" s="78" t="s">
        <v>4827</v>
      </c>
      <c r="B3460" s="57" t="s">
        <v>1015</v>
      </c>
      <c r="C3460" s="57" t="s">
        <v>4085</v>
      </c>
      <c r="D3460" s="57" t="s">
        <v>4093</v>
      </c>
      <c r="E3460" s="66" t="s">
        <v>4</v>
      </c>
    </row>
    <row r="3461" spans="1:5" x14ac:dyDescent="0.25">
      <c r="A3461" s="78" t="s">
        <v>4828</v>
      </c>
      <c r="B3461" s="57" t="s">
        <v>1015</v>
      </c>
      <c r="C3461" s="57" t="s">
        <v>4085</v>
      </c>
      <c r="D3461" s="57" t="s">
        <v>56</v>
      </c>
      <c r="E3461" s="66" t="s">
        <v>4</v>
      </c>
    </row>
    <row r="3462" spans="1:5" x14ac:dyDescent="0.25">
      <c r="A3462" s="78" t="s">
        <v>4829</v>
      </c>
      <c r="B3462" s="57" t="s">
        <v>4830</v>
      </c>
      <c r="C3462" s="57" t="s">
        <v>4085</v>
      </c>
      <c r="D3462" s="57" t="s">
        <v>4087</v>
      </c>
      <c r="E3462" s="66" t="s">
        <v>4</v>
      </c>
    </row>
    <row r="3463" spans="1:5" x14ac:dyDescent="0.25">
      <c r="A3463" s="78" t="s">
        <v>4831</v>
      </c>
      <c r="B3463" s="57" t="s">
        <v>4830</v>
      </c>
      <c r="C3463" s="57" t="s">
        <v>4085</v>
      </c>
      <c r="D3463" s="57" t="s">
        <v>4089</v>
      </c>
      <c r="E3463" s="66" t="s">
        <v>4</v>
      </c>
    </row>
    <row r="3464" spans="1:5" x14ac:dyDescent="0.25">
      <c r="A3464" s="78" t="s">
        <v>4832</v>
      </c>
      <c r="B3464" s="57" t="s">
        <v>4830</v>
      </c>
      <c r="C3464" s="57" t="s">
        <v>4085</v>
      </c>
      <c r="D3464" s="57" t="s">
        <v>4091</v>
      </c>
      <c r="E3464" s="66" t="s">
        <v>4</v>
      </c>
    </row>
    <row r="3465" spans="1:5" x14ac:dyDescent="0.25">
      <c r="A3465" s="78" t="s">
        <v>4833</v>
      </c>
      <c r="B3465" s="57" t="s">
        <v>4830</v>
      </c>
      <c r="C3465" s="57" t="s">
        <v>4085</v>
      </c>
      <c r="D3465" s="57" t="s">
        <v>4093</v>
      </c>
      <c r="E3465" s="66" t="s">
        <v>4</v>
      </c>
    </row>
    <row r="3466" spans="1:5" x14ac:dyDescent="0.25">
      <c r="A3466" s="78" t="s">
        <v>4834</v>
      </c>
      <c r="B3466" s="57" t="s">
        <v>4830</v>
      </c>
      <c r="C3466" s="57" t="s">
        <v>4085</v>
      </c>
      <c r="D3466" s="57" t="s">
        <v>56</v>
      </c>
      <c r="E3466" s="66" t="s">
        <v>4</v>
      </c>
    </row>
    <row r="3467" spans="1:5" x14ac:dyDescent="0.25">
      <c r="A3467" s="78" t="s">
        <v>4835</v>
      </c>
      <c r="B3467" s="57" t="s">
        <v>1017</v>
      </c>
      <c r="C3467" s="57" t="s">
        <v>4085</v>
      </c>
      <c r="D3467" s="57" t="s">
        <v>4087</v>
      </c>
      <c r="E3467" s="66" t="s">
        <v>1018</v>
      </c>
    </row>
    <row r="3468" spans="1:5" x14ac:dyDescent="0.25">
      <c r="A3468" s="78" t="s">
        <v>4836</v>
      </c>
      <c r="B3468" s="57" t="s">
        <v>1017</v>
      </c>
      <c r="C3468" s="57" t="s">
        <v>4085</v>
      </c>
      <c r="D3468" s="57" t="s">
        <v>4089</v>
      </c>
      <c r="E3468" s="66" t="s">
        <v>1018</v>
      </c>
    </row>
    <row r="3469" spans="1:5" x14ac:dyDescent="0.25">
      <c r="A3469" s="78" t="s">
        <v>4837</v>
      </c>
      <c r="B3469" s="57" t="s">
        <v>1017</v>
      </c>
      <c r="C3469" s="57" t="s">
        <v>4085</v>
      </c>
      <c r="D3469" s="57" t="s">
        <v>4091</v>
      </c>
      <c r="E3469" s="66" t="s">
        <v>1018</v>
      </c>
    </row>
    <row r="3470" spans="1:5" x14ac:dyDescent="0.25">
      <c r="A3470" s="78" t="s">
        <v>4838</v>
      </c>
      <c r="B3470" s="57" t="s">
        <v>1017</v>
      </c>
      <c r="C3470" s="57" t="s">
        <v>4085</v>
      </c>
      <c r="D3470" s="57" t="s">
        <v>4093</v>
      </c>
      <c r="E3470" s="66" t="s">
        <v>1018</v>
      </c>
    </row>
    <row r="3471" spans="1:5" x14ac:dyDescent="0.25">
      <c r="A3471" s="78" t="s">
        <v>4839</v>
      </c>
      <c r="B3471" s="57" t="s">
        <v>1017</v>
      </c>
      <c r="C3471" s="57" t="s">
        <v>4085</v>
      </c>
      <c r="D3471" s="57" t="s">
        <v>56</v>
      </c>
      <c r="E3471" s="66" t="s">
        <v>1018</v>
      </c>
    </row>
    <row r="3472" spans="1:5" x14ac:dyDescent="0.25">
      <c r="A3472" s="78" t="s">
        <v>4840</v>
      </c>
      <c r="B3472" s="57" t="s">
        <v>3547</v>
      </c>
      <c r="C3472" s="57" t="s">
        <v>4085</v>
      </c>
      <c r="D3472" s="57" t="s">
        <v>4087</v>
      </c>
      <c r="E3472" s="66" t="s">
        <v>4</v>
      </c>
    </row>
    <row r="3473" spans="1:5" x14ac:dyDescent="0.25">
      <c r="A3473" s="78" t="s">
        <v>4841</v>
      </c>
      <c r="B3473" s="57" t="s">
        <v>3547</v>
      </c>
      <c r="C3473" s="57" t="s">
        <v>4085</v>
      </c>
      <c r="D3473" s="57" t="s">
        <v>4089</v>
      </c>
      <c r="E3473" s="66" t="s">
        <v>4</v>
      </c>
    </row>
    <row r="3474" spans="1:5" x14ac:dyDescent="0.25">
      <c r="A3474" s="78" t="s">
        <v>4842</v>
      </c>
      <c r="B3474" s="57" t="s">
        <v>3547</v>
      </c>
      <c r="C3474" s="57" t="s">
        <v>4085</v>
      </c>
      <c r="D3474" s="57" t="s">
        <v>4091</v>
      </c>
      <c r="E3474" s="66" t="s">
        <v>4</v>
      </c>
    </row>
    <row r="3475" spans="1:5" x14ac:dyDescent="0.25">
      <c r="A3475" s="78" t="s">
        <v>4843</v>
      </c>
      <c r="B3475" s="57" t="s">
        <v>3547</v>
      </c>
      <c r="C3475" s="57" t="s">
        <v>4085</v>
      </c>
      <c r="D3475" s="57" t="s">
        <v>4093</v>
      </c>
      <c r="E3475" s="66" t="s">
        <v>4</v>
      </c>
    </row>
    <row r="3476" spans="1:5" x14ac:dyDescent="0.25">
      <c r="A3476" s="78" t="s">
        <v>4844</v>
      </c>
      <c r="B3476" s="57" t="s">
        <v>3547</v>
      </c>
      <c r="C3476" s="57" t="s">
        <v>4085</v>
      </c>
      <c r="D3476" s="57" t="s">
        <v>56</v>
      </c>
      <c r="E3476" s="66" t="s">
        <v>4</v>
      </c>
    </row>
    <row r="3477" spans="1:5" x14ac:dyDescent="0.25">
      <c r="A3477" s="78" t="s">
        <v>4845</v>
      </c>
      <c r="B3477" s="57" t="s">
        <v>1042</v>
      </c>
      <c r="C3477" s="57" t="s">
        <v>4085</v>
      </c>
      <c r="D3477" s="57" t="s">
        <v>4087</v>
      </c>
      <c r="E3477" s="66" t="s">
        <v>4</v>
      </c>
    </row>
    <row r="3478" spans="1:5" x14ac:dyDescent="0.25">
      <c r="A3478" s="78" t="s">
        <v>4846</v>
      </c>
      <c r="B3478" s="57" t="s">
        <v>1042</v>
      </c>
      <c r="C3478" s="57" t="s">
        <v>4085</v>
      </c>
      <c r="D3478" s="57" t="s">
        <v>4089</v>
      </c>
      <c r="E3478" s="66" t="s">
        <v>4</v>
      </c>
    </row>
    <row r="3479" spans="1:5" x14ac:dyDescent="0.25">
      <c r="A3479" s="78" t="s">
        <v>4847</v>
      </c>
      <c r="B3479" s="57" t="s">
        <v>1042</v>
      </c>
      <c r="C3479" s="57" t="s">
        <v>4085</v>
      </c>
      <c r="D3479" s="57" t="s">
        <v>4091</v>
      </c>
      <c r="E3479" s="66" t="s">
        <v>4</v>
      </c>
    </row>
    <row r="3480" spans="1:5" x14ac:dyDescent="0.25">
      <c r="A3480" s="78" t="s">
        <v>4848</v>
      </c>
      <c r="B3480" s="57" t="s">
        <v>1042</v>
      </c>
      <c r="C3480" s="57" t="s">
        <v>4085</v>
      </c>
      <c r="D3480" s="57" t="s">
        <v>4093</v>
      </c>
      <c r="E3480" s="66" t="s">
        <v>4</v>
      </c>
    </row>
    <row r="3481" spans="1:5" x14ac:dyDescent="0.25">
      <c r="A3481" s="78" t="s">
        <v>4849</v>
      </c>
      <c r="B3481" s="57" t="s">
        <v>1042</v>
      </c>
      <c r="C3481" s="57" t="s">
        <v>4085</v>
      </c>
      <c r="D3481" s="57" t="s">
        <v>56</v>
      </c>
      <c r="E3481" s="66" t="s">
        <v>4</v>
      </c>
    </row>
    <row r="3482" spans="1:5" x14ac:dyDescent="0.25">
      <c r="A3482" s="78" t="s">
        <v>4850</v>
      </c>
      <c r="B3482" s="57" t="s">
        <v>4851</v>
      </c>
      <c r="C3482" s="57" t="s">
        <v>4085</v>
      </c>
      <c r="D3482" s="57" t="s">
        <v>4087</v>
      </c>
      <c r="E3482" s="66" t="s">
        <v>4</v>
      </c>
    </row>
    <row r="3483" spans="1:5" x14ac:dyDescent="0.25">
      <c r="A3483" s="78" t="s">
        <v>4852</v>
      </c>
      <c r="B3483" s="57" t="s">
        <v>4851</v>
      </c>
      <c r="C3483" s="57" t="s">
        <v>4085</v>
      </c>
      <c r="D3483" s="57" t="s">
        <v>4089</v>
      </c>
      <c r="E3483" s="66" t="s">
        <v>4</v>
      </c>
    </row>
    <row r="3484" spans="1:5" x14ac:dyDescent="0.25">
      <c r="A3484" s="78" t="s">
        <v>4853</v>
      </c>
      <c r="B3484" s="57" t="s">
        <v>4851</v>
      </c>
      <c r="C3484" s="57" t="s">
        <v>4085</v>
      </c>
      <c r="D3484" s="57" t="s">
        <v>4091</v>
      </c>
      <c r="E3484" s="66" t="s">
        <v>4</v>
      </c>
    </row>
    <row r="3485" spans="1:5" x14ac:dyDescent="0.25">
      <c r="A3485" s="78" t="s">
        <v>4854</v>
      </c>
      <c r="B3485" s="57" t="s">
        <v>4851</v>
      </c>
      <c r="C3485" s="57" t="s">
        <v>4085</v>
      </c>
      <c r="D3485" s="57" t="s">
        <v>4093</v>
      </c>
      <c r="E3485" s="66" t="s">
        <v>4</v>
      </c>
    </row>
    <row r="3486" spans="1:5" x14ac:dyDescent="0.25">
      <c r="A3486" s="78" t="s">
        <v>4855</v>
      </c>
      <c r="B3486" s="57" t="s">
        <v>4851</v>
      </c>
      <c r="C3486" s="57" t="s">
        <v>4085</v>
      </c>
      <c r="D3486" s="57" t="s">
        <v>56</v>
      </c>
      <c r="E3486" s="66" t="s">
        <v>4</v>
      </c>
    </row>
    <row r="3487" spans="1:5" x14ac:dyDescent="0.25">
      <c r="A3487" s="78" t="s">
        <v>4856</v>
      </c>
      <c r="B3487" s="57" t="s">
        <v>1054</v>
      </c>
      <c r="C3487" s="57" t="s">
        <v>4085</v>
      </c>
      <c r="D3487" s="57" t="s">
        <v>4087</v>
      </c>
      <c r="E3487" s="66" t="s">
        <v>4</v>
      </c>
    </row>
    <row r="3488" spans="1:5" x14ac:dyDescent="0.25">
      <c r="A3488" s="78" t="s">
        <v>4857</v>
      </c>
      <c r="B3488" s="57" t="s">
        <v>1054</v>
      </c>
      <c r="C3488" s="57" t="s">
        <v>4085</v>
      </c>
      <c r="D3488" s="57" t="s">
        <v>4089</v>
      </c>
      <c r="E3488" s="66" t="s">
        <v>4</v>
      </c>
    </row>
    <row r="3489" spans="1:5" x14ac:dyDescent="0.25">
      <c r="A3489" s="78" t="s">
        <v>4858</v>
      </c>
      <c r="B3489" s="57" t="s">
        <v>1054</v>
      </c>
      <c r="C3489" s="57" t="s">
        <v>4085</v>
      </c>
      <c r="D3489" s="57" t="s">
        <v>4091</v>
      </c>
      <c r="E3489" s="66" t="s">
        <v>4</v>
      </c>
    </row>
    <row r="3490" spans="1:5" x14ac:dyDescent="0.25">
      <c r="A3490" s="78" t="s">
        <v>4859</v>
      </c>
      <c r="B3490" s="57" t="s">
        <v>1054</v>
      </c>
      <c r="C3490" s="57" t="s">
        <v>4085</v>
      </c>
      <c r="D3490" s="57" t="s">
        <v>4093</v>
      </c>
      <c r="E3490" s="66" t="s">
        <v>4</v>
      </c>
    </row>
    <row r="3491" spans="1:5" x14ac:dyDescent="0.25">
      <c r="A3491" s="78" t="s">
        <v>4860</v>
      </c>
      <c r="B3491" s="57" t="s">
        <v>1054</v>
      </c>
      <c r="C3491" s="57" t="s">
        <v>4085</v>
      </c>
      <c r="D3491" s="57" t="s">
        <v>56</v>
      </c>
      <c r="E3491" s="66" t="s">
        <v>4</v>
      </c>
    </row>
    <row r="3492" spans="1:5" x14ac:dyDescent="0.25">
      <c r="A3492" s="78" t="s">
        <v>4861</v>
      </c>
      <c r="B3492" s="57" t="s">
        <v>1060</v>
      </c>
      <c r="C3492" s="57" t="s">
        <v>4085</v>
      </c>
      <c r="D3492" s="57" t="s">
        <v>4087</v>
      </c>
      <c r="E3492" s="66" t="s">
        <v>4</v>
      </c>
    </row>
    <row r="3493" spans="1:5" x14ac:dyDescent="0.25">
      <c r="A3493" s="78" t="s">
        <v>4862</v>
      </c>
      <c r="B3493" s="57" t="s">
        <v>1060</v>
      </c>
      <c r="C3493" s="57" t="s">
        <v>4085</v>
      </c>
      <c r="D3493" s="57" t="s">
        <v>4089</v>
      </c>
      <c r="E3493" s="66" t="s">
        <v>4</v>
      </c>
    </row>
    <row r="3494" spans="1:5" x14ac:dyDescent="0.25">
      <c r="A3494" s="78" t="s">
        <v>4863</v>
      </c>
      <c r="B3494" s="57" t="s">
        <v>1060</v>
      </c>
      <c r="C3494" s="57" t="s">
        <v>4085</v>
      </c>
      <c r="D3494" s="57" t="s">
        <v>4091</v>
      </c>
      <c r="E3494" s="66" t="s">
        <v>4</v>
      </c>
    </row>
    <row r="3495" spans="1:5" x14ac:dyDescent="0.25">
      <c r="A3495" s="78" t="s">
        <v>4864</v>
      </c>
      <c r="B3495" s="57" t="s">
        <v>1060</v>
      </c>
      <c r="C3495" s="57" t="s">
        <v>4085</v>
      </c>
      <c r="D3495" s="57" t="s">
        <v>4093</v>
      </c>
      <c r="E3495" s="66" t="s">
        <v>4</v>
      </c>
    </row>
    <row r="3496" spans="1:5" x14ac:dyDescent="0.25">
      <c r="A3496" s="78" t="s">
        <v>4865</v>
      </c>
      <c r="B3496" s="57" t="s">
        <v>1060</v>
      </c>
      <c r="C3496" s="57" t="s">
        <v>4085</v>
      </c>
      <c r="D3496" s="57" t="s">
        <v>56</v>
      </c>
      <c r="E3496" s="66" t="s">
        <v>4</v>
      </c>
    </row>
    <row r="3497" spans="1:5" x14ac:dyDescent="0.25">
      <c r="A3497" s="78" t="s">
        <v>4866</v>
      </c>
      <c r="B3497" s="57" t="s">
        <v>1066</v>
      </c>
      <c r="C3497" s="57" t="s">
        <v>4085</v>
      </c>
      <c r="D3497" s="57" t="s">
        <v>4087</v>
      </c>
      <c r="E3497" s="66" t="s">
        <v>4</v>
      </c>
    </row>
    <row r="3498" spans="1:5" x14ac:dyDescent="0.25">
      <c r="A3498" s="78" t="s">
        <v>4867</v>
      </c>
      <c r="B3498" s="57" t="s">
        <v>1066</v>
      </c>
      <c r="C3498" s="57" t="s">
        <v>4085</v>
      </c>
      <c r="D3498" s="57" t="s">
        <v>4089</v>
      </c>
      <c r="E3498" s="66" t="s">
        <v>4</v>
      </c>
    </row>
    <row r="3499" spans="1:5" x14ac:dyDescent="0.25">
      <c r="A3499" s="78" t="s">
        <v>4868</v>
      </c>
      <c r="B3499" s="57" t="s">
        <v>1066</v>
      </c>
      <c r="C3499" s="57" t="s">
        <v>4085</v>
      </c>
      <c r="D3499" s="57" t="s">
        <v>4091</v>
      </c>
      <c r="E3499" s="66" t="s">
        <v>4</v>
      </c>
    </row>
    <row r="3500" spans="1:5" x14ac:dyDescent="0.25">
      <c r="A3500" s="78" t="s">
        <v>4869</v>
      </c>
      <c r="B3500" s="57" t="s">
        <v>1066</v>
      </c>
      <c r="C3500" s="57" t="s">
        <v>4085</v>
      </c>
      <c r="D3500" s="57" t="s">
        <v>4093</v>
      </c>
      <c r="E3500" s="66" t="s">
        <v>4</v>
      </c>
    </row>
    <row r="3501" spans="1:5" x14ac:dyDescent="0.25">
      <c r="A3501" s="78" t="s">
        <v>4870</v>
      </c>
      <c r="B3501" s="57" t="s">
        <v>1066</v>
      </c>
      <c r="C3501" s="57" t="s">
        <v>4085</v>
      </c>
      <c r="D3501" s="57" t="s">
        <v>56</v>
      </c>
      <c r="E3501" s="66" t="s">
        <v>4</v>
      </c>
    </row>
    <row r="3502" spans="1:5" x14ac:dyDescent="0.25">
      <c r="A3502" s="78" t="s">
        <v>4871</v>
      </c>
      <c r="B3502" s="57" t="s">
        <v>1078</v>
      </c>
      <c r="C3502" s="57" t="s">
        <v>4085</v>
      </c>
      <c r="D3502" s="57" t="s">
        <v>4087</v>
      </c>
      <c r="E3502" s="66" t="s">
        <v>4</v>
      </c>
    </row>
    <row r="3503" spans="1:5" x14ac:dyDescent="0.25">
      <c r="A3503" s="78" t="s">
        <v>4872</v>
      </c>
      <c r="B3503" s="57" t="s">
        <v>1078</v>
      </c>
      <c r="C3503" s="57" t="s">
        <v>4085</v>
      </c>
      <c r="D3503" s="57" t="s">
        <v>4089</v>
      </c>
      <c r="E3503" s="66" t="s">
        <v>4</v>
      </c>
    </row>
    <row r="3504" spans="1:5" x14ac:dyDescent="0.25">
      <c r="A3504" s="78" t="s">
        <v>4873</v>
      </c>
      <c r="B3504" s="57" t="s">
        <v>1078</v>
      </c>
      <c r="C3504" s="57" t="s">
        <v>4085</v>
      </c>
      <c r="D3504" s="57" t="s">
        <v>4091</v>
      </c>
      <c r="E3504" s="66" t="s">
        <v>4</v>
      </c>
    </row>
    <row r="3505" spans="1:5" x14ac:dyDescent="0.25">
      <c r="A3505" s="78" t="s">
        <v>4874</v>
      </c>
      <c r="B3505" s="57" t="s">
        <v>1078</v>
      </c>
      <c r="C3505" s="57" t="s">
        <v>4085</v>
      </c>
      <c r="D3505" s="57" t="s">
        <v>4093</v>
      </c>
      <c r="E3505" s="66" t="s">
        <v>4</v>
      </c>
    </row>
    <row r="3506" spans="1:5" x14ac:dyDescent="0.25">
      <c r="A3506" s="78" t="s">
        <v>4875</v>
      </c>
      <c r="B3506" s="57" t="s">
        <v>1078</v>
      </c>
      <c r="C3506" s="57" t="s">
        <v>4085</v>
      </c>
      <c r="D3506" s="57" t="s">
        <v>56</v>
      </c>
      <c r="E3506" s="66" t="s">
        <v>4</v>
      </c>
    </row>
    <row r="3507" spans="1:5" x14ac:dyDescent="0.25">
      <c r="A3507" s="78" t="s">
        <v>4876</v>
      </c>
      <c r="B3507" s="57" t="s">
        <v>1080</v>
      </c>
      <c r="C3507" s="57" t="s">
        <v>4085</v>
      </c>
      <c r="D3507" s="57" t="s">
        <v>56</v>
      </c>
      <c r="E3507" s="66" t="s">
        <v>4</v>
      </c>
    </row>
    <row r="3508" spans="1:5" x14ac:dyDescent="0.25">
      <c r="A3508" s="78" t="s">
        <v>4877</v>
      </c>
      <c r="B3508" s="57" t="s">
        <v>4878</v>
      </c>
      <c r="C3508" s="57" t="s">
        <v>4085</v>
      </c>
      <c r="D3508" s="57" t="s">
        <v>4091</v>
      </c>
      <c r="E3508" s="66" t="s">
        <v>4</v>
      </c>
    </row>
    <row r="3509" spans="1:5" x14ac:dyDescent="0.25">
      <c r="A3509" s="78" t="s">
        <v>4879</v>
      </c>
      <c r="B3509" s="57" t="s">
        <v>1100</v>
      </c>
      <c r="C3509" s="57" t="s">
        <v>4085</v>
      </c>
      <c r="D3509" s="57" t="s">
        <v>4087</v>
      </c>
      <c r="E3509" s="66" t="s">
        <v>4</v>
      </c>
    </row>
    <row r="3510" spans="1:5" x14ac:dyDescent="0.25">
      <c r="A3510" s="78" t="s">
        <v>4880</v>
      </c>
      <c r="B3510" s="57" t="s">
        <v>1100</v>
      </c>
      <c r="C3510" s="57" t="s">
        <v>4085</v>
      </c>
      <c r="D3510" s="57" t="s">
        <v>4089</v>
      </c>
      <c r="E3510" s="66" t="s">
        <v>4</v>
      </c>
    </row>
    <row r="3511" spans="1:5" x14ac:dyDescent="0.25">
      <c r="A3511" s="78" t="s">
        <v>4881</v>
      </c>
      <c r="B3511" s="57" t="s">
        <v>1100</v>
      </c>
      <c r="C3511" s="57" t="s">
        <v>4085</v>
      </c>
      <c r="D3511" s="57" t="s">
        <v>4091</v>
      </c>
      <c r="E3511" s="66" t="s">
        <v>4</v>
      </c>
    </row>
    <row r="3512" spans="1:5" x14ac:dyDescent="0.25">
      <c r="A3512" s="78" t="s">
        <v>4882</v>
      </c>
      <c r="B3512" s="57" t="s">
        <v>1100</v>
      </c>
      <c r="C3512" s="57" t="s">
        <v>4085</v>
      </c>
      <c r="D3512" s="57" t="s">
        <v>4093</v>
      </c>
      <c r="E3512" s="66" t="s">
        <v>4</v>
      </c>
    </row>
    <row r="3513" spans="1:5" x14ac:dyDescent="0.25">
      <c r="A3513" s="78" t="s">
        <v>4883</v>
      </c>
      <c r="B3513" s="57" t="s">
        <v>1100</v>
      </c>
      <c r="C3513" s="57" t="s">
        <v>4085</v>
      </c>
      <c r="D3513" s="57" t="s">
        <v>56</v>
      </c>
      <c r="E3513" s="66" t="s">
        <v>4</v>
      </c>
    </row>
    <row r="3514" spans="1:5" x14ac:dyDescent="0.25">
      <c r="A3514" s="78" t="s">
        <v>4884</v>
      </c>
      <c r="B3514" s="57" t="s">
        <v>1106</v>
      </c>
      <c r="C3514" s="57" t="s">
        <v>4085</v>
      </c>
      <c r="D3514" s="57" t="s">
        <v>4087</v>
      </c>
      <c r="E3514" s="66" t="s">
        <v>4</v>
      </c>
    </row>
    <row r="3515" spans="1:5" x14ac:dyDescent="0.25">
      <c r="A3515" s="78" t="s">
        <v>4885</v>
      </c>
      <c r="B3515" s="57" t="s">
        <v>1106</v>
      </c>
      <c r="C3515" s="57" t="s">
        <v>4085</v>
      </c>
      <c r="D3515" s="57" t="s">
        <v>4089</v>
      </c>
      <c r="E3515" s="66" t="s">
        <v>4</v>
      </c>
    </row>
    <row r="3516" spans="1:5" x14ac:dyDescent="0.25">
      <c r="A3516" s="78" t="s">
        <v>4886</v>
      </c>
      <c r="B3516" s="57" t="s">
        <v>1106</v>
      </c>
      <c r="C3516" s="57" t="s">
        <v>4085</v>
      </c>
      <c r="D3516" s="57" t="s">
        <v>4091</v>
      </c>
      <c r="E3516" s="66" t="s">
        <v>4</v>
      </c>
    </row>
    <row r="3517" spans="1:5" x14ac:dyDescent="0.25">
      <c r="A3517" s="78" t="s">
        <v>4887</v>
      </c>
      <c r="B3517" s="57" t="s">
        <v>1106</v>
      </c>
      <c r="C3517" s="57" t="s">
        <v>4085</v>
      </c>
      <c r="D3517" s="57" t="s">
        <v>4093</v>
      </c>
      <c r="E3517" s="66" t="s">
        <v>4</v>
      </c>
    </row>
    <row r="3518" spans="1:5" x14ac:dyDescent="0.25">
      <c r="A3518" s="78" t="s">
        <v>4888</v>
      </c>
      <c r="B3518" s="57" t="s">
        <v>1106</v>
      </c>
      <c r="C3518" s="57" t="s">
        <v>4085</v>
      </c>
      <c r="D3518" s="57" t="s">
        <v>56</v>
      </c>
      <c r="E3518" s="66" t="s">
        <v>4</v>
      </c>
    </row>
    <row r="3519" spans="1:5" x14ac:dyDescent="0.25">
      <c r="A3519" s="78" t="s">
        <v>4889</v>
      </c>
      <c r="B3519" s="57" t="s">
        <v>1112</v>
      </c>
      <c r="C3519" s="57" t="s">
        <v>4085</v>
      </c>
      <c r="D3519" s="57" t="s">
        <v>4087</v>
      </c>
      <c r="E3519" s="66" t="s">
        <v>193</v>
      </c>
    </row>
    <row r="3520" spans="1:5" x14ac:dyDescent="0.25">
      <c r="A3520" s="78" t="s">
        <v>4890</v>
      </c>
      <c r="B3520" s="57" t="s">
        <v>1112</v>
      </c>
      <c r="C3520" s="57" t="s">
        <v>4085</v>
      </c>
      <c r="D3520" s="57" t="s">
        <v>4089</v>
      </c>
      <c r="E3520" s="66" t="s">
        <v>193</v>
      </c>
    </row>
    <row r="3521" spans="1:5" x14ac:dyDescent="0.25">
      <c r="A3521" s="78" t="s">
        <v>4891</v>
      </c>
      <c r="B3521" s="57" t="s">
        <v>1112</v>
      </c>
      <c r="C3521" s="57" t="s">
        <v>4085</v>
      </c>
      <c r="D3521" s="57" t="s">
        <v>4091</v>
      </c>
      <c r="E3521" s="66" t="s">
        <v>193</v>
      </c>
    </row>
    <row r="3522" spans="1:5" x14ac:dyDescent="0.25">
      <c r="A3522" s="78" t="s">
        <v>4892</v>
      </c>
      <c r="B3522" s="57" t="s">
        <v>1112</v>
      </c>
      <c r="C3522" s="57" t="s">
        <v>4085</v>
      </c>
      <c r="D3522" s="57" t="s">
        <v>4093</v>
      </c>
      <c r="E3522" s="66" t="s">
        <v>193</v>
      </c>
    </row>
    <row r="3523" spans="1:5" x14ac:dyDescent="0.25">
      <c r="A3523" s="78" t="s">
        <v>4893</v>
      </c>
      <c r="B3523" s="57" t="s">
        <v>1112</v>
      </c>
      <c r="C3523" s="57" t="s">
        <v>4085</v>
      </c>
      <c r="D3523" s="57" t="s">
        <v>56</v>
      </c>
      <c r="E3523" s="66" t="s">
        <v>193</v>
      </c>
    </row>
    <row r="3524" spans="1:5" x14ac:dyDescent="0.25">
      <c r="A3524" s="78" t="s">
        <v>4894</v>
      </c>
      <c r="B3524" s="57" t="s">
        <v>4895</v>
      </c>
      <c r="C3524" s="57" t="s">
        <v>4085</v>
      </c>
      <c r="D3524" s="57" t="s">
        <v>4087</v>
      </c>
      <c r="E3524" s="66" t="s">
        <v>4</v>
      </c>
    </row>
    <row r="3525" spans="1:5" x14ac:dyDescent="0.25">
      <c r="A3525" s="78" t="s">
        <v>4896</v>
      </c>
      <c r="B3525" s="57" t="s">
        <v>4895</v>
      </c>
      <c r="C3525" s="57" t="s">
        <v>4085</v>
      </c>
      <c r="D3525" s="57" t="s">
        <v>4089</v>
      </c>
      <c r="E3525" s="66" t="s">
        <v>4</v>
      </c>
    </row>
    <row r="3526" spans="1:5" x14ac:dyDescent="0.25">
      <c r="A3526" s="78" t="s">
        <v>4897</v>
      </c>
      <c r="B3526" s="57" t="s">
        <v>4895</v>
      </c>
      <c r="C3526" s="57" t="s">
        <v>4085</v>
      </c>
      <c r="D3526" s="57" t="s">
        <v>4091</v>
      </c>
      <c r="E3526" s="66" t="s">
        <v>4</v>
      </c>
    </row>
    <row r="3527" spans="1:5" x14ac:dyDescent="0.25">
      <c r="A3527" s="78" t="s">
        <v>4898</v>
      </c>
      <c r="B3527" s="57" t="s">
        <v>4895</v>
      </c>
      <c r="C3527" s="57" t="s">
        <v>4085</v>
      </c>
      <c r="D3527" s="57" t="s">
        <v>4093</v>
      </c>
      <c r="E3527" s="66" t="s">
        <v>4</v>
      </c>
    </row>
    <row r="3528" spans="1:5" x14ac:dyDescent="0.25">
      <c r="A3528" s="78" t="s">
        <v>4899</v>
      </c>
      <c r="B3528" s="57" t="s">
        <v>4895</v>
      </c>
      <c r="C3528" s="57" t="s">
        <v>4085</v>
      </c>
      <c r="D3528" s="57" t="s">
        <v>56</v>
      </c>
      <c r="E3528" s="66" t="s">
        <v>4</v>
      </c>
    </row>
    <row r="3529" spans="1:5" x14ac:dyDescent="0.25">
      <c r="A3529" s="78" t="s">
        <v>4900</v>
      </c>
      <c r="B3529" s="57" t="s">
        <v>4901</v>
      </c>
      <c r="C3529" s="57" t="s">
        <v>4085</v>
      </c>
      <c r="D3529" s="57" t="s">
        <v>4087</v>
      </c>
      <c r="E3529" s="66" t="s">
        <v>4</v>
      </c>
    </row>
    <row r="3530" spans="1:5" x14ac:dyDescent="0.25">
      <c r="A3530" s="78" t="s">
        <v>4902</v>
      </c>
      <c r="B3530" s="57" t="s">
        <v>4901</v>
      </c>
      <c r="C3530" s="57" t="s">
        <v>4085</v>
      </c>
      <c r="D3530" s="57" t="s">
        <v>4089</v>
      </c>
      <c r="E3530" s="66" t="s">
        <v>4</v>
      </c>
    </row>
    <row r="3531" spans="1:5" x14ac:dyDescent="0.25">
      <c r="A3531" s="78" t="s">
        <v>4903</v>
      </c>
      <c r="B3531" s="57" t="s">
        <v>4901</v>
      </c>
      <c r="C3531" s="57" t="s">
        <v>4085</v>
      </c>
      <c r="D3531" s="57" t="s">
        <v>4091</v>
      </c>
      <c r="E3531" s="66" t="s">
        <v>4</v>
      </c>
    </row>
    <row r="3532" spans="1:5" x14ac:dyDescent="0.25">
      <c r="A3532" s="78" t="s">
        <v>4904</v>
      </c>
      <c r="B3532" s="57" t="s">
        <v>4901</v>
      </c>
      <c r="C3532" s="57" t="s">
        <v>4085</v>
      </c>
      <c r="D3532" s="57" t="s">
        <v>4093</v>
      </c>
      <c r="E3532" s="66" t="s">
        <v>4</v>
      </c>
    </row>
    <row r="3533" spans="1:5" x14ac:dyDescent="0.25">
      <c r="A3533" s="78" t="s">
        <v>4905</v>
      </c>
      <c r="B3533" s="57" t="s">
        <v>4901</v>
      </c>
      <c r="C3533" s="57" t="s">
        <v>4085</v>
      </c>
      <c r="D3533" s="57" t="s">
        <v>56</v>
      </c>
      <c r="E3533" s="66" t="s">
        <v>4</v>
      </c>
    </row>
    <row r="3534" spans="1:5" x14ac:dyDescent="0.25">
      <c r="A3534" s="78" t="s">
        <v>4906</v>
      </c>
      <c r="B3534" s="57" t="s">
        <v>1124</v>
      </c>
      <c r="C3534" s="57" t="s">
        <v>4085</v>
      </c>
      <c r="D3534" s="57" t="s">
        <v>4087</v>
      </c>
      <c r="E3534" s="66" t="s">
        <v>4</v>
      </c>
    </row>
    <row r="3535" spans="1:5" x14ac:dyDescent="0.25">
      <c r="A3535" s="78" t="s">
        <v>4907</v>
      </c>
      <c r="B3535" s="57" t="s">
        <v>1124</v>
      </c>
      <c r="C3535" s="57" t="s">
        <v>4085</v>
      </c>
      <c r="D3535" s="57" t="s">
        <v>4089</v>
      </c>
      <c r="E3535" s="66" t="s">
        <v>4</v>
      </c>
    </row>
    <row r="3536" spans="1:5" x14ac:dyDescent="0.25">
      <c r="A3536" s="78" t="s">
        <v>4908</v>
      </c>
      <c r="B3536" s="57" t="s">
        <v>1124</v>
      </c>
      <c r="C3536" s="57" t="s">
        <v>4085</v>
      </c>
      <c r="D3536" s="57" t="s">
        <v>4091</v>
      </c>
      <c r="E3536" s="66" t="s">
        <v>4</v>
      </c>
    </row>
    <row r="3537" spans="1:5" x14ac:dyDescent="0.25">
      <c r="A3537" s="78" t="s">
        <v>4909</v>
      </c>
      <c r="B3537" s="57" t="s">
        <v>1124</v>
      </c>
      <c r="C3537" s="57" t="s">
        <v>4085</v>
      </c>
      <c r="D3537" s="57" t="s">
        <v>4093</v>
      </c>
      <c r="E3537" s="66" t="s">
        <v>4</v>
      </c>
    </row>
    <row r="3538" spans="1:5" x14ac:dyDescent="0.25">
      <c r="A3538" s="78" t="s">
        <v>4910</v>
      </c>
      <c r="B3538" s="57" t="s">
        <v>1124</v>
      </c>
      <c r="C3538" s="57" t="s">
        <v>4085</v>
      </c>
      <c r="D3538" s="57" t="s">
        <v>56</v>
      </c>
      <c r="E3538" s="66" t="s">
        <v>4</v>
      </c>
    </row>
    <row r="3539" spans="1:5" x14ac:dyDescent="0.25">
      <c r="A3539" s="78" t="s">
        <v>4911</v>
      </c>
      <c r="B3539" s="57" t="s">
        <v>3573</v>
      </c>
      <c r="C3539" s="57" t="s">
        <v>4085</v>
      </c>
      <c r="D3539" s="57" t="s">
        <v>4087</v>
      </c>
      <c r="E3539" s="66" t="s">
        <v>4</v>
      </c>
    </row>
    <row r="3540" spans="1:5" x14ac:dyDescent="0.25">
      <c r="A3540" s="78" t="s">
        <v>4912</v>
      </c>
      <c r="B3540" s="57" t="s">
        <v>3573</v>
      </c>
      <c r="C3540" s="57" t="s">
        <v>4085</v>
      </c>
      <c r="D3540" s="57" t="s">
        <v>4089</v>
      </c>
      <c r="E3540" s="66" t="s">
        <v>4</v>
      </c>
    </row>
    <row r="3541" spans="1:5" x14ac:dyDescent="0.25">
      <c r="A3541" s="78" t="s">
        <v>4913</v>
      </c>
      <c r="B3541" s="57" t="s">
        <v>3573</v>
      </c>
      <c r="C3541" s="57" t="s">
        <v>4085</v>
      </c>
      <c r="D3541" s="57" t="s">
        <v>4091</v>
      </c>
      <c r="E3541" s="66" t="s">
        <v>4</v>
      </c>
    </row>
    <row r="3542" spans="1:5" x14ac:dyDescent="0.25">
      <c r="A3542" s="78" t="s">
        <v>4914</v>
      </c>
      <c r="B3542" s="57" t="s">
        <v>3573</v>
      </c>
      <c r="C3542" s="57" t="s">
        <v>4085</v>
      </c>
      <c r="D3542" s="57" t="s">
        <v>4093</v>
      </c>
      <c r="E3542" s="66" t="s">
        <v>4</v>
      </c>
    </row>
    <row r="3543" spans="1:5" x14ac:dyDescent="0.25">
      <c r="A3543" s="78" t="s">
        <v>4915</v>
      </c>
      <c r="B3543" s="57" t="s">
        <v>3573</v>
      </c>
      <c r="C3543" s="57" t="s">
        <v>4085</v>
      </c>
      <c r="D3543" s="57" t="s">
        <v>56</v>
      </c>
      <c r="E3543" s="66" t="s">
        <v>4</v>
      </c>
    </row>
    <row r="3544" spans="1:5" x14ac:dyDescent="0.25">
      <c r="A3544" s="78" t="s">
        <v>4916</v>
      </c>
      <c r="B3544" s="57" t="s">
        <v>3575</v>
      </c>
      <c r="C3544" s="57" t="s">
        <v>4085</v>
      </c>
      <c r="D3544" s="57" t="s">
        <v>4087</v>
      </c>
      <c r="E3544" s="66" t="s">
        <v>4</v>
      </c>
    </row>
    <row r="3545" spans="1:5" x14ac:dyDescent="0.25">
      <c r="A3545" s="78" t="s">
        <v>4917</v>
      </c>
      <c r="B3545" s="57" t="s">
        <v>3575</v>
      </c>
      <c r="C3545" s="57" t="s">
        <v>4085</v>
      </c>
      <c r="D3545" s="57" t="s">
        <v>4089</v>
      </c>
      <c r="E3545" s="66" t="s">
        <v>4</v>
      </c>
    </row>
    <row r="3546" spans="1:5" x14ac:dyDescent="0.25">
      <c r="A3546" s="78" t="s">
        <v>4918</v>
      </c>
      <c r="B3546" s="57" t="s">
        <v>3575</v>
      </c>
      <c r="C3546" s="57" t="s">
        <v>4085</v>
      </c>
      <c r="D3546" s="57" t="s">
        <v>4091</v>
      </c>
      <c r="E3546" s="66" t="s">
        <v>4</v>
      </c>
    </row>
    <row r="3547" spans="1:5" x14ac:dyDescent="0.25">
      <c r="A3547" s="78" t="s">
        <v>4919</v>
      </c>
      <c r="B3547" s="57" t="s">
        <v>3575</v>
      </c>
      <c r="C3547" s="57" t="s">
        <v>4085</v>
      </c>
      <c r="D3547" s="57" t="s">
        <v>4093</v>
      </c>
      <c r="E3547" s="66" t="s">
        <v>4</v>
      </c>
    </row>
    <row r="3548" spans="1:5" x14ac:dyDescent="0.25">
      <c r="A3548" s="78" t="s">
        <v>4920</v>
      </c>
      <c r="B3548" s="57" t="s">
        <v>3575</v>
      </c>
      <c r="C3548" s="57" t="s">
        <v>4085</v>
      </c>
      <c r="D3548" s="57" t="s">
        <v>56</v>
      </c>
      <c r="E3548" s="66" t="s">
        <v>4</v>
      </c>
    </row>
    <row r="3549" spans="1:5" x14ac:dyDescent="0.25">
      <c r="A3549" s="78" t="s">
        <v>4921</v>
      </c>
      <c r="B3549" s="57" t="s">
        <v>1132</v>
      </c>
      <c r="C3549" s="57" t="s">
        <v>4085</v>
      </c>
      <c r="D3549" s="57" t="s">
        <v>4087</v>
      </c>
      <c r="E3549" s="66" t="s">
        <v>193</v>
      </c>
    </row>
    <row r="3550" spans="1:5" x14ac:dyDescent="0.25">
      <c r="A3550" s="78" t="s">
        <v>4922</v>
      </c>
      <c r="B3550" s="57" t="s">
        <v>1132</v>
      </c>
      <c r="C3550" s="57" t="s">
        <v>4085</v>
      </c>
      <c r="D3550" s="57" t="s">
        <v>4089</v>
      </c>
      <c r="E3550" s="66" t="s">
        <v>193</v>
      </c>
    </row>
    <row r="3551" spans="1:5" x14ac:dyDescent="0.25">
      <c r="A3551" s="78" t="s">
        <v>4923</v>
      </c>
      <c r="B3551" s="57" t="s">
        <v>1132</v>
      </c>
      <c r="C3551" s="57" t="s">
        <v>4085</v>
      </c>
      <c r="D3551" s="57" t="s">
        <v>4091</v>
      </c>
      <c r="E3551" s="66" t="s">
        <v>193</v>
      </c>
    </row>
    <row r="3552" spans="1:5" x14ac:dyDescent="0.25">
      <c r="A3552" s="78" t="s">
        <v>4924</v>
      </c>
      <c r="B3552" s="57" t="s">
        <v>1132</v>
      </c>
      <c r="C3552" s="57" t="s">
        <v>4085</v>
      </c>
      <c r="D3552" s="57" t="s">
        <v>4093</v>
      </c>
      <c r="E3552" s="66" t="s">
        <v>193</v>
      </c>
    </row>
    <row r="3553" spans="1:5" x14ac:dyDescent="0.25">
      <c r="A3553" s="78" t="s">
        <v>4925</v>
      </c>
      <c r="B3553" s="57" t="s">
        <v>1132</v>
      </c>
      <c r="C3553" s="57" t="s">
        <v>4085</v>
      </c>
      <c r="D3553" s="57" t="s">
        <v>56</v>
      </c>
      <c r="E3553" s="66" t="s">
        <v>193</v>
      </c>
    </row>
    <row r="3554" spans="1:5" x14ac:dyDescent="0.25">
      <c r="A3554" s="78" t="s">
        <v>4926</v>
      </c>
      <c r="B3554" s="57" t="s">
        <v>1138</v>
      </c>
      <c r="C3554" s="57" t="s">
        <v>4085</v>
      </c>
      <c r="D3554" s="57" t="s">
        <v>4087</v>
      </c>
      <c r="E3554" s="66" t="s">
        <v>193</v>
      </c>
    </row>
    <row r="3555" spans="1:5" x14ac:dyDescent="0.25">
      <c r="A3555" s="78" t="s">
        <v>4927</v>
      </c>
      <c r="B3555" s="57" t="s">
        <v>1138</v>
      </c>
      <c r="C3555" s="57" t="s">
        <v>4085</v>
      </c>
      <c r="D3555" s="57" t="s">
        <v>4089</v>
      </c>
      <c r="E3555" s="66" t="s">
        <v>193</v>
      </c>
    </row>
    <row r="3556" spans="1:5" x14ac:dyDescent="0.25">
      <c r="A3556" s="78" t="s">
        <v>4928</v>
      </c>
      <c r="B3556" s="57" t="s">
        <v>1138</v>
      </c>
      <c r="C3556" s="57" t="s">
        <v>4085</v>
      </c>
      <c r="D3556" s="57" t="s">
        <v>4091</v>
      </c>
      <c r="E3556" s="66" t="s">
        <v>193</v>
      </c>
    </row>
    <row r="3557" spans="1:5" x14ac:dyDescent="0.25">
      <c r="A3557" s="78" t="s">
        <v>4929</v>
      </c>
      <c r="B3557" s="57" t="s">
        <v>1138</v>
      </c>
      <c r="C3557" s="57" t="s">
        <v>4085</v>
      </c>
      <c r="D3557" s="57" t="s">
        <v>4093</v>
      </c>
      <c r="E3557" s="66" t="s">
        <v>193</v>
      </c>
    </row>
    <row r="3558" spans="1:5" x14ac:dyDescent="0.25">
      <c r="A3558" s="78" t="s">
        <v>4930</v>
      </c>
      <c r="B3558" s="57" t="s">
        <v>1138</v>
      </c>
      <c r="C3558" s="57" t="s">
        <v>4085</v>
      </c>
      <c r="D3558" s="57" t="s">
        <v>56</v>
      </c>
      <c r="E3558" s="66" t="s">
        <v>193</v>
      </c>
    </row>
    <row r="3559" spans="1:5" x14ac:dyDescent="0.25">
      <c r="A3559" s="78" t="s">
        <v>4931</v>
      </c>
      <c r="B3559" s="57" t="s">
        <v>1144</v>
      </c>
      <c r="C3559" s="57" t="s">
        <v>4085</v>
      </c>
      <c r="D3559" s="57" t="s">
        <v>4087</v>
      </c>
      <c r="E3559" s="66" t="s">
        <v>193</v>
      </c>
    </row>
    <row r="3560" spans="1:5" x14ac:dyDescent="0.25">
      <c r="A3560" s="78" t="s">
        <v>4932</v>
      </c>
      <c r="B3560" s="57" t="s">
        <v>1144</v>
      </c>
      <c r="C3560" s="57" t="s">
        <v>4085</v>
      </c>
      <c r="D3560" s="57" t="s">
        <v>4089</v>
      </c>
      <c r="E3560" s="66" t="s">
        <v>193</v>
      </c>
    </row>
    <row r="3561" spans="1:5" x14ac:dyDescent="0.25">
      <c r="A3561" s="78" t="s">
        <v>4933</v>
      </c>
      <c r="B3561" s="57" t="s">
        <v>1144</v>
      </c>
      <c r="C3561" s="57" t="s">
        <v>4085</v>
      </c>
      <c r="D3561" s="57" t="s">
        <v>4091</v>
      </c>
      <c r="E3561" s="66" t="s">
        <v>193</v>
      </c>
    </row>
    <row r="3562" spans="1:5" x14ac:dyDescent="0.25">
      <c r="A3562" s="78" t="s">
        <v>4934</v>
      </c>
      <c r="B3562" s="57" t="s">
        <v>1144</v>
      </c>
      <c r="C3562" s="57" t="s">
        <v>4085</v>
      </c>
      <c r="D3562" s="57" t="s">
        <v>4093</v>
      </c>
      <c r="E3562" s="66" t="s">
        <v>193</v>
      </c>
    </row>
    <row r="3563" spans="1:5" x14ac:dyDescent="0.25">
      <c r="A3563" s="78" t="s">
        <v>4935</v>
      </c>
      <c r="B3563" s="57" t="s">
        <v>1144</v>
      </c>
      <c r="C3563" s="57" t="s">
        <v>4085</v>
      </c>
      <c r="D3563" s="57" t="s">
        <v>56</v>
      </c>
      <c r="E3563" s="66" t="s">
        <v>193</v>
      </c>
    </row>
    <row r="3564" spans="1:5" x14ac:dyDescent="0.25">
      <c r="A3564" s="78" t="s">
        <v>4936</v>
      </c>
      <c r="B3564" s="57" t="s">
        <v>1156</v>
      </c>
      <c r="C3564" s="57" t="s">
        <v>4085</v>
      </c>
      <c r="D3564" s="57" t="s">
        <v>4087</v>
      </c>
      <c r="E3564" s="66" t="s">
        <v>4</v>
      </c>
    </row>
    <row r="3565" spans="1:5" x14ac:dyDescent="0.25">
      <c r="A3565" s="78" t="s">
        <v>4937</v>
      </c>
      <c r="B3565" s="57" t="s">
        <v>4938</v>
      </c>
      <c r="C3565" s="57" t="s">
        <v>4085</v>
      </c>
      <c r="D3565" s="57" t="s">
        <v>4087</v>
      </c>
      <c r="E3565" s="66" t="s">
        <v>4</v>
      </c>
    </row>
    <row r="3566" spans="1:5" x14ac:dyDescent="0.25">
      <c r="A3566" s="78" t="s">
        <v>4939</v>
      </c>
      <c r="B3566" s="57" t="s">
        <v>4938</v>
      </c>
      <c r="C3566" s="57" t="s">
        <v>4085</v>
      </c>
      <c r="D3566" s="57" t="s">
        <v>4089</v>
      </c>
      <c r="E3566" s="66" t="s">
        <v>4</v>
      </c>
    </row>
    <row r="3567" spans="1:5" x14ac:dyDescent="0.25">
      <c r="A3567" s="78" t="s">
        <v>4940</v>
      </c>
      <c r="B3567" s="57" t="s">
        <v>4938</v>
      </c>
      <c r="C3567" s="57" t="s">
        <v>4085</v>
      </c>
      <c r="D3567" s="57" t="s">
        <v>4091</v>
      </c>
      <c r="E3567" s="66" t="s">
        <v>4</v>
      </c>
    </row>
    <row r="3568" spans="1:5" x14ac:dyDescent="0.25">
      <c r="A3568" s="78" t="s">
        <v>4941</v>
      </c>
      <c r="B3568" s="57" t="s">
        <v>4938</v>
      </c>
      <c r="C3568" s="57" t="s">
        <v>4085</v>
      </c>
      <c r="D3568" s="57" t="s">
        <v>4093</v>
      </c>
      <c r="E3568" s="66" t="s">
        <v>4</v>
      </c>
    </row>
    <row r="3569" spans="1:5" x14ac:dyDescent="0.25">
      <c r="A3569" s="78" t="s">
        <v>4942</v>
      </c>
      <c r="B3569" s="57" t="s">
        <v>4938</v>
      </c>
      <c r="C3569" s="57" t="s">
        <v>4085</v>
      </c>
      <c r="D3569" s="57" t="s">
        <v>56</v>
      </c>
      <c r="E3569" s="66" t="s">
        <v>4</v>
      </c>
    </row>
    <row r="3570" spans="1:5" x14ac:dyDescent="0.25">
      <c r="A3570" s="78" t="s">
        <v>4943</v>
      </c>
      <c r="B3570" s="57" t="s">
        <v>1162</v>
      </c>
      <c r="C3570" s="57" t="s">
        <v>4085</v>
      </c>
      <c r="D3570" s="57" t="s">
        <v>4087</v>
      </c>
      <c r="E3570" s="66" t="s">
        <v>193</v>
      </c>
    </row>
    <row r="3571" spans="1:5" x14ac:dyDescent="0.25">
      <c r="A3571" s="78" t="s">
        <v>4944</v>
      </c>
      <c r="B3571" s="57" t="s">
        <v>1162</v>
      </c>
      <c r="C3571" s="57" t="s">
        <v>4085</v>
      </c>
      <c r="D3571" s="57" t="s">
        <v>4089</v>
      </c>
      <c r="E3571" s="66" t="s">
        <v>193</v>
      </c>
    </row>
    <row r="3572" spans="1:5" x14ac:dyDescent="0.25">
      <c r="A3572" s="78" t="s">
        <v>4945</v>
      </c>
      <c r="B3572" s="57" t="s">
        <v>1162</v>
      </c>
      <c r="C3572" s="57" t="s">
        <v>4085</v>
      </c>
      <c r="D3572" s="57" t="s">
        <v>4091</v>
      </c>
      <c r="E3572" s="66" t="s">
        <v>193</v>
      </c>
    </row>
    <row r="3573" spans="1:5" x14ac:dyDescent="0.25">
      <c r="A3573" s="78" t="s">
        <v>4946</v>
      </c>
      <c r="B3573" s="57" t="s">
        <v>1162</v>
      </c>
      <c r="C3573" s="57" t="s">
        <v>4085</v>
      </c>
      <c r="D3573" s="57" t="s">
        <v>4093</v>
      </c>
      <c r="E3573" s="66" t="s">
        <v>193</v>
      </c>
    </row>
    <row r="3574" spans="1:5" x14ac:dyDescent="0.25">
      <c r="A3574" s="78" t="s">
        <v>4947</v>
      </c>
      <c r="B3574" s="57" t="s">
        <v>1162</v>
      </c>
      <c r="C3574" s="57" t="s">
        <v>4085</v>
      </c>
      <c r="D3574" s="57" t="s">
        <v>56</v>
      </c>
      <c r="E3574" s="66" t="s">
        <v>193</v>
      </c>
    </row>
    <row r="3575" spans="1:5" x14ac:dyDescent="0.25">
      <c r="A3575" s="78" t="s">
        <v>4948</v>
      </c>
      <c r="B3575" s="57" t="s">
        <v>1182</v>
      </c>
      <c r="C3575" s="57" t="s">
        <v>4085</v>
      </c>
      <c r="D3575" s="57" t="s">
        <v>4087</v>
      </c>
      <c r="E3575" s="66" t="s">
        <v>4</v>
      </c>
    </row>
    <row r="3576" spans="1:5" x14ac:dyDescent="0.25">
      <c r="A3576" s="78" t="s">
        <v>4949</v>
      </c>
      <c r="B3576" s="57" t="s">
        <v>1182</v>
      </c>
      <c r="C3576" s="57" t="s">
        <v>4085</v>
      </c>
      <c r="D3576" s="57" t="s">
        <v>4089</v>
      </c>
      <c r="E3576" s="66" t="s">
        <v>4</v>
      </c>
    </row>
    <row r="3577" spans="1:5" x14ac:dyDescent="0.25">
      <c r="A3577" s="78" t="s">
        <v>4950</v>
      </c>
      <c r="B3577" s="57" t="s">
        <v>1182</v>
      </c>
      <c r="C3577" s="57" t="s">
        <v>4085</v>
      </c>
      <c r="D3577" s="57" t="s">
        <v>4091</v>
      </c>
      <c r="E3577" s="66" t="s">
        <v>4</v>
      </c>
    </row>
    <row r="3578" spans="1:5" x14ac:dyDescent="0.25">
      <c r="A3578" s="78" t="s">
        <v>4951</v>
      </c>
      <c r="B3578" s="57" t="s">
        <v>1182</v>
      </c>
      <c r="C3578" s="57" t="s">
        <v>4085</v>
      </c>
      <c r="D3578" s="57" t="s">
        <v>4093</v>
      </c>
      <c r="E3578" s="66" t="s">
        <v>4</v>
      </c>
    </row>
    <row r="3579" spans="1:5" x14ac:dyDescent="0.25">
      <c r="A3579" s="78" t="s">
        <v>4952</v>
      </c>
      <c r="B3579" s="57" t="s">
        <v>1182</v>
      </c>
      <c r="C3579" s="57" t="s">
        <v>4085</v>
      </c>
      <c r="D3579" s="57" t="s">
        <v>56</v>
      </c>
      <c r="E3579" s="66" t="s">
        <v>4</v>
      </c>
    </row>
    <row r="3580" spans="1:5" x14ac:dyDescent="0.25">
      <c r="A3580" s="78" t="s">
        <v>4953</v>
      </c>
      <c r="B3580" s="57" t="s">
        <v>1188</v>
      </c>
      <c r="C3580" s="57" t="s">
        <v>4085</v>
      </c>
      <c r="D3580" s="57" t="s">
        <v>4087</v>
      </c>
      <c r="E3580" s="66" t="s">
        <v>193</v>
      </c>
    </row>
    <row r="3581" spans="1:5" x14ac:dyDescent="0.25">
      <c r="A3581" s="78" t="s">
        <v>4954</v>
      </c>
      <c r="B3581" s="57" t="s">
        <v>1188</v>
      </c>
      <c r="C3581" s="57" t="s">
        <v>4085</v>
      </c>
      <c r="D3581" s="57" t="s">
        <v>4089</v>
      </c>
      <c r="E3581" s="66" t="s">
        <v>193</v>
      </c>
    </row>
    <row r="3582" spans="1:5" x14ac:dyDescent="0.25">
      <c r="A3582" s="78" t="s">
        <v>4955</v>
      </c>
      <c r="B3582" s="57" t="s">
        <v>1188</v>
      </c>
      <c r="C3582" s="57" t="s">
        <v>4085</v>
      </c>
      <c r="D3582" s="57" t="s">
        <v>4091</v>
      </c>
      <c r="E3582" s="66" t="s">
        <v>193</v>
      </c>
    </row>
    <row r="3583" spans="1:5" x14ac:dyDescent="0.25">
      <c r="A3583" s="78" t="s">
        <v>4956</v>
      </c>
      <c r="B3583" s="57" t="s">
        <v>1188</v>
      </c>
      <c r="C3583" s="57" t="s">
        <v>4085</v>
      </c>
      <c r="D3583" s="57" t="s">
        <v>4093</v>
      </c>
      <c r="E3583" s="66" t="s">
        <v>193</v>
      </c>
    </row>
    <row r="3584" spans="1:5" x14ac:dyDescent="0.25">
      <c r="A3584" s="78" t="s">
        <v>4957</v>
      </c>
      <c r="B3584" s="57" t="s">
        <v>1188</v>
      </c>
      <c r="C3584" s="57" t="s">
        <v>4085</v>
      </c>
      <c r="D3584" s="57" t="s">
        <v>56</v>
      </c>
      <c r="E3584" s="66" t="s">
        <v>193</v>
      </c>
    </row>
    <row r="3585" spans="1:5" x14ac:dyDescent="0.25">
      <c r="A3585" s="78" t="s">
        <v>4958</v>
      </c>
      <c r="B3585" s="57" t="s">
        <v>1218</v>
      </c>
      <c r="C3585" s="57" t="s">
        <v>4085</v>
      </c>
      <c r="D3585" s="57" t="s">
        <v>4087</v>
      </c>
      <c r="E3585" s="66" t="s">
        <v>4</v>
      </c>
    </row>
    <row r="3586" spans="1:5" x14ac:dyDescent="0.25">
      <c r="A3586" s="78" t="s">
        <v>4959</v>
      </c>
      <c r="B3586" s="57" t="s">
        <v>1218</v>
      </c>
      <c r="C3586" s="57" t="s">
        <v>4085</v>
      </c>
      <c r="D3586" s="57" t="s">
        <v>4089</v>
      </c>
      <c r="E3586" s="66" t="s">
        <v>4</v>
      </c>
    </row>
    <row r="3587" spans="1:5" x14ac:dyDescent="0.25">
      <c r="A3587" s="78" t="s">
        <v>4960</v>
      </c>
      <c r="B3587" s="57" t="s">
        <v>1218</v>
      </c>
      <c r="C3587" s="57" t="s">
        <v>4085</v>
      </c>
      <c r="D3587" s="57" t="s">
        <v>4091</v>
      </c>
      <c r="E3587" s="66" t="s">
        <v>4</v>
      </c>
    </row>
    <row r="3588" spans="1:5" x14ac:dyDescent="0.25">
      <c r="A3588" s="78" t="s">
        <v>4961</v>
      </c>
      <c r="B3588" s="57" t="s">
        <v>1218</v>
      </c>
      <c r="C3588" s="57" t="s">
        <v>4085</v>
      </c>
      <c r="D3588" s="57" t="s">
        <v>4093</v>
      </c>
      <c r="E3588" s="66" t="s">
        <v>4</v>
      </c>
    </row>
    <row r="3589" spans="1:5" x14ac:dyDescent="0.25">
      <c r="A3589" s="78" t="s">
        <v>4962</v>
      </c>
      <c r="B3589" s="57" t="s">
        <v>1218</v>
      </c>
      <c r="C3589" s="57" t="s">
        <v>4085</v>
      </c>
      <c r="D3589" s="57" t="s">
        <v>56</v>
      </c>
      <c r="E3589" s="66" t="s">
        <v>4</v>
      </c>
    </row>
    <row r="3590" spans="1:5" x14ac:dyDescent="0.25">
      <c r="A3590" s="78" t="s">
        <v>4963</v>
      </c>
      <c r="B3590" s="57" t="s">
        <v>1226</v>
      </c>
      <c r="C3590" s="57" t="s">
        <v>4085</v>
      </c>
      <c r="D3590" s="57" t="s">
        <v>4087</v>
      </c>
      <c r="E3590" s="66" t="s">
        <v>4</v>
      </c>
    </row>
    <row r="3591" spans="1:5" x14ac:dyDescent="0.25">
      <c r="A3591" s="78" t="s">
        <v>4964</v>
      </c>
      <c r="B3591" s="57" t="s">
        <v>1226</v>
      </c>
      <c r="C3591" s="57" t="s">
        <v>4085</v>
      </c>
      <c r="D3591" s="57" t="s">
        <v>4093</v>
      </c>
      <c r="E3591" s="66" t="s">
        <v>4</v>
      </c>
    </row>
    <row r="3592" spans="1:5" x14ac:dyDescent="0.25">
      <c r="A3592" s="78" t="s">
        <v>4965</v>
      </c>
      <c r="B3592" s="57" t="s">
        <v>1234</v>
      </c>
      <c r="C3592" s="57" t="s">
        <v>4085</v>
      </c>
      <c r="D3592" s="57" t="s">
        <v>4087</v>
      </c>
      <c r="E3592" s="66" t="s">
        <v>193</v>
      </c>
    </row>
    <row r="3593" spans="1:5" x14ac:dyDescent="0.25">
      <c r="A3593" s="78" t="s">
        <v>4966</v>
      </c>
      <c r="B3593" s="57" t="s">
        <v>1234</v>
      </c>
      <c r="C3593" s="57" t="s">
        <v>4085</v>
      </c>
      <c r="D3593" s="57" t="s">
        <v>4089</v>
      </c>
      <c r="E3593" s="66" t="s">
        <v>193</v>
      </c>
    </row>
    <row r="3594" spans="1:5" x14ac:dyDescent="0.25">
      <c r="A3594" s="78" t="s">
        <v>4967</v>
      </c>
      <c r="B3594" s="57" t="s">
        <v>1234</v>
      </c>
      <c r="C3594" s="57" t="s">
        <v>4085</v>
      </c>
      <c r="D3594" s="57" t="s">
        <v>4091</v>
      </c>
      <c r="E3594" s="66" t="s">
        <v>193</v>
      </c>
    </row>
    <row r="3595" spans="1:5" x14ac:dyDescent="0.25">
      <c r="A3595" s="78" t="s">
        <v>4968</v>
      </c>
      <c r="B3595" s="57" t="s">
        <v>1234</v>
      </c>
      <c r="C3595" s="57" t="s">
        <v>4085</v>
      </c>
      <c r="D3595" s="57" t="s">
        <v>4093</v>
      </c>
      <c r="E3595" s="66" t="s">
        <v>193</v>
      </c>
    </row>
    <row r="3596" spans="1:5" x14ac:dyDescent="0.25">
      <c r="A3596" s="78" t="s">
        <v>4969</v>
      </c>
      <c r="B3596" s="57" t="s">
        <v>1234</v>
      </c>
      <c r="C3596" s="57" t="s">
        <v>4085</v>
      </c>
      <c r="D3596" s="57" t="s">
        <v>56</v>
      </c>
      <c r="E3596" s="66" t="s">
        <v>193</v>
      </c>
    </row>
    <row r="3597" spans="1:5" x14ac:dyDescent="0.25">
      <c r="A3597" s="78" t="s">
        <v>4970</v>
      </c>
      <c r="B3597" s="57" t="s">
        <v>1240</v>
      </c>
      <c r="C3597" s="57" t="s">
        <v>4085</v>
      </c>
      <c r="D3597" s="57" t="s">
        <v>56</v>
      </c>
      <c r="E3597" s="66" t="s">
        <v>4</v>
      </c>
    </row>
    <row r="3598" spans="1:5" x14ac:dyDescent="0.25">
      <c r="A3598" s="78" t="s">
        <v>4971</v>
      </c>
      <c r="B3598" s="57" t="s">
        <v>1242</v>
      </c>
      <c r="C3598" s="57" t="s">
        <v>4085</v>
      </c>
      <c r="D3598" s="57" t="s">
        <v>4087</v>
      </c>
      <c r="E3598" s="66" t="s">
        <v>4</v>
      </c>
    </row>
    <row r="3599" spans="1:5" x14ac:dyDescent="0.25">
      <c r="A3599" s="78" t="s">
        <v>4972</v>
      </c>
      <c r="B3599" s="57" t="s">
        <v>1242</v>
      </c>
      <c r="C3599" s="57" t="s">
        <v>4085</v>
      </c>
      <c r="D3599" s="57" t="s">
        <v>4089</v>
      </c>
      <c r="E3599" s="66" t="s">
        <v>4</v>
      </c>
    </row>
    <row r="3600" spans="1:5" x14ac:dyDescent="0.25">
      <c r="A3600" s="78" t="s">
        <v>4973</v>
      </c>
      <c r="B3600" s="57" t="s">
        <v>1242</v>
      </c>
      <c r="C3600" s="57" t="s">
        <v>4085</v>
      </c>
      <c r="D3600" s="57" t="s">
        <v>4091</v>
      </c>
      <c r="E3600" s="66" t="s">
        <v>4</v>
      </c>
    </row>
    <row r="3601" spans="1:5" x14ac:dyDescent="0.25">
      <c r="A3601" s="78" t="s">
        <v>4974</v>
      </c>
      <c r="B3601" s="57" t="s">
        <v>1242</v>
      </c>
      <c r="C3601" s="57" t="s">
        <v>4085</v>
      </c>
      <c r="D3601" s="57" t="s">
        <v>4093</v>
      </c>
      <c r="E3601" s="66" t="s">
        <v>4</v>
      </c>
    </row>
    <row r="3602" spans="1:5" x14ac:dyDescent="0.25">
      <c r="A3602" s="78" t="s">
        <v>4975</v>
      </c>
      <c r="B3602" s="57" t="s">
        <v>1242</v>
      </c>
      <c r="C3602" s="57" t="s">
        <v>4085</v>
      </c>
      <c r="D3602" s="57" t="s">
        <v>56</v>
      </c>
      <c r="E3602" s="66" t="s">
        <v>4</v>
      </c>
    </row>
    <row r="3603" spans="1:5" x14ac:dyDescent="0.25">
      <c r="A3603" s="78" t="s">
        <v>4976</v>
      </c>
      <c r="B3603" s="57" t="s">
        <v>1248</v>
      </c>
      <c r="C3603" s="57" t="s">
        <v>4085</v>
      </c>
      <c r="D3603" s="57" t="s">
        <v>4087</v>
      </c>
      <c r="E3603" s="66" t="s">
        <v>193</v>
      </c>
    </row>
    <row r="3604" spans="1:5" x14ac:dyDescent="0.25">
      <c r="A3604" s="78" t="s">
        <v>4977</v>
      </c>
      <c r="B3604" s="57" t="s">
        <v>1248</v>
      </c>
      <c r="C3604" s="57" t="s">
        <v>4085</v>
      </c>
      <c r="D3604" s="57" t="s">
        <v>4089</v>
      </c>
      <c r="E3604" s="66" t="s">
        <v>193</v>
      </c>
    </row>
    <row r="3605" spans="1:5" x14ac:dyDescent="0.25">
      <c r="A3605" s="78" t="s">
        <v>4978</v>
      </c>
      <c r="B3605" s="57" t="s">
        <v>1248</v>
      </c>
      <c r="C3605" s="57" t="s">
        <v>4085</v>
      </c>
      <c r="D3605" s="57" t="s">
        <v>4091</v>
      </c>
      <c r="E3605" s="66" t="s">
        <v>193</v>
      </c>
    </row>
    <row r="3606" spans="1:5" x14ac:dyDescent="0.25">
      <c r="A3606" s="78" t="s">
        <v>4979</v>
      </c>
      <c r="B3606" s="57" t="s">
        <v>1248</v>
      </c>
      <c r="C3606" s="57" t="s">
        <v>4085</v>
      </c>
      <c r="D3606" s="57" t="s">
        <v>4093</v>
      </c>
      <c r="E3606" s="66" t="s">
        <v>193</v>
      </c>
    </row>
    <row r="3607" spans="1:5" x14ac:dyDescent="0.25">
      <c r="A3607" s="78" t="s">
        <v>4980</v>
      </c>
      <c r="B3607" s="57" t="s">
        <v>1248</v>
      </c>
      <c r="C3607" s="57" t="s">
        <v>4085</v>
      </c>
      <c r="D3607" s="57" t="s">
        <v>56</v>
      </c>
      <c r="E3607" s="66" t="s">
        <v>193</v>
      </c>
    </row>
    <row r="3608" spans="1:5" x14ac:dyDescent="0.25">
      <c r="A3608" s="78" t="s">
        <v>4981</v>
      </c>
      <c r="B3608" s="57" t="s">
        <v>1254</v>
      </c>
      <c r="C3608" s="57" t="s">
        <v>4085</v>
      </c>
      <c r="D3608" s="57" t="s">
        <v>4087</v>
      </c>
      <c r="E3608" s="66" t="s">
        <v>4</v>
      </c>
    </row>
    <row r="3609" spans="1:5" x14ac:dyDescent="0.25">
      <c r="A3609" s="78" t="s">
        <v>4982</v>
      </c>
      <c r="B3609" s="57" t="s">
        <v>4983</v>
      </c>
      <c r="C3609" s="57" t="s">
        <v>4085</v>
      </c>
      <c r="D3609" s="57" t="s">
        <v>4087</v>
      </c>
      <c r="E3609" s="66" t="s">
        <v>4</v>
      </c>
    </row>
    <row r="3610" spans="1:5" x14ac:dyDescent="0.25">
      <c r="A3610" s="78" t="s">
        <v>4984</v>
      </c>
      <c r="B3610" s="57" t="s">
        <v>4983</v>
      </c>
      <c r="C3610" s="57" t="s">
        <v>4085</v>
      </c>
      <c r="D3610" s="57" t="s">
        <v>4089</v>
      </c>
      <c r="E3610" s="66" t="s">
        <v>4</v>
      </c>
    </row>
    <row r="3611" spans="1:5" x14ac:dyDescent="0.25">
      <c r="A3611" s="78" t="s">
        <v>4985</v>
      </c>
      <c r="B3611" s="57" t="s">
        <v>4983</v>
      </c>
      <c r="C3611" s="57" t="s">
        <v>4085</v>
      </c>
      <c r="D3611" s="57" t="s">
        <v>4091</v>
      </c>
      <c r="E3611" s="66" t="s">
        <v>4</v>
      </c>
    </row>
    <row r="3612" spans="1:5" x14ac:dyDescent="0.25">
      <c r="A3612" s="78" t="s">
        <v>4986</v>
      </c>
      <c r="B3612" s="57" t="s">
        <v>4983</v>
      </c>
      <c r="C3612" s="57" t="s">
        <v>4085</v>
      </c>
      <c r="D3612" s="57" t="s">
        <v>4093</v>
      </c>
      <c r="E3612" s="66" t="s">
        <v>4</v>
      </c>
    </row>
    <row r="3613" spans="1:5" x14ac:dyDescent="0.25">
      <c r="A3613" s="78" t="s">
        <v>4987</v>
      </c>
      <c r="B3613" s="57" t="s">
        <v>4983</v>
      </c>
      <c r="C3613" s="57" t="s">
        <v>4085</v>
      </c>
      <c r="D3613" s="57" t="s">
        <v>56</v>
      </c>
      <c r="E3613" s="66" t="s">
        <v>4</v>
      </c>
    </row>
    <row r="3614" spans="1:5" x14ac:dyDescent="0.25">
      <c r="A3614" s="78" t="s">
        <v>4988</v>
      </c>
      <c r="B3614" s="57" t="s">
        <v>1262</v>
      </c>
      <c r="C3614" s="57" t="s">
        <v>4085</v>
      </c>
      <c r="D3614" s="57" t="s">
        <v>4087</v>
      </c>
      <c r="E3614" s="66" t="s">
        <v>4</v>
      </c>
    </row>
    <row r="3615" spans="1:5" x14ac:dyDescent="0.25">
      <c r="A3615" s="78" t="s">
        <v>4989</v>
      </c>
      <c r="B3615" s="57" t="s">
        <v>1262</v>
      </c>
      <c r="C3615" s="57" t="s">
        <v>4085</v>
      </c>
      <c r="D3615" s="57" t="s">
        <v>4093</v>
      </c>
      <c r="E3615" s="66" t="s">
        <v>4</v>
      </c>
    </row>
    <row r="3616" spans="1:5" x14ac:dyDescent="0.25">
      <c r="A3616" s="78" t="s">
        <v>4990</v>
      </c>
      <c r="B3616" s="57" t="s">
        <v>1264</v>
      </c>
      <c r="C3616" s="57" t="s">
        <v>4085</v>
      </c>
      <c r="D3616" s="57" t="s">
        <v>4087</v>
      </c>
      <c r="E3616" s="66" t="s">
        <v>4</v>
      </c>
    </row>
    <row r="3617" spans="1:5" x14ac:dyDescent="0.25">
      <c r="A3617" s="78" t="s">
        <v>4991</v>
      </c>
      <c r="B3617" s="57" t="s">
        <v>1264</v>
      </c>
      <c r="C3617" s="57" t="s">
        <v>4085</v>
      </c>
      <c r="D3617" s="57" t="s">
        <v>4093</v>
      </c>
      <c r="E3617" s="66" t="s">
        <v>4</v>
      </c>
    </row>
    <row r="3618" spans="1:5" x14ac:dyDescent="0.25">
      <c r="A3618" s="78" t="s">
        <v>4992</v>
      </c>
      <c r="B3618" s="57" t="s">
        <v>1266</v>
      </c>
      <c r="C3618" s="57" t="s">
        <v>4085</v>
      </c>
      <c r="D3618" s="57" t="s">
        <v>4087</v>
      </c>
      <c r="E3618" s="66" t="s">
        <v>4</v>
      </c>
    </row>
    <row r="3619" spans="1:5" x14ac:dyDescent="0.25">
      <c r="A3619" s="78" t="s">
        <v>4993</v>
      </c>
      <c r="B3619" s="57" t="s">
        <v>1266</v>
      </c>
      <c r="C3619" s="57" t="s">
        <v>4085</v>
      </c>
      <c r="D3619" s="57" t="s">
        <v>4089</v>
      </c>
      <c r="E3619" s="66" t="s">
        <v>4</v>
      </c>
    </row>
    <row r="3620" spans="1:5" x14ac:dyDescent="0.25">
      <c r="A3620" s="78" t="s">
        <v>4994</v>
      </c>
      <c r="B3620" s="57" t="s">
        <v>1266</v>
      </c>
      <c r="C3620" s="57" t="s">
        <v>4085</v>
      </c>
      <c r="D3620" s="57" t="s">
        <v>4091</v>
      </c>
      <c r="E3620" s="66" t="s">
        <v>4</v>
      </c>
    </row>
    <row r="3621" spans="1:5" x14ac:dyDescent="0.25">
      <c r="A3621" s="78" t="s">
        <v>4995</v>
      </c>
      <c r="B3621" s="57" t="s">
        <v>1266</v>
      </c>
      <c r="C3621" s="57" t="s">
        <v>4085</v>
      </c>
      <c r="D3621" s="57" t="s">
        <v>4093</v>
      </c>
      <c r="E3621" s="66" t="s">
        <v>4</v>
      </c>
    </row>
    <row r="3622" spans="1:5" x14ac:dyDescent="0.25">
      <c r="A3622" s="78" t="s">
        <v>4996</v>
      </c>
      <c r="B3622" s="57" t="s">
        <v>1266</v>
      </c>
      <c r="C3622" s="57" t="s">
        <v>4085</v>
      </c>
      <c r="D3622" s="57" t="s">
        <v>56</v>
      </c>
      <c r="E3622" s="66" t="s">
        <v>4</v>
      </c>
    </row>
    <row r="3623" spans="1:5" x14ac:dyDescent="0.25">
      <c r="A3623" s="78" t="s">
        <v>4997</v>
      </c>
      <c r="B3623" s="57" t="s">
        <v>4998</v>
      </c>
      <c r="C3623" s="57" t="s">
        <v>4085</v>
      </c>
      <c r="D3623" s="57" t="s">
        <v>56</v>
      </c>
      <c r="E3623" s="66" t="s">
        <v>4</v>
      </c>
    </row>
    <row r="3624" spans="1:5" x14ac:dyDescent="0.25">
      <c r="A3624" s="78" t="s">
        <v>4999</v>
      </c>
      <c r="B3624" s="57" t="s">
        <v>1272</v>
      </c>
      <c r="C3624" s="57" t="s">
        <v>4085</v>
      </c>
      <c r="D3624" s="57" t="s">
        <v>4087</v>
      </c>
      <c r="E3624" s="66" t="s">
        <v>4</v>
      </c>
    </row>
    <row r="3625" spans="1:5" x14ac:dyDescent="0.25">
      <c r="A3625" s="78" t="s">
        <v>5000</v>
      </c>
      <c r="B3625" s="57" t="s">
        <v>1272</v>
      </c>
      <c r="C3625" s="57" t="s">
        <v>4085</v>
      </c>
      <c r="D3625" s="57" t="s">
        <v>4089</v>
      </c>
      <c r="E3625" s="66" t="s">
        <v>4</v>
      </c>
    </row>
    <row r="3626" spans="1:5" x14ac:dyDescent="0.25">
      <c r="A3626" s="78" t="s">
        <v>5001</v>
      </c>
      <c r="B3626" s="57" t="s">
        <v>1272</v>
      </c>
      <c r="C3626" s="57" t="s">
        <v>4085</v>
      </c>
      <c r="D3626" s="57" t="s">
        <v>4091</v>
      </c>
      <c r="E3626" s="66" t="s">
        <v>4</v>
      </c>
    </row>
    <row r="3627" spans="1:5" x14ac:dyDescent="0.25">
      <c r="A3627" s="78" t="s">
        <v>5002</v>
      </c>
      <c r="B3627" s="57" t="s">
        <v>1272</v>
      </c>
      <c r="C3627" s="57" t="s">
        <v>4085</v>
      </c>
      <c r="D3627" s="57" t="s">
        <v>4093</v>
      </c>
      <c r="E3627" s="66" t="s">
        <v>4</v>
      </c>
    </row>
    <row r="3628" spans="1:5" x14ac:dyDescent="0.25">
      <c r="A3628" s="78" t="s">
        <v>5003</v>
      </c>
      <c r="B3628" s="57" t="s">
        <v>1272</v>
      </c>
      <c r="C3628" s="57" t="s">
        <v>4085</v>
      </c>
      <c r="D3628" s="57" t="s">
        <v>56</v>
      </c>
      <c r="E3628" s="66" t="s">
        <v>4</v>
      </c>
    </row>
    <row r="3629" spans="1:5" x14ac:dyDescent="0.25">
      <c r="A3629" s="78" t="s">
        <v>5004</v>
      </c>
      <c r="B3629" s="57" t="s">
        <v>1278</v>
      </c>
      <c r="C3629" s="57" t="s">
        <v>4085</v>
      </c>
      <c r="D3629" s="57" t="s">
        <v>4087</v>
      </c>
      <c r="E3629" s="66" t="s">
        <v>193</v>
      </c>
    </row>
    <row r="3630" spans="1:5" x14ac:dyDescent="0.25">
      <c r="A3630" s="78" t="s">
        <v>5005</v>
      </c>
      <c r="B3630" s="57" t="s">
        <v>1278</v>
      </c>
      <c r="C3630" s="57" t="s">
        <v>4085</v>
      </c>
      <c r="D3630" s="57" t="s">
        <v>4089</v>
      </c>
      <c r="E3630" s="66" t="s">
        <v>193</v>
      </c>
    </row>
    <row r="3631" spans="1:5" x14ac:dyDescent="0.25">
      <c r="A3631" s="78" t="s">
        <v>5006</v>
      </c>
      <c r="B3631" s="57" t="s">
        <v>1278</v>
      </c>
      <c r="C3631" s="57" t="s">
        <v>4085</v>
      </c>
      <c r="D3631" s="57" t="s">
        <v>4091</v>
      </c>
      <c r="E3631" s="66" t="s">
        <v>193</v>
      </c>
    </row>
    <row r="3632" spans="1:5" x14ac:dyDescent="0.25">
      <c r="A3632" s="78" t="s">
        <v>5007</v>
      </c>
      <c r="B3632" s="57" t="s">
        <v>1278</v>
      </c>
      <c r="C3632" s="57" t="s">
        <v>4085</v>
      </c>
      <c r="D3632" s="57" t="s">
        <v>4093</v>
      </c>
      <c r="E3632" s="66" t="s">
        <v>193</v>
      </c>
    </row>
    <row r="3633" spans="1:5" x14ac:dyDescent="0.25">
      <c r="A3633" s="78" t="s">
        <v>5008</v>
      </c>
      <c r="B3633" s="57" t="s">
        <v>1278</v>
      </c>
      <c r="C3633" s="57" t="s">
        <v>4085</v>
      </c>
      <c r="D3633" s="57" t="s">
        <v>56</v>
      </c>
      <c r="E3633" s="66" t="s">
        <v>193</v>
      </c>
    </row>
    <row r="3634" spans="1:5" x14ac:dyDescent="0.25">
      <c r="A3634" s="78" t="s">
        <v>5009</v>
      </c>
      <c r="B3634" s="57" t="s">
        <v>5010</v>
      </c>
      <c r="C3634" s="57" t="s">
        <v>4085</v>
      </c>
      <c r="D3634" s="57" t="s">
        <v>4087</v>
      </c>
      <c r="E3634" s="66" t="s">
        <v>193</v>
      </c>
    </row>
    <row r="3635" spans="1:5" x14ac:dyDescent="0.25">
      <c r="A3635" s="78" t="s">
        <v>5011</v>
      </c>
      <c r="B3635" s="57" t="s">
        <v>5010</v>
      </c>
      <c r="C3635" s="57" t="s">
        <v>4085</v>
      </c>
      <c r="D3635" s="57" t="s">
        <v>4089</v>
      </c>
      <c r="E3635" s="66" t="s">
        <v>193</v>
      </c>
    </row>
    <row r="3636" spans="1:5" x14ac:dyDescent="0.25">
      <c r="A3636" s="78" t="s">
        <v>5012</v>
      </c>
      <c r="B3636" s="57" t="s">
        <v>5010</v>
      </c>
      <c r="C3636" s="57" t="s">
        <v>4085</v>
      </c>
      <c r="D3636" s="57" t="s">
        <v>4091</v>
      </c>
      <c r="E3636" s="66" t="s">
        <v>193</v>
      </c>
    </row>
    <row r="3637" spans="1:5" x14ac:dyDescent="0.25">
      <c r="A3637" s="78" t="s">
        <v>5013</v>
      </c>
      <c r="B3637" s="57" t="s">
        <v>5010</v>
      </c>
      <c r="C3637" s="57" t="s">
        <v>4085</v>
      </c>
      <c r="D3637" s="57" t="s">
        <v>4093</v>
      </c>
      <c r="E3637" s="66" t="s">
        <v>193</v>
      </c>
    </row>
    <row r="3638" spans="1:5" x14ac:dyDescent="0.25">
      <c r="A3638" s="78" t="s">
        <v>5014</v>
      </c>
      <c r="B3638" s="57" t="s">
        <v>5010</v>
      </c>
      <c r="C3638" s="57" t="s">
        <v>4085</v>
      </c>
      <c r="D3638" s="57" t="s">
        <v>56</v>
      </c>
      <c r="E3638" s="66" t="s">
        <v>193</v>
      </c>
    </row>
    <row r="3639" spans="1:5" x14ac:dyDescent="0.25">
      <c r="A3639" s="78" t="s">
        <v>5015</v>
      </c>
      <c r="B3639" s="57" t="s">
        <v>1284</v>
      </c>
      <c r="C3639" s="57" t="s">
        <v>4085</v>
      </c>
      <c r="D3639" s="57" t="s">
        <v>4087</v>
      </c>
      <c r="E3639" s="66" t="s">
        <v>4</v>
      </c>
    </row>
    <row r="3640" spans="1:5" x14ac:dyDescent="0.25">
      <c r="A3640" s="78" t="s">
        <v>5016</v>
      </c>
      <c r="B3640" s="57" t="s">
        <v>1284</v>
      </c>
      <c r="C3640" s="57" t="s">
        <v>4085</v>
      </c>
      <c r="D3640" s="57" t="s">
        <v>4089</v>
      </c>
      <c r="E3640" s="66" t="s">
        <v>4</v>
      </c>
    </row>
    <row r="3641" spans="1:5" x14ac:dyDescent="0.25">
      <c r="A3641" s="78" t="s">
        <v>5017</v>
      </c>
      <c r="B3641" s="57" t="s">
        <v>1284</v>
      </c>
      <c r="C3641" s="57" t="s">
        <v>4085</v>
      </c>
      <c r="D3641" s="57" t="s">
        <v>4091</v>
      </c>
      <c r="E3641" s="66" t="s">
        <v>4</v>
      </c>
    </row>
    <row r="3642" spans="1:5" x14ac:dyDescent="0.25">
      <c r="A3642" s="78" t="s">
        <v>5018</v>
      </c>
      <c r="B3642" s="57" t="s">
        <v>1284</v>
      </c>
      <c r="C3642" s="57" t="s">
        <v>4085</v>
      </c>
      <c r="D3642" s="57" t="s">
        <v>4093</v>
      </c>
      <c r="E3642" s="66" t="s">
        <v>4</v>
      </c>
    </row>
    <row r="3643" spans="1:5" x14ac:dyDescent="0.25">
      <c r="A3643" s="78" t="s">
        <v>5019</v>
      </c>
      <c r="B3643" s="57" t="s">
        <v>1284</v>
      </c>
      <c r="C3643" s="57" t="s">
        <v>4085</v>
      </c>
      <c r="D3643" s="57" t="s">
        <v>56</v>
      </c>
      <c r="E3643" s="66" t="s">
        <v>4</v>
      </c>
    </row>
    <row r="3644" spans="1:5" x14ac:dyDescent="0.25">
      <c r="A3644" s="78" t="s">
        <v>5020</v>
      </c>
      <c r="B3644" s="57" t="s">
        <v>1328</v>
      </c>
      <c r="C3644" s="57" t="s">
        <v>4085</v>
      </c>
      <c r="D3644" s="57" t="s">
        <v>4087</v>
      </c>
      <c r="E3644" s="66" t="s">
        <v>4</v>
      </c>
    </row>
    <row r="3645" spans="1:5" x14ac:dyDescent="0.25">
      <c r="A3645" s="78" t="s">
        <v>5021</v>
      </c>
      <c r="B3645" s="57" t="s">
        <v>1328</v>
      </c>
      <c r="C3645" s="57" t="s">
        <v>4085</v>
      </c>
      <c r="D3645" s="57" t="s">
        <v>4089</v>
      </c>
      <c r="E3645" s="66" t="s">
        <v>4</v>
      </c>
    </row>
    <row r="3646" spans="1:5" x14ac:dyDescent="0.25">
      <c r="A3646" s="78" t="s">
        <v>5022</v>
      </c>
      <c r="B3646" s="57" t="s">
        <v>1328</v>
      </c>
      <c r="C3646" s="57" t="s">
        <v>4085</v>
      </c>
      <c r="D3646" s="57" t="s">
        <v>4091</v>
      </c>
      <c r="E3646" s="66" t="s">
        <v>4</v>
      </c>
    </row>
    <row r="3647" spans="1:5" x14ac:dyDescent="0.25">
      <c r="A3647" s="78" t="s">
        <v>5023</v>
      </c>
      <c r="B3647" s="57" t="s">
        <v>1328</v>
      </c>
      <c r="C3647" s="57" t="s">
        <v>4085</v>
      </c>
      <c r="D3647" s="57" t="s">
        <v>4093</v>
      </c>
      <c r="E3647" s="66" t="s">
        <v>4</v>
      </c>
    </row>
    <row r="3648" spans="1:5" x14ac:dyDescent="0.25">
      <c r="A3648" s="78" t="s">
        <v>5024</v>
      </c>
      <c r="B3648" s="57" t="s">
        <v>1328</v>
      </c>
      <c r="C3648" s="57" t="s">
        <v>4085</v>
      </c>
      <c r="D3648" s="57" t="s">
        <v>56</v>
      </c>
      <c r="E3648" s="66" t="s">
        <v>4</v>
      </c>
    </row>
    <row r="3649" spans="1:5" x14ac:dyDescent="0.25">
      <c r="A3649" s="78" t="s">
        <v>5025</v>
      </c>
      <c r="B3649" s="57" t="s">
        <v>1340</v>
      </c>
      <c r="C3649" s="57" t="s">
        <v>4085</v>
      </c>
      <c r="D3649" s="57" t="s">
        <v>4087</v>
      </c>
      <c r="E3649" s="66" t="s">
        <v>4</v>
      </c>
    </row>
    <row r="3650" spans="1:5" x14ac:dyDescent="0.25">
      <c r="A3650" s="78" t="s">
        <v>5026</v>
      </c>
      <c r="B3650" s="57" t="s">
        <v>1340</v>
      </c>
      <c r="C3650" s="57" t="s">
        <v>4085</v>
      </c>
      <c r="D3650" s="57" t="s">
        <v>4089</v>
      </c>
      <c r="E3650" s="66" t="s">
        <v>4</v>
      </c>
    </row>
    <row r="3651" spans="1:5" x14ac:dyDescent="0.25">
      <c r="A3651" s="78" t="s">
        <v>5027</v>
      </c>
      <c r="B3651" s="57" t="s">
        <v>1340</v>
      </c>
      <c r="C3651" s="57" t="s">
        <v>4085</v>
      </c>
      <c r="D3651" s="57" t="s">
        <v>4091</v>
      </c>
      <c r="E3651" s="66" t="s">
        <v>4</v>
      </c>
    </row>
    <row r="3652" spans="1:5" x14ac:dyDescent="0.25">
      <c r="A3652" s="78" t="s">
        <v>5028</v>
      </c>
      <c r="B3652" s="57" t="s">
        <v>1340</v>
      </c>
      <c r="C3652" s="57" t="s">
        <v>4085</v>
      </c>
      <c r="D3652" s="57" t="s">
        <v>4093</v>
      </c>
      <c r="E3652" s="66" t="s">
        <v>4</v>
      </c>
    </row>
    <row r="3653" spans="1:5" x14ac:dyDescent="0.25">
      <c r="A3653" s="78" t="s">
        <v>5029</v>
      </c>
      <c r="B3653" s="57" t="s">
        <v>1340</v>
      </c>
      <c r="C3653" s="57" t="s">
        <v>4085</v>
      </c>
      <c r="D3653" s="57" t="s">
        <v>56</v>
      </c>
      <c r="E3653" s="66" t="s">
        <v>4</v>
      </c>
    </row>
    <row r="3654" spans="1:5" x14ac:dyDescent="0.25">
      <c r="A3654" s="78" t="s">
        <v>5030</v>
      </c>
      <c r="B3654" s="57" t="s">
        <v>1377</v>
      </c>
      <c r="C3654" s="57" t="s">
        <v>4085</v>
      </c>
      <c r="D3654" s="57" t="s">
        <v>4087</v>
      </c>
      <c r="E3654" s="66" t="s">
        <v>4</v>
      </c>
    </row>
    <row r="3655" spans="1:5" x14ac:dyDescent="0.25">
      <c r="A3655" s="78" t="s">
        <v>5031</v>
      </c>
      <c r="B3655" s="57" t="s">
        <v>1377</v>
      </c>
      <c r="C3655" s="57" t="s">
        <v>4085</v>
      </c>
      <c r="D3655" s="57" t="s">
        <v>4089</v>
      </c>
      <c r="E3655" s="66" t="s">
        <v>4</v>
      </c>
    </row>
    <row r="3656" spans="1:5" x14ac:dyDescent="0.25">
      <c r="A3656" s="78" t="s">
        <v>5032</v>
      </c>
      <c r="B3656" s="57" t="s">
        <v>1377</v>
      </c>
      <c r="C3656" s="57" t="s">
        <v>4085</v>
      </c>
      <c r="D3656" s="57" t="s">
        <v>4091</v>
      </c>
      <c r="E3656" s="66" t="s">
        <v>4</v>
      </c>
    </row>
    <row r="3657" spans="1:5" x14ac:dyDescent="0.25">
      <c r="A3657" s="78" t="s">
        <v>5033</v>
      </c>
      <c r="B3657" s="57" t="s">
        <v>1377</v>
      </c>
      <c r="C3657" s="57" t="s">
        <v>4085</v>
      </c>
      <c r="D3657" s="57" t="s">
        <v>4093</v>
      </c>
      <c r="E3657" s="66" t="s">
        <v>4</v>
      </c>
    </row>
    <row r="3658" spans="1:5" x14ac:dyDescent="0.25">
      <c r="A3658" s="78" t="s">
        <v>5034</v>
      </c>
      <c r="B3658" s="57" t="s">
        <v>1377</v>
      </c>
      <c r="C3658" s="57" t="s">
        <v>4085</v>
      </c>
      <c r="D3658" s="57" t="s">
        <v>56</v>
      </c>
      <c r="E3658" s="66" t="s">
        <v>4</v>
      </c>
    </row>
    <row r="3659" spans="1:5" x14ac:dyDescent="0.25">
      <c r="A3659" s="78" t="s">
        <v>5035</v>
      </c>
      <c r="B3659" s="57" t="s">
        <v>1407</v>
      </c>
      <c r="C3659" s="57" t="s">
        <v>4085</v>
      </c>
      <c r="D3659" s="57" t="s">
        <v>4087</v>
      </c>
      <c r="E3659" s="66" t="s">
        <v>4</v>
      </c>
    </row>
    <row r="3660" spans="1:5" x14ac:dyDescent="0.25">
      <c r="A3660" s="78" t="s">
        <v>5036</v>
      </c>
      <c r="B3660" s="57" t="s">
        <v>1407</v>
      </c>
      <c r="C3660" s="57" t="s">
        <v>4085</v>
      </c>
      <c r="D3660" s="57" t="s">
        <v>4089</v>
      </c>
      <c r="E3660" s="66" t="s">
        <v>4</v>
      </c>
    </row>
    <row r="3661" spans="1:5" x14ac:dyDescent="0.25">
      <c r="A3661" s="78" t="s">
        <v>5037</v>
      </c>
      <c r="B3661" s="57" t="s">
        <v>1407</v>
      </c>
      <c r="C3661" s="57" t="s">
        <v>4085</v>
      </c>
      <c r="D3661" s="57" t="s">
        <v>4091</v>
      </c>
      <c r="E3661" s="66" t="s">
        <v>4</v>
      </c>
    </row>
    <row r="3662" spans="1:5" x14ac:dyDescent="0.25">
      <c r="A3662" s="78" t="s">
        <v>5038</v>
      </c>
      <c r="B3662" s="57" t="s">
        <v>1407</v>
      </c>
      <c r="C3662" s="57" t="s">
        <v>4085</v>
      </c>
      <c r="D3662" s="57" t="s">
        <v>4093</v>
      </c>
      <c r="E3662" s="66" t="s">
        <v>4</v>
      </c>
    </row>
    <row r="3663" spans="1:5" x14ac:dyDescent="0.25">
      <c r="A3663" s="78" t="s">
        <v>5039</v>
      </c>
      <c r="B3663" s="57" t="s">
        <v>1407</v>
      </c>
      <c r="C3663" s="57" t="s">
        <v>4085</v>
      </c>
      <c r="D3663" s="57" t="s">
        <v>56</v>
      </c>
      <c r="E3663" s="66" t="s">
        <v>4</v>
      </c>
    </row>
    <row r="3664" spans="1:5" x14ac:dyDescent="0.25">
      <c r="A3664" s="78" t="s">
        <v>5040</v>
      </c>
      <c r="B3664" s="57" t="s">
        <v>1413</v>
      </c>
      <c r="C3664" s="57" t="s">
        <v>4085</v>
      </c>
      <c r="D3664" s="57" t="s">
        <v>4087</v>
      </c>
      <c r="E3664" s="66" t="s">
        <v>4</v>
      </c>
    </row>
    <row r="3665" spans="1:5" x14ac:dyDescent="0.25">
      <c r="A3665" s="78" t="s">
        <v>5041</v>
      </c>
      <c r="B3665" s="57" t="s">
        <v>1413</v>
      </c>
      <c r="C3665" s="57" t="s">
        <v>4085</v>
      </c>
      <c r="D3665" s="57" t="s">
        <v>4093</v>
      </c>
      <c r="E3665" s="66" t="s">
        <v>4</v>
      </c>
    </row>
    <row r="3666" spans="1:5" x14ac:dyDescent="0.25">
      <c r="A3666" s="78" t="s">
        <v>5042</v>
      </c>
      <c r="B3666" s="57" t="s">
        <v>1415</v>
      </c>
      <c r="C3666" s="57" t="s">
        <v>4085</v>
      </c>
      <c r="D3666" s="57" t="s">
        <v>4087</v>
      </c>
      <c r="E3666" s="66" t="s">
        <v>4</v>
      </c>
    </row>
    <row r="3667" spans="1:5" x14ac:dyDescent="0.25">
      <c r="A3667" s="78" t="s">
        <v>5043</v>
      </c>
      <c r="B3667" s="57" t="s">
        <v>1415</v>
      </c>
      <c r="C3667" s="57" t="s">
        <v>4085</v>
      </c>
      <c r="D3667" s="57" t="s">
        <v>4089</v>
      </c>
      <c r="E3667" s="66" t="s">
        <v>4</v>
      </c>
    </row>
    <row r="3668" spans="1:5" x14ac:dyDescent="0.25">
      <c r="A3668" s="78" t="s">
        <v>5044</v>
      </c>
      <c r="B3668" s="57" t="s">
        <v>1415</v>
      </c>
      <c r="C3668" s="57" t="s">
        <v>4085</v>
      </c>
      <c r="D3668" s="57" t="s">
        <v>4091</v>
      </c>
      <c r="E3668" s="66" t="s">
        <v>4</v>
      </c>
    </row>
    <row r="3669" spans="1:5" x14ac:dyDescent="0.25">
      <c r="A3669" s="78" t="s">
        <v>5045</v>
      </c>
      <c r="B3669" s="57" t="s">
        <v>1415</v>
      </c>
      <c r="C3669" s="57" t="s">
        <v>4085</v>
      </c>
      <c r="D3669" s="57" t="s">
        <v>4093</v>
      </c>
      <c r="E3669" s="66" t="s">
        <v>4</v>
      </c>
    </row>
    <row r="3670" spans="1:5" x14ac:dyDescent="0.25">
      <c r="A3670" s="78" t="s">
        <v>5046</v>
      </c>
      <c r="B3670" s="57" t="s">
        <v>1415</v>
      </c>
      <c r="C3670" s="57" t="s">
        <v>4085</v>
      </c>
      <c r="D3670" s="57" t="s">
        <v>56</v>
      </c>
      <c r="E3670" s="66" t="s">
        <v>4</v>
      </c>
    </row>
    <row r="3671" spans="1:5" x14ac:dyDescent="0.25">
      <c r="A3671" s="78" t="s">
        <v>5047</v>
      </c>
      <c r="B3671" s="57" t="s">
        <v>1421</v>
      </c>
      <c r="C3671" s="57" t="s">
        <v>4085</v>
      </c>
      <c r="D3671" s="57" t="s">
        <v>4087</v>
      </c>
      <c r="E3671" s="66" t="s">
        <v>4</v>
      </c>
    </row>
    <row r="3672" spans="1:5" x14ac:dyDescent="0.25">
      <c r="A3672" s="78" t="s">
        <v>5048</v>
      </c>
      <c r="B3672" s="57" t="s">
        <v>1421</v>
      </c>
      <c r="C3672" s="57" t="s">
        <v>4085</v>
      </c>
      <c r="D3672" s="57" t="s">
        <v>4089</v>
      </c>
      <c r="E3672" s="66" t="s">
        <v>4</v>
      </c>
    </row>
    <row r="3673" spans="1:5" x14ac:dyDescent="0.25">
      <c r="A3673" s="78" t="s">
        <v>5049</v>
      </c>
      <c r="B3673" s="57" t="s">
        <v>1421</v>
      </c>
      <c r="C3673" s="57" t="s">
        <v>4085</v>
      </c>
      <c r="D3673" s="57" t="s">
        <v>4091</v>
      </c>
      <c r="E3673" s="66" t="s">
        <v>4</v>
      </c>
    </row>
    <row r="3674" spans="1:5" x14ac:dyDescent="0.25">
      <c r="A3674" s="78" t="s">
        <v>5050</v>
      </c>
      <c r="B3674" s="57" t="s">
        <v>1421</v>
      </c>
      <c r="C3674" s="57" t="s">
        <v>4085</v>
      </c>
      <c r="D3674" s="57" t="s">
        <v>4093</v>
      </c>
      <c r="E3674" s="66" t="s">
        <v>4</v>
      </c>
    </row>
    <row r="3675" spans="1:5" x14ac:dyDescent="0.25">
      <c r="A3675" s="78" t="s">
        <v>5051</v>
      </c>
      <c r="B3675" s="57" t="s">
        <v>1421</v>
      </c>
      <c r="C3675" s="57" t="s">
        <v>4085</v>
      </c>
      <c r="D3675" s="57" t="s">
        <v>56</v>
      </c>
      <c r="E3675" s="66" t="s">
        <v>4</v>
      </c>
    </row>
    <row r="3676" spans="1:5" x14ac:dyDescent="0.25">
      <c r="A3676" s="78" t="s">
        <v>5052</v>
      </c>
      <c r="B3676" s="57" t="s">
        <v>1427</v>
      </c>
      <c r="C3676" s="57" t="s">
        <v>4085</v>
      </c>
      <c r="D3676" s="57" t="s">
        <v>4087</v>
      </c>
      <c r="E3676" s="66" t="s">
        <v>4</v>
      </c>
    </row>
    <row r="3677" spans="1:5" x14ac:dyDescent="0.25">
      <c r="A3677" s="78" t="s">
        <v>5053</v>
      </c>
      <c r="B3677" s="57" t="s">
        <v>1427</v>
      </c>
      <c r="C3677" s="57" t="s">
        <v>4085</v>
      </c>
      <c r="D3677" s="57" t="s">
        <v>4089</v>
      </c>
      <c r="E3677" s="66" t="s">
        <v>4</v>
      </c>
    </row>
    <row r="3678" spans="1:5" x14ac:dyDescent="0.25">
      <c r="A3678" s="78" t="s">
        <v>5054</v>
      </c>
      <c r="B3678" s="57" t="s">
        <v>1427</v>
      </c>
      <c r="C3678" s="57" t="s">
        <v>4085</v>
      </c>
      <c r="D3678" s="57" t="s">
        <v>4091</v>
      </c>
      <c r="E3678" s="66" t="s">
        <v>4</v>
      </c>
    </row>
    <row r="3679" spans="1:5" x14ac:dyDescent="0.25">
      <c r="A3679" s="78" t="s">
        <v>5055</v>
      </c>
      <c r="B3679" s="57" t="s">
        <v>1427</v>
      </c>
      <c r="C3679" s="57" t="s">
        <v>4085</v>
      </c>
      <c r="D3679" s="57" t="s">
        <v>4093</v>
      </c>
      <c r="E3679" s="66" t="s">
        <v>4</v>
      </c>
    </row>
    <row r="3680" spans="1:5" x14ac:dyDescent="0.25">
      <c r="A3680" s="78" t="s">
        <v>5056</v>
      </c>
      <c r="B3680" s="57" t="s">
        <v>1427</v>
      </c>
      <c r="C3680" s="57" t="s">
        <v>4085</v>
      </c>
      <c r="D3680" s="57" t="s">
        <v>56</v>
      </c>
      <c r="E3680" s="66" t="s">
        <v>4</v>
      </c>
    </row>
    <row r="3681" spans="1:5" x14ac:dyDescent="0.25">
      <c r="A3681" s="78" t="s">
        <v>5057</v>
      </c>
      <c r="B3681" s="57" t="s">
        <v>1433</v>
      </c>
      <c r="C3681" s="57" t="s">
        <v>4085</v>
      </c>
      <c r="D3681" s="57" t="s">
        <v>4087</v>
      </c>
      <c r="E3681" s="66" t="s">
        <v>4</v>
      </c>
    </row>
    <row r="3682" spans="1:5" x14ac:dyDescent="0.25">
      <c r="A3682" s="78" t="s">
        <v>5058</v>
      </c>
      <c r="B3682" s="57" t="s">
        <v>1433</v>
      </c>
      <c r="C3682" s="57" t="s">
        <v>4085</v>
      </c>
      <c r="D3682" s="57" t="s">
        <v>4089</v>
      </c>
      <c r="E3682" s="66" t="s">
        <v>4</v>
      </c>
    </row>
    <row r="3683" spans="1:5" x14ac:dyDescent="0.25">
      <c r="A3683" s="78" t="s">
        <v>5059</v>
      </c>
      <c r="B3683" s="57" t="s">
        <v>1433</v>
      </c>
      <c r="C3683" s="57" t="s">
        <v>4085</v>
      </c>
      <c r="D3683" s="57" t="s">
        <v>4091</v>
      </c>
      <c r="E3683" s="66" t="s">
        <v>4</v>
      </c>
    </row>
    <row r="3684" spans="1:5" x14ac:dyDescent="0.25">
      <c r="A3684" s="78" t="s">
        <v>5060</v>
      </c>
      <c r="B3684" s="57" t="s">
        <v>1433</v>
      </c>
      <c r="C3684" s="57" t="s">
        <v>4085</v>
      </c>
      <c r="D3684" s="57" t="s">
        <v>4093</v>
      </c>
      <c r="E3684" s="66" t="s">
        <v>4</v>
      </c>
    </row>
    <row r="3685" spans="1:5" x14ac:dyDescent="0.25">
      <c r="A3685" s="78" t="s">
        <v>5061</v>
      </c>
      <c r="B3685" s="57" t="s">
        <v>1433</v>
      </c>
      <c r="C3685" s="57" t="s">
        <v>4085</v>
      </c>
      <c r="D3685" s="57" t="s">
        <v>56</v>
      </c>
      <c r="E3685" s="66" t="s">
        <v>4</v>
      </c>
    </row>
    <row r="3686" spans="1:5" x14ac:dyDescent="0.25">
      <c r="A3686" s="78" t="s">
        <v>5062</v>
      </c>
      <c r="B3686" s="57" t="s">
        <v>1439</v>
      </c>
      <c r="C3686" s="57" t="s">
        <v>4085</v>
      </c>
      <c r="D3686" s="57" t="s">
        <v>4093</v>
      </c>
      <c r="E3686" s="66" t="s">
        <v>4</v>
      </c>
    </row>
    <row r="3687" spans="1:5" x14ac:dyDescent="0.25">
      <c r="A3687" s="78" t="s">
        <v>5063</v>
      </c>
      <c r="B3687" s="57" t="s">
        <v>1445</v>
      </c>
      <c r="C3687" s="57" t="s">
        <v>4085</v>
      </c>
      <c r="D3687" s="57" t="s">
        <v>4087</v>
      </c>
      <c r="E3687" s="66" t="s">
        <v>4</v>
      </c>
    </row>
    <row r="3688" spans="1:5" x14ac:dyDescent="0.25">
      <c r="A3688" s="78" t="s">
        <v>5064</v>
      </c>
      <c r="B3688" s="57" t="s">
        <v>1445</v>
      </c>
      <c r="C3688" s="57" t="s">
        <v>4085</v>
      </c>
      <c r="D3688" s="57" t="s">
        <v>4089</v>
      </c>
      <c r="E3688" s="66" t="s">
        <v>4</v>
      </c>
    </row>
    <row r="3689" spans="1:5" x14ac:dyDescent="0.25">
      <c r="A3689" s="78" t="s">
        <v>5065</v>
      </c>
      <c r="B3689" s="57" t="s">
        <v>1445</v>
      </c>
      <c r="C3689" s="57" t="s">
        <v>4085</v>
      </c>
      <c r="D3689" s="57" t="s">
        <v>4091</v>
      </c>
      <c r="E3689" s="66" t="s">
        <v>4</v>
      </c>
    </row>
    <row r="3690" spans="1:5" x14ac:dyDescent="0.25">
      <c r="A3690" s="78" t="s">
        <v>5066</v>
      </c>
      <c r="B3690" s="57" t="s">
        <v>1445</v>
      </c>
      <c r="C3690" s="57" t="s">
        <v>4085</v>
      </c>
      <c r="D3690" s="57" t="s">
        <v>4093</v>
      </c>
      <c r="E3690" s="66" t="s">
        <v>4</v>
      </c>
    </row>
    <row r="3691" spans="1:5" x14ac:dyDescent="0.25">
      <c r="A3691" s="78" t="s">
        <v>5067</v>
      </c>
      <c r="B3691" s="57" t="s">
        <v>1445</v>
      </c>
      <c r="C3691" s="57" t="s">
        <v>4085</v>
      </c>
      <c r="D3691" s="57" t="s">
        <v>56</v>
      </c>
      <c r="E3691" s="66" t="s">
        <v>4</v>
      </c>
    </row>
    <row r="3692" spans="1:5" x14ac:dyDescent="0.25">
      <c r="A3692" s="78" t="s">
        <v>5068</v>
      </c>
      <c r="B3692" s="57" t="s">
        <v>5069</v>
      </c>
      <c r="C3692" s="57" t="s">
        <v>4085</v>
      </c>
      <c r="D3692" s="57" t="s">
        <v>4087</v>
      </c>
      <c r="E3692" s="66" t="s">
        <v>4</v>
      </c>
    </row>
    <row r="3693" spans="1:5" x14ac:dyDescent="0.25">
      <c r="A3693" s="78" t="s">
        <v>5070</v>
      </c>
      <c r="B3693" s="57" t="s">
        <v>5069</v>
      </c>
      <c r="C3693" s="57" t="s">
        <v>4085</v>
      </c>
      <c r="D3693" s="57" t="s">
        <v>4089</v>
      </c>
      <c r="E3693" s="66" t="s">
        <v>4</v>
      </c>
    </row>
    <row r="3694" spans="1:5" x14ac:dyDescent="0.25">
      <c r="A3694" s="78" t="s">
        <v>5071</v>
      </c>
      <c r="B3694" s="57" t="s">
        <v>5069</v>
      </c>
      <c r="C3694" s="57" t="s">
        <v>4085</v>
      </c>
      <c r="D3694" s="57" t="s">
        <v>4091</v>
      </c>
      <c r="E3694" s="66" t="s">
        <v>4</v>
      </c>
    </row>
    <row r="3695" spans="1:5" x14ac:dyDescent="0.25">
      <c r="A3695" s="78" t="s">
        <v>5072</v>
      </c>
      <c r="B3695" s="57" t="s">
        <v>5069</v>
      </c>
      <c r="C3695" s="57" t="s">
        <v>4085</v>
      </c>
      <c r="D3695" s="57" t="s">
        <v>4093</v>
      </c>
      <c r="E3695" s="66" t="s">
        <v>4</v>
      </c>
    </row>
    <row r="3696" spans="1:5" x14ac:dyDescent="0.25">
      <c r="A3696" s="78" t="s">
        <v>5073</v>
      </c>
      <c r="B3696" s="57" t="s">
        <v>5069</v>
      </c>
      <c r="C3696" s="57" t="s">
        <v>4085</v>
      </c>
      <c r="D3696" s="57" t="s">
        <v>56</v>
      </c>
      <c r="E3696" s="66" t="s">
        <v>4</v>
      </c>
    </row>
    <row r="3697" spans="1:5" x14ac:dyDescent="0.25">
      <c r="A3697" s="78" t="s">
        <v>5074</v>
      </c>
      <c r="B3697" s="57" t="s">
        <v>1461</v>
      </c>
      <c r="C3697" s="57" t="s">
        <v>4085</v>
      </c>
      <c r="D3697" s="57" t="s">
        <v>4087</v>
      </c>
      <c r="E3697" s="66" t="s">
        <v>4</v>
      </c>
    </row>
    <row r="3698" spans="1:5" x14ac:dyDescent="0.25">
      <c r="A3698" s="78" t="s">
        <v>5075</v>
      </c>
      <c r="B3698" s="57" t="s">
        <v>1461</v>
      </c>
      <c r="C3698" s="57" t="s">
        <v>4085</v>
      </c>
      <c r="D3698" s="57" t="s">
        <v>4093</v>
      </c>
      <c r="E3698" s="66" t="s">
        <v>4</v>
      </c>
    </row>
    <row r="3699" spans="1:5" x14ac:dyDescent="0.25">
      <c r="A3699" s="78" t="s">
        <v>5076</v>
      </c>
      <c r="B3699" s="57" t="s">
        <v>1465</v>
      </c>
      <c r="C3699" s="57" t="s">
        <v>4085</v>
      </c>
      <c r="D3699" s="57" t="s">
        <v>4087</v>
      </c>
      <c r="E3699" s="66" t="s">
        <v>4</v>
      </c>
    </row>
    <row r="3700" spans="1:5" x14ac:dyDescent="0.25">
      <c r="A3700" s="78" t="s">
        <v>5077</v>
      </c>
      <c r="B3700" s="57" t="s">
        <v>1465</v>
      </c>
      <c r="C3700" s="57" t="s">
        <v>4085</v>
      </c>
      <c r="D3700" s="57" t="s">
        <v>4089</v>
      </c>
      <c r="E3700" s="66" t="s">
        <v>4</v>
      </c>
    </row>
    <row r="3701" spans="1:5" x14ac:dyDescent="0.25">
      <c r="A3701" s="78" t="s">
        <v>5078</v>
      </c>
      <c r="B3701" s="57" t="s">
        <v>1465</v>
      </c>
      <c r="C3701" s="57" t="s">
        <v>4085</v>
      </c>
      <c r="D3701" s="57" t="s">
        <v>4091</v>
      </c>
      <c r="E3701" s="66" t="s">
        <v>4</v>
      </c>
    </row>
    <row r="3702" spans="1:5" x14ac:dyDescent="0.25">
      <c r="A3702" s="78" t="s">
        <v>5079</v>
      </c>
      <c r="B3702" s="57" t="s">
        <v>1465</v>
      </c>
      <c r="C3702" s="57" t="s">
        <v>4085</v>
      </c>
      <c r="D3702" s="57" t="s">
        <v>4093</v>
      </c>
      <c r="E3702" s="66" t="s">
        <v>4</v>
      </c>
    </row>
    <row r="3703" spans="1:5" x14ac:dyDescent="0.25">
      <c r="A3703" s="78" t="s">
        <v>5080</v>
      </c>
      <c r="B3703" s="57" t="s">
        <v>1465</v>
      </c>
      <c r="C3703" s="57" t="s">
        <v>4085</v>
      </c>
      <c r="D3703" s="57" t="s">
        <v>56</v>
      </c>
      <c r="E3703" s="66" t="s">
        <v>4</v>
      </c>
    </row>
    <row r="3704" spans="1:5" x14ac:dyDescent="0.25">
      <c r="A3704" s="78" t="s">
        <v>5081</v>
      </c>
      <c r="B3704" s="57" t="s">
        <v>5082</v>
      </c>
      <c r="C3704" s="57" t="s">
        <v>4085</v>
      </c>
      <c r="D3704" s="57" t="s">
        <v>4087</v>
      </c>
      <c r="E3704" s="66" t="s">
        <v>193</v>
      </c>
    </row>
    <row r="3705" spans="1:5" x14ac:dyDescent="0.25">
      <c r="A3705" s="78" t="s">
        <v>5083</v>
      </c>
      <c r="B3705" s="57" t="s">
        <v>5082</v>
      </c>
      <c r="C3705" s="57" t="s">
        <v>4085</v>
      </c>
      <c r="D3705" s="57" t="s">
        <v>4089</v>
      </c>
      <c r="E3705" s="66" t="s">
        <v>193</v>
      </c>
    </row>
    <row r="3706" spans="1:5" x14ac:dyDescent="0.25">
      <c r="A3706" s="78" t="s">
        <v>5084</v>
      </c>
      <c r="B3706" s="57" t="s">
        <v>5082</v>
      </c>
      <c r="C3706" s="57" t="s">
        <v>4085</v>
      </c>
      <c r="D3706" s="57" t="s">
        <v>4091</v>
      </c>
      <c r="E3706" s="66" t="s">
        <v>193</v>
      </c>
    </row>
    <row r="3707" spans="1:5" x14ac:dyDescent="0.25">
      <c r="A3707" s="78" t="s">
        <v>5085</v>
      </c>
      <c r="B3707" s="57" t="s">
        <v>5082</v>
      </c>
      <c r="C3707" s="57" t="s">
        <v>4085</v>
      </c>
      <c r="D3707" s="57" t="s">
        <v>4093</v>
      </c>
      <c r="E3707" s="66" t="s">
        <v>193</v>
      </c>
    </row>
    <row r="3708" spans="1:5" x14ac:dyDescent="0.25">
      <c r="A3708" s="78" t="s">
        <v>5086</v>
      </c>
      <c r="B3708" s="57" t="s">
        <v>5082</v>
      </c>
      <c r="C3708" s="57" t="s">
        <v>4085</v>
      </c>
      <c r="D3708" s="57" t="s">
        <v>56</v>
      </c>
      <c r="E3708" s="66" t="s">
        <v>193</v>
      </c>
    </row>
    <row r="3709" spans="1:5" x14ac:dyDescent="0.25">
      <c r="A3709" s="78" t="s">
        <v>5087</v>
      </c>
      <c r="B3709" s="57" t="s">
        <v>5088</v>
      </c>
      <c r="C3709" s="57" t="s">
        <v>4085</v>
      </c>
      <c r="D3709" s="57" t="s">
        <v>4091</v>
      </c>
      <c r="E3709" s="66" t="s">
        <v>4</v>
      </c>
    </row>
    <row r="3710" spans="1:5" x14ac:dyDescent="0.25">
      <c r="A3710" s="78" t="s">
        <v>5089</v>
      </c>
      <c r="B3710" s="57" t="s">
        <v>1471</v>
      </c>
      <c r="C3710" s="57" t="s">
        <v>4085</v>
      </c>
      <c r="D3710" s="57" t="s">
        <v>4087</v>
      </c>
      <c r="E3710" s="66" t="s">
        <v>4</v>
      </c>
    </row>
    <row r="3711" spans="1:5" x14ac:dyDescent="0.25">
      <c r="A3711" s="78" t="s">
        <v>5090</v>
      </c>
      <c r="B3711" s="57" t="s">
        <v>1471</v>
      </c>
      <c r="C3711" s="57" t="s">
        <v>4085</v>
      </c>
      <c r="D3711" s="57" t="s">
        <v>4089</v>
      </c>
      <c r="E3711" s="66" t="s">
        <v>4</v>
      </c>
    </row>
    <row r="3712" spans="1:5" x14ac:dyDescent="0.25">
      <c r="A3712" s="78" t="s">
        <v>5091</v>
      </c>
      <c r="B3712" s="57" t="s">
        <v>1471</v>
      </c>
      <c r="C3712" s="57" t="s">
        <v>4085</v>
      </c>
      <c r="D3712" s="57" t="s">
        <v>4091</v>
      </c>
      <c r="E3712" s="66" t="s">
        <v>4</v>
      </c>
    </row>
    <row r="3713" spans="1:5" x14ac:dyDescent="0.25">
      <c r="A3713" s="78" t="s">
        <v>5092</v>
      </c>
      <c r="B3713" s="57" t="s">
        <v>1471</v>
      </c>
      <c r="C3713" s="57" t="s">
        <v>4085</v>
      </c>
      <c r="D3713" s="57" t="s">
        <v>4093</v>
      </c>
      <c r="E3713" s="66" t="s">
        <v>4</v>
      </c>
    </row>
    <row r="3714" spans="1:5" x14ac:dyDescent="0.25">
      <c r="A3714" s="78" t="s">
        <v>5093</v>
      </c>
      <c r="B3714" s="57" t="s">
        <v>1471</v>
      </c>
      <c r="C3714" s="57" t="s">
        <v>4085</v>
      </c>
      <c r="D3714" s="57" t="s">
        <v>56</v>
      </c>
      <c r="E3714" s="66" t="s">
        <v>4</v>
      </c>
    </row>
    <row r="3715" spans="1:5" x14ac:dyDescent="0.25">
      <c r="A3715" s="78" t="s">
        <v>5094</v>
      </c>
      <c r="B3715" s="57" t="s">
        <v>1477</v>
      </c>
      <c r="C3715" s="57" t="s">
        <v>4085</v>
      </c>
      <c r="D3715" s="57" t="s">
        <v>56</v>
      </c>
      <c r="E3715" s="66" t="s">
        <v>4</v>
      </c>
    </row>
    <row r="3716" spans="1:5" x14ac:dyDescent="0.25">
      <c r="A3716" s="78" t="s">
        <v>5095</v>
      </c>
      <c r="B3716" s="57" t="s">
        <v>5096</v>
      </c>
      <c r="C3716" s="57" t="s">
        <v>4085</v>
      </c>
      <c r="D3716" s="57" t="s">
        <v>4091</v>
      </c>
      <c r="E3716" s="66" t="s">
        <v>4</v>
      </c>
    </row>
    <row r="3717" spans="1:5" x14ac:dyDescent="0.25">
      <c r="A3717" s="78" t="s">
        <v>5097</v>
      </c>
      <c r="B3717" s="57" t="s">
        <v>1495</v>
      </c>
      <c r="C3717" s="57" t="s">
        <v>4085</v>
      </c>
      <c r="D3717" s="57" t="s">
        <v>4093</v>
      </c>
      <c r="E3717" s="66" t="s">
        <v>4</v>
      </c>
    </row>
    <row r="3718" spans="1:5" x14ac:dyDescent="0.25">
      <c r="A3718" s="78" t="s">
        <v>5098</v>
      </c>
      <c r="B3718" s="57" t="s">
        <v>1499</v>
      </c>
      <c r="C3718" s="57" t="s">
        <v>4085</v>
      </c>
      <c r="D3718" s="57" t="s">
        <v>4087</v>
      </c>
      <c r="E3718" s="66" t="s">
        <v>193</v>
      </c>
    </row>
    <row r="3719" spans="1:5" x14ac:dyDescent="0.25">
      <c r="A3719" s="78" t="s">
        <v>5099</v>
      </c>
      <c r="B3719" s="57" t="s">
        <v>1499</v>
      </c>
      <c r="C3719" s="57" t="s">
        <v>4085</v>
      </c>
      <c r="D3719" s="57" t="s">
        <v>4089</v>
      </c>
      <c r="E3719" s="66" t="s">
        <v>193</v>
      </c>
    </row>
    <row r="3720" spans="1:5" x14ac:dyDescent="0.25">
      <c r="A3720" s="78" t="s">
        <v>5100</v>
      </c>
      <c r="B3720" s="57" t="s">
        <v>1499</v>
      </c>
      <c r="C3720" s="57" t="s">
        <v>4085</v>
      </c>
      <c r="D3720" s="57" t="s">
        <v>4091</v>
      </c>
      <c r="E3720" s="66" t="s">
        <v>193</v>
      </c>
    </row>
    <row r="3721" spans="1:5" x14ac:dyDescent="0.25">
      <c r="A3721" s="78" t="s">
        <v>5101</v>
      </c>
      <c r="B3721" s="57" t="s">
        <v>1499</v>
      </c>
      <c r="C3721" s="57" t="s">
        <v>4085</v>
      </c>
      <c r="D3721" s="57" t="s">
        <v>4093</v>
      </c>
      <c r="E3721" s="66" t="s">
        <v>193</v>
      </c>
    </row>
    <row r="3722" spans="1:5" x14ac:dyDescent="0.25">
      <c r="A3722" s="78" t="s">
        <v>5102</v>
      </c>
      <c r="B3722" s="57" t="s">
        <v>1499</v>
      </c>
      <c r="C3722" s="57" t="s">
        <v>4085</v>
      </c>
      <c r="D3722" s="57" t="s">
        <v>56</v>
      </c>
      <c r="E3722" s="66" t="s">
        <v>193</v>
      </c>
    </row>
    <row r="3723" spans="1:5" x14ac:dyDescent="0.25">
      <c r="A3723" s="78" t="s">
        <v>5103</v>
      </c>
      <c r="B3723" s="57" t="s">
        <v>1505</v>
      </c>
      <c r="C3723" s="57" t="s">
        <v>4085</v>
      </c>
      <c r="D3723" s="57" t="s">
        <v>4087</v>
      </c>
      <c r="E3723" s="66" t="s">
        <v>4</v>
      </c>
    </row>
    <row r="3724" spans="1:5" x14ac:dyDescent="0.25">
      <c r="A3724" s="78" t="s">
        <v>5104</v>
      </c>
      <c r="B3724" s="57" t="s">
        <v>5105</v>
      </c>
      <c r="C3724" s="57" t="s">
        <v>4085</v>
      </c>
      <c r="D3724" s="57" t="s">
        <v>4087</v>
      </c>
      <c r="E3724" s="66" t="s">
        <v>4</v>
      </c>
    </row>
    <row r="3725" spans="1:5" x14ac:dyDescent="0.25">
      <c r="A3725" s="78" t="s">
        <v>5106</v>
      </c>
      <c r="B3725" s="57" t="s">
        <v>5105</v>
      </c>
      <c r="C3725" s="57" t="s">
        <v>4085</v>
      </c>
      <c r="D3725" s="57" t="s">
        <v>4089</v>
      </c>
      <c r="E3725" s="66" t="s">
        <v>4</v>
      </c>
    </row>
    <row r="3726" spans="1:5" x14ac:dyDescent="0.25">
      <c r="A3726" s="78" t="s">
        <v>5107</v>
      </c>
      <c r="B3726" s="57" t="s">
        <v>5105</v>
      </c>
      <c r="C3726" s="57" t="s">
        <v>4085</v>
      </c>
      <c r="D3726" s="57" t="s">
        <v>4091</v>
      </c>
      <c r="E3726" s="66" t="s">
        <v>4</v>
      </c>
    </row>
    <row r="3727" spans="1:5" x14ac:dyDescent="0.25">
      <c r="A3727" s="78" t="s">
        <v>5108</v>
      </c>
      <c r="B3727" s="57" t="s">
        <v>5105</v>
      </c>
      <c r="C3727" s="57" t="s">
        <v>4085</v>
      </c>
      <c r="D3727" s="57" t="s">
        <v>4093</v>
      </c>
      <c r="E3727" s="66" t="s">
        <v>4</v>
      </c>
    </row>
    <row r="3728" spans="1:5" x14ac:dyDescent="0.25">
      <c r="A3728" s="78" t="s">
        <v>5109</v>
      </c>
      <c r="B3728" s="57" t="s">
        <v>5105</v>
      </c>
      <c r="C3728" s="57" t="s">
        <v>4085</v>
      </c>
      <c r="D3728" s="57" t="s">
        <v>56</v>
      </c>
      <c r="E3728" s="66" t="s">
        <v>4</v>
      </c>
    </row>
    <row r="3729" spans="1:5" x14ac:dyDescent="0.25">
      <c r="A3729" s="78" t="s">
        <v>5110</v>
      </c>
      <c r="B3729" s="57" t="s">
        <v>1511</v>
      </c>
      <c r="C3729" s="57" t="s">
        <v>4085</v>
      </c>
      <c r="D3729" s="57" t="s">
        <v>4087</v>
      </c>
      <c r="E3729" s="66" t="s">
        <v>193</v>
      </c>
    </row>
    <row r="3730" spans="1:5" x14ac:dyDescent="0.25">
      <c r="A3730" s="78" t="s">
        <v>5111</v>
      </c>
      <c r="B3730" s="57" t="s">
        <v>1511</v>
      </c>
      <c r="C3730" s="57" t="s">
        <v>4085</v>
      </c>
      <c r="D3730" s="57" t="s">
        <v>4089</v>
      </c>
      <c r="E3730" s="66" t="s">
        <v>193</v>
      </c>
    </row>
    <row r="3731" spans="1:5" x14ac:dyDescent="0.25">
      <c r="A3731" s="78" t="s">
        <v>5112</v>
      </c>
      <c r="B3731" s="57" t="s">
        <v>1511</v>
      </c>
      <c r="C3731" s="57" t="s">
        <v>4085</v>
      </c>
      <c r="D3731" s="57" t="s">
        <v>4091</v>
      </c>
      <c r="E3731" s="66" t="s">
        <v>193</v>
      </c>
    </row>
    <row r="3732" spans="1:5" x14ac:dyDescent="0.25">
      <c r="A3732" s="78" t="s">
        <v>5113</v>
      </c>
      <c r="B3732" s="57" t="s">
        <v>1511</v>
      </c>
      <c r="C3732" s="57" t="s">
        <v>4085</v>
      </c>
      <c r="D3732" s="57" t="s">
        <v>4093</v>
      </c>
      <c r="E3732" s="66" t="s">
        <v>193</v>
      </c>
    </row>
    <row r="3733" spans="1:5" x14ac:dyDescent="0.25">
      <c r="A3733" s="78" t="s">
        <v>5114</v>
      </c>
      <c r="B3733" s="57" t="s">
        <v>1511</v>
      </c>
      <c r="C3733" s="57" t="s">
        <v>4085</v>
      </c>
      <c r="D3733" s="57" t="s">
        <v>56</v>
      </c>
      <c r="E3733" s="66" t="s">
        <v>193</v>
      </c>
    </row>
    <row r="3734" spans="1:5" x14ac:dyDescent="0.25">
      <c r="A3734" s="78" t="s">
        <v>5115</v>
      </c>
      <c r="B3734" s="57" t="s">
        <v>1517</v>
      </c>
      <c r="C3734" s="57" t="s">
        <v>4085</v>
      </c>
      <c r="D3734" s="57" t="s">
        <v>4087</v>
      </c>
      <c r="E3734" s="66" t="s">
        <v>4</v>
      </c>
    </row>
    <row r="3735" spans="1:5" x14ac:dyDescent="0.25">
      <c r="A3735" s="78" t="s">
        <v>5116</v>
      </c>
      <c r="B3735" s="57" t="s">
        <v>1517</v>
      </c>
      <c r="C3735" s="57" t="s">
        <v>4085</v>
      </c>
      <c r="D3735" s="57" t="s">
        <v>4089</v>
      </c>
      <c r="E3735" s="66" t="s">
        <v>4</v>
      </c>
    </row>
    <row r="3736" spans="1:5" x14ac:dyDescent="0.25">
      <c r="A3736" s="78" t="s">
        <v>5117</v>
      </c>
      <c r="B3736" s="57" t="s">
        <v>1517</v>
      </c>
      <c r="C3736" s="57" t="s">
        <v>4085</v>
      </c>
      <c r="D3736" s="57" t="s">
        <v>4091</v>
      </c>
      <c r="E3736" s="66" t="s">
        <v>4</v>
      </c>
    </row>
    <row r="3737" spans="1:5" x14ac:dyDescent="0.25">
      <c r="A3737" s="78" t="s">
        <v>5118</v>
      </c>
      <c r="B3737" s="57" t="s">
        <v>1517</v>
      </c>
      <c r="C3737" s="57" t="s">
        <v>4085</v>
      </c>
      <c r="D3737" s="57" t="s">
        <v>4093</v>
      </c>
      <c r="E3737" s="66" t="s">
        <v>4</v>
      </c>
    </row>
    <row r="3738" spans="1:5" x14ac:dyDescent="0.25">
      <c r="A3738" s="78" t="s">
        <v>5119</v>
      </c>
      <c r="B3738" s="57" t="s">
        <v>1517</v>
      </c>
      <c r="C3738" s="57" t="s">
        <v>4085</v>
      </c>
      <c r="D3738" s="57" t="s">
        <v>56</v>
      </c>
      <c r="E3738" s="66" t="s">
        <v>4</v>
      </c>
    </row>
    <row r="3739" spans="1:5" x14ac:dyDescent="0.25">
      <c r="A3739" s="78" t="s">
        <v>5120</v>
      </c>
      <c r="B3739" s="57" t="s">
        <v>5121</v>
      </c>
      <c r="C3739" s="57" t="s">
        <v>4085</v>
      </c>
      <c r="D3739" s="57" t="s">
        <v>4087</v>
      </c>
      <c r="E3739" s="66" t="s">
        <v>4</v>
      </c>
    </row>
    <row r="3740" spans="1:5" x14ac:dyDescent="0.25">
      <c r="A3740" s="78" t="s">
        <v>5122</v>
      </c>
      <c r="B3740" s="57" t="s">
        <v>5121</v>
      </c>
      <c r="C3740" s="57" t="s">
        <v>4085</v>
      </c>
      <c r="D3740" s="57" t="s">
        <v>4089</v>
      </c>
      <c r="E3740" s="66" t="s">
        <v>4</v>
      </c>
    </row>
    <row r="3741" spans="1:5" x14ac:dyDescent="0.25">
      <c r="A3741" s="78" t="s">
        <v>5123</v>
      </c>
      <c r="B3741" s="57" t="s">
        <v>5121</v>
      </c>
      <c r="C3741" s="57" t="s">
        <v>4085</v>
      </c>
      <c r="D3741" s="57" t="s">
        <v>4091</v>
      </c>
      <c r="E3741" s="66" t="s">
        <v>4</v>
      </c>
    </row>
    <row r="3742" spans="1:5" x14ac:dyDescent="0.25">
      <c r="A3742" s="78" t="s">
        <v>5124</v>
      </c>
      <c r="B3742" s="57" t="s">
        <v>5121</v>
      </c>
      <c r="C3742" s="57" t="s">
        <v>4085</v>
      </c>
      <c r="D3742" s="57" t="s">
        <v>4093</v>
      </c>
      <c r="E3742" s="66" t="s">
        <v>4</v>
      </c>
    </row>
    <row r="3743" spans="1:5" x14ac:dyDescent="0.25">
      <c r="A3743" s="78" t="s">
        <v>5125</v>
      </c>
      <c r="B3743" s="57" t="s">
        <v>5121</v>
      </c>
      <c r="C3743" s="57" t="s">
        <v>4085</v>
      </c>
      <c r="D3743" s="57" t="s">
        <v>56</v>
      </c>
      <c r="E3743" s="66" t="s">
        <v>4</v>
      </c>
    </row>
    <row r="3744" spans="1:5" x14ac:dyDescent="0.25">
      <c r="A3744" s="78" t="s">
        <v>5126</v>
      </c>
      <c r="B3744" s="57" t="s">
        <v>1525</v>
      </c>
      <c r="C3744" s="57" t="s">
        <v>4085</v>
      </c>
      <c r="D3744" s="57" t="s">
        <v>4087</v>
      </c>
      <c r="E3744" s="66" t="s">
        <v>4</v>
      </c>
    </row>
    <row r="3745" spans="1:5" x14ac:dyDescent="0.25">
      <c r="A3745" s="78" t="s">
        <v>5127</v>
      </c>
      <c r="B3745" s="57" t="s">
        <v>1525</v>
      </c>
      <c r="C3745" s="57" t="s">
        <v>4085</v>
      </c>
      <c r="D3745" s="57" t="s">
        <v>4089</v>
      </c>
      <c r="E3745" s="66" t="s">
        <v>4</v>
      </c>
    </row>
    <row r="3746" spans="1:5" x14ac:dyDescent="0.25">
      <c r="A3746" s="78" t="s">
        <v>5128</v>
      </c>
      <c r="B3746" s="57" t="s">
        <v>1525</v>
      </c>
      <c r="C3746" s="57" t="s">
        <v>4085</v>
      </c>
      <c r="D3746" s="57" t="s">
        <v>4091</v>
      </c>
      <c r="E3746" s="66" t="s">
        <v>4</v>
      </c>
    </row>
    <row r="3747" spans="1:5" x14ac:dyDescent="0.25">
      <c r="A3747" s="78" t="s">
        <v>5129</v>
      </c>
      <c r="B3747" s="57" t="s">
        <v>1525</v>
      </c>
      <c r="C3747" s="57" t="s">
        <v>4085</v>
      </c>
      <c r="D3747" s="57" t="s">
        <v>4093</v>
      </c>
      <c r="E3747" s="66" t="s">
        <v>4</v>
      </c>
    </row>
    <row r="3748" spans="1:5" x14ac:dyDescent="0.25">
      <c r="A3748" s="78" t="s">
        <v>5130</v>
      </c>
      <c r="B3748" s="57" t="s">
        <v>1525</v>
      </c>
      <c r="C3748" s="57" t="s">
        <v>4085</v>
      </c>
      <c r="D3748" s="57" t="s">
        <v>56</v>
      </c>
      <c r="E3748" s="66" t="s">
        <v>4</v>
      </c>
    </row>
    <row r="3749" spans="1:5" x14ac:dyDescent="0.25">
      <c r="A3749" s="78" t="s">
        <v>5131</v>
      </c>
      <c r="B3749" s="57" t="s">
        <v>1531</v>
      </c>
      <c r="C3749" s="57" t="s">
        <v>4085</v>
      </c>
      <c r="D3749" s="57" t="s">
        <v>4087</v>
      </c>
      <c r="E3749" s="66" t="s">
        <v>4</v>
      </c>
    </row>
    <row r="3750" spans="1:5" x14ac:dyDescent="0.25">
      <c r="A3750" s="78" t="s">
        <v>5132</v>
      </c>
      <c r="B3750" s="57" t="s">
        <v>1531</v>
      </c>
      <c r="C3750" s="57" t="s">
        <v>4085</v>
      </c>
      <c r="D3750" s="57" t="s">
        <v>4089</v>
      </c>
      <c r="E3750" s="66" t="s">
        <v>4</v>
      </c>
    </row>
    <row r="3751" spans="1:5" x14ac:dyDescent="0.25">
      <c r="A3751" s="78" t="s">
        <v>5133</v>
      </c>
      <c r="B3751" s="57" t="s">
        <v>1531</v>
      </c>
      <c r="C3751" s="57" t="s">
        <v>4085</v>
      </c>
      <c r="D3751" s="57" t="s">
        <v>4091</v>
      </c>
      <c r="E3751" s="66" t="s">
        <v>4</v>
      </c>
    </row>
    <row r="3752" spans="1:5" x14ac:dyDescent="0.25">
      <c r="A3752" s="78" t="s">
        <v>5134</v>
      </c>
      <c r="B3752" s="57" t="s">
        <v>1531</v>
      </c>
      <c r="C3752" s="57" t="s">
        <v>4085</v>
      </c>
      <c r="D3752" s="57" t="s">
        <v>4093</v>
      </c>
      <c r="E3752" s="66" t="s">
        <v>4</v>
      </c>
    </row>
    <row r="3753" spans="1:5" x14ac:dyDescent="0.25">
      <c r="A3753" s="78" t="s">
        <v>5135</v>
      </c>
      <c r="B3753" s="57" t="s">
        <v>1531</v>
      </c>
      <c r="C3753" s="57" t="s">
        <v>4085</v>
      </c>
      <c r="D3753" s="57" t="s">
        <v>56</v>
      </c>
      <c r="E3753" s="66" t="s">
        <v>4</v>
      </c>
    </row>
    <row r="3754" spans="1:5" x14ac:dyDescent="0.25">
      <c r="A3754" s="78" t="s">
        <v>5136</v>
      </c>
      <c r="B3754" s="57" t="s">
        <v>5137</v>
      </c>
      <c r="C3754" s="57" t="s">
        <v>4085</v>
      </c>
      <c r="D3754" s="57" t="s">
        <v>4087</v>
      </c>
      <c r="E3754" s="66" t="s">
        <v>4</v>
      </c>
    </row>
    <row r="3755" spans="1:5" x14ac:dyDescent="0.25">
      <c r="A3755" s="78" t="s">
        <v>5138</v>
      </c>
      <c r="B3755" s="57" t="s">
        <v>5137</v>
      </c>
      <c r="C3755" s="57" t="s">
        <v>4085</v>
      </c>
      <c r="D3755" s="57" t="s">
        <v>4089</v>
      </c>
      <c r="E3755" s="66" t="s">
        <v>4</v>
      </c>
    </row>
    <row r="3756" spans="1:5" x14ac:dyDescent="0.25">
      <c r="A3756" s="78" t="s">
        <v>5139</v>
      </c>
      <c r="B3756" s="57" t="s">
        <v>5137</v>
      </c>
      <c r="C3756" s="57" t="s">
        <v>4085</v>
      </c>
      <c r="D3756" s="57" t="s">
        <v>4091</v>
      </c>
      <c r="E3756" s="66" t="s">
        <v>4</v>
      </c>
    </row>
    <row r="3757" spans="1:5" x14ac:dyDescent="0.25">
      <c r="A3757" s="78" t="s">
        <v>5140</v>
      </c>
      <c r="B3757" s="57" t="s">
        <v>5137</v>
      </c>
      <c r="C3757" s="57" t="s">
        <v>4085</v>
      </c>
      <c r="D3757" s="57" t="s">
        <v>4093</v>
      </c>
      <c r="E3757" s="66" t="s">
        <v>4</v>
      </c>
    </row>
    <row r="3758" spans="1:5" x14ac:dyDescent="0.25">
      <c r="A3758" s="78" t="s">
        <v>5141</v>
      </c>
      <c r="B3758" s="57" t="s">
        <v>5137</v>
      </c>
      <c r="C3758" s="57" t="s">
        <v>4085</v>
      </c>
      <c r="D3758" s="57" t="s">
        <v>56</v>
      </c>
      <c r="E3758" s="66" t="s">
        <v>4</v>
      </c>
    </row>
    <row r="3759" spans="1:5" x14ac:dyDescent="0.25">
      <c r="A3759" s="78" t="s">
        <v>5142</v>
      </c>
      <c r="B3759" s="57" t="s">
        <v>3748</v>
      </c>
      <c r="C3759" s="57" t="s">
        <v>4085</v>
      </c>
      <c r="D3759" s="57" t="s">
        <v>4091</v>
      </c>
      <c r="E3759" s="66" t="s">
        <v>4</v>
      </c>
    </row>
    <row r="3760" spans="1:5" x14ac:dyDescent="0.25">
      <c r="A3760" s="78" t="s">
        <v>5143</v>
      </c>
      <c r="B3760" s="57" t="s">
        <v>3748</v>
      </c>
      <c r="C3760" s="57" t="s">
        <v>4085</v>
      </c>
      <c r="D3760" s="57" t="s">
        <v>4093</v>
      </c>
      <c r="E3760" s="66" t="s">
        <v>4</v>
      </c>
    </row>
    <row r="3761" spans="1:5" x14ac:dyDescent="0.25">
      <c r="A3761" s="78" t="s">
        <v>5144</v>
      </c>
      <c r="B3761" s="57" t="s">
        <v>3753</v>
      </c>
      <c r="C3761" s="57" t="s">
        <v>4085</v>
      </c>
      <c r="D3761" s="57" t="s">
        <v>4087</v>
      </c>
      <c r="E3761" s="66" t="s">
        <v>4</v>
      </c>
    </row>
    <row r="3762" spans="1:5" x14ac:dyDescent="0.25">
      <c r="A3762" s="78" t="s">
        <v>5145</v>
      </c>
      <c r="B3762" s="57" t="s">
        <v>3753</v>
      </c>
      <c r="C3762" s="57" t="s">
        <v>4085</v>
      </c>
      <c r="D3762" s="57" t="s">
        <v>4089</v>
      </c>
      <c r="E3762" s="66" t="s">
        <v>4</v>
      </c>
    </row>
    <row r="3763" spans="1:5" x14ac:dyDescent="0.25">
      <c r="A3763" s="78" t="s">
        <v>5146</v>
      </c>
      <c r="B3763" s="57" t="s">
        <v>3753</v>
      </c>
      <c r="C3763" s="57" t="s">
        <v>4085</v>
      </c>
      <c r="D3763" s="57" t="s">
        <v>4091</v>
      </c>
      <c r="E3763" s="66" t="s">
        <v>4</v>
      </c>
    </row>
    <row r="3764" spans="1:5" x14ac:dyDescent="0.25">
      <c r="A3764" s="78" t="s">
        <v>5147</v>
      </c>
      <c r="B3764" s="57" t="s">
        <v>3753</v>
      </c>
      <c r="C3764" s="57" t="s">
        <v>4085</v>
      </c>
      <c r="D3764" s="57" t="s">
        <v>4093</v>
      </c>
      <c r="E3764" s="66" t="s">
        <v>4</v>
      </c>
    </row>
    <row r="3765" spans="1:5" x14ac:dyDescent="0.25">
      <c r="A3765" s="78" t="s">
        <v>5148</v>
      </c>
      <c r="B3765" s="57" t="s">
        <v>3753</v>
      </c>
      <c r="C3765" s="57" t="s">
        <v>4085</v>
      </c>
      <c r="D3765" s="57" t="s">
        <v>56</v>
      </c>
      <c r="E3765" s="66" t="s">
        <v>4</v>
      </c>
    </row>
    <row r="3766" spans="1:5" x14ac:dyDescent="0.25">
      <c r="A3766" s="78" t="s">
        <v>5149</v>
      </c>
      <c r="B3766" s="57" t="s">
        <v>1553</v>
      </c>
      <c r="C3766" s="57" t="s">
        <v>4085</v>
      </c>
      <c r="D3766" s="57" t="s">
        <v>4087</v>
      </c>
      <c r="E3766" s="66" t="s">
        <v>4</v>
      </c>
    </row>
    <row r="3767" spans="1:5" x14ac:dyDescent="0.25">
      <c r="A3767" s="78" t="s">
        <v>5150</v>
      </c>
      <c r="B3767" s="57" t="s">
        <v>2617</v>
      </c>
      <c r="C3767" s="57" t="s">
        <v>4085</v>
      </c>
      <c r="D3767" s="57" t="s">
        <v>56</v>
      </c>
      <c r="E3767" s="66" t="s">
        <v>4</v>
      </c>
    </row>
    <row r="3768" spans="1:5" x14ac:dyDescent="0.25">
      <c r="A3768" s="78" t="s">
        <v>5151</v>
      </c>
      <c r="B3768" s="57" t="s">
        <v>1561</v>
      </c>
      <c r="C3768" s="57" t="s">
        <v>4085</v>
      </c>
      <c r="D3768" s="57" t="s">
        <v>4087</v>
      </c>
      <c r="E3768" s="66" t="s">
        <v>4</v>
      </c>
    </row>
    <row r="3769" spans="1:5" x14ac:dyDescent="0.25">
      <c r="A3769" s="78" t="s">
        <v>5152</v>
      </c>
      <c r="B3769" s="57" t="s">
        <v>1561</v>
      </c>
      <c r="C3769" s="57" t="s">
        <v>4085</v>
      </c>
      <c r="D3769" s="57" t="s">
        <v>4089</v>
      </c>
      <c r="E3769" s="66" t="s">
        <v>4</v>
      </c>
    </row>
    <row r="3770" spans="1:5" x14ac:dyDescent="0.25">
      <c r="A3770" s="78" t="s">
        <v>5153</v>
      </c>
      <c r="B3770" s="57" t="s">
        <v>1561</v>
      </c>
      <c r="C3770" s="57" t="s">
        <v>4085</v>
      </c>
      <c r="D3770" s="57" t="s">
        <v>4091</v>
      </c>
      <c r="E3770" s="66" t="s">
        <v>4</v>
      </c>
    </row>
    <row r="3771" spans="1:5" x14ac:dyDescent="0.25">
      <c r="A3771" s="78" t="s">
        <v>5154</v>
      </c>
      <c r="B3771" s="57" t="s">
        <v>1561</v>
      </c>
      <c r="C3771" s="57" t="s">
        <v>4085</v>
      </c>
      <c r="D3771" s="57" t="s">
        <v>4093</v>
      </c>
      <c r="E3771" s="66" t="s">
        <v>4</v>
      </c>
    </row>
    <row r="3772" spans="1:5" x14ac:dyDescent="0.25">
      <c r="A3772" s="78" t="s">
        <v>5155</v>
      </c>
      <c r="B3772" s="57" t="s">
        <v>1561</v>
      </c>
      <c r="C3772" s="57" t="s">
        <v>4085</v>
      </c>
      <c r="D3772" s="57" t="s">
        <v>56</v>
      </c>
      <c r="E3772" s="66" t="s">
        <v>4</v>
      </c>
    </row>
    <row r="3773" spans="1:5" x14ac:dyDescent="0.25">
      <c r="A3773" s="78" t="s">
        <v>5156</v>
      </c>
      <c r="B3773" s="57" t="s">
        <v>1567</v>
      </c>
      <c r="C3773" s="57" t="s">
        <v>4085</v>
      </c>
      <c r="D3773" s="57" t="s">
        <v>4087</v>
      </c>
      <c r="E3773" s="66" t="s">
        <v>4</v>
      </c>
    </row>
    <row r="3774" spans="1:5" x14ac:dyDescent="0.25">
      <c r="A3774" s="78" t="s">
        <v>5157</v>
      </c>
      <c r="B3774" s="57" t="s">
        <v>1567</v>
      </c>
      <c r="C3774" s="57" t="s">
        <v>4085</v>
      </c>
      <c r="D3774" s="57" t="s">
        <v>4089</v>
      </c>
      <c r="E3774" s="66" t="s">
        <v>4</v>
      </c>
    </row>
    <row r="3775" spans="1:5" x14ac:dyDescent="0.25">
      <c r="A3775" s="78" t="s">
        <v>5158</v>
      </c>
      <c r="B3775" s="57" t="s">
        <v>1567</v>
      </c>
      <c r="C3775" s="57" t="s">
        <v>4085</v>
      </c>
      <c r="D3775" s="57" t="s">
        <v>4091</v>
      </c>
      <c r="E3775" s="66" t="s">
        <v>4</v>
      </c>
    </row>
    <row r="3776" spans="1:5" x14ac:dyDescent="0.25">
      <c r="A3776" s="78" t="s">
        <v>5159</v>
      </c>
      <c r="B3776" s="57" t="s">
        <v>1567</v>
      </c>
      <c r="C3776" s="57" t="s">
        <v>4085</v>
      </c>
      <c r="D3776" s="57" t="s">
        <v>4093</v>
      </c>
      <c r="E3776" s="66" t="s">
        <v>4</v>
      </c>
    </row>
    <row r="3777" spans="1:5" x14ac:dyDescent="0.25">
      <c r="A3777" s="78" t="s">
        <v>5160</v>
      </c>
      <c r="B3777" s="57" t="s">
        <v>1567</v>
      </c>
      <c r="C3777" s="57" t="s">
        <v>4085</v>
      </c>
      <c r="D3777" s="57" t="s">
        <v>56</v>
      </c>
      <c r="E3777" s="66" t="s">
        <v>4</v>
      </c>
    </row>
    <row r="3778" spans="1:5" x14ac:dyDescent="0.25">
      <c r="A3778" s="78" t="s">
        <v>5161</v>
      </c>
      <c r="B3778" s="57" t="s">
        <v>1569</v>
      </c>
      <c r="C3778" s="57" t="s">
        <v>4085</v>
      </c>
      <c r="D3778" s="57" t="s">
        <v>4087</v>
      </c>
      <c r="E3778" s="66" t="s">
        <v>4</v>
      </c>
    </row>
    <row r="3779" spans="1:5" x14ac:dyDescent="0.25">
      <c r="A3779" s="78" t="s">
        <v>5162</v>
      </c>
      <c r="B3779" s="57" t="s">
        <v>1569</v>
      </c>
      <c r="C3779" s="57" t="s">
        <v>4085</v>
      </c>
      <c r="D3779" s="57" t="s">
        <v>4089</v>
      </c>
      <c r="E3779" s="66" t="s">
        <v>4</v>
      </c>
    </row>
    <row r="3780" spans="1:5" x14ac:dyDescent="0.25">
      <c r="A3780" s="78" t="s">
        <v>5163</v>
      </c>
      <c r="B3780" s="57" t="s">
        <v>1569</v>
      </c>
      <c r="C3780" s="57" t="s">
        <v>4085</v>
      </c>
      <c r="D3780" s="57" t="s">
        <v>4091</v>
      </c>
      <c r="E3780" s="66" t="s">
        <v>4</v>
      </c>
    </row>
    <row r="3781" spans="1:5" x14ac:dyDescent="0.25">
      <c r="A3781" s="78" t="s">
        <v>5164</v>
      </c>
      <c r="B3781" s="57" t="s">
        <v>1569</v>
      </c>
      <c r="C3781" s="57" t="s">
        <v>4085</v>
      </c>
      <c r="D3781" s="57" t="s">
        <v>4093</v>
      </c>
      <c r="E3781" s="66" t="s">
        <v>4</v>
      </c>
    </row>
    <row r="3782" spans="1:5" x14ac:dyDescent="0.25">
      <c r="A3782" s="78" t="s">
        <v>5165</v>
      </c>
      <c r="B3782" s="57" t="s">
        <v>1569</v>
      </c>
      <c r="C3782" s="57" t="s">
        <v>4085</v>
      </c>
      <c r="D3782" s="57" t="s">
        <v>56</v>
      </c>
      <c r="E3782" s="66" t="s">
        <v>4</v>
      </c>
    </row>
    <row r="3783" spans="1:5" x14ac:dyDescent="0.25">
      <c r="A3783" s="78" t="s">
        <v>5166</v>
      </c>
      <c r="B3783" s="57" t="s">
        <v>1595</v>
      </c>
      <c r="C3783" s="57" t="s">
        <v>4085</v>
      </c>
      <c r="D3783" s="57" t="s">
        <v>4087</v>
      </c>
      <c r="E3783" s="66" t="s">
        <v>4</v>
      </c>
    </row>
    <row r="3784" spans="1:5" x14ac:dyDescent="0.25">
      <c r="A3784" s="78" t="s">
        <v>5167</v>
      </c>
      <c r="B3784" s="57" t="s">
        <v>1595</v>
      </c>
      <c r="C3784" s="57" t="s">
        <v>4085</v>
      </c>
      <c r="D3784" s="57" t="s">
        <v>4093</v>
      </c>
      <c r="E3784" s="66" t="s">
        <v>4</v>
      </c>
    </row>
    <row r="3785" spans="1:5" x14ac:dyDescent="0.25">
      <c r="A3785" s="78" t="s">
        <v>5168</v>
      </c>
      <c r="B3785" s="57" t="s">
        <v>1597</v>
      </c>
      <c r="C3785" s="57" t="s">
        <v>4085</v>
      </c>
      <c r="D3785" s="57" t="s">
        <v>56</v>
      </c>
      <c r="E3785" s="66" t="s">
        <v>4</v>
      </c>
    </row>
    <row r="3786" spans="1:5" x14ac:dyDescent="0.25">
      <c r="A3786" s="78" t="s">
        <v>5169</v>
      </c>
      <c r="B3786" s="57" t="s">
        <v>5170</v>
      </c>
      <c r="C3786" s="57" t="s">
        <v>4085</v>
      </c>
      <c r="D3786" s="57" t="s">
        <v>4087</v>
      </c>
      <c r="E3786" s="66" t="s">
        <v>4</v>
      </c>
    </row>
    <row r="3787" spans="1:5" x14ac:dyDescent="0.25">
      <c r="A3787" s="78" t="s">
        <v>5171</v>
      </c>
      <c r="B3787" s="57" t="s">
        <v>5170</v>
      </c>
      <c r="C3787" s="57" t="s">
        <v>4085</v>
      </c>
      <c r="D3787" s="57" t="s">
        <v>4089</v>
      </c>
      <c r="E3787" s="66" t="s">
        <v>4</v>
      </c>
    </row>
    <row r="3788" spans="1:5" x14ac:dyDescent="0.25">
      <c r="A3788" s="78" t="s">
        <v>5172</v>
      </c>
      <c r="B3788" s="57" t="s">
        <v>5170</v>
      </c>
      <c r="C3788" s="57" t="s">
        <v>4085</v>
      </c>
      <c r="D3788" s="57" t="s">
        <v>4091</v>
      </c>
      <c r="E3788" s="66" t="s">
        <v>4</v>
      </c>
    </row>
    <row r="3789" spans="1:5" x14ac:dyDescent="0.25">
      <c r="A3789" s="78" t="s">
        <v>5173</v>
      </c>
      <c r="B3789" s="57" t="s">
        <v>5170</v>
      </c>
      <c r="C3789" s="57" t="s">
        <v>4085</v>
      </c>
      <c r="D3789" s="57" t="s">
        <v>4093</v>
      </c>
      <c r="E3789" s="66" t="s">
        <v>4</v>
      </c>
    </row>
    <row r="3790" spans="1:5" x14ac:dyDescent="0.25">
      <c r="A3790" s="78" t="s">
        <v>5174</v>
      </c>
      <c r="B3790" s="57" t="s">
        <v>5170</v>
      </c>
      <c r="C3790" s="57" t="s">
        <v>4085</v>
      </c>
      <c r="D3790" s="57" t="s">
        <v>56</v>
      </c>
      <c r="E3790" s="66" t="s">
        <v>4</v>
      </c>
    </row>
    <row r="3791" spans="1:5" x14ac:dyDescent="0.25">
      <c r="A3791" s="78" t="s">
        <v>5175</v>
      </c>
      <c r="B3791" s="57" t="s">
        <v>1605</v>
      </c>
      <c r="C3791" s="57" t="s">
        <v>4085</v>
      </c>
      <c r="D3791" s="57" t="s">
        <v>56</v>
      </c>
      <c r="E3791" s="66" t="s">
        <v>4</v>
      </c>
    </row>
    <row r="3792" spans="1:5" x14ac:dyDescent="0.25">
      <c r="A3792" s="78" t="s">
        <v>5176</v>
      </c>
      <c r="B3792" s="57" t="s">
        <v>1607</v>
      </c>
      <c r="C3792" s="57" t="s">
        <v>4085</v>
      </c>
      <c r="D3792" s="57" t="s">
        <v>4093</v>
      </c>
      <c r="E3792" s="66" t="s">
        <v>4</v>
      </c>
    </row>
    <row r="3793" spans="1:5" x14ac:dyDescent="0.25">
      <c r="A3793" s="78" t="s">
        <v>5177</v>
      </c>
      <c r="B3793" s="57" t="s">
        <v>1609</v>
      </c>
      <c r="C3793" s="57" t="s">
        <v>4085</v>
      </c>
      <c r="D3793" s="57" t="s">
        <v>4087</v>
      </c>
      <c r="E3793" s="66" t="s">
        <v>4</v>
      </c>
    </row>
    <row r="3794" spans="1:5" x14ac:dyDescent="0.25">
      <c r="A3794" s="78" t="s">
        <v>5178</v>
      </c>
      <c r="B3794" s="57" t="s">
        <v>1609</v>
      </c>
      <c r="C3794" s="57" t="s">
        <v>4085</v>
      </c>
      <c r="D3794" s="57" t="s">
        <v>4089</v>
      </c>
      <c r="E3794" s="66" t="s">
        <v>4</v>
      </c>
    </row>
    <row r="3795" spans="1:5" x14ac:dyDescent="0.25">
      <c r="A3795" s="78" t="s">
        <v>5179</v>
      </c>
      <c r="B3795" s="57" t="s">
        <v>1609</v>
      </c>
      <c r="C3795" s="57" t="s">
        <v>4085</v>
      </c>
      <c r="D3795" s="57" t="s">
        <v>4091</v>
      </c>
      <c r="E3795" s="66" t="s">
        <v>4</v>
      </c>
    </row>
    <row r="3796" spans="1:5" x14ac:dyDescent="0.25">
      <c r="A3796" s="78" t="s">
        <v>5180</v>
      </c>
      <c r="B3796" s="57" t="s">
        <v>1609</v>
      </c>
      <c r="C3796" s="57" t="s">
        <v>4085</v>
      </c>
      <c r="D3796" s="57" t="s">
        <v>4093</v>
      </c>
      <c r="E3796" s="66" t="s">
        <v>4</v>
      </c>
    </row>
    <row r="3797" spans="1:5" x14ac:dyDescent="0.25">
      <c r="A3797" s="78" t="s">
        <v>5181</v>
      </c>
      <c r="B3797" s="57" t="s">
        <v>1609</v>
      </c>
      <c r="C3797" s="57" t="s">
        <v>4085</v>
      </c>
      <c r="D3797" s="57" t="s">
        <v>56</v>
      </c>
      <c r="E3797" s="66" t="s">
        <v>4</v>
      </c>
    </row>
    <row r="3798" spans="1:5" x14ac:dyDescent="0.25">
      <c r="A3798" s="78" t="s">
        <v>5182</v>
      </c>
      <c r="B3798" s="57" t="s">
        <v>5183</v>
      </c>
      <c r="C3798" s="57" t="s">
        <v>4085</v>
      </c>
      <c r="D3798" s="57" t="s">
        <v>4087</v>
      </c>
      <c r="E3798" s="66" t="s">
        <v>4</v>
      </c>
    </row>
    <row r="3799" spans="1:5" x14ac:dyDescent="0.25">
      <c r="A3799" s="78" t="s">
        <v>5184</v>
      </c>
      <c r="B3799" s="57" t="s">
        <v>5183</v>
      </c>
      <c r="C3799" s="57" t="s">
        <v>4085</v>
      </c>
      <c r="D3799" s="57" t="s">
        <v>4089</v>
      </c>
      <c r="E3799" s="66" t="s">
        <v>4</v>
      </c>
    </row>
    <row r="3800" spans="1:5" x14ac:dyDescent="0.25">
      <c r="A3800" s="78" t="s">
        <v>5185</v>
      </c>
      <c r="B3800" s="57" t="s">
        <v>5183</v>
      </c>
      <c r="C3800" s="57" t="s">
        <v>4085</v>
      </c>
      <c r="D3800" s="57" t="s">
        <v>4091</v>
      </c>
      <c r="E3800" s="66" t="s">
        <v>4</v>
      </c>
    </row>
    <row r="3801" spans="1:5" x14ac:dyDescent="0.25">
      <c r="A3801" s="78" t="s">
        <v>5186</v>
      </c>
      <c r="B3801" s="57" t="s">
        <v>5183</v>
      </c>
      <c r="C3801" s="57" t="s">
        <v>4085</v>
      </c>
      <c r="D3801" s="57" t="s">
        <v>4093</v>
      </c>
      <c r="E3801" s="66" t="s">
        <v>4</v>
      </c>
    </row>
    <row r="3802" spans="1:5" x14ac:dyDescent="0.25">
      <c r="A3802" s="78" t="s">
        <v>5187</v>
      </c>
      <c r="B3802" s="57" t="s">
        <v>5183</v>
      </c>
      <c r="C3802" s="57" t="s">
        <v>4085</v>
      </c>
      <c r="D3802" s="57" t="s">
        <v>56</v>
      </c>
      <c r="E3802" s="66" t="s">
        <v>4</v>
      </c>
    </row>
    <row r="3803" spans="1:5" x14ac:dyDescent="0.25">
      <c r="A3803" s="78" t="s">
        <v>5188</v>
      </c>
      <c r="B3803" s="57" t="s">
        <v>1635</v>
      </c>
      <c r="C3803" s="57" t="s">
        <v>4085</v>
      </c>
      <c r="D3803" s="57" t="s">
        <v>56</v>
      </c>
      <c r="E3803" s="66" t="s">
        <v>4</v>
      </c>
    </row>
    <row r="3804" spans="1:5" x14ac:dyDescent="0.25">
      <c r="A3804" s="78" t="s">
        <v>5189</v>
      </c>
      <c r="B3804" s="57" t="s">
        <v>1641</v>
      </c>
      <c r="C3804" s="57" t="s">
        <v>4085</v>
      </c>
      <c r="D3804" s="57" t="s">
        <v>4087</v>
      </c>
      <c r="E3804" s="66" t="s">
        <v>4</v>
      </c>
    </row>
    <row r="3805" spans="1:5" x14ac:dyDescent="0.25">
      <c r="A3805" s="78" t="s">
        <v>5190</v>
      </c>
      <c r="B3805" s="57" t="s">
        <v>1641</v>
      </c>
      <c r="C3805" s="57" t="s">
        <v>4085</v>
      </c>
      <c r="D3805" s="57" t="s">
        <v>4089</v>
      </c>
      <c r="E3805" s="66" t="s">
        <v>4</v>
      </c>
    </row>
    <row r="3806" spans="1:5" x14ac:dyDescent="0.25">
      <c r="A3806" s="78" t="s">
        <v>5191</v>
      </c>
      <c r="B3806" s="57" t="s">
        <v>1641</v>
      </c>
      <c r="C3806" s="57" t="s">
        <v>4085</v>
      </c>
      <c r="D3806" s="57" t="s">
        <v>4091</v>
      </c>
      <c r="E3806" s="66" t="s">
        <v>4</v>
      </c>
    </row>
    <row r="3807" spans="1:5" x14ac:dyDescent="0.25">
      <c r="A3807" s="78" t="s">
        <v>5192</v>
      </c>
      <c r="B3807" s="57" t="s">
        <v>1641</v>
      </c>
      <c r="C3807" s="57" t="s">
        <v>4085</v>
      </c>
      <c r="D3807" s="57" t="s">
        <v>4093</v>
      </c>
      <c r="E3807" s="66" t="s">
        <v>4</v>
      </c>
    </row>
    <row r="3808" spans="1:5" x14ac:dyDescent="0.25">
      <c r="A3808" s="78" t="s">
        <v>5193</v>
      </c>
      <c r="B3808" s="57" t="s">
        <v>1641</v>
      </c>
      <c r="C3808" s="57" t="s">
        <v>4085</v>
      </c>
      <c r="D3808" s="57" t="s">
        <v>56</v>
      </c>
      <c r="E3808" s="66" t="s">
        <v>4</v>
      </c>
    </row>
    <row r="3809" spans="1:5" x14ac:dyDescent="0.25">
      <c r="A3809" s="78" t="s">
        <v>5194</v>
      </c>
      <c r="B3809" s="57" t="s">
        <v>5195</v>
      </c>
      <c r="C3809" s="57" t="s">
        <v>4085</v>
      </c>
      <c r="D3809" s="57" t="s">
        <v>56</v>
      </c>
      <c r="E3809" s="66" t="s">
        <v>4</v>
      </c>
    </row>
    <row r="3810" spans="1:5" x14ac:dyDescent="0.25">
      <c r="A3810" s="78" t="s">
        <v>5196</v>
      </c>
      <c r="B3810" s="57" t="s">
        <v>5197</v>
      </c>
      <c r="C3810" s="57" t="s">
        <v>4085</v>
      </c>
      <c r="D3810" s="57" t="s">
        <v>56</v>
      </c>
      <c r="E3810" s="66" t="s">
        <v>4</v>
      </c>
    </row>
    <row r="3811" spans="1:5" x14ac:dyDescent="0.25">
      <c r="A3811" s="78" t="s">
        <v>5198</v>
      </c>
      <c r="B3811" s="57" t="s">
        <v>1647</v>
      </c>
      <c r="C3811" s="57" t="s">
        <v>4085</v>
      </c>
      <c r="D3811" s="57" t="s">
        <v>56</v>
      </c>
      <c r="E3811" s="66" t="s">
        <v>4</v>
      </c>
    </row>
    <row r="3812" spans="1:5" x14ac:dyDescent="0.25">
      <c r="A3812" s="78" t="s">
        <v>5199</v>
      </c>
      <c r="B3812" s="57" t="s">
        <v>5200</v>
      </c>
      <c r="C3812" s="57" t="s">
        <v>4085</v>
      </c>
      <c r="D3812" s="57" t="s">
        <v>4087</v>
      </c>
      <c r="E3812" s="66" t="s">
        <v>4</v>
      </c>
    </row>
    <row r="3813" spans="1:5" x14ac:dyDescent="0.25">
      <c r="A3813" s="78" t="s">
        <v>5201</v>
      </c>
      <c r="B3813" s="57" t="s">
        <v>5200</v>
      </c>
      <c r="C3813" s="57" t="s">
        <v>4085</v>
      </c>
      <c r="D3813" s="57" t="s">
        <v>4089</v>
      </c>
      <c r="E3813" s="66" t="s">
        <v>4</v>
      </c>
    </row>
    <row r="3814" spans="1:5" x14ac:dyDescent="0.25">
      <c r="A3814" s="78" t="s">
        <v>5202</v>
      </c>
      <c r="B3814" s="57" t="s">
        <v>5200</v>
      </c>
      <c r="C3814" s="57" t="s">
        <v>4085</v>
      </c>
      <c r="D3814" s="57" t="s">
        <v>4091</v>
      </c>
      <c r="E3814" s="66" t="s">
        <v>4</v>
      </c>
    </row>
    <row r="3815" spans="1:5" x14ac:dyDescent="0.25">
      <c r="A3815" s="78" t="s">
        <v>5203</v>
      </c>
      <c r="B3815" s="57" t="s">
        <v>5200</v>
      </c>
      <c r="C3815" s="57" t="s">
        <v>4085</v>
      </c>
      <c r="D3815" s="57" t="s">
        <v>4093</v>
      </c>
      <c r="E3815" s="66" t="s">
        <v>4</v>
      </c>
    </row>
    <row r="3816" spans="1:5" x14ac:dyDescent="0.25">
      <c r="A3816" s="78" t="s">
        <v>5204</v>
      </c>
      <c r="B3816" s="57" t="s">
        <v>5200</v>
      </c>
      <c r="C3816" s="57" t="s">
        <v>4085</v>
      </c>
      <c r="D3816" s="57" t="s">
        <v>56</v>
      </c>
      <c r="E3816" s="66" t="s">
        <v>4</v>
      </c>
    </row>
    <row r="3817" spans="1:5" x14ac:dyDescent="0.25">
      <c r="A3817" s="78" t="s">
        <v>5205</v>
      </c>
      <c r="B3817" s="57" t="s">
        <v>5206</v>
      </c>
      <c r="C3817" s="57" t="s">
        <v>4085</v>
      </c>
      <c r="D3817" s="57" t="s">
        <v>4087</v>
      </c>
      <c r="E3817" s="66" t="s">
        <v>4</v>
      </c>
    </row>
    <row r="3818" spans="1:5" x14ac:dyDescent="0.25">
      <c r="A3818" s="78" t="s">
        <v>5207</v>
      </c>
      <c r="B3818" s="57" t="s">
        <v>5206</v>
      </c>
      <c r="C3818" s="57" t="s">
        <v>4085</v>
      </c>
      <c r="D3818" s="57" t="s">
        <v>4089</v>
      </c>
      <c r="E3818" s="66" t="s">
        <v>4</v>
      </c>
    </row>
    <row r="3819" spans="1:5" x14ac:dyDescent="0.25">
      <c r="A3819" s="78" t="s">
        <v>5208</v>
      </c>
      <c r="B3819" s="57" t="s">
        <v>5206</v>
      </c>
      <c r="C3819" s="57" t="s">
        <v>4085</v>
      </c>
      <c r="D3819" s="57" t="s">
        <v>4091</v>
      </c>
      <c r="E3819" s="66" t="s">
        <v>4</v>
      </c>
    </row>
    <row r="3820" spans="1:5" x14ac:dyDescent="0.25">
      <c r="A3820" s="78" t="s">
        <v>5209</v>
      </c>
      <c r="B3820" s="57" t="s">
        <v>5206</v>
      </c>
      <c r="C3820" s="57" t="s">
        <v>4085</v>
      </c>
      <c r="D3820" s="57" t="s">
        <v>4093</v>
      </c>
      <c r="E3820" s="66" t="s">
        <v>4</v>
      </c>
    </row>
    <row r="3821" spans="1:5" x14ac:dyDescent="0.25">
      <c r="A3821" s="78" t="s">
        <v>5210</v>
      </c>
      <c r="B3821" s="57" t="s">
        <v>5206</v>
      </c>
      <c r="C3821" s="57" t="s">
        <v>4085</v>
      </c>
      <c r="D3821" s="57" t="s">
        <v>56</v>
      </c>
      <c r="E3821" s="66" t="s">
        <v>4</v>
      </c>
    </row>
    <row r="3822" spans="1:5" x14ac:dyDescent="0.25">
      <c r="A3822" s="78" t="s">
        <v>5211</v>
      </c>
      <c r="B3822" s="57" t="s">
        <v>5212</v>
      </c>
      <c r="C3822" s="57" t="s">
        <v>4085</v>
      </c>
      <c r="D3822" s="57" t="s">
        <v>4087</v>
      </c>
      <c r="E3822" s="66" t="s">
        <v>4</v>
      </c>
    </row>
    <row r="3823" spans="1:5" x14ac:dyDescent="0.25">
      <c r="A3823" s="78" t="s">
        <v>5213</v>
      </c>
      <c r="B3823" s="57" t="s">
        <v>5212</v>
      </c>
      <c r="C3823" s="57" t="s">
        <v>4085</v>
      </c>
      <c r="D3823" s="57" t="s">
        <v>4089</v>
      </c>
      <c r="E3823" s="66" t="s">
        <v>4</v>
      </c>
    </row>
    <row r="3824" spans="1:5" x14ac:dyDescent="0.25">
      <c r="A3824" s="78" t="s">
        <v>5214</v>
      </c>
      <c r="B3824" s="57" t="s">
        <v>5212</v>
      </c>
      <c r="C3824" s="57" t="s">
        <v>4085</v>
      </c>
      <c r="D3824" s="57" t="s">
        <v>4091</v>
      </c>
      <c r="E3824" s="66" t="s">
        <v>4</v>
      </c>
    </row>
    <row r="3825" spans="1:5" x14ac:dyDescent="0.25">
      <c r="A3825" s="78" t="s">
        <v>5215</v>
      </c>
      <c r="B3825" s="57" t="s">
        <v>5212</v>
      </c>
      <c r="C3825" s="57" t="s">
        <v>4085</v>
      </c>
      <c r="D3825" s="57" t="s">
        <v>4093</v>
      </c>
      <c r="E3825" s="66" t="s">
        <v>4</v>
      </c>
    </row>
    <row r="3826" spans="1:5" x14ac:dyDescent="0.25">
      <c r="A3826" s="78" t="s">
        <v>5216</v>
      </c>
      <c r="B3826" s="57" t="s">
        <v>5212</v>
      </c>
      <c r="C3826" s="57" t="s">
        <v>4085</v>
      </c>
      <c r="D3826" s="57" t="s">
        <v>56</v>
      </c>
      <c r="E3826" s="66" t="s">
        <v>4</v>
      </c>
    </row>
    <row r="3827" spans="1:5" x14ac:dyDescent="0.25">
      <c r="A3827" s="78" t="s">
        <v>5217</v>
      </c>
      <c r="B3827" s="57" t="s">
        <v>5218</v>
      </c>
      <c r="C3827" s="57" t="s">
        <v>4085</v>
      </c>
      <c r="D3827" s="57" t="s">
        <v>4087</v>
      </c>
      <c r="E3827" s="66" t="s">
        <v>4</v>
      </c>
    </row>
    <row r="3828" spans="1:5" x14ac:dyDescent="0.25">
      <c r="A3828" s="78" t="s">
        <v>5219</v>
      </c>
      <c r="B3828" s="57" t="s">
        <v>5218</v>
      </c>
      <c r="C3828" s="57" t="s">
        <v>4085</v>
      </c>
      <c r="D3828" s="57" t="s">
        <v>4089</v>
      </c>
      <c r="E3828" s="66" t="s">
        <v>4</v>
      </c>
    </row>
    <row r="3829" spans="1:5" x14ac:dyDescent="0.25">
      <c r="A3829" s="78" t="s">
        <v>5220</v>
      </c>
      <c r="B3829" s="57" t="s">
        <v>5218</v>
      </c>
      <c r="C3829" s="57" t="s">
        <v>4085</v>
      </c>
      <c r="D3829" s="57" t="s">
        <v>4091</v>
      </c>
      <c r="E3829" s="66" t="s">
        <v>4</v>
      </c>
    </row>
    <row r="3830" spans="1:5" x14ac:dyDescent="0.25">
      <c r="A3830" s="78" t="s">
        <v>5221</v>
      </c>
      <c r="B3830" s="57" t="s">
        <v>5218</v>
      </c>
      <c r="C3830" s="57" t="s">
        <v>4085</v>
      </c>
      <c r="D3830" s="57" t="s">
        <v>4093</v>
      </c>
      <c r="E3830" s="66" t="s">
        <v>4</v>
      </c>
    </row>
    <row r="3831" spans="1:5" x14ac:dyDescent="0.25">
      <c r="A3831" s="78" t="s">
        <v>5222</v>
      </c>
      <c r="B3831" s="57" t="s">
        <v>5218</v>
      </c>
      <c r="C3831" s="57" t="s">
        <v>4085</v>
      </c>
      <c r="D3831" s="57" t="s">
        <v>56</v>
      </c>
      <c r="E3831" s="66" t="s">
        <v>4</v>
      </c>
    </row>
    <row r="3832" spans="1:5" x14ac:dyDescent="0.25">
      <c r="A3832" s="78" t="s">
        <v>5223</v>
      </c>
      <c r="B3832" s="57" t="s">
        <v>1665</v>
      </c>
      <c r="C3832" s="57" t="s">
        <v>4085</v>
      </c>
      <c r="D3832" s="57" t="s">
        <v>4087</v>
      </c>
      <c r="E3832" s="66" t="s">
        <v>193</v>
      </c>
    </row>
    <row r="3833" spans="1:5" x14ac:dyDescent="0.25">
      <c r="A3833" s="78" t="s">
        <v>5224</v>
      </c>
      <c r="B3833" s="57" t="s">
        <v>1665</v>
      </c>
      <c r="C3833" s="57" t="s">
        <v>4085</v>
      </c>
      <c r="D3833" s="57" t="s">
        <v>4089</v>
      </c>
      <c r="E3833" s="66" t="s">
        <v>193</v>
      </c>
    </row>
    <row r="3834" spans="1:5" x14ac:dyDescent="0.25">
      <c r="A3834" s="78" t="s">
        <v>5225</v>
      </c>
      <c r="B3834" s="57" t="s">
        <v>1665</v>
      </c>
      <c r="C3834" s="57" t="s">
        <v>4085</v>
      </c>
      <c r="D3834" s="57" t="s">
        <v>4091</v>
      </c>
      <c r="E3834" s="66" t="s">
        <v>193</v>
      </c>
    </row>
    <row r="3835" spans="1:5" x14ac:dyDescent="0.25">
      <c r="A3835" s="78" t="s">
        <v>5226</v>
      </c>
      <c r="B3835" s="57" t="s">
        <v>1665</v>
      </c>
      <c r="C3835" s="57" t="s">
        <v>4085</v>
      </c>
      <c r="D3835" s="57" t="s">
        <v>4093</v>
      </c>
      <c r="E3835" s="66" t="s">
        <v>193</v>
      </c>
    </row>
    <row r="3836" spans="1:5" x14ac:dyDescent="0.25">
      <c r="A3836" s="78" t="s">
        <v>5227</v>
      </c>
      <c r="B3836" s="57" t="s">
        <v>1665</v>
      </c>
      <c r="C3836" s="57" t="s">
        <v>4085</v>
      </c>
      <c r="D3836" s="57" t="s">
        <v>56</v>
      </c>
      <c r="E3836" s="66" t="s">
        <v>193</v>
      </c>
    </row>
    <row r="3837" spans="1:5" x14ac:dyDescent="0.25">
      <c r="A3837" s="78" t="s">
        <v>5228</v>
      </c>
      <c r="B3837" s="57" t="s">
        <v>1671</v>
      </c>
      <c r="C3837" s="57" t="s">
        <v>4085</v>
      </c>
      <c r="D3837" s="57" t="s">
        <v>4087</v>
      </c>
      <c r="E3837" s="66" t="s">
        <v>193</v>
      </c>
    </row>
    <row r="3838" spans="1:5" x14ac:dyDescent="0.25">
      <c r="A3838" s="78" t="s">
        <v>5229</v>
      </c>
      <c r="B3838" s="57" t="s">
        <v>1671</v>
      </c>
      <c r="C3838" s="57" t="s">
        <v>4085</v>
      </c>
      <c r="D3838" s="57" t="s">
        <v>4089</v>
      </c>
      <c r="E3838" s="66" t="s">
        <v>193</v>
      </c>
    </row>
    <row r="3839" spans="1:5" x14ac:dyDescent="0.25">
      <c r="A3839" s="78" t="s">
        <v>5230</v>
      </c>
      <c r="B3839" s="57" t="s">
        <v>1671</v>
      </c>
      <c r="C3839" s="57" t="s">
        <v>4085</v>
      </c>
      <c r="D3839" s="57" t="s">
        <v>4091</v>
      </c>
      <c r="E3839" s="66" t="s">
        <v>193</v>
      </c>
    </row>
    <row r="3840" spans="1:5" x14ac:dyDescent="0.25">
      <c r="A3840" s="78" t="s">
        <v>5231</v>
      </c>
      <c r="B3840" s="57" t="s">
        <v>1671</v>
      </c>
      <c r="C3840" s="57" t="s">
        <v>4085</v>
      </c>
      <c r="D3840" s="57" t="s">
        <v>4093</v>
      </c>
      <c r="E3840" s="66" t="s">
        <v>193</v>
      </c>
    </row>
    <row r="3841" spans="1:5" x14ac:dyDescent="0.25">
      <c r="A3841" s="78" t="s">
        <v>5232</v>
      </c>
      <c r="B3841" s="57" t="s">
        <v>1671</v>
      </c>
      <c r="C3841" s="57" t="s">
        <v>4085</v>
      </c>
      <c r="D3841" s="57" t="s">
        <v>56</v>
      </c>
      <c r="E3841" s="66" t="s">
        <v>193</v>
      </c>
    </row>
    <row r="3842" spans="1:5" x14ac:dyDescent="0.25">
      <c r="A3842" s="78" t="s">
        <v>5233</v>
      </c>
      <c r="B3842" s="57" t="s">
        <v>1677</v>
      </c>
      <c r="C3842" s="57" t="s">
        <v>4085</v>
      </c>
      <c r="D3842" s="57" t="s">
        <v>4087</v>
      </c>
      <c r="E3842" s="66" t="s">
        <v>193</v>
      </c>
    </row>
    <row r="3843" spans="1:5" x14ac:dyDescent="0.25">
      <c r="A3843" s="78" t="s">
        <v>5234</v>
      </c>
      <c r="B3843" s="57" t="s">
        <v>1677</v>
      </c>
      <c r="C3843" s="57" t="s">
        <v>4085</v>
      </c>
      <c r="D3843" s="57" t="s">
        <v>4089</v>
      </c>
      <c r="E3843" s="66" t="s">
        <v>193</v>
      </c>
    </row>
    <row r="3844" spans="1:5" x14ac:dyDescent="0.25">
      <c r="A3844" s="78" t="s">
        <v>5235</v>
      </c>
      <c r="B3844" s="57" t="s">
        <v>1677</v>
      </c>
      <c r="C3844" s="57" t="s">
        <v>4085</v>
      </c>
      <c r="D3844" s="57" t="s">
        <v>4091</v>
      </c>
      <c r="E3844" s="66" t="s">
        <v>193</v>
      </c>
    </row>
    <row r="3845" spans="1:5" x14ac:dyDescent="0.25">
      <c r="A3845" s="78" t="s">
        <v>5236</v>
      </c>
      <c r="B3845" s="57" t="s">
        <v>1677</v>
      </c>
      <c r="C3845" s="57" t="s">
        <v>4085</v>
      </c>
      <c r="D3845" s="57" t="s">
        <v>4093</v>
      </c>
      <c r="E3845" s="66" t="s">
        <v>193</v>
      </c>
    </row>
    <row r="3846" spans="1:5" x14ac:dyDescent="0.25">
      <c r="A3846" s="78" t="s">
        <v>5237</v>
      </c>
      <c r="B3846" s="57" t="s">
        <v>1677</v>
      </c>
      <c r="C3846" s="57" t="s">
        <v>4085</v>
      </c>
      <c r="D3846" s="57" t="s">
        <v>56</v>
      </c>
      <c r="E3846" s="66" t="s">
        <v>193</v>
      </c>
    </row>
    <row r="3847" spans="1:5" x14ac:dyDescent="0.25">
      <c r="A3847" s="78" t="s">
        <v>5238</v>
      </c>
      <c r="B3847" s="57" t="s">
        <v>1683</v>
      </c>
      <c r="C3847" s="57" t="s">
        <v>4085</v>
      </c>
      <c r="D3847" s="57" t="s">
        <v>56</v>
      </c>
      <c r="E3847" s="66" t="s">
        <v>4</v>
      </c>
    </row>
    <row r="3848" spans="1:5" x14ac:dyDescent="0.25">
      <c r="A3848" s="78" t="s">
        <v>5239</v>
      </c>
      <c r="B3848" s="57" t="s">
        <v>1689</v>
      </c>
      <c r="C3848" s="57" t="s">
        <v>4085</v>
      </c>
      <c r="D3848" s="57" t="s">
        <v>4087</v>
      </c>
      <c r="E3848" s="66" t="s">
        <v>4</v>
      </c>
    </row>
    <row r="3849" spans="1:5" x14ac:dyDescent="0.25">
      <c r="A3849" s="78" t="s">
        <v>5240</v>
      </c>
      <c r="B3849" s="57" t="s">
        <v>5241</v>
      </c>
      <c r="C3849" s="57" t="s">
        <v>4085</v>
      </c>
      <c r="D3849" s="57" t="s">
        <v>4087</v>
      </c>
      <c r="E3849" s="66" t="s">
        <v>4</v>
      </c>
    </row>
    <row r="3850" spans="1:5" x14ac:dyDescent="0.25">
      <c r="A3850" s="78" t="s">
        <v>5242</v>
      </c>
      <c r="B3850" s="57" t="s">
        <v>5241</v>
      </c>
      <c r="C3850" s="57" t="s">
        <v>4085</v>
      </c>
      <c r="D3850" s="57" t="s">
        <v>4089</v>
      </c>
      <c r="E3850" s="66" t="s">
        <v>4</v>
      </c>
    </row>
    <row r="3851" spans="1:5" x14ac:dyDescent="0.25">
      <c r="A3851" s="78" t="s">
        <v>5243</v>
      </c>
      <c r="B3851" s="57" t="s">
        <v>5241</v>
      </c>
      <c r="C3851" s="57" t="s">
        <v>4085</v>
      </c>
      <c r="D3851" s="57" t="s">
        <v>4091</v>
      </c>
      <c r="E3851" s="66" t="s">
        <v>4</v>
      </c>
    </row>
    <row r="3852" spans="1:5" x14ac:dyDescent="0.25">
      <c r="A3852" s="78" t="s">
        <v>5244</v>
      </c>
      <c r="B3852" s="57" t="s">
        <v>5241</v>
      </c>
      <c r="C3852" s="57" t="s">
        <v>4085</v>
      </c>
      <c r="D3852" s="57" t="s">
        <v>4093</v>
      </c>
      <c r="E3852" s="66" t="s">
        <v>4</v>
      </c>
    </row>
    <row r="3853" spans="1:5" x14ac:dyDescent="0.25">
      <c r="A3853" s="78" t="s">
        <v>5245</v>
      </c>
      <c r="B3853" s="57" t="s">
        <v>5241</v>
      </c>
      <c r="C3853" s="57" t="s">
        <v>4085</v>
      </c>
      <c r="D3853" s="57" t="s">
        <v>56</v>
      </c>
      <c r="E3853" s="66" t="s">
        <v>4</v>
      </c>
    </row>
    <row r="3854" spans="1:5" x14ac:dyDescent="0.25">
      <c r="A3854" s="78" t="s">
        <v>5246</v>
      </c>
      <c r="B3854" s="57" t="s">
        <v>1707</v>
      </c>
      <c r="C3854" s="57" t="s">
        <v>4085</v>
      </c>
      <c r="D3854" s="57" t="s">
        <v>4087</v>
      </c>
      <c r="E3854" s="66" t="s">
        <v>193</v>
      </c>
    </row>
    <row r="3855" spans="1:5" x14ac:dyDescent="0.25">
      <c r="A3855" s="78" t="s">
        <v>5247</v>
      </c>
      <c r="B3855" s="57" t="s">
        <v>1707</v>
      </c>
      <c r="C3855" s="57" t="s">
        <v>4085</v>
      </c>
      <c r="D3855" s="57" t="s">
        <v>4089</v>
      </c>
      <c r="E3855" s="66" t="s">
        <v>193</v>
      </c>
    </row>
    <row r="3856" spans="1:5" x14ac:dyDescent="0.25">
      <c r="A3856" s="78" t="s">
        <v>5248</v>
      </c>
      <c r="B3856" s="57" t="s">
        <v>1707</v>
      </c>
      <c r="C3856" s="57" t="s">
        <v>4085</v>
      </c>
      <c r="D3856" s="57" t="s">
        <v>4091</v>
      </c>
      <c r="E3856" s="66" t="s">
        <v>193</v>
      </c>
    </row>
    <row r="3857" spans="1:5" x14ac:dyDescent="0.25">
      <c r="A3857" s="78" t="s">
        <v>5249</v>
      </c>
      <c r="B3857" s="57" t="s">
        <v>1707</v>
      </c>
      <c r="C3857" s="57" t="s">
        <v>4085</v>
      </c>
      <c r="D3857" s="57" t="s">
        <v>4093</v>
      </c>
      <c r="E3857" s="66" t="s">
        <v>193</v>
      </c>
    </row>
    <row r="3858" spans="1:5" x14ac:dyDescent="0.25">
      <c r="A3858" s="78" t="s">
        <v>5250</v>
      </c>
      <c r="B3858" s="57" t="s">
        <v>1707</v>
      </c>
      <c r="C3858" s="57" t="s">
        <v>4085</v>
      </c>
      <c r="D3858" s="57" t="s">
        <v>56</v>
      </c>
      <c r="E3858" s="66" t="s">
        <v>193</v>
      </c>
    </row>
    <row r="3859" spans="1:5" x14ac:dyDescent="0.25">
      <c r="A3859" s="78" t="s">
        <v>5251</v>
      </c>
      <c r="B3859" s="57" t="s">
        <v>1719</v>
      </c>
      <c r="C3859" s="57" t="s">
        <v>4085</v>
      </c>
      <c r="D3859" s="57" t="s">
        <v>4087</v>
      </c>
      <c r="E3859" s="66" t="s">
        <v>4</v>
      </c>
    </row>
    <row r="3860" spans="1:5" x14ac:dyDescent="0.25">
      <c r="A3860" s="78" t="s">
        <v>5252</v>
      </c>
      <c r="B3860" s="57" t="s">
        <v>1719</v>
      </c>
      <c r="C3860" s="57" t="s">
        <v>4085</v>
      </c>
      <c r="D3860" s="57" t="s">
        <v>4089</v>
      </c>
      <c r="E3860" s="66" t="s">
        <v>4</v>
      </c>
    </row>
    <row r="3861" spans="1:5" x14ac:dyDescent="0.25">
      <c r="A3861" s="78" t="s">
        <v>5253</v>
      </c>
      <c r="B3861" s="57" t="s">
        <v>1719</v>
      </c>
      <c r="C3861" s="57" t="s">
        <v>4085</v>
      </c>
      <c r="D3861" s="57" t="s">
        <v>4091</v>
      </c>
      <c r="E3861" s="66" t="s">
        <v>4</v>
      </c>
    </row>
    <row r="3862" spans="1:5" x14ac:dyDescent="0.25">
      <c r="A3862" s="78" t="s">
        <v>5254</v>
      </c>
      <c r="B3862" s="57" t="s">
        <v>1719</v>
      </c>
      <c r="C3862" s="57" t="s">
        <v>4085</v>
      </c>
      <c r="D3862" s="57" t="s">
        <v>4093</v>
      </c>
      <c r="E3862" s="66" t="s">
        <v>4</v>
      </c>
    </row>
    <row r="3863" spans="1:5" x14ac:dyDescent="0.25">
      <c r="A3863" s="78" t="s">
        <v>5255</v>
      </c>
      <c r="B3863" s="57" t="s">
        <v>1719</v>
      </c>
      <c r="C3863" s="57" t="s">
        <v>4085</v>
      </c>
      <c r="D3863" s="57" t="s">
        <v>56</v>
      </c>
      <c r="E3863" s="66" t="s">
        <v>4</v>
      </c>
    </row>
    <row r="3864" spans="1:5" x14ac:dyDescent="0.25">
      <c r="A3864" s="78" t="s">
        <v>5256</v>
      </c>
      <c r="B3864" s="57" t="s">
        <v>1731</v>
      </c>
      <c r="C3864" s="57" t="s">
        <v>4085</v>
      </c>
      <c r="D3864" s="57" t="s">
        <v>4087</v>
      </c>
      <c r="E3864" s="66" t="s">
        <v>4</v>
      </c>
    </row>
    <row r="3865" spans="1:5" x14ac:dyDescent="0.25">
      <c r="A3865" s="78" t="s">
        <v>5257</v>
      </c>
      <c r="B3865" s="57" t="s">
        <v>1731</v>
      </c>
      <c r="C3865" s="57" t="s">
        <v>4085</v>
      </c>
      <c r="D3865" s="57" t="s">
        <v>4089</v>
      </c>
      <c r="E3865" s="66" t="s">
        <v>4</v>
      </c>
    </row>
    <row r="3866" spans="1:5" x14ac:dyDescent="0.25">
      <c r="A3866" s="78" t="s">
        <v>5258</v>
      </c>
      <c r="B3866" s="57" t="s">
        <v>1731</v>
      </c>
      <c r="C3866" s="57" t="s">
        <v>4085</v>
      </c>
      <c r="D3866" s="57" t="s">
        <v>4091</v>
      </c>
      <c r="E3866" s="66" t="s">
        <v>4</v>
      </c>
    </row>
    <row r="3867" spans="1:5" x14ac:dyDescent="0.25">
      <c r="A3867" s="78" t="s">
        <v>5259</v>
      </c>
      <c r="B3867" s="57" t="s">
        <v>1731</v>
      </c>
      <c r="C3867" s="57" t="s">
        <v>4085</v>
      </c>
      <c r="D3867" s="57" t="s">
        <v>4093</v>
      </c>
      <c r="E3867" s="66" t="s">
        <v>4</v>
      </c>
    </row>
    <row r="3868" spans="1:5" x14ac:dyDescent="0.25">
      <c r="A3868" s="78" t="s">
        <v>5260</v>
      </c>
      <c r="B3868" s="57" t="s">
        <v>1731</v>
      </c>
      <c r="C3868" s="57" t="s">
        <v>4085</v>
      </c>
      <c r="D3868" s="57" t="s">
        <v>56</v>
      </c>
      <c r="E3868" s="66" t="s">
        <v>4</v>
      </c>
    </row>
    <row r="3869" spans="1:5" x14ac:dyDescent="0.25">
      <c r="A3869" s="78" t="s">
        <v>5261</v>
      </c>
      <c r="B3869" s="57" t="s">
        <v>1737</v>
      </c>
      <c r="C3869" s="57" t="s">
        <v>4085</v>
      </c>
      <c r="D3869" s="57" t="s">
        <v>4087</v>
      </c>
      <c r="E3869" s="66" t="s">
        <v>4</v>
      </c>
    </row>
    <row r="3870" spans="1:5" x14ac:dyDescent="0.25">
      <c r="A3870" s="78" t="s">
        <v>5262</v>
      </c>
      <c r="B3870" s="57" t="s">
        <v>1737</v>
      </c>
      <c r="C3870" s="57" t="s">
        <v>4085</v>
      </c>
      <c r="D3870" s="57" t="s">
        <v>4089</v>
      </c>
      <c r="E3870" s="66" t="s">
        <v>4</v>
      </c>
    </row>
    <row r="3871" spans="1:5" x14ac:dyDescent="0.25">
      <c r="A3871" s="78" t="s">
        <v>5263</v>
      </c>
      <c r="B3871" s="57" t="s">
        <v>1737</v>
      </c>
      <c r="C3871" s="57" t="s">
        <v>4085</v>
      </c>
      <c r="D3871" s="57" t="s">
        <v>4091</v>
      </c>
      <c r="E3871" s="66" t="s">
        <v>4</v>
      </c>
    </row>
    <row r="3872" spans="1:5" x14ac:dyDescent="0.25">
      <c r="A3872" s="78" t="s">
        <v>5264</v>
      </c>
      <c r="B3872" s="57" t="s">
        <v>1737</v>
      </c>
      <c r="C3872" s="57" t="s">
        <v>4085</v>
      </c>
      <c r="D3872" s="57" t="s">
        <v>4093</v>
      </c>
      <c r="E3872" s="66" t="s">
        <v>4</v>
      </c>
    </row>
    <row r="3873" spans="1:5" x14ac:dyDescent="0.25">
      <c r="A3873" s="78" t="s">
        <v>5265</v>
      </c>
      <c r="B3873" s="57" t="s">
        <v>1737</v>
      </c>
      <c r="C3873" s="57" t="s">
        <v>4085</v>
      </c>
      <c r="D3873" s="57" t="s">
        <v>56</v>
      </c>
      <c r="E3873" s="66" t="s">
        <v>4</v>
      </c>
    </row>
    <row r="3874" spans="1:5" x14ac:dyDescent="0.25">
      <c r="A3874" s="78" t="s">
        <v>5266</v>
      </c>
      <c r="B3874" s="57" t="s">
        <v>1743</v>
      </c>
      <c r="C3874" s="57" t="s">
        <v>4085</v>
      </c>
      <c r="D3874" s="57" t="s">
        <v>4087</v>
      </c>
      <c r="E3874" s="66" t="s">
        <v>4</v>
      </c>
    </row>
    <row r="3875" spans="1:5" x14ac:dyDescent="0.25">
      <c r="A3875" s="78" t="s">
        <v>5267</v>
      </c>
      <c r="B3875" s="57" t="s">
        <v>1743</v>
      </c>
      <c r="C3875" s="57" t="s">
        <v>4085</v>
      </c>
      <c r="D3875" s="57" t="s">
        <v>4093</v>
      </c>
      <c r="E3875" s="66" t="s">
        <v>4</v>
      </c>
    </row>
    <row r="3876" spans="1:5" x14ac:dyDescent="0.25">
      <c r="A3876" s="78" t="s">
        <v>5268</v>
      </c>
      <c r="B3876" s="57" t="s">
        <v>1745</v>
      </c>
      <c r="C3876" s="57" t="s">
        <v>4085</v>
      </c>
      <c r="D3876" s="57" t="s">
        <v>4087</v>
      </c>
      <c r="E3876" s="66" t="s">
        <v>4</v>
      </c>
    </row>
    <row r="3877" spans="1:5" x14ac:dyDescent="0.25">
      <c r="A3877" s="78" t="s">
        <v>5269</v>
      </c>
      <c r="B3877" s="57" t="s">
        <v>1745</v>
      </c>
      <c r="C3877" s="57" t="s">
        <v>4085</v>
      </c>
      <c r="D3877" s="57" t="s">
        <v>4089</v>
      </c>
      <c r="E3877" s="66" t="s">
        <v>4</v>
      </c>
    </row>
    <row r="3878" spans="1:5" x14ac:dyDescent="0.25">
      <c r="A3878" s="78" t="s">
        <v>5270</v>
      </c>
      <c r="B3878" s="57" t="s">
        <v>1745</v>
      </c>
      <c r="C3878" s="57" t="s">
        <v>4085</v>
      </c>
      <c r="D3878" s="57" t="s">
        <v>4091</v>
      </c>
      <c r="E3878" s="66" t="s">
        <v>4</v>
      </c>
    </row>
    <row r="3879" spans="1:5" x14ac:dyDescent="0.25">
      <c r="A3879" s="78" t="s">
        <v>5271</v>
      </c>
      <c r="B3879" s="57" t="s">
        <v>1745</v>
      </c>
      <c r="C3879" s="57" t="s">
        <v>4085</v>
      </c>
      <c r="D3879" s="57" t="s">
        <v>4093</v>
      </c>
      <c r="E3879" s="66" t="s">
        <v>4</v>
      </c>
    </row>
    <row r="3880" spans="1:5" x14ac:dyDescent="0.25">
      <c r="A3880" s="78" t="s">
        <v>5272</v>
      </c>
      <c r="B3880" s="57" t="s">
        <v>1745</v>
      </c>
      <c r="C3880" s="57" t="s">
        <v>4085</v>
      </c>
      <c r="D3880" s="57" t="s">
        <v>56</v>
      </c>
      <c r="E3880" s="66" t="s">
        <v>4</v>
      </c>
    </row>
    <row r="3881" spans="1:5" x14ac:dyDescent="0.25">
      <c r="A3881" s="78" t="s">
        <v>5273</v>
      </c>
      <c r="B3881" s="57" t="s">
        <v>1751</v>
      </c>
      <c r="C3881" s="57" t="s">
        <v>4085</v>
      </c>
      <c r="D3881" s="57" t="s">
        <v>4087</v>
      </c>
      <c r="E3881" s="66" t="s">
        <v>4</v>
      </c>
    </row>
    <row r="3882" spans="1:5" x14ac:dyDescent="0.25">
      <c r="A3882" s="78" t="s">
        <v>5274</v>
      </c>
      <c r="B3882" s="57" t="s">
        <v>1751</v>
      </c>
      <c r="C3882" s="57" t="s">
        <v>4085</v>
      </c>
      <c r="D3882" s="57" t="s">
        <v>4089</v>
      </c>
      <c r="E3882" s="66" t="s">
        <v>4</v>
      </c>
    </row>
    <row r="3883" spans="1:5" x14ac:dyDescent="0.25">
      <c r="A3883" s="78" t="s">
        <v>5275</v>
      </c>
      <c r="B3883" s="57" t="s">
        <v>1751</v>
      </c>
      <c r="C3883" s="57" t="s">
        <v>4085</v>
      </c>
      <c r="D3883" s="57" t="s">
        <v>4091</v>
      </c>
      <c r="E3883" s="66" t="s">
        <v>4</v>
      </c>
    </row>
    <row r="3884" spans="1:5" x14ac:dyDescent="0.25">
      <c r="A3884" s="78" t="s">
        <v>5276</v>
      </c>
      <c r="B3884" s="57" t="s">
        <v>1751</v>
      </c>
      <c r="C3884" s="57" t="s">
        <v>4085</v>
      </c>
      <c r="D3884" s="57" t="s">
        <v>4093</v>
      </c>
      <c r="E3884" s="66" t="s">
        <v>4</v>
      </c>
    </row>
    <row r="3885" spans="1:5" x14ac:dyDescent="0.25">
      <c r="A3885" s="78" t="s">
        <v>5277</v>
      </c>
      <c r="B3885" s="57" t="s">
        <v>1751</v>
      </c>
      <c r="C3885" s="57" t="s">
        <v>4085</v>
      </c>
      <c r="D3885" s="57" t="s">
        <v>56</v>
      </c>
      <c r="E3885" s="66" t="s">
        <v>4</v>
      </c>
    </row>
    <row r="3886" spans="1:5" x14ac:dyDescent="0.25">
      <c r="A3886" s="78" t="s">
        <v>5278</v>
      </c>
      <c r="B3886" s="57" t="s">
        <v>1757</v>
      </c>
      <c r="C3886" s="57" t="s">
        <v>4085</v>
      </c>
      <c r="D3886" s="57" t="s">
        <v>4087</v>
      </c>
      <c r="E3886" s="66" t="s">
        <v>4</v>
      </c>
    </row>
    <row r="3887" spans="1:5" x14ac:dyDescent="0.25">
      <c r="A3887" s="78" t="s">
        <v>5279</v>
      </c>
      <c r="B3887" s="57" t="s">
        <v>1757</v>
      </c>
      <c r="C3887" s="57" t="s">
        <v>4085</v>
      </c>
      <c r="D3887" s="57" t="s">
        <v>4089</v>
      </c>
      <c r="E3887" s="66" t="s">
        <v>4</v>
      </c>
    </row>
    <row r="3888" spans="1:5" x14ac:dyDescent="0.25">
      <c r="A3888" s="78" t="s">
        <v>5280</v>
      </c>
      <c r="B3888" s="57" t="s">
        <v>1757</v>
      </c>
      <c r="C3888" s="57" t="s">
        <v>4085</v>
      </c>
      <c r="D3888" s="57" t="s">
        <v>4091</v>
      </c>
      <c r="E3888" s="66" t="s">
        <v>4</v>
      </c>
    </row>
    <row r="3889" spans="1:5" x14ac:dyDescent="0.25">
      <c r="A3889" s="78" t="s">
        <v>5281</v>
      </c>
      <c r="B3889" s="57" t="s">
        <v>1757</v>
      </c>
      <c r="C3889" s="57" t="s">
        <v>4085</v>
      </c>
      <c r="D3889" s="57" t="s">
        <v>4093</v>
      </c>
      <c r="E3889" s="66" t="s">
        <v>4</v>
      </c>
    </row>
    <row r="3890" spans="1:5" x14ac:dyDescent="0.25">
      <c r="A3890" s="78" t="s">
        <v>5282</v>
      </c>
      <c r="B3890" s="57" t="s">
        <v>1757</v>
      </c>
      <c r="C3890" s="57" t="s">
        <v>4085</v>
      </c>
      <c r="D3890" s="57" t="s">
        <v>56</v>
      </c>
      <c r="E3890" s="66" t="s">
        <v>4</v>
      </c>
    </row>
    <row r="3891" spans="1:5" x14ac:dyDescent="0.25">
      <c r="A3891" s="78" t="s">
        <v>5283</v>
      </c>
      <c r="B3891" s="57" t="s">
        <v>1763</v>
      </c>
      <c r="C3891" s="57" t="s">
        <v>4085</v>
      </c>
      <c r="D3891" s="57" t="s">
        <v>4087</v>
      </c>
      <c r="E3891" s="66" t="s">
        <v>193</v>
      </c>
    </row>
    <row r="3892" spans="1:5" x14ac:dyDescent="0.25">
      <c r="A3892" s="78" t="s">
        <v>5284</v>
      </c>
      <c r="B3892" s="57" t="s">
        <v>1763</v>
      </c>
      <c r="C3892" s="57" t="s">
        <v>4085</v>
      </c>
      <c r="D3892" s="57" t="s">
        <v>4089</v>
      </c>
      <c r="E3892" s="66" t="s">
        <v>193</v>
      </c>
    </row>
    <row r="3893" spans="1:5" x14ac:dyDescent="0.25">
      <c r="A3893" s="78" t="s">
        <v>5285</v>
      </c>
      <c r="B3893" s="57" t="s">
        <v>1763</v>
      </c>
      <c r="C3893" s="57" t="s">
        <v>4085</v>
      </c>
      <c r="D3893" s="57" t="s">
        <v>4091</v>
      </c>
      <c r="E3893" s="66" t="s">
        <v>193</v>
      </c>
    </row>
    <row r="3894" spans="1:5" x14ac:dyDescent="0.25">
      <c r="A3894" s="78" t="s">
        <v>5286</v>
      </c>
      <c r="B3894" s="57" t="s">
        <v>1763</v>
      </c>
      <c r="C3894" s="57" t="s">
        <v>4085</v>
      </c>
      <c r="D3894" s="57" t="s">
        <v>4093</v>
      </c>
      <c r="E3894" s="66" t="s">
        <v>193</v>
      </c>
    </row>
    <row r="3895" spans="1:5" x14ac:dyDescent="0.25">
      <c r="A3895" s="78" t="s">
        <v>5287</v>
      </c>
      <c r="B3895" s="57" t="s">
        <v>1763</v>
      </c>
      <c r="C3895" s="57" t="s">
        <v>4085</v>
      </c>
      <c r="D3895" s="57" t="s">
        <v>56</v>
      </c>
      <c r="E3895" s="66" t="s">
        <v>193</v>
      </c>
    </row>
    <row r="3896" spans="1:5" x14ac:dyDescent="0.25">
      <c r="A3896" s="78" t="s">
        <v>5288</v>
      </c>
      <c r="B3896" s="57" t="s">
        <v>1769</v>
      </c>
      <c r="C3896" s="57" t="s">
        <v>4085</v>
      </c>
      <c r="D3896" s="57" t="s">
        <v>4087</v>
      </c>
      <c r="E3896" s="66" t="s">
        <v>4</v>
      </c>
    </row>
    <row r="3897" spans="1:5" x14ac:dyDescent="0.25">
      <c r="A3897" s="78" t="s">
        <v>5289</v>
      </c>
      <c r="B3897" s="57" t="s">
        <v>1769</v>
      </c>
      <c r="C3897" s="57" t="s">
        <v>4085</v>
      </c>
      <c r="D3897" s="57" t="s">
        <v>4093</v>
      </c>
      <c r="E3897" s="66" t="s">
        <v>4</v>
      </c>
    </row>
    <row r="3898" spans="1:5" x14ac:dyDescent="0.25">
      <c r="A3898" s="78" t="s">
        <v>5290</v>
      </c>
      <c r="B3898" s="57" t="s">
        <v>1771</v>
      </c>
      <c r="C3898" s="57" t="s">
        <v>4085</v>
      </c>
      <c r="D3898" s="57" t="s">
        <v>4087</v>
      </c>
      <c r="E3898" s="66" t="s">
        <v>4</v>
      </c>
    </row>
    <row r="3899" spans="1:5" x14ac:dyDescent="0.25">
      <c r="A3899" s="78" t="s">
        <v>5291</v>
      </c>
      <c r="B3899" s="57" t="s">
        <v>1771</v>
      </c>
      <c r="C3899" s="57" t="s">
        <v>4085</v>
      </c>
      <c r="D3899" s="57" t="s">
        <v>4093</v>
      </c>
      <c r="E3899" s="66" t="s">
        <v>4</v>
      </c>
    </row>
    <row r="3900" spans="1:5" x14ac:dyDescent="0.25">
      <c r="A3900" s="78" t="s">
        <v>5292</v>
      </c>
      <c r="B3900" s="57" t="s">
        <v>1773</v>
      </c>
      <c r="C3900" s="57" t="s">
        <v>4085</v>
      </c>
      <c r="D3900" s="57" t="s">
        <v>4093</v>
      </c>
      <c r="E3900" s="66" t="s">
        <v>4</v>
      </c>
    </row>
    <row r="3901" spans="1:5" x14ac:dyDescent="0.25">
      <c r="A3901" s="78" t="s">
        <v>5293</v>
      </c>
      <c r="B3901" s="57" t="s">
        <v>5294</v>
      </c>
      <c r="C3901" s="57" t="s">
        <v>4085</v>
      </c>
      <c r="D3901" s="57" t="s">
        <v>4087</v>
      </c>
      <c r="E3901" s="66" t="s">
        <v>193</v>
      </c>
    </row>
    <row r="3902" spans="1:5" x14ac:dyDescent="0.25">
      <c r="A3902" s="78" t="s">
        <v>5295</v>
      </c>
      <c r="B3902" s="57" t="s">
        <v>5294</v>
      </c>
      <c r="C3902" s="57" t="s">
        <v>4085</v>
      </c>
      <c r="D3902" s="57" t="s">
        <v>4089</v>
      </c>
      <c r="E3902" s="66" t="s">
        <v>193</v>
      </c>
    </row>
    <row r="3903" spans="1:5" x14ac:dyDescent="0.25">
      <c r="A3903" s="78" t="s">
        <v>5296</v>
      </c>
      <c r="B3903" s="57" t="s">
        <v>5294</v>
      </c>
      <c r="C3903" s="57" t="s">
        <v>4085</v>
      </c>
      <c r="D3903" s="57" t="s">
        <v>4091</v>
      </c>
      <c r="E3903" s="66" t="s">
        <v>193</v>
      </c>
    </row>
    <row r="3904" spans="1:5" x14ac:dyDescent="0.25">
      <c r="A3904" s="78" t="s">
        <v>5297</v>
      </c>
      <c r="B3904" s="57" t="s">
        <v>5294</v>
      </c>
      <c r="C3904" s="57" t="s">
        <v>4085</v>
      </c>
      <c r="D3904" s="57" t="s">
        <v>4093</v>
      </c>
      <c r="E3904" s="66" t="s">
        <v>193</v>
      </c>
    </row>
    <row r="3905" spans="1:5" x14ac:dyDescent="0.25">
      <c r="A3905" s="78" t="s">
        <v>5298</v>
      </c>
      <c r="B3905" s="57" t="s">
        <v>5294</v>
      </c>
      <c r="C3905" s="57" t="s">
        <v>4085</v>
      </c>
      <c r="D3905" s="57" t="s">
        <v>56</v>
      </c>
      <c r="E3905" s="66" t="s">
        <v>193</v>
      </c>
    </row>
    <row r="3906" spans="1:5" x14ac:dyDescent="0.25">
      <c r="A3906" s="78" t="s">
        <v>5299</v>
      </c>
      <c r="B3906" s="57" t="s">
        <v>5300</v>
      </c>
      <c r="C3906" s="57" t="s">
        <v>4085</v>
      </c>
      <c r="D3906" s="57" t="s">
        <v>4087</v>
      </c>
      <c r="E3906" s="66" t="s">
        <v>193</v>
      </c>
    </row>
    <row r="3907" spans="1:5" x14ac:dyDescent="0.25">
      <c r="A3907" s="78" t="s">
        <v>5301</v>
      </c>
      <c r="B3907" s="57" t="s">
        <v>5300</v>
      </c>
      <c r="C3907" s="57" t="s">
        <v>4085</v>
      </c>
      <c r="D3907" s="57" t="s">
        <v>4089</v>
      </c>
      <c r="E3907" s="66" t="s">
        <v>193</v>
      </c>
    </row>
    <row r="3908" spans="1:5" x14ac:dyDescent="0.25">
      <c r="A3908" s="78" t="s">
        <v>5302</v>
      </c>
      <c r="B3908" s="57" t="s">
        <v>5300</v>
      </c>
      <c r="C3908" s="57" t="s">
        <v>4085</v>
      </c>
      <c r="D3908" s="57" t="s">
        <v>4091</v>
      </c>
      <c r="E3908" s="66" t="s">
        <v>193</v>
      </c>
    </row>
    <row r="3909" spans="1:5" x14ac:dyDescent="0.25">
      <c r="A3909" s="78" t="s">
        <v>5303</v>
      </c>
      <c r="B3909" s="57" t="s">
        <v>5300</v>
      </c>
      <c r="C3909" s="57" t="s">
        <v>4085</v>
      </c>
      <c r="D3909" s="57" t="s">
        <v>4093</v>
      </c>
      <c r="E3909" s="66" t="s">
        <v>193</v>
      </c>
    </row>
    <row r="3910" spans="1:5" x14ac:dyDescent="0.25">
      <c r="A3910" s="78" t="s">
        <v>5304</v>
      </c>
      <c r="B3910" s="57" t="s">
        <v>5300</v>
      </c>
      <c r="C3910" s="57" t="s">
        <v>4085</v>
      </c>
      <c r="D3910" s="57" t="s">
        <v>56</v>
      </c>
      <c r="E3910" s="66" t="s">
        <v>193</v>
      </c>
    </row>
    <row r="3911" spans="1:5" x14ac:dyDescent="0.25">
      <c r="A3911" s="78" t="s">
        <v>5305</v>
      </c>
      <c r="B3911" s="57" t="s">
        <v>5306</v>
      </c>
      <c r="C3911" s="57" t="s">
        <v>4085</v>
      </c>
      <c r="D3911" s="57" t="s">
        <v>4087</v>
      </c>
      <c r="E3911" s="66" t="s">
        <v>193</v>
      </c>
    </row>
    <row r="3912" spans="1:5" x14ac:dyDescent="0.25">
      <c r="A3912" s="78" t="s">
        <v>5307</v>
      </c>
      <c r="B3912" s="57" t="s">
        <v>5306</v>
      </c>
      <c r="C3912" s="57" t="s">
        <v>4085</v>
      </c>
      <c r="D3912" s="57" t="s">
        <v>4089</v>
      </c>
      <c r="E3912" s="66" t="s">
        <v>193</v>
      </c>
    </row>
    <row r="3913" spans="1:5" x14ac:dyDescent="0.25">
      <c r="A3913" s="78" t="s">
        <v>5308</v>
      </c>
      <c r="B3913" s="57" t="s">
        <v>5306</v>
      </c>
      <c r="C3913" s="57" t="s">
        <v>4085</v>
      </c>
      <c r="D3913" s="57" t="s">
        <v>4091</v>
      </c>
      <c r="E3913" s="66" t="s">
        <v>193</v>
      </c>
    </row>
    <row r="3914" spans="1:5" x14ac:dyDescent="0.25">
      <c r="A3914" s="78" t="s">
        <v>5309</v>
      </c>
      <c r="B3914" s="57" t="s">
        <v>5306</v>
      </c>
      <c r="C3914" s="57" t="s">
        <v>4085</v>
      </c>
      <c r="D3914" s="57" t="s">
        <v>4093</v>
      </c>
      <c r="E3914" s="66" t="s">
        <v>193</v>
      </c>
    </row>
    <row r="3915" spans="1:5" x14ac:dyDescent="0.25">
      <c r="A3915" s="78" t="s">
        <v>5310</v>
      </c>
      <c r="B3915" s="57" t="s">
        <v>5306</v>
      </c>
      <c r="C3915" s="57" t="s">
        <v>4085</v>
      </c>
      <c r="D3915" s="57" t="s">
        <v>56</v>
      </c>
      <c r="E3915" s="66" t="s">
        <v>193</v>
      </c>
    </row>
    <row r="3916" spans="1:5" x14ac:dyDescent="0.25">
      <c r="A3916" s="78" t="s">
        <v>5311</v>
      </c>
      <c r="B3916" s="57" t="s">
        <v>5312</v>
      </c>
      <c r="C3916" s="57" t="s">
        <v>4085</v>
      </c>
      <c r="D3916" s="57" t="s">
        <v>4087</v>
      </c>
      <c r="E3916" s="66" t="s">
        <v>193</v>
      </c>
    </row>
    <row r="3917" spans="1:5" x14ac:dyDescent="0.25">
      <c r="A3917" s="78" t="s">
        <v>5313</v>
      </c>
      <c r="B3917" s="57" t="s">
        <v>5312</v>
      </c>
      <c r="C3917" s="57" t="s">
        <v>4085</v>
      </c>
      <c r="D3917" s="57" t="s">
        <v>4089</v>
      </c>
      <c r="E3917" s="66" t="s">
        <v>193</v>
      </c>
    </row>
    <row r="3918" spans="1:5" x14ac:dyDescent="0.25">
      <c r="A3918" s="78" t="s">
        <v>5314</v>
      </c>
      <c r="B3918" s="57" t="s">
        <v>5312</v>
      </c>
      <c r="C3918" s="57" t="s">
        <v>4085</v>
      </c>
      <c r="D3918" s="57" t="s">
        <v>4091</v>
      </c>
      <c r="E3918" s="66" t="s">
        <v>193</v>
      </c>
    </row>
    <row r="3919" spans="1:5" x14ac:dyDescent="0.25">
      <c r="A3919" s="78" t="s">
        <v>5315</v>
      </c>
      <c r="B3919" s="57" t="s">
        <v>5312</v>
      </c>
      <c r="C3919" s="57" t="s">
        <v>4085</v>
      </c>
      <c r="D3919" s="57" t="s">
        <v>4093</v>
      </c>
      <c r="E3919" s="66" t="s">
        <v>193</v>
      </c>
    </row>
    <row r="3920" spans="1:5" x14ac:dyDescent="0.25">
      <c r="A3920" s="78" t="s">
        <v>5316</v>
      </c>
      <c r="B3920" s="57" t="s">
        <v>5312</v>
      </c>
      <c r="C3920" s="57" t="s">
        <v>4085</v>
      </c>
      <c r="D3920" s="57" t="s">
        <v>56</v>
      </c>
      <c r="E3920" s="66" t="s">
        <v>193</v>
      </c>
    </row>
    <row r="3921" spans="1:5" x14ac:dyDescent="0.25">
      <c r="A3921" s="78" t="s">
        <v>5317</v>
      </c>
      <c r="B3921" s="57" t="s">
        <v>1789</v>
      </c>
      <c r="C3921" s="57" t="s">
        <v>4085</v>
      </c>
      <c r="D3921" s="57" t="s">
        <v>4087</v>
      </c>
      <c r="E3921" s="66" t="s">
        <v>193</v>
      </c>
    </row>
    <row r="3922" spans="1:5" x14ac:dyDescent="0.25">
      <c r="A3922" s="78" t="s">
        <v>5318</v>
      </c>
      <c r="B3922" s="57" t="s">
        <v>1789</v>
      </c>
      <c r="C3922" s="57" t="s">
        <v>4085</v>
      </c>
      <c r="D3922" s="57" t="s">
        <v>4089</v>
      </c>
      <c r="E3922" s="66" t="s">
        <v>193</v>
      </c>
    </row>
    <row r="3923" spans="1:5" x14ac:dyDescent="0.25">
      <c r="A3923" s="78" t="s">
        <v>5319</v>
      </c>
      <c r="B3923" s="57" t="s">
        <v>1789</v>
      </c>
      <c r="C3923" s="57" t="s">
        <v>4085</v>
      </c>
      <c r="D3923" s="57" t="s">
        <v>4091</v>
      </c>
      <c r="E3923" s="66" t="s">
        <v>193</v>
      </c>
    </row>
    <row r="3924" spans="1:5" x14ac:dyDescent="0.25">
      <c r="A3924" s="78" t="s">
        <v>5320</v>
      </c>
      <c r="B3924" s="57" t="s">
        <v>1789</v>
      </c>
      <c r="C3924" s="57" t="s">
        <v>4085</v>
      </c>
      <c r="D3924" s="57" t="s">
        <v>4093</v>
      </c>
      <c r="E3924" s="66" t="s">
        <v>193</v>
      </c>
    </row>
    <row r="3925" spans="1:5" x14ac:dyDescent="0.25">
      <c r="A3925" s="78" t="s">
        <v>5321</v>
      </c>
      <c r="B3925" s="57" t="s">
        <v>1789</v>
      </c>
      <c r="C3925" s="57" t="s">
        <v>4085</v>
      </c>
      <c r="D3925" s="57" t="s">
        <v>56</v>
      </c>
      <c r="E3925" s="66" t="s">
        <v>193</v>
      </c>
    </row>
    <row r="3926" spans="1:5" x14ac:dyDescent="0.25">
      <c r="A3926" s="78" t="s">
        <v>5322</v>
      </c>
      <c r="B3926" s="57" t="s">
        <v>1795</v>
      </c>
      <c r="C3926" s="57" t="s">
        <v>4085</v>
      </c>
      <c r="D3926" s="57" t="s">
        <v>4087</v>
      </c>
      <c r="E3926" s="66" t="s">
        <v>193</v>
      </c>
    </row>
    <row r="3927" spans="1:5" x14ac:dyDescent="0.25">
      <c r="A3927" s="78" t="s">
        <v>5323</v>
      </c>
      <c r="B3927" s="57" t="s">
        <v>1795</v>
      </c>
      <c r="C3927" s="57" t="s">
        <v>4085</v>
      </c>
      <c r="D3927" s="57" t="s">
        <v>4089</v>
      </c>
      <c r="E3927" s="66" t="s">
        <v>193</v>
      </c>
    </row>
    <row r="3928" spans="1:5" x14ac:dyDescent="0.25">
      <c r="A3928" s="78" t="s">
        <v>5324</v>
      </c>
      <c r="B3928" s="57" t="s">
        <v>1795</v>
      </c>
      <c r="C3928" s="57" t="s">
        <v>4085</v>
      </c>
      <c r="D3928" s="57" t="s">
        <v>4091</v>
      </c>
      <c r="E3928" s="66" t="s">
        <v>193</v>
      </c>
    </row>
    <row r="3929" spans="1:5" x14ac:dyDescent="0.25">
      <c r="A3929" s="78" t="s">
        <v>5325</v>
      </c>
      <c r="B3929" s="57" t="s">
        <v>1795</v>
      </c>
      <c r="C3929" s="57" t="s">
        <v>4085</v>
      </c>
      <c r="D3929" s="57" t="s">
        <v>4093</v>
      </c>
      <c r="E3929" s="66" t="s">
        <v>193</v>
      </c>
    </row>
    <row r="3930" spans="1:5" x14ac:dyDescent="0.25">
      <c r="A3930" s="78" t="s">
        <v>5326</v>
      </c>
      <c r="B3930" s="57" t="s">
        <v>1795</v>
      </c>
      <c r="C3930" s="57" t="s">
        <v>4085</v>
      </c>
      <c r="D3930" s="57" t="s">
        <v>56</v>
      </c>
      <c r="E3930" s="66" t="s">
        <v>193</v>
      </c>
    </row>
    <row r="3931" spans="1:5" x14ac:dyDescent="0.25">
      <c r="A3931" s="78" t="s">
        <v>5327</v>
      </c>
      <c r="B3931" s="57" t="s">
        <v>5328</v>
      </c>
      <c r="C3931" s="57" t="s">
        <v>4085</v>
      </c>
      <c r="D3931" s="57" t="s">
        <v>4087</v>
      </c>
      <c r="E3931" s="66" t="s">
        <v>4</v>
      </c>
    </row>
    <row r="3932" spans="1:5" x14ac:dyDescent="0.25">
      <c r="A3932" s="78" t="s">
        <v>5329</v>
      </c>
      <c r="B3932" s="57" t="s">
        <v>5328</v>
      </c>
      <c r="C3932" s="57" t="s">
        <v>4085</v>
      </c>
      <c r="D3932" s="57" t="s">
        <v>4089</v>
      </c>
      <c r="E3932" s="66" t="s">
        <v>4</v>
      </c>
    </row>
    <row r="3933" spans="1:5" x14ac:dyDescent="0.25">
      <c r="A3933" s="78" t="s">
        <v>5330</v>
      </c>
      <c r="B3933" s="57" t="s">
        <v>5328</v>
      </c>
      <c r="C3933" s="57" t="s">
        <v>4085</v>
      </c>
      <c r="D3933" s="57" t="s">
        <v>4091</v>
      </c>
      <c r="E3933" s="66" t="s">
        <v>4</v>
      </c>
    </row>
    <row r="3934" spans="1:5" x14ac:dyDescent="0.25">
      <c r="A3934" s="78" t="s">
        <v>5331</v>
      </c>
      <c r="B3934" s="57" t="s">
        <v>5328</v>
      </c>
      <c r="C3934" s="57" t="s">
        <v>4085</v>
      </c>
      <c r="D3934" s="57" t="s">
        <v>4093</v>
      </c>
      <c r="E3934" s="66" t="s">
        <v>4</v>
      </c>
    </row>
    <row r="3935" spans="1:5" x14ac:dyDescent="0.25">
      <c r="A3935" s="78" t="s">
        <v>5332</v>
      </c>
      <c r="B3935" s="57" t="s">
        <v>5328</v>
      </c>
      <c r="C3935" s="57" t="s">
        <v>4085</v>
      </c>
      <c r="D3935" s="57" t="s">
        <v>56</v>
      </c>
      <c r="E3935" s="66" t="s">
        <v>4</v>
      </c>
    </row>
    <row r="3936" spans="1:5" x14ac:dyDescent="0.25">
      <c r="A3936" s="78" t="s">
        <v>5333</v>
      </c>
      <c r="B3936" s="57" t="s">
        <v>1815</v>
      </c>
      <c r="C3936" s="57" t="s">
        <v>4085</v>
      </c>
      <c r="D3936" s="57" t="s">
        <v>4087</v>
      </c>
      <c r="E3936" s="66" t="s">
        <v>193</v>
      </c>
    </row>
    <row r="3937" spans="1:5" x14ac:dyDescent="0.25">
      <c r="A3937" s="78" t="s">
        <v>5334</v>
      </c>
      <c r="B3937" s="57" t="s">
        <v>1815</v>
      </c>
      <c r="C3937" s="57" t="s">
        <v>4085</v>
      </c>
      <c r="D3937" s="57" t="s">
        <v>4089</v>
      </c>
      <c r="E3937" s="66" t="s">
        <v>193</v>
      </c>
    </row>
    <row r="3938" spans="1:5" x14ac:dyDescent="0.25">
      <c r="A3938" s="78" t="s">
        <v>5335</v>
      </c>
      <c r="B3938" s="57" t="s">
        <v>1815</v>
      </c>
      <c r="C3938" s="57" t="s">
        <v>4085</v>
      </c>
      <c r="D3938" s="57" t="s">
        <v>4091</v>
      </c>
      <c r="E3938" s="66" t="s">
        <v>193</v>
      </c>
    </row>
    <row r="3939" spans="1:5" x14ac:dyDescent="0.25">
      <c r="A3939" s="78" t="s">
        <v>5336</v>
      </c>
      <c r="B3939" s="57" t="s">
        <v>1815</v>
      </c>
      <c r="C3939" s="57" t="s">
        <v>4085</v>
      </c>
      <c r="D3939" s="57" t="s">
        <v>4093</v>
      </c>
      <c r="E3939" s="66" t="s">
        <v>193</v>
      </c>
    </row>
    <row r="3940" spans="1:5" x14ac:dyDescent="0.25">
      <c r="A3940" s="78" t="s">
        <v>5337</v>
      </c>
      <c r="B3940" s="57" t="s">
        <v>1815</v>
      </c>
      <c r="C3940" s="57" t="s">
        <v>4085</v>
      </c>
      <c r="D3940" s="57" t="s">
        <v>56</v>
      </c>
      <c r="E3940" s="66" t="s">
        <v>193</v>
      </c>
    </row>
    <row r="3941" spans="1:5" x14ac:dyDescent="0.25">
      <c r="A3941" s="78" t="s">
        <v>5338</v>
      </c>
      <c r="B3941" s="57" t="s">
        <v>1821</v>
      </c>
      <c r="C3941" s="57" t="s">
        <v>4085</v>
      </c>
      <c r="D3941" s="57" t="s">
        <v>4087</v>
      </c>
      <c r="E3941" s="66" t="s">
        <v>193</v>
      </c>
    </row>
    <row r="3942" spans="1:5" x14ac:dyDescent="0.25">
      <c r="A3942" s="78" t="s">
        <v>5339</v>
      </c>
      <c r="B3942" s="57" t="s">
        <v>1821</v>
      </c>
      <c r="C3942" s="57" t="s">
        <v>4085</v>
      </c>
      <c r="D3942" s="57" t="s">
        <v>4089</v>
      </c>
      <c r="E3942" s="66" t="s">
        <v>193</v>
      </c>
    </row>
    <row r="3943" spans="1:5" x14ac:dyDescent="0.25">
      <c r="A3943" s="78" t="s">
        <v>5340</v>
      </c>
      <c r="B3943" s="57" t="s">
        <v>1821</v>
      </c>
      <c r="C3943" s="57" t="s">
        <v>4085</v>
      </c>
      <c r="D3943" s="57" t="s">
        <v>4091</v>
      </c>
      <c r="E3943" s="66" t="s">
        <v>193</v>
      </c>
    </row>
    <row r="3944" spans="1:5" x14ac:dyDescent="0.25">
      <c r="A3944" s="78" t="s">
        <v>5341</v>
      </c>
      <c r="B3944" s="57" t="s">
        <v>1821</v>
      </c>
      <c r="C3944" s="57" t="s">
        <v>4085</v>
      </c>
      <c r="D3944" s="57" t="s">
        <v>4093</v>
      </c>
      <c r="E3944" s="66" t="s">
        <v>193</v>
      </c>
    </row>
    <row r="3945" spans="1:5" x14ac:dyDescent="0.25">
      <c r="A3945" s="78" t="s">
        <v>5342</v>
      </c>
      <c r="B3945" s="57" t="s">
        <v>1821</v>
      </c>
      <c r="C3945" s="57" t="s">
        <v>4085</v>
      </c>
      <c r="D3945" s="57" t="s">
        <v>56</v>
      </c>
      <c r="E3945" s="66" t="s">
        <v>193</v>
      </c>
    </row>
    <row r="3946" spans="1:5" x14ac:dyDescent="0.25">
      <c r="A3946" s="78" t="s">
        <v>5343</v>
      </c>
      <c r="B3946" s="57" t="s">
        <v>5344</v>
      </c>
      <c r="C3946" s="57" t="s">
        <v>4085</v>
      </c>
      <c r="D3946" s="57" t="s">
        <v>4091</v>
      </c>
      <c r="E3946" s="66" t="s">
        <v>2132</v>
      </c>
    </row>
    <row r="3947" spans="1:5" x14ac:dyDescent="0.25">
      <c r="A3947" s="78" t="s">
        <v>5345</v>
      </c>
      <c r="B3947" s="57" t="s">
        <v>1827</v>
      </c>
      <c r="C3947" s="57" t="s">
        <v>4085</v>
      </c>
      <c r="D3947" s="57" t="s">
        <v>4087</v>
      </c>
      <c r="E3947" s="66" t="s">
        <v>4</v>
      </c>
    </row>
    <row r="3948" spans="1:5" x14ac:dyDescent="0.25">
      <c r="A3948" s="78" t="s">
        <v>5346</v>
      </c>
      <c r="B3948" s="57" t="s">
        <v>1827</v>
      </c>
      <c r="C3948" s="57" t="s">
        <v>4085</v>
      </c>
      <c r="D3948" s="57" t="s">
        <v>4089</v>
      </c>
      <c r="E3948" s="66" t="s">
        <v>4</v>
      </c>
    </row>
    <row r="3949" spans="1:5" x14ac:dyDescent="0.25">
      <c r="A3949" s="78" t="s">
        <v>5347</v>
      </c>
      <c r="B3949" s="57" t="s">
        <v>1827</v>
      </c>
      <c r="C3949" s="57" t="s">
        <v>4085</v>
      </c>
      <c r="D3949" s="57" t="s">
        <v>4091</v>
      </c>
      <c r="E3949" s="66" t="s">
        <v>4</v>
      </c>
    </row>
    <row r="3950" spans="1:5" x14ac:dyDescent="0.25">
      <c r="A3950" s="78" t="s">
        <v>5348</v>
      </c>
      <c r="B3950" s="57" t="s">
        <v>1827</v>
      </c>
      <c r="C3950" s="57" t="s">
        <v>4085</v>
      </c>
      <c r="D3950" s="57" t="s">
        <v>4093</v>
      </c>
      <c r="E3950" s="66" t="s">
        <v>4</v>
      </c>
    </row>
    <row r="3951" spans="1:5" x14ac:dyDescent="0.25">
      <c r="A3951" s="78" t="s">
        <v>5349</v>
      </c>
      <c r="B3951" s="57" t="s">
        <v>1827</v>
      </c>
      <c r="C3951" s="57" t="s">
        <v>4085</v>
      </c>
      <c r="D3951" s="57" t="s">
        <v>56</v>
      </c>
      <c r="E3951" s="66" t="s">
        <v>4</v>
      </c>
    </row>
    <row r="3952" spans="1:5" x14ac:dyDescent="0.25">
      <c r="A3952" s="78" t="s">
        <v>5350</v>
      </c>
      <c r="B3952" s="57" t="s">
        <v>1833</v>
      </c>
      <c r="C3952" s="57" t="s">
        <v>4085</v>
      </c>
      <c r="D3952" s="57" t="s">
        <v>4087</v>
      </c>
      <c r="E3952" s="66" t="s">
        <v>4</v>
      </c>
    </row>
    <row r="3953" spans="1:5" x14ac:dyDescent="0.25">
      <c r="A3953" s="78" t="s">
        <v>5351</v>
      </c>
      <c r="B3953" s="57" t="s">
        <v>1833</v>
      </c>
      <c r="C3953" s="57" t="s">
        <v>4085</v>
      </c>
      <c r="D3953" s="57" t="s">
        <v>4089</v>
      </c>
      <c r="E3953" s="66" t="s">
        <v>4</v>
      </c>
    </row>
    <row r="3954" spans="1:5" x14ac:dyDescent="0.25">
      <c r="A3954" s="78" t="s">
        <v>5352</v>
      </c>
      <c r="B3954" s="57" t="s">
        <v>1833</v>
      </c>
      <c r="C3954" s="57" t="s">
        <v>4085</v>
      </c>
      <c r="D3954" s="57" t="s">
        <v>4091</v>
      </c>
      <c r="E3954" s="66" t="s">
        <v>4</v>
      </c>
    </row>
    <row r="3955" spans="1:5" x14ac:dyDescent="0.25">
      <c r="A3955" s="78" t="s">
        <v>5353</v>
      </c>
      <c r="B3955" s="57" t="s">
        <v>1833</v>
      </c>
      <c r="C3955" s="57" t="s">
        <v>4085</v>
      </c>
      <c r="D3955" s="57" t="s">
        <v>4093</v>
      </c>
      <c r="E3955" s="66" t="s">
        <v>4</v>
      </c>
    </row>
    <row r="3956" spans="1:5" x14ac:dyDescent="0.25">
      <c r="A3956" s="78" t="s">
        <v>5354</v>
      </c>
      <c r="B3956" s="57" t="s">
        <v>1833</v>
      </c>
      <c r="C3956" s="57" t="s">
        <v>4085</v>
      </c>
      <c r="D3956" s="57" t="s">
        <v>56</v>
      </c>
      <c r="E3956" s="66" t="s">
        <v>4</v>
      </c>
    </row>
    <row r="3957" spans="1:5" x14ac:dyDescent="0.25">
      <c r="A3957" s="78" t="s">
        <v>5355</v>
      </c>
      <c r="B3957" s="57" t="s">
        <v>1841</v>
      </c>
      <c r="C3957" s="57" t="s">
        <v>4085</v>
      </c>
      <c r="D3957" s="57" t="s">
        <v>4087</v>
      </c>
      <c r="E3957" s="66" t="s">
        <v>4</v>
      </c>
    </row>
    <row r="3958" spans="1:5" x14ac:dyDescent="0.25">
      <c r="A3958" s="78" t="s">
        <v>5356</v>
      </c>
      <c r="B3958" s="57" t="s">
        <v>1841</v>
      </c>
      <c r="C3958" s="57" t="s">
        <v>4085</v>
      </c>
      <c r="D3958" s="57" t="s">
        <v>4089</v>
      </c>
      <c r="E3958" s="66" t="s">
        <v>4</v>
      </c>
    </row>
    <row r="3959" spans="1:5" x14ac:dyDescent="0.25">
      <c r="A3959" s="78" t="s">
        <v>5357</v>
      </c>
      <c r="B3959" s="57" t="s">
        <v>1841</v>
      </c>
      <c r="C3959" s="57" t="s">
        <v>4085</v>
      </c>
      <c r="D3959" s="57" t="s">
        <v>4091</v>
      </c>
      <c r="E3959" s="66" t="s">
        <v>4</v>
      </c>
    </row>
    <row r="3960" spans="1:5" x14ac:dyDescent="0.25">
      <c r="A3960" s="78" t="s">
        <v>5358</v>
      </c>
      <c r="B3960" s="57" t="s">
        <v>1841</v>
      </c>
      <c r="C3960" s="57" t="s">
        <v>4085</v>
      </c>
      <c r="D3960" s="57" t="s">
        <v>4093</v>
      </c>
      <c r="E3960" s="66" t="s">
        <v>4</v>
      </c>
    </row>
    <row r="3961" spans="1:5" x14ac:dyDescent="0.25">
      <c r="A3961" s="78" t="s">
        <v>5359</v>
      </c>
      <c r="B3961" s="57" t="s">
        <v>1841</v>
      </c>
      <c r="C3961" s="57" t="s">
        <v>4085</v>
      </c>
      <c r="D3961" s="57" t="s">
        <v>56</v>
      </c>
      <c r="E3961" s="66" t="s">
        <v>4</v>
      </c>
    </row>
    <row r="3962" spans="1:5" x14ac:dyDescent="0.25">
      <c r="A3962" s="78" t="s">
        <v>5360</v>
      </c>
      <c r="B3962" s="57" t="s">
        <v>5361</v>
      </c>
      <c r="C3962" s="57" t="s">
        <v>4085</v>
      </c>
      <c r="D3962" s="57" t="s">
        <v>4093</v>
      </c>
      <c r="E3962" s="66" t="s">
        <v>4</v>
      </c>
    </row>
    <row r="3963" spans="1:5" x14ac:dyDescent="0.25">
      <c r="A3963" s="78" t="s">
        <v>5362</v>
      </c>
      <c r="B3963" s="57" t="s">
        <v>5363</v>
      </c>
      <c r="C3963" s="57" t="s">
        <v>4085</v>
      </c>
      <c r="D3963" s="57" t="s">
        <v>4087</v>
      </c>
      <c r="E3963" s="66" t="s">
        <v>4</v>
      </c>
    </row>
    <row r="3964" spans="1:5" x14ac:dyDescent="0.25">
      <c r="A3964" s="78" t="s">
        <v>5364</v>
      </c>
      <c r="B3964" s="57" t="s">
        <v>5363</v>
      </c>
      <c r="C3964" s="57" t="s">
        <v>4085</v>
      </c>
      <c r="D3964" s="57" t="s">
        <v>4089</v>
      </c>
      <c r="E3964" s="66" t="s">
        <v>4</v>
      </c>
    </row>
    <row r="3965" spans="1:5" x14ac:dyDescent="0.25">
      <c r="A3965" s="78" t="s">
        <v>5365</v>
      </c>
      <c r="B3965" s="57" t="s">
        <v>5363</v>
      </c>
      <c r="C3965" s="57" t="s">
        <v>4085</v>
      </c>
      <c r="D3965" s="57" t="s">
        <v>4091</v>
      </c>
      <c r="E3965" s="66" t="s">
        <v>4</v>
      </c>
    </row>
    <row r="3966" spans="1:5" x14ac:dyDescent="0.25">
      <c r="A3966" s="78" t="s">
        <v>5366</v>
      </c>
      <c r="B3966" s="57" t="s">
        <v>5363</v>
      </c>
      <c r="C3966" s="57" t="s">
        <v>4085</v>
      </c>
      <c r="D3966" s="57" t="s">
        <v>4093</v>
      </c>
      <c r="E3966" s="66" t="s">
        <v>4</v>
      </c>
    </row>
    <row r="3967" spans="1:5" x14ac:dyDescent="0.25">
      <c r="A3967" s="78" t="s">
        <v>5367</v>
      </c>
      <c r="B3967" s="57" t="s">
        <v>5363</v>
      </c>
      <c r="C3967" s="57" t="s">
        <v>4085</v>
      </c>
      <c r="D3967" s="57" t="s">
        <v>56</v>
      </c>
      <c r="E3967" s="66" t="s">
        <v>4</v>
      </c>
    </row>
    <row r="3968" spans="1:5" x14ac:dyDescent="0.25">
      <c r="A3968" s="78" t="s">
        <v>5368</v>
      </c>
      <c r="B3968" s="57" t="s">
        <v>1861</v>
      </c>
      <c r="C3968" s="57" t="s">
        <v>4085</v>
      </c>
      <c r="D3968" s="57" t="s">
        <v>4087</v>
      </c>
      <c r="E3968" s="66" t="s">
        <v>193</v>
      </c>
    </row>
    <row r="3969" spans="1:5" x14ac:dyDescent="0.25">
      <c r="A3969" s="78" t="s">
        <v>5369</v>
      </c>
      <c r="B3969" s="57" t="s">
        <v>1861</v>
      </c>
      <c r="C3969" s="57" t="s">
        <v>4085</v>
      </c>
      <c r="D3969" s="57" t="s">
        <v>4089</v>
      </c>
      <c r="E3969" s="66" t="s">
        <v>193</v>
      </c>
    </row>
    <row r="3970" spans="1:5" x14ac:dyDescent="0.25">
      <c r="A3970" s="78" t="s">
        <v>5370</v>
      </c>
      <c r="B3970" s="57" t="s">
        <v>1861</v>
      </c>
      <c r="C3970" s="57" t="s">
        <v>4085</v>
      </c>
      <c r="D3970" s="57" t="s">
        <v>4091</v>
      </c>
      <c r="E3970" s="66" t="s">
        <v>193</v>
      </c>
    </row>
    <row r="3971" spans="1:5" x14ac:dyDescent="0.25">
      <c r="A3971" s="78" t="s">
        <v>5371</v>
      </c>
      <c r="B3971" s="57" t="s">
        <v>1861</v>
      </c>
      <c r="C3971" s="57" t="s">
        <v>4085</v>
      </c>
      <c r="D3971" s="57" t="s">
        <v>4093</v>
      </c>
      <c r="E3971" s="66" t="s">
        <v>193</v>
      </c>
    </row>
    <row r="3972" spans="1:5" x14ac:dyDescent="0.25">
      <c r="A3972" s="78" t="s">
        <v>5372</v>
      </c>
      <c r="B3972" s="57" t="s">
        <v>1861</v>
      </c>
      <c r="C3972" s="57" t="s">
        <v>4085</v>
      </c>
      <c r="D3972" s="57" t="s">
        <v>56</v>
      </c>
      <c r="E3972" s="66" t="s">
        <v>193</v>
      </c>
    </row>
    <row r="3973" spans="1:5" x14ac:dyDescent="0.25">
      <c r="A3973" s="78" t="s">
        <v>5373</v>
      </c>
      <c r="B3973" s="57" t="s">
        <v>1867</v>
      </c>
      <c r="C3973" s="57" t="s">
        <v>4085</v>
      </c>
      <c r="D3973" s="57" t="s">
        <v>4087</v>
      </c>
      <c r="E3973" s="66" t="s">
        <v>4</v>
      </c>
    </row>
    <row r="3974" spans="1:5" x14ac:dyDescent="0.25">
      <c r="A3974" s="78" t="s">
        <v>5374</v>
      </c>
      <c r="B3974" s="57" t="s">
        <v>1867</v>
      </c>
      <c r="C3974" s="57" t="s">
        <v>4085</v>
      </c>
      <c r="D3974" s="57" t="s">
        <v>56</v>
      </c>
      <c r="E3974" s="66" t="s">
        <v>4</v>
      </c>
    </row>
    <row r="3975" spans="1:5" x14ac:dyDescent="0.25">
      <c r="A3975" s="78" t="s">
        <v>5375</v>
      </c>
      <c r="B3975" s="57" t="s">
        <v>1873</v>
      </c>
      <c r="C3975" s="57" t="s">
        <v>4085</v>
      </c>
      <c r="D3975" s="57" t="s">
        <v>4087</v>
      </c>
      <c r="E3975" s="66" t="s">
        <v>4</v>
      </c>
    </row>
    <row r="3976" spans="1:5" x14ac:dyDescent="0.25">
      <c r="A3976" s="78" t="s">
        <v>5376</v>
      </c>
      <c r="B3976" s="57" t="s">
        <v>1873</v>
      </c>
      <c r="C3976" s="57" t="s">
        <v>4085</v>
      </c>
      <c r="D3976" s="57" t="s">
        <v>4089</v>
      </c>
      <c r="E3976" s="66" t="s">
        <v>4</v>
      </c>
    </row>
    <row r="3977" spans="1:5" x14ac:dyDescent="0.25">
      <c r="A3977" s="78" t="s">
        <v>5377</v>
      </c>
      <c r="B3977" s="57" t="s">
        <v>1873</v>
      </c>
      <c r="C3977" s="57" t="s">
        <v>4085</v>
      </c>
      <c r="D3977" s="57" t="s">
        <v>4091</v>
      </c>
      <c r="E3977" s="66" t="s">
        <v>4</v>
      </c>
    </row>
    <row r="3978" spans="1:5" x14ac:dyDescent="0.25">
      <c r="A3978" s="78" t="s">
        <v>5378</v>
      </c>
      <c r="B3978" s="57" t="s">
        <v>1873</v>
      </c>
      <c r="C3978" s="57" t="s">
        <v>4085</v>
      </c>
      <c r="D3978" s="57" t="s">
        <v>4093</v>
      </c>
      <c r="E3978" s="66" t="s">
        <v>4</v>
      </c>
    </row>
    <row r="3979" spans="1:5" x14ac:dyDescent="0.25">
      <c r="A3979" s="78" t="s">
        <v>5379</v>
      </c>
      <c r="B3979" s="57" t="s">
        <v>1873</v>
      </c>
      <c r="C3979" s="57" t="s">
        <v>4085</v>
      </c>
      <c r="D3979" s="57" t="s">
        <v>56</v>
      </c>
      <c r="E3979" s="66" t="s">
        <v>4</v>
      </c>
    </row>
    <row r="3980" spans="1:5" x14ac:dyDescent="0.25">
      <c r="A3980" s="78" t="s">
        <v>5380</v>
      </c>
      <c r="B3980" s="57" t="s">
        <v>1885</v>
      </c>
      <c r="C3980" s="57" t="s">
        <v>4085</v>
      </c>
      <c r="D3980" s="57" t="s">
        <v>4087</v>
      </c>
      <c r="E3980" s="66" t="s">
        <v>4</v>
      </c>
    </row>
    <row r="3981" spans="1:5" x14ac:dyDescent="0.25">
      <c r="A3981" s="78" t="s">
        <v>5381</v>
      </c>
      <c r="B3981" s="57" t="s">
        <v>1885</v>
      </c>
      <c r="C3981" s="57" t="s">
        <v>4085</v>
      </c>
      <c r="D3981" s="57" t="s">
        <v>4089</v>
      </c>
      <c r="E3981" s="66" t="s">
        <v>4</v>
      </c>
    </row>
    <row r="3982" spans="1:5" x14ac:dyDescent="0.25">
      <c r="A3982" s="78" t="s">
        <v>5382</v>
      </c>
      <c r="B3982" s="57" t="s">
        <v>1885</v>
      </c>
      <c r="C3982" s="57" t="s">
        <v>4085</v>
      </c>
      <c r="D3982" s="57" t="s">
        <v>4091</v>
      </c>
      <c r="E3982" s="66" t="s">
        <v>4</v>
      </c>
    </row>
    <row r="3983" spans="1:5" x14ac:dyDescent="0.25">
      <c r="A3983" s="78" t="s">
        <v>5383</v>
      </c>
      <c r="B3983" s="57" t="s">
        <v>1885</v>
      </c>
      <c r="C3983" s="57" t="s">
        <v>4085</v>
      </c>
      <c r="D3983" s="57" t="s">
        <v>4093</v>
      </c>
      <c r="E3983" s="66" t="s">
        <v>4</v>
      </c>
    </row>
    <row r="3984" spans="1:5" x14ac:dyDescent="0.25">
      <c r="A3984" s="78" t="s">
        <v>5384</v>
      </c>
      <c r="B3984" s="57" t="s">
        <v>1885</v>
      </c>
      <c r="C3984" s="57" t="s">
        <v>4085</v>
      </c>
      <c r="D3984" s="57" t="s">
        <v>56</v>
      </c>
      <c r="E3984" s="66" t="s">
        <v>4</v>
      </c>
    </row>
    <row r="3985" spans="1:5" x14ac:dyDescent="0.25">
      <c r="A3985" s="78" t="s">
        <v>5385</v>
      </c>
      <c r="B3985" s="57" t="s">
        <v>5386</v>
      </c>
      <c r="C3985" s="57" t="s">
        <v>4085</v>
      </c>
      <c r="D3985" s="57" t="s">
        <v>4087</v>
      </c>
      <c r="E3985" s="66" t="s">
        <v>4</v>
      </c>
    </row>
    <row r="3986" spans="1:5" x14ac:dyDescent="0.25">
      <c r="A3986" s="78" t="s">
        <v>5387</v>
      </c>
      <c r="B3986" s="57" t="s">
        <v>5386</v>
      </c>
      <c r="C3986" s="57" t="s">
        <v>4085</v>
      </c>
      <c r="D3986" s="57" t="s">
        <v>4089</v>
      </c>
      <c r="E3986" s="66" t="s">
        <v>4</v>
      </c>
    </row>
    <row r="3987" spans="1:5" x14ac:dyDescent="0.25">
      <c r="A3987" s="78" t="s">
        <v>5388</v>
      </c>
      <c r="B3987" s="57" t="s">
        <v>5386</v>
      </c>
      <c r="C3987" s="57" t="s">
        <v>4085</v>
      </c>
      <c r="D3987" s="57" t="s">
        <v>4091</v>
      </c>
      <c r="E3987" s="66" t="s">
        <v>4</v>
      </c>
    </row>
    <row r="3988" spans="1:5" x14ac:dyDescent="0.25">
      <c r="A3988" s="78" t="s">
        <v>5389</v>
      </c>
      <c r="B3988" s="57" t="s">
        <v>5386</v>
      </c>
      <c r="C3988" s="57" t="s">
        <v>4085</v>
      </c>
      <c r="D3988" s="57" t="s">
        <v>4093</v>
      </c>
      <c r="E3988" s="66" t="s">
        <v>4</v>
      </c>
    </row>
    <row r="3989" spans="1:5" x14ac:dyDescent="0.25">
      <c r="A3989" s="78" t="s">
        <v>5390</v>
      </c>
      <c r="B3989" s="57" t="s">
        <v>5386</v>
      </c>
      <c r="C3989" s="57" t="s">
        <v>4085</v>
      </c>
      <c r="D3989" s="57" t="s">
        <v>56</v>
      </c>
      <c r="E3989" s="66" t="s">
        <v>4</v>
      </c>
    </row>
    <row r="3990" spans="1:5" x14ac:dyDescent="0.25">
      <c r="A3990" s="78" t="s">
        <v>5391</v>
      </c>
      <c r="B3990" s="57" t="s">
        <v>5392</v>
      </c>
      <c r="C3990" s="57" t="s">
        <v>4085</v>
      </c>
      <c r="D3990" s="57" t="s">
        <v>4087</v>
      </c>
      <c r="E3990" s="66" t="s">
        <v>193</v>
      </c>
    </row>
    <row r="3991" spans="1:5" x14ac:dyDescent="0.25">
      <c r="A3991" s="78" t="s">
        <v>5393</v>
      </c>
      <c r="B3991" s="57" t="s">
        <v>5392</v>
      </c>
      <c r="C3991" s="57" t="s">
        <v>4085</v>
      </c>
      <c r="D3991" s="57" t="s">
        <v>4089</v>
      </c>
      <c r="E3991" s="66" t="s">
        <v>193</v>
      </c>
    </row>
    <row r="3992" spans="1:5" x14ac:dyDescent="0.25">
      <c r="A3992" s="78" t="s">
        <v>5394</v>
      </c>
      <c r="B3992" s="57" t="s">
        <v>5392</v>
      </c>
      <c r="C3992" s="57" t="s">
        <v>4085</v>
      </c>
      <c r="D3992" s="57" t="s">
        <v>4091</v>
      </c>
      <c r="E3992" s="66" t="s">
        <v>193</v>
      </c>
    </row>
    <row r="3993" spans="1:5" x14ac:dyDescent="0.25">
      <c r="A3993" s="78" t="s">
        <v>5395</v>
      </c>
      <c r="B3993" s="57" t="s">
        <v>5392</v>
      </c>
      <c r="C3993" s="57" t="s">
        <v>4085</v>
      </c>
      <c r="D3993" s="57" t="s">
        <v>4093</v>
      </c>
      <c r="E3993" s="66" t="s">
        <v>193</v>
      </c>
    </row>
    <row r="3994" spans="1:5" x14ac:dyDescent="0.25">
      <c r="A3994" s="78" t="s">
        <v>5396</v>
      </c>
      <c r="B3994" s="57" t="s">
        <v>5392</v>
      </c>
      <c r="C3994" s="57" t="s">
        <v>4085</v>
      </c>
      <c r="D3994" s="57" t="s">
        <v>56</v>
      </c>
      <c r="E3994" s="66" t="s">
        <v>193</v>
      </c>
    </row>
    <row r="3995" spans="1:5" x14ac:dyDescent="0.25">
      <c r="A3995" s="78" t="s">
        <v>5397</v>
      </c>
      <c r="B3995" s="57" t="s">
        <v>5398</v>
      </c>
      <c r="C3995" s="57" t="s">
        <v>4085</v>
      </c>
      <c r="D3995" s="57" t="s">
        <v>4087</v>
      </c>
      <c r="E3995" s="66" t="s">
        <v>4</v>
      </c>
    </row>
    <row r="3996" spans="1:5" x14ac:dyDescent="0.25">
      <c r="A3996" s="78" t="s">
        <v>5399</v>
      </c>
      <c r="B3996" s="57" t="s">
        <v>5398</v>
      </c>
      <c r="C3996" s="57" t="s">
        <v>4085</v>
      </c>
      <c r="D3996" s="57" t="s">
        <v>4089</v>
      </c>
      <c r="E3996" s="66" t="s">
        <v>4</v>
      </c>
    </row>
    <row r="3997" spans="1:5" x14ac:dyDescent="0.25">
      <c r="A3997" s="78" t="s">
        <v>5400</v>
      </c>
      <c r="B3997" s="57" t="s">
        <v>5398</v>
      </c>
      <c r="C3997" s="57" t="s">
        <v>4085</v>
      </c>
      <c r="D3997" s="57" t="s">
        <v>4091</v>
      </c>
      <c r="E3997" s="66" t="s">
        <v>4</v>
      </c>
    </row>
    <row r="3998" spans="1:5" x14ac:dyDescent="0.25">
      <c r="A3998" s="78" t="s">
        <v>5401</v>
      </c>
      <c r="B3998" s="57" t="s">
        <v>5398</v>
      </c>
      <c r="C3998" s="57" t="s">
        <v>4085</v>
      </c>
      <c r="D3998" s="57" t="s">
        <v>4093</v>
      </c>
      <c r="E3998" s="66" t="s">
        <v>4</v>
      </c>
    </row>
    <row r="3999" spans="1:5" x14ac:dyDescent="0.25">
      <c r="A3999" s="78" t="s">
        <v>5402</v>
      </c>
      <c r="B3999" s="57" t="s">
        <v>5398</v>
      </c>
      <c r="C3999" s="57" t="s">
        <v>4085</v>
      </c>
      <c r="D3999" s="57" t="s">
        <v>56</v>
      </c>
      <c r="E3999" s="66" t="s">
        <v>4</v>
      </c>
    </row>
    <row r="4000" spans="1:5" x14ac:dyDescent="0.25">
      <c r="A4000" s="78" t="s">
        <v>5403</v>
      </c>
      <c r="B4000" s="57" t="s">
        <v>1915</v>
      </c>
      <c r="C4000" s="57" t="s">
        <v>4085</v>
      </c>
      <c r="D4000" s="57" t="s">
        <v>4087</v>
      </c>
      <c r="E4000" s="66" t="s">
        <v>4</v>
      </c>
    </row>
    <row r="4001" spans="1:5" x14ac:dyDescent="0.25">
      <c r="A4001" s="78" t="s">
        <v>5404</v>
      </c>
      <c r="B4001" s="57" t="s">
        <v>1915</v>
      </c>
      <c r="C4001" s="57" t="s">
        <v>4085</v>
      </c>
      <c r="D4001" s="57" t="s">
        <v>4089</v>
      </c>
      <c r="E4001" s="66" t="s">
        <v>4</v>
      </c>
    </row>
    <row r="4002" spans="1:5" x14ac:dyDescent="0.25">
      <c r="A4002" s="78" t="s">
        <v>5405</v>
      </c>
      <c r="B4002" s="57" t="s">
        <v>1915</v>
      </c>
      <c r="C4002" s="57" t="s">
        <v>4085</v>
      </c>
      <c r="D4002" s="57" t="s">
        <v>4091</v>
      </c>
      <c r="E4002" s="66" t="s">
        <v>4</v>
      </c>
    </row>
    <row r="4003" spans="1:5" x14ac:dyDescent="0.25">
      <c r="A4003" s="78" t="s">
        <v>5406</v>
      </c>
      <c r="B4003" s="57" t="s">
        <v>1915</v>
      </c>
      <c r="C4003" s="57" t="s">
        <v>4085</v>
      </c>
      <c r="D4003" s="57" t="s">
        <v>4093</v>
      </c>
      <c r="E4003" s="66" t="s">
        <v>4</v>
      </c>
    </row>
    <row r="4004" spans="1:5" x14ac:dyDescent="0.25">
      <c r="A4004" s="78" t="s">
        <v>5407</v>
      </c>
      <c r="B4004" s="57" t="s">
        <v>1915</v>
      </c>
      <c r="C4004" s="57" t="s">
        <v>4085</v>
      </c>
      <c r="D4004" s="57" t="s">
        <v>56</v>
      </c>
      <c r="E4004" s="66" t="s">
        <v>4</v>
      </c>
    </row>
    <row r="4005" spans="1:5" x14ac:dyDescent="0.25">
      <c r="A4005" s="78" t="s">
        <v>5408</v>
      </c>
      <c r="B4005" s="57" t="s">
        <v>1921</v>
      </c>
      <c r="C4005" s="57" t="s">
        <v>4085</v>
      </c>
      <c r="D4005" s="57" t="s">
        <v>4087</v>
      </c>
      <c r="E4005" s="66" t="s">
        <v>193</v>
      </c>
    </row>
    <row r="4006" spans="1:5" x14ac:dyDescent="0.25">
      <c r="A4006" s="78" t="s">
        <v>5409</v>
      </c>
      <c r="B4006" s="57" t="s">
        <v>1921</v>
      </c>
      <c r="C4006" s="57" t="s">
        <v>4085</v>
      </c>
      <c r="D4006" s="57" t="s">
        <v>4089</v>
      </c>
      <c r="E4006" s="66" t="s">
        <v>193</v>
      </c>
    </row>
    <row r="4007" spans="1:5" x14ac:dyDescent="0.25">
      <c r="A4007" s="78" t="s">
        <v>5410</v>
      </c>
      <c r="B4007" s="57" t="s">
        <v>1921</v>
      </c>
      <c r="C4007" s="57" t="s">
        <v>4085</v>
      </c>
      <c r="D4007" s="57" t="s">
        <v>4091</v>
      </c>
      <c r="E4007" s="66" t="s">
        <v>193</v>
      </c>
    </row>
    <row r="4008" spans="1:5" x14ac:dyDescent="0.25">
      <c r="A4008" s="78" t="s">
        <v>5411</v>
      </c>
      <c r="B4008" s="57" t="s">
        <v>1921</v>
      </c>
      <c r="C4008" s="57" t="s">
        <v>4085</v>
      </c>
      <c r="D4008" s="57" t="s">
        <v>4093</v>
      </c>
      <c r="E4008" s="66" t="s">
        <v>193</v>
      </c>
    </row>
    <row r="4009" spans="1:5" x14ac:dyDescent="0.25">
      <c r="A4009" s="78" t="s">
        <v>5412</v>
      </c>
      <c r="B4009" s="57" t="s">
        <v>1921</v>
      </c>
      <c r="C4009" s="57" t="s">
        <v>4085</v>
      </c>
      <c r="D4009" s="57" t="s">
        <v>56</v>
      </c>
      <c r="E4009" s="66" t="s">
        <v>193</v>
      </c>
    </row>
    <row r="4010" spans="1:5" x14ac:dyDescent="0.25">
      <c r="A4010" s="78" t="s">
        <v>5413</v>
      </c>
      <c r="B4010" s="57" t="s">
        <v>1927</v>
      </c>
      <c r="C4010" s="57" t="s">
        <v>4085</v>
      </c>
      <c r="D4010" s="57" t="s">
        <v>4087</v>
      </c>
      <c r="E4010" s="66" t="s">
        <v>193</v>
      </c>
    </row>
    <row r="4011" spans="1:5" x14ac:dyDescent="0.25">
      <c r="A4011" s="78" t="s">
        <v>5414</v>
      </c>
      <c r="B4011" s="57" t="s">
        <v>1927</v>
      </c>
      <c r="C4011" s="57" t="s">
        <v>4085</v>
      </c>
      <c r="D4011" s="57" t="s">
        <v>4089</v>
      </c>
      <c r="E4011" s="66" t="s">
        <v>193</v>
      </c>
    </row>
    <row r="4012" spans="1:5" x14ac:dyDescent="0.25">
      <c r="A4012" s="78" t="s">
        <v>5415</v>
      </c>
      <c r="B4012" s="57" t="s">
        <v>1927</v>
      </c>
      <c r="C4012" s="57" t="s">
        <v>4085</v>
      </c>
      <c r="D4012" s="57" t="s">
        <v>4091</v>
      </c>
      <c r="E4012" s="66" t="s">
        <v>193</v>
      </c>
    </row>
    <row r="4013" spans="1:5" x14ac:dyDescent="0.25">
      <c r="A4013" s="78" t="s">
        <v>5416</v>
      </c>
      <c r="B4013" s="57" t="s">
        <v>1927</v>
      </c>
      <c r="C4013" s="57" t="s">
        <v>4085</v>
      </c>
      <c r="D4013" s="57" t="s">
        <v>4093</v>
      </c>
      <c r="E4013" s="66" t="s">
        <v>193</v>
      </c>
    </row>
    <row r="4014" spans="1:5" x14ac:dyDescent="0.25">
      <c r="A4014" s="78" t="s">
        <v>5417</v>
      </c>
      <c r="B4014" s="57" t="s">
        <v>1927</v>
      </c>
      <c r="C4014" s="57" t="s">
        <v>4085</v>
      </c>
      <c r="D4014" s="57" t="s">
        <v>56</v>
      </c>
      <c r="E4014" s="66" t="s">
        <v>193</v>
      </c>
    </row>
    <row r="4015" spans="1:5" x14ac:dyDescent="0.25">
      <c r="A4015" s="78" t="s">
        <v>5418</v>
      </c>
      <c r="B4015" s="57" t="s">
        <v>1933</v>
      </c>
      <c r="C4015" s="57" t="s">
        <v>4085</v>
      </c>
      <c r="D4015" s="57" t="s">
        <v>4087</v>
      </c>
      <c r="E4015" s="66" t="s">
        <v>4</v>
      </c>
    </row>
    <row r="4016" spans="1:5" x14ac:dyDescent="0.25">
      <c r="A4016" s="78" t="s">
        <v>5419</v>
      </c>
      <c r="B4016" s="57" t="s">
        <v>1933</v>
      </c>
      <c r="C4016" s="57" t="s">
        <v>4085</v>
      </c>
      <c r="D4016" s="57" t="s">
        <v>4089</v>
      </c>
      <c r="E4016" s="66" t="s">
        <v>4</v>
      </c>
    </row>
    <row r="4017" spans="1:5" x14ac:dyDescent="0.25">
      <c r="A4017" s="78" t="s">
        <v>5420</v>
      </c>
      <c r="B4017" s="57" t="s">
        <v>1933</v>
      </c>
      <c r="C4017" s="57" t="s">
        <v>4085</v>
      </c>
      <c r="D4017" s="57" t="s">
        <v>4091</v>
      </c>
      <c r="E4017" s="66" t="s">
        <v>4</v>
      </c>
    </row>
    <row r="4018" spans="1:5" x14ac:dyDescent="0.25">
      <c r="A4018" s="78" t="s">
        <v>5421</v>
      </c>
      <c r="B4018" s="57" t="s">
        <v>1933</v>
      </c>
      <c r="C4018" s="57" t="s">
        <v>4085</v>
      </c>
      <c r="D4018" s="57" t="s">
        <v>4093</v>
      </c>
      <c r="E4018" s="66" t="s">
        <v>4</v>
      </c>
    </row>
    <row r="4019" spans="1:5" x14ac:dyDescent="0.25">
      <c r="A4019" s="78" t="s">
        <v>5422</v>
      </c>
      <c r="B4019" s="57" t="s">
        <v>1933</v>
      </c>
      <c r="C4019" s="57" t="s">
        <v>4085</v>
      </c>
      <c r="D4019" s="57" t="s">
        <v>56</v>
      </c>
      <c r="E4019" s="66" t="s">
        <v>4</v>
      </c>
    </row>
    <row r="4020" spans="1:5" x14ac:dyDescent="0.25">
      <c r="A4020" s="78" t="s">
        <v>5423</v>
      </c>
      <c r="B4020" s="57" t="s">
        <v>1939</v>
      </c>
      <c r="C4020" s="57" t="s">
        <v>4085</v>
      </c>
      <c r="D4020" s="57" t="s">
        <v>4087</v>
      </c>
      <c r="E4020" s="66" t="s">
        <v>4</v>
      </c>
    </row>
    <row r="4021" spans="1:5" x14ac:dyDescent="0.25">
      <c r="A4021" s="78" t="s">
        <v>5424</v>
      </c>
      <c r="B4021" s="57" t="s">
        <v>1939</v>
      </c>
      <c r="C4021" s="57" t="s">
        <v>4085</v>
      </c>
      <c r="D4021" s="57" t="s">
        <v>4089</v>
      </c>
      <c r="E4021" s="66" t="s">
        <v>4</v>
      </c>
    </row>
    <row r="4022" spans="1:5" x14ac:dyDescent="0.25">
      <c r="A4022" s="78" t="s">
        <v>5425</v>
      </c>
      <c r="B4022" s="57" t="s">
        <v>1939</v>
      </c>
      <c r="C4022" s="57" t="s">
        <v>4085</v>
      </c>
      <c r="D4022" s="57" t="s">
        <v>4091</v>
      </c>
      <c r="E4022" s="66" t="s">
        <v>4</v>
      </c>
    </row>
    <row r="4023" spans="1:5" x14ac:dyDescent="0.25">
      <c r="A4023" s="78" t="s">
        <v>5426</v>
      </c>
      <c r="B4023" s="57" t="s">
        <v>1939</v>
      </c>
      <c r="C4023" s="57" t="s">
        <v>4085</v>
      </c>
      <c r="D4023" s="57" t="s">
        <v>4093</v>
      </c>
      <c r="E4023" s="66" t="s">
        <v>4</v>
      </c>
    </row>
    <row r="4024" spans="1:5" x14ac:dyDescent="0.25">
      <c r="A4024" s="78" t="s">
        <v>5427</v>
      </c>
      <c r="B4024" s="57" t="s">
        <v>1939</v>
      </c>
      <c r="C4024" s="57" t="s">
        <v>4085</v>
      </c>
      <c r="D4024" s="57" t="s">
        <v>56</v>
      </c>
      <c r="E4024" s="66" t="s">
        <v>4</v>
      </c>
    </row>
    <row r="4025" spans="1:5" x14ac:dyDescent="0.25">
      <c r="A4025" s="78" t="s">
        <v>5428</v>
      </c>
      <c r="B4025" s="57" t="s">
        <v>5429</v>
      </c>
      <c r="C4025" s="57" t="s">
        <v>4085</v>
      </c>
      <c r="D4025" s="57" t="s">
        <v>4087</v>
      </c>
      <c r="E4025" s="66" t="s">
        <v>4</v>
      </c>
    </row>
    <row r="4026" spans="1:5" x14ac:dyDescent="0.25">
      <c r="A4026" s="78" t="s">
        <v>5430</v>
      </c>
      <c r="B4026" s="57" t="s">
        <v>5429</v>
      </c>
      <c r="C4026" s="57" t="s">
        <v>4085</v>
      </c>
      <c r="D4026" s="57" t="s">
        <v>56</v>
      </c>
      <c r="E4026" s="66" t="s">
        <v>4</v>
      </c>
    </row>
    <row r="4027" spans="1:5" x14ac:dyDescent="0.25">
      <c r="A4027" s="78" t="s">
        <v>5431</v>
      </c>
      <c r="B4027" s="57" t="s">
        <v>5432</v>
      </c>
      <c r="C4027" s="57" t="s">
        <v>4085</v>
      </c>
      <c r="D4027" s="57" t="s">
        <v>4087</v>
      </c>
      <c r="E4027" s="66" t="s">
        <v>4</v>
      </c>
    </row>
    <row r="4028" spans="1:5" x14ac:dyDescent="0.25">
      <c r="A4028" s="78" t="s">
        <v>5433</v>
      </c>
      <c r="B4028" s="57" t="s">
        <v>5432</v>
      </c>
      <c r="C4028" s="57" t="s">
        <v>4085</v>
      </c>
      <c r="D4028" s="57" t="s">
        <v>4089</v>
      </c>
      <c r="E4028" s="66" t="s">
        <v>4</v>
      </c>
    </row>
    <row r="4029" spans="1:5" x14ac:dyDescent="0.25">
      <c r="A4029" s="78" t="s">
        <v>5434</v>
      </c>
      <c r="B4029" s="57" t="s">
        <v>5432</v>
      </c>
      <c r="C4029" s="57" t="s">
        <v>4085</v>
      </c>
      <c r="D4029" s="57" t="s">
        <v>4091</v>
      </c>
      <c r="E4029" s="66" t="s">
        <v>4</v>
      </c>
    </row>
    <row r="4030" spans="1:5" x14ac:dyDescent="0.25">
      <c r="A4030" s="78" t="s">
        <v>5435</v>
      </c>
      <c r="B4030" s="57" t="s">
        <v>5432</v>
      </c>
      <c r="C4030" s="57" t="s">
        <v>4085</v>
      </c>
      <c r="D4030" s="57" t="s">
        <v>4093</v>
      </c>
      <c r="E4030" s="66" t="s">
        <v>4</v>
      </c>
    </row>
    <row r="4031" spans="1:5" x14ac:dyDescent="0.25">
      <c r="A4031" s="78" t="s">
        <v>5436</v>
      </c>
      <c r="B4031" s="57" t="s">
        <v>5432</v>
      </c>
      <c r="C4031" s="57" t="s">
        <v>4085</v>
      </c>
      <c r="D4031" s="57" t="s">
        <v>56</v>
      </c>
      <c r="E4031" s="66" t="s">
        <v>4</v>
      </c>
    </row>
    <row r="4032" spans="1:5" x14ac:dyDescent="0.25">
      <c r="A4032" s="78" t="s">
        <v>5437</v>
      </c>
      <c r="B4032" s="57" t="s">
        <v>5438</v>
      </c>
      <c r="C4032" s="57" t="s">
        <v>4085</v>
      </c>
      <c r="D4032" s="57" t="s">
        <v>4087</v>
      </c>
      <c r="E4032" s="66" t="s">
        <v>4</v>
      </c>
    </row>
    <row r="4033" spans="1:5" x14ac:dyDescent="0.25">
      <c r="A4033" s="78" t="s">
        <v>5439</v>
      </c>
      <c r="B4033" s="57" t="s">
        <v>5438</v>
      </c>
      <c r="C4033" s="57" t="s">
        <v>4085</v>
      </c>
      <c r="D4033" s="57" t="s">
        <v>4089</v>
      </c>
      <c r="E4033" s="66" t="s">
        <v>4</v>
      </c>
    </row>
    <row r="4034" spans="1:5" x14ac:dyDescent="0.25">
      <c r="A4034" s="78" t="s">
        <v>5440</v>
      </c>
      <c r="B4034" s="57" t="s">
        <v>5438</v>
      </c>
      <c r="C4034" s="57" t="s">
        <v>4085</v>
      </c>
      <c r="D4034" s="57" t="s">
        <v>4091</v>
      </c>
      <c r="E4034" s="66" t="s">
        <v>4</v>
      </c>
    </row>
    <row r="4035" spans="1:5" x14ac:dyDescent="0.25">
      <c r="A4035" s="78" t="s">
        <v>5441</v>
      </c>
      <c r="B4035" s="57" t="s">
        <v>5438</v>
      </c>
      <c r="C4035" s="57" t="s">
        <v>4085</v>
      </c>
      <c r="D4035" s="57" t="s">
        <v>4093</v>
      </c>
      <c r="E4035" s="66" t="s">
        <v>4</v>
      </c>
    </row>
    <row r="4036" spans="1:5" x14ac:dyDescent="0.25">
      <c r="A4036" s="78" t="s">
        <v>5442</v>
      </c>
      <c r="B4036" s="57" t="s">
        <v>5438</v>
      </c>
      <c r="C4036" s="57" t="s">
        <v>4085</v>
      </c>
      <c r="D4036" s="57" t="s">
        <v>56</v>
      </c>
      <c r="E4036" s="66" t="s">
        <v>4</v>
      </c>
    </row>
    <row r="4037" spans="1:5" x14ac:dyDescent="0.25">
      <c r="A4037" s="78" t="s">
        <v>5443</v>
      </c>
      <c r="B4037" s="57" t="s">
        <v>3958</v>
      </c>
      <c r="C4037" s="57" t="s">
        <v>4085</v>
      </c>
      <c r="D4037" s="57" t="s">
        <v>4087</v>
      </c>
      <c r="E4037" s="66" t="s">
        <v>4</v>
      </c>
    </row>
    <row r="4038" spans="1:5" x14ac:dyDescent="0.25">
      <c r="A4038" s="78" t="s">
        <v>5444</v>
      </c>
      <c r="B4038" s="57" t="s">
        <v>3958</v>
      </c>
      <c r="C4038" s="57" t="s">
        <v>4085</v>
      </c>
      <c r="D4038" s="57" t="s">
        <v>4089</v>
      </c>
      <c r="E4038" s="66" t="s">
        <v>4</v>
      </c>
    </row>
    <row r="4039" spans="1:5" x14ac:dyDescent="0.25">
      <c r="A4039" s="78" t="s">
        <v>5445</v>
      </c>
      <c r="B4039" s="57" t="s">
        <v>3958</v>
      </c>
      <c r="C4039" s="57" t="s">
        <v>4085</v>
      </c>
      <c r="D4039" s="57" t="s">
        <v>4091</v>
      </c>
      <c r="E4039" s="66" t="s">
        <v>4</v>
      </c>
    </row>
    <row r="4040" spans="1:5" x14ac:dyDescent="0.25">
      <c r="A4040" s="78" t="s">
        <v>5446</v>
      </c>
      <c r="B4040" s="57" t="s">
        <v>3958</v>
      </c>
      <c r="C4040" s="57" t="s">
        <v>4085</v>
      </c>
      <c r="D4040" s="57" t="s">
        <v>4093</v>
      </c>
      <c r="E4040" s="66" t="s">
        <v>4</v>
      </c>
    </row>
    <row r="4041" spans="1:5" x14ac:dyDescent="0.25">
      <c r="A4041" s="78" t="s">
        <v>5447</v>
      </c>
      <c r="B4041" s="57" t="s">
        <v>3958</v>
      </c>
      <c r="C4041" s="57" t="s">
        <v>4085</v>
      </c>
      <c r="D4041" s="57" t="s">
        <v>56</v>
      </c>
      <c r="E4041" s="66" t="s">
        <v>4</v>
      </c>
    </row>
    <row r="4042" spans="1:5" x14ac:dyDescent="0.25">
      <c r="A4042" s="78" t="s">
        <v>5448</v>
      </c>
      <c r="B4042" s="57" t="s">
        <v>5449</v>
      </c>
      <c r="C4042" s="57" t="s">
        <v>4085</v>
      </c>
      <c r="D4042" s="57" t="s">
        <v>4087</v>
      </c>
      <c r="E4042" s="66" t="s">
        <v>4</v>
      </c>
    </row>
    <row r="4043" spans="1:5" x14ac:dyDescent="0.25">
      <c r="A4043" s="78" t="s">
        <v>5450</v>
      </c>
      <c r="B4043" s="57" t="s">
        <v>5449</v>
      </c>
      <c r="C4043" s="57" t="s">
        <v>4085</v>
      </c>
      <c r="D4043" s="57" t="s">
        <v>4089</v>
      </c>
      <c r="E4043" s="66" t="s">
        <v>4</v>
      </c>
    </row>
    <row r="4044" spans="1:5" x14ac:dyDescent="0.25">
      <c r="A4044" s="78" t="s">
        <v>5451</v>
      </c>
      <c r="B4044" s="57" t="s">
        <v>5449</v>
      </c>
      <c r="C4044" s="57" t="s">
        <v>4085</v>
      </c>
      <c r="D4044" s="57" t="s">
        <v>4091</v>
      </c>
      <c r="E4044" s="66" t="s">
        <v>4</v>
      </c>
    </row>
    <row r="4045" spans="1:5" x14ac:dyDescent="0.25">
      <c r="A4045" s="78" t="s">
        <v>5452</v>
      </c>
      <c r="B4045" s="57" t="s">
        <v>5449</v>
      </c>
      <c r="C4045" s="57" t="s">
        <v>4085</v>
      </c>
      <c r="D4045" s="57" t="s">
        <v>4093</v>
      </c>
      <c r="E4045" s="66" t="s">
        <v>4</v>
      </c>
    </row>
    <row r="4046" spans="1:5" x14ac:dyDescent="0.25">
      <c r="A4046" s="78" t="s">
        <v>5453</v>
      </c>
      <c r="B4046" s="57" t="s">
        <v>5449</v>
      </c>
      <c r="C4046" s="57" t="s">
        <v>4085</v>
      </c>
      <c r="D4046" s="57" t="s">
        <v>56</v>
      </c>
      <c r="E4046" s="66" t="s">
        <v>4</v>
      </c>
    </row>
    <row r="4047" spans="1:5" x14ac:dyDescent="0.25">
      <c r="A4047" s="78" t="s">
        <v>5454</v>
      </c>
      <c r="B4047" s="57" t="s">
        <v>5455</v>
      </c>
      <c r="C4047" s="57" t="s">
        <v>4085</v>
      </c>
      <c r="D4047" s="57" t="s">
        <v>4087</v>
      </c>
      <c r="E4047" s="66" t="s">
        <v>4</v>
      </c>
    </row>
    <row r="4048" spans="1:5" x14ac:dyDescent="0.25">
      <c r="A4048" s="78" t="s">
        <v>5456</v>
      </c>
      <c r="B4048" s="57" t="s">
        <v>5455</v>
      </c>
      <c r="C4048" s="57" t="s">
        <v>4085</v>
      </c>
      <c r="D4048" s="57" t="s">
        <v>4089</v>
      </c>
      <c r="E4048" s="66" t="s">
        <v>4</v>
      </c>
    </row>
    <row r="4049" spans="1:5" x14ac:dyDescent="0.25">
      <c r="A4049" s="78" t="s">
        <v>5457</v>
      </c>
      <c r="B4049" s="57" t="s">
        <v>5455</v>
      </c>
      <c r="C4049" s="57" t="s">
        <v>4085</v>
      </c>
      <c r="D4049" s="57" t="s">
        <v>4091</v>
      </c>
      <c r="E4049" s="66" t="s">
        <v>4</v>
      </c>
    </row>
    <row r="4050" spans="1:5" x14ac:dyDescent="0.25">
      <c r="A4050" s="78" t="s">
        <v>5458</v>
      </c>
      <c r="B4050" s="57" t="s">
        <v>5455</v>
      </c>
      <c r="C4050" s="57" t="s">
        <v>4085</v>
      </c>
      <c r="D4050" s="57" t="s">
        <v>4093</v>
      </c>
      <c r="E4050" s="66" t="s">
        <v>4</v>
      </c>
    </row>
    <row r="4051" spans="1:5" x14ac:dyDescent="0.25">
      <c r="A4051" s="78" t="s">
        <v>5459</v>
      </c>
      <c r="B4051" s="57" t="s">
        <v>5455</v>
      </c>
      <c r="C4051" s="57" t="s">
        <v>4085</v>
      </c>
      <c r="D4051" s="57" t="s">
        <v>56</v>
      </c>
      <c r="E4051" s="66" t="s">
        <v>4</v>
      </c>
    </row>
    <row r="4052" spans="1:5" x14ac:dyDescent="0.25">
      <c r="A4052" s="78" t="s">
        <v>5460</v>
      </c>
      <c r="B4052" s="57" t="s">
        <v>1973</v>
      </c>
      <c r="C4052" s="57" t="s">
        <v>4085</v>
      </c>
      <c r="D4052" s="57" t="s">
        <v>4087</v>
      </c>
      <c r="E4052" s="66" t="s">
        <v>4</v>
      </c>
    </row>
    <row r="4053" spans="1:5" x14ac:dyDescent="0.25">
      <c r="A4053" s="78" t="s">
        <v>5461</v>
      </c>
      <c r="B4053" s="57" t="s">
        <v>1973</v>
      </c>
      <c r="C4053" s="57" t="s">
        <v>4085</v>
      </c>
      <c r="D4053" s="57" t="s">
        <v>4093</v>
      </c>
      <c r="E4053" s="66" t="s">
        <v>4</v>
      </c>
    </row>
    <row r="4054" spans="1:5" x14ac:dyDescent="0.25">
      <c r="A4054" s="78" t="s">
        <v>5462</v>
      </c>
      <c r="B4054" s="57" t="s">
        <v>1975</v>
      </c>
      <c r="C4054" s="57" t="s">
        <v>4085</v>
      </c>
      <c r="D4054" s="57" t="s">
        <v>4087</v>
      </c>
      <c r="E4054" s="66" t="s">
        <v>193</v>
      </c>
    </row>
    <row r="4055" spans="1:5" x14ac:dyDescent="0.25">
      <c r="A4055" s="78" t="s">
        <v>5463</v>
      </c>
      <c r="B4055" s="57" t="s">
        <v>1975</v>
      </c>
      <c r="C4055" s="57" t="s">
        <v>4085</v>
      </c>
      <c r="D4055" s="57" t="s">
        <v>4089</v>
      </c>
      <c r="E4055" s="66" t="s">
        <v>193</v>
      </c>
    </row>
    <row r="4056" spans="1:5" x14ac:dyDescent="0.25">
      <c r="A4056" s="78" t="s">
        <v>5464</v>
      </c>
      <c r="B4056" s="57" t="s">
        <v>1975</v>
      </c>
      <c r="C4056" s="57" t="s">
        <v>4085</v>
      </c>
      <c r="D4056" s="57" t="s">
        <v>4091</v>
      </c>
      <c r="E4056" s="66" t="s">
        <v>193</v>
      </c>
    </row>
    <row r="4057" spans="1:5" x14ac:dyDescent="0.25">
      <c r="A4057" s="78" t="s">
        <v>5465</v>
      </c>
      <c r="B4057" s="57" t="s">
        <v>1975</v>
      </c>
      <c r="C4057" s="57" t="s">
        <v>4085</v>
      </c>
      <c r="D4057" s="57" t="s">
        <v>4093</v>
      </c>
      <c r="E4057" s="66" t="s">
        <v>193</v>
      </c>
    </row>
    <row r="4058" spans="1:5" x14ac:dyDescent="0.25">
      <c r="A4058" s="78" t="s">
        <v>5466</v>
      </c>
      <c r="B4058" s="57" t="s">
        <v>1975</v>
      </c>
      <c r="C4058" s="57" t="s">
        <v>4085</v>
      </c>
      <c r="D4058" s="57" t="s">
        <v>56</v>
      </c>
      <c r="E4058" s="66" t="s">
        <v>193</v>
      </c>
    </row>
    <row r="4059" spans="1:5" x14ac:dyDescent="0.25">
      <c r="A4059" s="78" t="s">
        <v>5467</v>
      </c>
      <c r="B4059" s="57" t="s">
        <v>5468</v>
      </c>
      <c r="C4059" s="57" t="s">
        <v>4085</v>
      </c>
      <c r="D4059" s="57" t="s">
        <v>4087</v>
      </c>
      <c r="E4059" s="66" t="s">
        <v>193</v>
      </c>
    </row>
    <row r="4060" spans="1:5" x14ac:dyDescent="0.25">
      <c r="A4060" s="78" t="s">
        <v>5469</v>
      </c>
      <c r="B4060" s="57" t="s">
        <v>5468</v>
      </c>
      <c r="C4060" s="57" t="s">
        <v>4085</v>
      </c>
      <c r="D4060" s="57" t="s">
        <v>4089</v>
      </c>
      <c r="E4060" s="66" t="s">
        <v>193</v>
      </c>
    </row>
    <row r="4061" spans="1:5" x14ac:dyDescent="0.25">
      <c r="A4061" s="78" t="s">
        <v>5470</v>
      </c>
      <c r="B4061" s="57" t="s">
        <v>5468</v>
      </c>
      <c r="C4061" s="57" t="s">
        <v>4085</v>
      </c>
      <c r="D4061" s="57" t="s">
        <v>4091</v>
      </c>
      <c r="E4061" s="66" t="s">
        <v>193</v>
      </c>
    </row>
    <row r="4062" spans="1:5" x14ac:dyDescent="0.25">
      <c r="A4062" s="78" t="s">
        <v>5471</v>
      </c>
      <c r="B4062" s="57" t="s">
        <v>5468</v>
      </c>
      <c r="C4062" s="57" t="s">
        <v>4085</v>
      </c>
      <c r="D4062" s="57" t="s">
        <v>4093</v>
      </c>
      <c r="E4062" s="66" t="s">
        <v>193</v>
      </c>
    </row>
    <row r="4063" spans="1:5" x14ac:dyDescent="0.25">
      <c r="A4063" s="78" t="s">
        <v>5472</v>
      </c>
      <c r="B4063" s="57" t="s">
        <v>5468</v>
      </c>
      <c r="C4063" s="57" t="s">
        <v>4085</v>
      </c>
      <c r="D4063" s="57" t="s">
        <v>56</v>
      </c>
      <c r="E4063" s="66" t="s">
        <v>193</v>
      </c>
    </row>
    <row r="4064" spans="1:5" x14ac:dyDescent="0.25">
      <c r="A4064" s="78" t="s">
        <v>5473</v>
      </c>
      <c r="B4064" s="57" t="s">
        <v>1981</v>
      </c>
      <c r="C4064" s="57" t="s">
        <v>4085</v>
      </c>
      <c r="D4064" s="57" t="s">
        <v>4087</v>
      </c>
      <c r="E4064" s="66" t="s">
        <v>4</v>
      </c>
    </row>
    <row r="4065" spans="1:5" x14ac:dyDescent="0.25">
      <c r="A4065" s="78" t="s">
        <v>5474</v>
      </c>
      <c r="B4065" s="57" t="s">
        <v>1981</v>
      </c>
      <c r="C4065" s="57" t="s">
        <v>4085</v>
      </c>
      <c r="D4065" s="57" t="s">
        <v>4093</v>
      </c>
      <c r="E4065" s="66" t="s">
        <v>4</v>
      </c>
    </row>
    <row r="4066" spans="1:5" x14ac:dyDescent="0.25">
      <c r="A4066" s="78" t="s">
        <v>5475</v>
      </c>
      <c r="B4066" s="57" t="s">
        <v>1985</v>
      </c>
      <c r="C4066" s="57" t="s">
        <v>4085</v>
      </c>
      <c r="D4066" s="57" t="s">
        <v>4087</v>
      </c>
      <c r="E4066" s="66" t="s">
        <v>193</v>
      </c>
    </row>
    <row r="4067" spans="1:5" x14ac:dyDescent="0.25">
      <c r="A4067" s="78" t="s">
        <v>5476</v>
      </c>
      <c r="B4067" s="57" t="s">
        <v>1985</v>
      </c>
      <c r="C4067" s="57" t="s">
        <v>4085</v>
      </c>
      <c r="D4067" s="57" t="s">
        <v>4089</v>
      </c>
      <c r="E4067" s="66" t="s">
        <v>193</v>
      </c>
    </row>
    <row r="4068" spans="1:5" x14ac:dyDescent="0.25">
      <c r="A4068" s="78" t="s">
        <v>5477</v>
      </c>
      <c r="B4068" s="57" t="s">
        <v>1985</v>
      </c>
      <c r="C4068" s="57" t="s">
        <v>4085</v>
      </c>
      <c r="D4068" s="57" t="s">
        <v>4091</v>
      </c>
      <c r="E4068" s="66" t="s">
        <v>193</v>
      </c>
    </row>
    <row r="4069" spans="1:5" x14ac:dyDescent="0.25">
      <c r="A4069" s="78" t="s">
        <v>5478</v>
      </c>
      <c r="B4069" s="57" t="s">
        <v>1985</v>
      </c>
      <c r="C4069" s="57" t="s">
        <v>4085</v>
      </c>
      <c r="D4069" s="57" t="s">
        <v>4093</v>
      </c>
      <c r="E4069" s="66" t="s">
        <v>193</v>
      </c>
    </row>
    <row r="4070" spans="1:5" x14ac:dyDescent="0.25">
      <c r="A4070" s="78" t="s">
        <v>5479</v>
      </c>
      <c r="B4070" s="57" t="s">
        <v>1985</v>
      </c>
      <c r="C4070" s="57" t="s">
        <v>4085</v>
      </c>
      <c r="D4070" s="57" t="s">
        <v>56</v>
      </c>
      <c r="E4070" s="66" t="s">
        <v>193</v>
      </c>
    </row>
    <row r="4071" spans="1:5" x14ac:dyDescent="0.25">
      <c r="A4071" s="78" t="s">
        <v>5480</v>
      </c>
      <c r="B4071" s="57" t="s">
        <v>5481</v>
      </c>
      <c r="C4071" s="57" t="s">
        <v>4085</v>
      </c>
      <c r="D4071" s="57" t="s">
        <v>4087</v>
      </c>
      <c r="E4071" s="66" t="s">
        <v>193</v>
      </c>
    </row>
    <row r="4072" spans="1:5" x14ac:dyDescent="0.25">
      <c r="A4072" s="78" t="s">
        <v>5482</v>
      </c>
      <c r="B4072" s="57" t="s">
        <v>5481</v>
      </c>
      <c r="C4072" s="57" t="s">
        <v>4085</v>
      </c>
      <c r="D4072" s="57" t="s">
        <v>4089</v>
      </c>
      <c r="E4072" s="66" t="s">
        <v>193</v>
      </c>
    </row>
    <row r="4073" spans="1:5" x14ac:dyDescent="0.25">
      <c r="A4073" s="78" t="s">
        <v>5483</v>
      </c>
      <c r="B4073" s="57" t="s">
        <v>5481</v>
      </c>
      <c r="C4073" s="57" t="s">
        <v>4085</v>
      </c>
      <c r="D4073" s="57" t="s">
        <v>4091</v>
      </c>
      <c r="E4073" s="66" t="s">
        <v>193</v>
      </c>
    </row>
    <row r="4074" spans="1:5" x14ac:dyDescent="0.25">
      <c r="A4074" s="78" t="s">
        <v>5484</v>
      </c>
      <c r="B4074" s="57" t="s">
        <v>5481</v>
      </c>
      <c r="C4074" s="57" t="s">
        <v>4085</v>
      </c>
      <c r="D4074" s="57" t="s">
        <v>4093</v>
      </c>
      <c r="E4074" s="66" t="s">
        <v>193</v>
      </c>
    </row>
    <row r="4075" spans="1:5" x14ac:dyDescent="0.25">
      <c r="A4075" s="78" t="s">
        <v>5485</v>
      </c>
      <c r="B4075" s="57" t="s">
        <v>5481</v>
      </c>
      <c r="C4075" s="57" t="s">
        <v>4085</v>
      </c>
      <c r="D4075" s="57" t="s">
        <v>56</v>
      </c>
      <c r="E4075" s="66" t="s">
        <v>193</v>
      </c>
    </row>
    <row r="4076" spans="1:5" x14ac:dyDescent="0.25">
      <c r="A4076" s="78" t="s">
        <v>5486</v>
      </c>
      <c r="B4076" s="57" t="s">
        <v>2003</v>
      </c>
      <c r="C4076" s="57" t="s">
        <v>4085</v>
      </c>
      <c r="D4076" s="57" t="s">
        <v>4087</v>
      </c>
      <c r="E4076" s="66" t="s">
        <v>4</v>
      </c>
    </row>
    <row r="4077" spans="1:5" x14ac:dyDescent="0.25">
      <c r="A4077" s="78" t="s">
        <v>5487</v>
      </c>
      <c r="B4077" s="57" t="s">
        <v>2003</v>
      </c>
      <c r="C4077" s="57" t="s">
        <v>4085</v>
      </c>
      <c r="D4077" s="57" t="s">
        <v>4089</v>
      </c>
      <c r="E4077" s="66" t="s">
        <v>4</v>
      </c>
    </row>
    <row r="4078" spans="1:5" x14ac:dyDescent="0.25">
      <c r="A4078" s="78" t="s">
        <v>5488</v>
      </c>
      <c r="B4078" s="57" t="s">
        <v>2003</v>
      </c>
      <c r="C4078" s="57" t="s">
        <v>4085</v>
      </c>
      <c r="D4078" s="57" t="s">
        <v>4091</v>
      </c>
      <c r="E4078" s="66" t="s">
        <v>4</v>
      </c>
    </row>
    <row r="4079" spans="1:5" x14ac:dyDescent="0.25">
      <c r="A4079" s="78" t="s">
        <v>5489</v>
      </c>
      <c r="B4079" s="57" t="s">
        <v>2003</v>
      </c>
      <c r="C4079" s="57" t="s">
        <v>4085</v>
      </c>
      <c r="D4079" s="57" t="s">
        <v>4093</v>
      </c>
      <c r="E4079" s="66" t="s">
        <v>4</v>
      </c>
    </row>
    <row r="4080" spans="1:5" x14ac:dyDescent="0.25">
      <c r="A4080" s="78" t="s">
        <v>5490</v>
      </c>
      <c r="B4080" s="57" t="s">
        <v>2003</v>
      </c>
      <c r="C4080" s="57" t="s">
        <v>4085</v>
      </c>
      <c r="D4080" s="57" t="s">
        <v>56</v>
      </c>
      <c r="E4080" s="66" t="s">
        <v>4</v>
      </c>
    </row>
    <row r="4081" spans="1:5" x14ac:dyDescent="0.25">
      <c r="A4081" s="78" t="s">
        <v>5491</v>
      </c>
      <c r="B4081" s="57" t="s">
        <v>5492</v>
      </c>
      <c r="C4081" s="57" t="s">
        <v>4085</v>
      </c>
      <c r="D4081" s="57" t="s">
        <v>4087</v>
      </c>
      <c r="E4081" s="66" t="s">
        <v>4</v>
      </c>
    </row>
    <row r="4082" spans="1:5" x14ac:dyDescent="0.25">
      <c r="A4082" s="78" t="s">
        <v>5493</v>
      </c>
      <c r="B4082" s="57" t="s">
        <v>5492</v>
      </c>
      <c r="C4082" s="57" t="s">
        <v>4085</v>
      </c>
      <c r="D4082" s="57" t="s">
        <v>4089</v>
      </c>
      <c r="E4082" s="66" t="s">
        <v>4</v>
      </c>
    </row>
    <row r="4083" spans="1:5" x14ac:dyDescent="0.25">
      <c r="A4083" s="78" t="s">
        <v>5494</v>
      </c>
      <c r="B4083" s="57" t="s">
        <v>5492</v>
      </c>
      <c r="C4083" s="57" t="s">
        <v>4085</v>
      </c>
      <c r="D4083" s="57" t="s">
        <v>4091</v>
      </c>
      <c r="E4083" s="66" t="s">
        <v>4</v>
      </c>
    </row>
    <row r="4084" spans="1:5" x14ac:dyDescent="0.25">
      <c r="A4084" s="78" t="s">
        <v>5495</v>
      </c>
      <c r="B4084" s="57" t="s">
        <v>5492</v>
      </c>
      <c r="C4084" s="57" t="s">
        <v>4085</v>
      </c>
      <c r="D4084" s="57" t="s">
        <v>4093</v>
      </c>
      <c r="E4084" s="66" t="s">
        <v>4</v>
      </c>
    </row>
    <row r="4085" spans="1:5" x14ac:dyDescent="0.25">
      <c r="A4085" s="78" t="s">
        <v>5496</v>
      </c>
      <c r="B4085" s="57" t="s">
        <v>5492</v>
      </c>
      <c r="C4085" s="57" t="s">
        <v>4085</v>
      </c>
      <c r="D4085" s="57" t="s">
        <v>56</v>
      </c>
      <c r="E4085" s="66" t="s">
        <v>4</v>
      </c>
    </row>
    <row r="4086" spans="1:5" x14ac:dyDescent="0.25">
      <c r="A4086" s="78" t="s">
        <v>5497</v>
      </c>
      <c r="B4086" s="57" t="s">
        <v>2019</v>
      </c>
      <c r="C4086" s="57" t="s">
        <v>4085</v>
      </c>
      <c r="D4086" s="57" t="s">
        <v>4087</v>
      </c>
      <c r="E4086" s="66" t="s">
        <v>193</v>
      </c>
    </row>
    <row r="4087" spans="1:5" x14ac:dyDescent="0.25">
      <c r="A4087" s="78" t="s">
        <v>5498</v>
      </c>
      <c r="B4087" s="57" t="s">
        <v>2019</v>
      </c>
      <c r="C4087" s="57" t="s">
        <v>4085</v>
      </c>
      <c r="D4087" s="57" t="s">
        <v>4089</v>
      </c>
      <c r="E4087" s="66" t="s">
        <v>193</v>
      </c>
    </row>
    <row r="4088" spans="1:5" x14ac:dyDescent="0.25">
      <c r="A4088" s="78" t="s">
        <v>5499</v>
      </c>
      <c r="B4088" s="57" t="s">
        <v>2019</v>
      </c>
      <c r="C4088" s="57" t="s">
        <v>4085</v>
      </c>
      <c r="D4088" s="57" t="s">
        <v>4091</v>
      </c>
      <c r="E4088" s="66" t="s">
        <v>193</v>
      </c>
    </row>
    <row r="4089" spans="1:5" x14ac:dyDescent="0.25">
      <c r="A4089" s="78" t="s">
        <v>5500</v>
      </c>
      <c r="B4089" s="57" t="s">
        <v>2019</v>
      </c>
      <c r="C4089" s="57" t="s">
        <v>4085</v>
      </c>
      <c r="D4089" s="57" t="s">
        <v>4093</v>
      </c>
      <c r="E4089" s="66" t="s">
        <v>193</v>
      </c>
    </row>
    <row r="4090" spans="1:5" x14ac:dyDescent="0.25">
      <c r="A4090" s="78" t="s">
        <v>5501</v>
      </c>
      <c r="B4090" s="57" t="s">
        <v>2019</v>
      </c>
      <c r="C4090" s="57" t="s">
        <v>4085</v>
      </c>
      <c r="D4090" s="57" t="s">
        <v>56</v>
      </c>
      <c r="E4090" s="66" t="s">
        <v>193</v>
      </c>
    </row>
    <row r="4091" spans="1:5" x14ac:dyDescent="0.25">
      <c r="A4091" s="78" t="s">
        <v>5502</v>
      </c>
      <c r="B4091" s="57" t="s">
        <v>2025</v>
      </c>
      <c r="C4091" s="57" t="s">
        <v>4085</v>
      </c>
      <c r="D4091" s="57" t="s">
        <v>4087</v>
      </c>
      <c r="E4091" s="66" t="s">
        <v>193</v>
      </c>
    </row>
    <row r="4092" spans="1:5" x14ac:dyDescent="0.25">
      <c r="A4092" s="78" t="s">
        <v>5503</v>
      </c>
      <c r="B4092" s="57" t="s">
        <v>2025</v>
      </c>
      <c r="C4092" s="57" t="s">
        <v>4085</v>
      </c>
      <c r="D4092" s="57" t="s">
        <v>4089</v>
      </c>
      <c r="E4092" s="66" t="s">
        <v>193</v>
      </c>
    </row>
    <row r="4093" spans="1:5" x14ac:dyDescent="0.25">
      <c r="A4093" s="78" t="s">
        <v>5504</v>
      </c>
      <c r="B4093" s="57" t="s">
        <v>2025</v>
      </c>
      <c r="C4093" s="57" t="s">
        <v>4085</v>
      </c>
      <c r="D4093" s="57" t="s">
        <v>4091</v>
      </c>
      <c r="E4093" s="66" t="s">
        <v>193</v>
      </c>
    </row>
    <row r="4094" spans="1:5" x14ac:dyDescent="0.25">
      <c r="A4094" s="78" t="s">
        <v>5505</v>
      </c>
      <c r="B4094" s="57" t="s">
        <v>2025</v>
      </c>
      <c r="C4094" s="57" t="s">
        <v>4085</v>
      </c>
      <c r="D4094" s="57" t="s">
        <v>4093</v>
      </c>
      <c r="E4094" s="66" t="s">
        <v>193</v>
      </c>
    </row>
    <row r="4095" spans="1:5" x14ac:dyDescent="0.25">
      <c r="A4095" s="78" t="s">
        <v>5506</v>
      </c>
      <c r="B4095" s="57" t="s">
        <v>2025</v>
      </c>
      <c r="C4095" s="57" t="s">
        <v>4085</v>
      </c>
      <c r="D4095" s="57" t="s">
        <v>56</v>
      </c>
      <c r="E4095" s="66" t="s">
        <v>193</v>
      </c>
    </row>
    <row r="4096" spans="1:5" x14ac:dyDescent="0.25">
      <c r="A4096" s="78" t="s">
        <v>5507</v>
      </c>
      <c r="B4096" s="57" t="s">
        <v>2031</v>
      </c>
      <c r="C4096" s="57" t="s">
        <v>4085</v>
      </c>
      <c r="D4096" s="57" t="s">
        <v>4087</v>
      </c>
      <c r="E4096" s="66" t="s">
        <v>193</v>
      </c>
    </row>
    <row r="4097" spans="1:5" x14ac:dyDescent="0.25">
      <c r="A4097" s="78" t="s">
        <v>5508</v>
      </c>
      <c r="B4097" s="57" t="s">
        <v>2031</v>
      </c>
      <c r="C4097" s="57" t="s">
        <v>4085</v>
      </c>
      <c r="D4097" s="57" t="s">
        <v>4089</v>
      </c>
      <c r="E4097" s="66" t="s">
        <v>193</v>
      </c>
    </row>
    <row r="4098" spans="1:5" x14ac:dyDescent="0.25">
      <c r="A4098" s="78" t="s">
        <v>5509</v>
      </c>
      <c r="B4098" s="57" t="s">
        <v>2031</v>
      </c>
      <c r="C4098" s="57" t="s">
        <v>4085</v>
      </c>
      <c r="D4098" s="57" t="s">
        <v>4091</v>
      </c>
      <c r="E4098" s="66" t="s">
        <v>193</v>
      </c>
    </row>
    <row r="4099" spans="1:5" x14ac:dyDescent="0.25">
      <c r="A4099" s="78" t="s">
        <v>5510</v>
      </c>
      <c r="B4099" s="57" t="s">
        <v>2031</v>
      </c>
      <c r="C4099" s="57" t="s">
        <v>4085</v>
      </c>
      <c r="D4099" s="57" t="s">
        <v>4093</v>
      </c>
      <c r="E4099" s="66" t="s">
        <v>193</v>
      </c>
    </row>
    <row r="4100" spans="1:5" x14ac:dyDescent="0.25">
      <c r="A4100" s="78" t="s">
        <v>5511</v>
      </c>
      <c r="B4100" s="57" t="s">
        <v>2031</v>
      </c>
      <c r="C4100" s="57" t="s">
        <v>4085</v>
      </c>
      <c r="D4100" s="57" t="s">
        <v>56</v>
      </c>
      <c r="E4100" s="66" t="s">
        <v>193</v>
      </c>
    </row>
    <row r="4101" spans="1:5" x14ac:dyDescent="0.25">
      <c r="A4101" s="78" t="s">
        <v>5512</v>
      </c>
      <c r="B4101" s="57" t="s">
        <v>2037</v>
      </c>
      <c r="C4101" s="57" t="s">
        <v>4085</v>
      </c>
      <c r="D4101" s="57" t="s">
        <v>4087</v>
      </c>
      <c r="E4101" s="66" t="s">
        <v>193</v>
      </c>
    </row>
    <row r="4102" spans="1:5" x14ac:dyDescent="0.25">
      <c r="A4102" s="78" t="s">
        <v>5513</v>
      </c>
      <c r="B4102" s="57" t="s">
        <v>2037</v>
      </c>
      <c r="C4102" s="57" t="s">
        <v>4085</v>
      </c>
      <c r="D4102" s="57" t="s">
        <v>4089</v>
      </c>
      <c r="E4102" s="66" t="s">
        <v>193</v>
      </c>
    </row>
    <row r="4103" spans="1:5" x14ac:dyDescent="0.25">
      <c r="A4103" s="78" t="s">
        <v>5514</v>
      </c>
      <c r="B4103" s="57" t="s">
        <v>2037</v>
      </c>
      <c r="C4103" s="57" t="s">
        <v>4085</v>
      </c>
      <c r="D4103" s="57" t="s">
        <v>4091</v>
      </c>
      <c r="E4103" s="66" t="s">
        <v>193</v>
      </c>
    </row>
    <row r="4104" spans="1:5" x14ac:dyDescent="0.25">
      <c r="A4104" s="78" t="s">
        <v>5515</v>
      </c>
      <c r="B4104" s="57" t="s">
        <v>2037</v>
      </c>
      <c r="C4104" s="57" t="s">
        <v>4085</v>
      </c>
      <c r="D4104" s="57" t="s">
        <v>4093</v>
      </c>
      <c r="E4104" s="66" t="s">
        <v>193</v>
      </c>
    </row>
    <row r="4105" spans="1:5" x14ac:dyDescent="0.25">
      <c r="A4105" s="78" t="s">
        <v>5516</v>
      </c>
      <c r="B4105" s="57" t="s">
        <v>2037</v>
      </c>
      <c r="C4105" s="57" t="s">
        <v>4085</v>
      </c>
      <c r="D4105" s="57" t="s">
        <v>56</v>
      </c>
      <c r="E4105" s="66" t="s">
        <v>193</v>
      </c>
    </row>
    <row r="4106" spans="1:5" x14ac:dyDescent="0.25">
      <c r="A4106" s="78" t="s">
        <v>5517</v>
      </c>
      <c r="B4106" s="57" t="s">
        <v>5518</v>
      </c>
      <c r="C4106" s="57" t="s">
        <v>4085</v>
      </c>
      <c r="D4106" s="57" t="s">
        <v>4087</v>
      </c>
      <c r="E4106" s="66" t="s">
        <v>4</v>
      </c>
    </row>
    <row r="4107" spans="1:5" x14ac:dyDescent="0.25">
      <c r="A4107" s="78" t="s">
        <v>5519</v>
      </c>
      <c r="B4107" s="57" t="s">
        <v>5518</v>
      </c>
      <c r="C4107" s="57" t="s">
        <v>4085</v>
      </c>
      <c r="D4107" s="57" t="s">
        <v>4089</v>
      </c>
      <c r="E4107" s="66" t="s">
        <v>4</v>
      </c>
    </row>
    <row r="4108" spans="1:5" x14ac:dyDescent="0.25">
      <c r="A4108" s="78" t="s">
        <v>5520</v>
      </c>
      <c r="B4108" s="57" t="s">
        <v>5518</v>
      </c>
      <c r="C4108" s="57" t="s">
        <v>4085</v>
      </c>
      <c r="D4108" s="57" t="s">
        <v>4091</v>
      </c>
      <c r="E4108" s="66" t="s">
        <v>4</v>
      </c>
    </row>
    <row r="4109" spans="1:5" x14ac:dyDescent="0.25">
      <c r="A4109" s="78" t="s">
        <v>5521</v>
      </c>
      <c r="B4109" s="57" t="s">
        <v>5518</v>
      </c>
      <c r="C4109" s="57" t="s">
        <v>4085</v>
      </c>
      <c r="D4109" s="57" t="s">
        <v>4093</v>
      </c>
      <c r="E4109" s="66" t="s">
        <v>4</v>
      </c>
    </row>
    <row r="4110" spans="1:5" x14ac:dyDescent="0.25">
      <c r="A4110" s="78" t="s">
        <v>5522</v>
      </c>
      <c r="B4110" s="57" t="s">
        <v>5518</v>
      </c>
      <c r="C4110" s="57" t="s">
        <v>4085</v>
      </c>
      <c r="D4110" s="57" t="s">
        <v>56</v>
      </c>
      <c r="E4110" s="66" t="s">
        <v>4</v>
      </c>
    </row>
    <row r="4111" spans="1:5" x14ac:dyDescent="0.25">
      <c r="A4111" s="78" t="s">
        <v>5523</v>
      </c>
      <c r="B4111" s="57" t="s">
        <v>5524</v>
      </c>
      <c r="C4111" s="57" t="s">
        <v>4085</v>
      </c>
      <c r="D4111" s="57" t="s">
        <v>4087</v>
      </c>
      <c r="E4111" s="66" t="s">
        <v>4</v>
      </c>
    </row>
    <row r="4112" spans="1:5" x14ac:dyDescent="0.25">
      <c r="A4112" s="78" t="s">
        <v>5525</v>
      </c>
      <c r="B4112" s="57" t="s">
        <v>5524</v>
      </c>
      <c r="C4112" s="57" t="s">
        <v>4085</v>
      </c>
      <c r="D4112" s="57" t="s">
        <v>4089</v>
      </c>
      <c r="E4112" s="66" t="s">
        <v>4</v>
      </c>
    </row>
    <row r="4113" spans="1:5" x14ac:dyDescent="0.25">
      <c r="A4113" s="78" t="s">
        <v>5526</v>
      </c>
      <c r="B4113" s="57" t="s">
        <v>5524</v>
      </c>
      <c r="C4113" s="57" t="s">
        <v>4085</v>
      </c>
      <c r="D4113" s="57" t="s">
        <v>4091</v>
      </c>
      <c r="E4113" s="66" t="s">
        <v>4</v>
      </c>
    </row>
    <row r="4114" spans="1:5" x14ac:dyDescent="0.25">
      <c r="A4114" s="78" t="s">
        <v>5527</v>
      </c>
      <c r="B4114" s="57" t="s">
        <v>5524</v>
      </c>
      <c r="C4114" s="57" t="s">
        <v>4085</v>
      </c>
      <c r="D4114" s="57" t="s">
        <v>4093</v>
      </c>
      <c r="E4114" s="66" t="s">
        <v>4</v>
      </c>
    </row>
    <row r="4115" spans="1:5" x14ac:dyDescent="0.25">
      <c r="A4115" s="78" t="s">
        <v>5528</v>
      </c>
      <c r="B4115" s="57" t="s">
        <v>5524</v>
      </c>
      <c r="C4115" s="57" t="s">
        <v>4085</v>
      </c>
      <c r="D4115" s="57" t="s">
        <v>56</v>
      </c>
      <c r="E4115" s="66" t="s">
        <v>4</v>
      </c>
    </row>
    <row r="4116" spans="1:5" x14ac:dyDescent="0.25">
      <c r="A4116" s="78" t="s">
        <v>5529</v>
      </c>
      <c r="B4116" s="57" t="s">
        <v>2055</v>
      </c>
      <c r="C4116" s="57" t="s">
        <v>4085</v>
      </c>
      <c r="D4116" s="57" t="s">
        <v>4087</v>
      </c>
      <c r="E4116" s="66" t="s">
        <v>4</v>
      </c>
    </row>
    <row r="4117" spans="1:5" x14ac:dyDescent="0.25">
      <c r="A4117" s="78" t="s">
        <v>5530</v>
      </c>
      <c r="B4117" s="57" t="s">
        <v>2055</v>
      </c>
      <c r="C4117" s="57" t="s">
        <v>4085</v>
      </c>
      <c r="D4117" s="57" t="s">
        <v>4089</v>
      </c>
      <c r="E4117" s="66" t="s">
        <v>4</v>
      </c>
    </row>
    <row r="4118" spans="1:5" x14ac:dyDescent="0.25">
      <c r="A4118" s="78" t="s">
        <v>5531</v>
      </c>
      <c r="B4118" s="57" t="s">
        <v>2055</v>
      </c>
      <c r="C4118" s="57" t="s">
        <v>4085</v>
      </c>
      <c r="D4118" s="57" t="s">
        <v>4091</v>
      </c>
      <c r="E4118" s="66" t="s">
        <v>4</v>
      </c>
    </row>
    <row r="4119" spans="1:5" x14ac:dyDescent="0.25">
      <c r="A4119" s="78" t="s">
        <v>5532</v>
      </c>
      <c r="B4119" s="57" t="s">
        <v>2055</v>
      </c>
      <c r="C4119" s="57" t="s">
        <v>4085</v>
      </c>
      <c r="D4119" s="57" t="s">
        <v>4093</v>
      </c>
      <c r="E4119" s="66" t="s">
        <v>4</v>
      </c>
    </row>
    <row r="4120" spans="1:5" x14ac:dyDescent="0.25">
      <c r="A4120" s="78" t="s">
        <v>5533</v>
      </c>
      <c r="B4120" s="57" t="s">
        <v>2055</v>
      </c>
      <c r="C4120" s="57" t="s">
        <v>4085</v>
      </c>
      <c r="D4120" s="57" t="s">
        <v>56</v>
      </c>
      <c r="E4120" s="66" t="s">
        <v>4</v>
      </c>
    </row>
    <row r="4121" spans="1:5" x14ac:dyDescent="0.25">
      <c r="A4121" s="78" t="s">
        <v>5534</v>
      </c>
      <c r="B4121" s="57" t="s">
        <v>2061</v>
      </c>
      <c r="C4121" s="57" t="s">
        <v>4085</v>
      </c>
      <c r="D4121" s="57" t="s">
        <v>4087</v>
      </c>
      <c r="E4121" s="66" t="s">
        <v>4</v>
      </c>
    </row>
    <row r="4122" spans="1:5" x14ac:dyDescent="0.25">
      <c r="A4122" s="78" t="s">
        <v>5535</v>
      </c>
      <c r="B4122" s="57" t="s">
        <v>2061</v>
      </c>
      <c r="C4122" s="57" t="s">
        <v>4085</v>
      </c>
      <c r="D4122" s="57" t="s">
        <v>4089</v>
      </c>
      <c r="E4122" s="66" t="s">
        <v>4</v>
      </c>
    </row>
    <row r="4123" spans="1:5" x14ac:dyDescent="0.25">
      <c r="A4123" s="78" t="s">
        <v>5536</v>
      </c>
      <c r="B4123" s="57" t="s">
        <v>2061</v>
      </c>
      <c r="C4123" s="57" t="s">
        <v>4085</v>
      </c>
      <c r="D4123" s="57" t="s">
        <v>4091</v>
      </c>
      <c r="E4123" s="66" t="s">
        <v>4</v>
      </c>
    </row>
    <row r="4124" spans="1:5" x14ac:dyDescent="0.25">
      <c r="A4124" s="78" t="s">
        <v>5537</v>
      </c>
      <c r="B4124" s="57" t="s">
        <v>2061</v>
      </c>
      <c r="C4124" s="57" t="s">
        <v>4085</v>
      </c>
      <c r="D4124" s="57" t="s">
        <v>4093</v>
      </c>
      <c r="E4124" s="66" t="s">
        <v>4</v>
      </c>
    </row>
    <row r="4125" spans="1:5" x14ac:dyDescent="0.25">
      <c r="A4125" s="78" t="s">
        <v>5538</v>
      </c>
      <c r="B4125" s="57" t="s">
        <v>2061</v>
      </c>
      <c r="C4125" s="57" t="s">
        <v>4085</v>
      </c>
      <c r="D4125" s="57" t="s">
        <v>56</v>
      </c>
      <c r="E4125" s="66" t="s">
        <v>4</v>
      </c>
    </row>
    <row r="4126" spans="1:5" x14ac:dyDescent="0.25">
      <c r="A4126" s="78" t="s">
        <v>5539</v>
      </c>
      <c r="B4126" s="57" t="s">
        <v>5540</v>
      </c>
      <c r="C4126" s="57" t="s">
        <v>4085</v>
      </c>
      <c r="D4126" s="57" t="s">
        <v>4087</v>
      </c>
      <c r="E4126" s="66" t="s">
        <v>4</v>
      </c>
    </row>
    <row r="4127" spans="1:5" x14ac:dyDescent="0.25">
      <c r="A4127" s="78" t="s">
        <v>5541</v>
      </c>
      <c r="B4127" s="57" t="s">
        <v>5540</v>
      </c>
      <c r="C4127" s="57" t="s">
        <v>4085</v>
      </c>
      <c r="D4127" s="57" t="s">
        <v>4089</v>
      </c>
      <c r="E4127" s="66" t="s">
        <v>4</v>
      </c>
    </row>
    <row r="4128" spans="1:5" x14ac:dyDescent="0.25">
      <c r="A4128" s="78" t="s">
        <v>5542</v>
      </c>
      <c r="B4128" s="57" t="s">
        <v>5540</v>
      </c>
      <c r="C4128" s="57" t="s">
        <v>4085</v>
      </c>
      <c r="D4128" s="57" t="s">
        <v>4091</v>
      </c>
      <c r="E4128" s="66" t="s">
        <v>4</v>
      </c>
    </row>
    <row r="4129" spans="1:5" x14ac:dyDescent="0.25">
      <c r="A4129" s="78" t="s">
        <v>5543</v>
      </c>
      <c r="B4129" s="57" t="s">
        <v>5540</v>
      </c>
      <c r="C4129" s="57" t="s">
        <v>4085</v>
      </c>
      <c r="D4129" s="57" t="s">
        <v>4093</v>
      </c>
      <c r="E4129" s="66" t="s">
        <v>4</v>
      </c>
    </row>
    <row r="4130" spans="1:5" x14ac:dyDescent="0.25">
      <c r="A4130" s="78" t="s">
        <v>5544</v>
      </c>
      <c r="B4130" s="57" t="s">
        <v>5540</v>
      </c>
      <c r="C4130" s="57" t="s">
        <v>4085</v>
      </c>
      <c r="D4130" s="57" t="s">
        <v>56</v>
      </c>
      <c r="E4130" s="66" t="s">
        <v>4</v>
      </c>
    </row>
    <row r="4131" spans="1:5" x14ac:dyDescent="0.25">
      <c r="A4131" s="78" t="s">
        <v>5545</v>
      </c>
      <c r="B4131" s="57" t="s">
        <v>2069</v>
      </c>
      <c r="C4131" s="57" t="s">
        <v>4085</v>
      </c>
      <c r="D4131" s="57" t="s">
        <v>4087</v>
      </c>
      <c r="E4131" s="66" t="s">
        <v>4</v>
      </c>
    </row>
    <row r="4132" spans="1:5" x14ac:dyDescent="0.25">
      <c r="A4132" s="78" t="s">
        <v>5546</v>
      </c>
      <c r="B4132" s="57" t="s">
        <v>2069</v>
      </c>
      <c r="C4132" s="57" t="s">
        <v>4085</v>
      </c>
      <c r="D4132" s="57" t="s">
        <v>4089</v>
      </c>
      <c r="E4132" s="66" t="s">
        <v>4</v>
      </c>
    </row>
    <row r="4133" spans="1:5" x14ac:dyDescent="0.25">
      <c r="A4133" s="78" t="s">
        <v>5547</v>
      </c>
      <c r="B4133" s="57" t="s">
        <v>2069</v>
      </c>
      <c r="C4133" s="57" t="s">
        <v>4085</v>
      </c>
      <c r="D4133" s="57" t="s">
        <v>4091</v>
      </c>
      <c r="E4133" s="66" t="s">
        <v>4</v>
      </c>
    </row>
    <row r="4134" spans="1:5" x14ac:dyDescent="0.25">
      <c r="A4134" s="78" t="s">
        <v>5548</v>
      </c>
      <c r="B4134" s="57" t="s">
        <v>2069</v>
      </c>
      <c r="C4134" s="57" t="s">
        <v>4085</v>
      </c>
      <c r="D4134" s="57" t="s">
        <v>4093</v>
      </c>
      <c r="E4134" s="66" t="s">
        <v>4</v>
      </c>
    </row>
    <row r="4135" spans="1:5" x14ac:dyDescent="0.25">
      <c r="A4135" s="78" t="s">
        <v>5549</v>
      </c>
      <c r="B4135" s="57" t="s">
        <v>2069</v>
      </c>
      <c r="C4135" s="57" t="s">
        <v>4085</v>
      </c>
      <c r="D4135" s="57" t="s">
        <v>56</v>
      </c>
      <c r="E4135" s="66" t="s">
        <v>4</v>
      </c>
    </row>
    <row r="4136" spans="1:5" x14ac:dyDescent="0.25">
      <c r="A4136" s="78" t="s">
        <v>5550</v>
      </c>
      <c r="B4136" s="57" t="s">
        <v>5551</v>
      </c>
      <c r="C4136" s="57" t="s">
        <v>4085</v>
      </c>
      <c r="D4136" s="57" t="s">
        <v>4087</v>
      </c>
      <c r="E4136" s="66" t="s">
        <v>4</v>
      </c>
    </row>
    <row r="4137" spans="1:5" x14ac:dyDescent="0.25">
      <c r="A4137" s="78" t="s">
        <v>5552</v>
      </c>
      <c r="B4137" s="57" t="s">
        <v>5551</v>
      </c>
      <c r="C4137" s="57" t="s">
        <v>4085</v>
      </c>
      <c r="D4137" s="57" t="s">
        <v>4089</v>
      </c>
      <c r="E4137" s="66" t="s">
        <v>4</v>
      </c>
    </row>
    <row r="4138" spans="1:5" x14ac:dyDescent="0.25">
      <c r="A4138" s="78" t="s">
        <v>5553</v>
      </c>
      <c r="B4138" s="57" t="s">
        <v>5551</v>
      </c>
      <c r="C4138" s="57" t="s">
        <v>4085</v>
      </c>
      <c r="D4138" s="57" t="s">
        <v>4091</v>
      </c>
      <c r="E4138" s="66" t="s">
        <v>4</v>
      </c>
    </row>
    <row r="4139" spans="1:5" x14ac:dyDescent="0.25">
      <c r="A4139" s="78" t="s">
        <v>5554</v>
      </c>
      <c r="B4139" s="57" t="s">
        <v>5551</v>
      </c>
      <c r="C4139" s="57" t="s">
        <v>4085</v>
      </c>
      <c r="D4139" s="57" t="s">
        <v>4093</v>
      </c>
      <c r="E4139" s="66" t="s">
        <v>4</v>
      </c>
    </row>
    <row r="4140" spans="1:5" x14ac:dyDescent="0.25">
      <c r="A4140" s="78" t="s">
        <v>5555</v>
      </c>
      <c r="B4140" s="57" t="s">
        <v>5551</v>
      </c>
      <c r="C4140" s="57" t="s">
        <v>4085</v>
      </c>
      <c r="D4140" s="57" t="s">
        <v>56</v>
      </c>
      <c r="E4140" s="66" t="s">
        <v>4</v>
      </c>
    </row>
    <row r="4141" spans="1:5" x14ac:dyDescent="0.25">
      <c r="A4141" s="78" t="s">
        <v>5556</v>
      </c>
      <c r="B4141" s="57" t="s">
        <v>2075</v>
      </c>
      <c r="C4141" s="57" t="s">
        <v>4085</v>
      </c>
      <c r="D4141" s="57" t="s">
        <v>4087</v>
      </c>
      <c r="E4141" s="66" t="s">
        <v>4</v>
      </c>
    </row>
    <row r="4142" spans="1:5" x14ac:dyDescent="0.25">
      <c r="A4142" s="78" t="s">
        <v>5557</v>
      </c>
      <c r="B4142" s="57" t="s">
        <v>2075</v>
      </c>
      <c r="C4142" s="57" t="s">
        <v>4085</v>
      </c>
      <c r="D4142" s="57" t="s">
        <v>4093</v>
      </c>
      <c r="E4142" s="66" t="s">
        <v>4</v>
      </c>
    </row>
    <row r="4143" spans="1:5" x14ac:dyDescent="0.25">
      <c r="A4143" s="78" t="s">
        <v>5558</v>
      </c>
      <c r="B4143" s="57" t="s">
        <v>2079</v>
      </c>
      <c r="C4143" s="57" t="s">
        <v>4085</v>
      </c>
      <c r="D4143" s="57" t="s">
        <v>4087</v>
      </c>
      <c r="E4143" s="66" t="s">
        <v>4</v>
      </c>
    </row>
    <row r="4144" spans="1:5" x14ac:dyDescent="0.25">
      <c r="A4144" s="78" t="s">
        <v>5559</v>
      </c>
      <c r="B4144" s="57" t="s">
        <v>2079</v>
      </c>
      <c r="C4144" s="57" t="s">
        <v>4085</v>
      </c>
      <c r="D4144" s="57" t="s">
        <v>4089</v>
      </c>
      <c r="E4144" s="66" t="s">
        <v>4</v>
      </c>
    </row>
    <row r="4145" spans="1:5" x14ac:dyDescent="0.25">
      <c r="A4145" s="78" t="s">
        <v>5560</v>
      </c>
      <c r="B4145" s="57" t="s">
        <v>2079</v>
      </c>
      <c r="C4145" s="57" t="s">
        <v>4085</v>
      </c>
      <c r="D4145" s="57" t="s">
        <v>4091</v>
      </c>
      <c r="E4145" s="66" t="s">
        <v>4</v>
      </c>
    </row>
    <row r="4146" spans="1:5" x14ac:dyDescent="0.25">
      <c r="A4146" s="78" t="s">
        <v>5561</v>
      </c>
      <c r="B4146" s="57" t="s">
        <v>2079</v>
      </c>
      <c r="C4146" s="57" t="s">
        <v>4085</v>
      </c>
      <c r="D4146" s="57" t="s">
        <v>4093</v>
      </c>
      <c r="E4146" s="66" t="s">
        <v>4</v>
      </c>
    </row>
    <row r="4147" spans="1:5" x14ac:dyDescent="0.25">
      <c r="A4147" s="78" t="s">
        <v>5562</v>
      </c>
      <c r="B4147" s="57" t="s">
        <v>2079</v>
      </c>
      <c r="C4147" s="57" t="s">
        <v>4085</v>
      </c>
      <c r="D4147" s="57" t="s">
        <v>56</v>
      </c>
      <c r="E4147" s="66" t="s">
        <v>4</v>
      </c>
    </row>
    <row r="4148" spans="1:5" x14ac:dyDescent="0.25">
      <c r="A4148" s="78" t="s">
        <v>5563</v>
      </c>
      <c r="B4148" s="57" t="s">
        <v>5564</v>
      </c>
      <c r="C4148" s="57" t="s">
        <v>4085</v>
      </c>
      <c r="D4148" s="57" t="s">
        <v>4091</v>
      </c>
      <c r="E4148" s="66" t="s">
        <v>4</v>
      </c>
    </row>
    <row r="4149" spans="1:5" x14ac:dyDescent="0.25">
      <c r="A4149" s="78" t="s">
        <v>5565</v>
      </c>
      <c r="B4149" s="57" t="s">
        <v>5566</v>
      </c>
      <c r="C4149" s="57" t="s">
        <v>4085</v>
      </c>
      <c r="D4149" s="57" t="s">
        <v>4091</v>
      </c>
      <c r="E4149" s="66" t="s">
        <v>4</v>
      </c>
    </row>
    <row r="4150" spans="1:5" x14ac:dyDescent="0.25">
      <c r="A4150" s="78" t="s">
        <v>5567</v>
      </c>
      <c r="B4150" s="57" t="s">
        <v>2087</v>
      </c>
      <c r="C4150" s="57" t="s">
        <v>4085</v>
      </c>
      <c r="D4150" s="57" t="s">
        <v>4087</v>
      </c>
      <c r="E4150" s="66" t="s">
        <v>4</v>
      </c>
    </row>
    <row r="4151" spans="1:5" x14ac:dyDescent="0.25">
      <c r="A4151" s="78" t="s">
        <v>5568</v>
      </c>
      <c r="B4151" s="57" t="s">
        <v>2087</v>
      </c>
      <c r="C4151" s="57" t="s">
        <v>4085</v>
      </c>
      <c r="D4151" s="57" t="s">
        <v>4089</v>
      </c>
      <c r="E4151" s="66" t="s">
        <v>4</v>
      </c>
    </row>
    <row r="4152" spans="1:5" x14ac:dyDescent="0.25">
      <c r="A4152" s="78" t="s">
        <v>5569</v>
      </c>
      <c r="B4152" s="57" t="s">
        <v>2087</v>
      </c>
      <c r="C4152" s="57" t="s">
        <v>4085</v>
      </c>
      <c r="D4152" s="57" t="s">
        <v>4091</v>
      </c>
      <c r="E4152" s="66" t="s">
        <v>4</v>
      </c>
    </row>
    <row r="4153" spans="1:5" x14ac:dyDescent="0.25">
      <c r="A4153" s="78" t="s">
        <v>5570</v>
      </c>
      <c r="B4153" s="57" t="s">
        <v>2087</v>
      </c>
      <c r="C4153" s="57" t="s">
        <v>4085</v>
      </c>
      <c r="D4153" s="57" t="s">
        <v>4093</v>
      </c>
      <c r="E4153" s="66" t="s">
        <v>4</v>
      </c>
    </row>
    <row r="4154" spans="1:5" x14ac:dyDescent="0.25">
      <c r="A4154" s="78" t="s">
        <v>5571</v>
      </c>
      <c r="B4154" s="57" t="s">
        <v>2087</v>
      </c>
      <c r="C4154" s="57" t="s">
        <v>4085</v>
      </c>
      <c r="D4154" s="57" t="s">
        <v>56</v>
      </c>
      <c r="E4154" s="66" t="s">
        <v>4</v>
      </c>
    </row>
    <row r="4155" spans="1:5" x14ac:dyDescent="0.25">
      <c r="A4155" s="78" t="s">
        <v>5572</v>
      </c>
      <c r="B4155" s="57" t="s">
        <v>2099</v>
      </c>
      <c r="C4155" s="57" t="s">
        <v>4085</v>
      </c>
      <c r="D4155" s="57" t="s">
        <v>4087</v>
      </c>
      <c r="E4155" s="66" t="s">
        <v>193</v>
      </c>
    </row>
    <row r="4156" spans="1:5" x14ac:dyDescent="0.25">
      <c r="A4156" s="78" t="s">
        <v>5573</v>
      </c>
      <c r="B4156" s="57" t="s">
        <v>2099</v>
      </c>
      <c r="C4156" s="57" t="s">
        <v>4085</v>
      </c>
      <c r="D4156" s="57" t="s">
        <v>4089</v>
      </c>
      <c r="E4156" s="66" t="s">
        <v>193</v>
      </c>
    </row>
    <row r="4157" spans="1:5" x14ac:dyDescent="0.25">
      <c r="A4157" s="78" t="s">
        <v>5574</v>
      </c>
      <c r="B4157" s="57" t="s">
        <v>2099</v>
      </c>
      <c r="C4157" s="57" t="s">
        <v>4085</v>
      </c>
      <c r="D4157" s="57" t="s">
        <v>4091</v>
      </c>
      <c r="E4157" s="66" t="s">
        <v>193</v>
      </c>
    </row>
    <row r="4158" spans="1:5" x14ac:dyDescent="0.25">
      <c r="A4158" s="78" t="s">
        <v>5575</v>
      </c>
      <c r="B4158" s="57" t="s">
        <v>2099</v>
      </c>
      <c r="C4158" s="57" t="s">
        <v>4085</v>
      </c>
      <c r="D4158" s="57" t="s">
        <v>4093</v>
      </c>
      <c r="E4158" s="66" t="s">
        <v>193</v>
      </c>
    </row>
    <row r="4159" spans="1:5" x14ac:dyDescent="0.25">
      <c r="A4159" s="78" t="s">
        <v>5576</v>
      </c>
      <c r="B4159" s="57" t="s">
        <v>2099</v>
      </c>
      <c r="C4159" s="57" t="s">
        <v>4085</v>
      </c>
      <c r="D4159" s="57" t="s">
        <v>56</v>
      </c>
      <c r="E4159" s="66" t="s">
        <v>193</v>
      </c>
    </row>
    <row r="4160" spans="1:5" x14ac:dyDescent="0.25">
      <c r="A4160" s="78" t="s">
        <v>5577</v>
      </c>
      <c r="B4160" s="57" t="s">
        <v>2105</v>
      </c>
      <c r="C4160" s="57" t="s">
        <v>4085</v>
      </c>
      <c r="D4160" s="57" t="s">
        <v>4087</v>
      </c>
      <c r="E4160" s="66" t="s">
        <v>193</v>
      </c>
    </row>
    <row r="4161" spans="1:5" x14ac:dyDescent="0.25">
      <c r="A4161" s="78" t="s">
        <v>5578</v>
      </c>
      <c r="B4161" s="57" t="s">
        <v>2105</v>
      </c>
      <c r="C4161" s="57" t="s">
        <v>4085</v>
      </c>
      <c r="D4161" s="57" t="s">
        <v>4089</v>
      </c>
      <c r="E4161" s="66" t="s">
        <v>193</v>
      </c>
    </row>
    <row r="4162" spans="1:5" x14ac:dyDescent="0.25">
      <c r="A4162" s="78" t="s">
        <v>5579</v>
      </c>
      <c r="B4162" s="57" t="s">
        <v>2105</v>
      </c>
      <c r="C4162" s="57" t="s">
        <v>4085</v>
      </c>
      <c r="D4162" s="57" t="s">
        <v>4091</v>
      </c>
      <c r="E4162" s="66" t="s">
        <v>193</v>
      </c>
    </row>
    <row r="4163" spans="1:5" x14ac:dyDescent="0.25">
      <c r="A4163" s="78" t="s">
        <v>5580</v>
      </c>
      <c r="B4163" s="57" t="s">
        <v>2105</v>
      </c>
      <c r="C4163" s="57" t="s">
        <v>4085</v>
      </c>
      <c r="D4163" s="57" t="s">
        <v>4093</v>
      </c>
      <c r="E4163" s="66" t="s">
        <v>193</v>
      </c>
    </row>
    <row r="4164" spans="1:5" x14ac:dyDescent="0.25">
      <c r="A4164" s="78" t="s">
        <v>5581</v>
      </c>
      <c r="B4164" s="57" t="s">
        <v>2105</v>
      </c>
      <c r="C4164" s="57" t="s">
        <v>4085</v>
      </c>
      <c r="D4164" s="57" t="s">
        <v>56</v>
      </c>
      <c r="E4164" s="66" t="s">
        <v>193</v>
      </c>
    </row>
    <row r="4165" spans="1:5" x14ac:dyDescent="0.25">
      <c r="A4165" s="78" t="s">
        <v>5582</v>
      </c>
      <c r="B4165" s="57" t="s">
        <v>2111</v>
      </c>
      <c r="C4165" s="57" t="s">
        <v>4085</v>
      </c>
      <c r="D4165" s="57" t="s">
        <v>4087</v>
      </c>
      <c r="E4165" s="66" t="s">
        <v>193</v>
      </c>
    </row>
    <row r="4166" spans="1:5" x14ac:dyDescent="0.25">
      <c r="A4166" s="78" t="s">
        <v>5583</v>
      </c>
      <c r="B4166" s="57" t="s">
        <v>2111</v>
      </c>
      <c r="C4166" s="57" t="s">
        <v>4085</v>
      </c>
      <c r="D4166" s="57" t="s">
        <v>4089</v>
      </c>
      <c r="E4166" s="66" t="s">
        <v>193</v>
      </c>
    </row>
    <row r="4167" spans="1:5" x14ac:dyDescent="0.25">
      <c r="A4167" s="78" t="s">
        <v>5584</v>
      </c>
      <c r="B4167" s="57" t="s">
        <v>2111</v>
      </c>
      <c r="C4167" s="57" t="s">
        <v>4085</v>
      </c>
      <c r="D4167" s="57" t="s">
        <v>4091</v>
      </c>
      <c r="E4167" s="66" t="s">
        <v>193</v>
      </c>
    </row>
    <row r="4168" spans="1:5" x14ac:dyDescent="0.25">
      <c r="A4168" s="78" t="s">
        <v>5585</v>
      </c>
      <c r="B4168" s="57" t="s">
        <v>2111</v>
      </c>
      <c r="C4168" s="57" t="s">
        <v>4085</v>
      </c>
      <c r="D4168" s="57" t="s">
        <v>4093</v>
      </c>
      <c r="E4168" s="66" t="s">
        <v>193</v>
      </c>
    </row>
    <row r="4169" spans="1:5" x14ac:dyDescent="0.25">
      <c r="A4169" s="78" t="s">
        <v>5586</v>
      </c>
      <c r="B4169" s="57" t="s">
        <v>2111</v>
      </c>
      <c r="C4169" s="57" t="s">
        <v>4085</v>
      </c>
      <c r="D4169" s="57" t="s">
        <v>56</v>
      </c>
      <c r="E4169" s="66" t="s">
        <v>193</v>
      </c>
    </row>
    <row r="4170" spans="1:5" x14ac:dyDescent="0.25">
      <c r="A4170" s="78" t="s">
        <v>5587</v>
      </c>
      <c r="B4170" s="57" t="s">
        <v>2117</v>
      </c>
      <c r="C4170" s="57" t="s">
        <v>4085</v>
      </c>
      <c r="D4170" s="57" t="s">
        <v>4087</v>
      </c>
      <c r="E4170" s="66" t="s">
        <v>193</v>
      </c>
    </row>
    <row r="4171" spans="1:5" x14ac:dyDescent="0.25">
      <c r="A4171" s="78" t="s">
        <v>5588</v>
      </c>
      <c r="B4171" s="57" t="s">
        <v>2117</v>
      </c>
      <c r="C4171" s="57" t="s">
        <v>4085</v>
      </c>
      <c r="D4171" s="57" t="s">
        <v>4089</v>
      </c>
      <c r="E4171" s="66" t="s">
        <v>193</v>
      </c>
    </row>
    <row r="4172" spans="1:5" x14ac:dyDescent="0.25">
      <c r="A4172" s="78" t="s">
        <v>5589</v>
      </c>
      <c r="B4172" s="57" t="s">
        <v>2117</v>
      </c>
      <c r="C4172" s="57" t="s">
        <v>4085</v>
      </c>
      <c r="D4172" s="57" t="s">
        <v>4091</v>
      </c>
      <c r="E4172" s="66" t="s">
        <v>193</v>
      </c>
    </row>
    <row r="4173" spans="1:5" x14ac:dyDescent="0.25">
      <c r="A4173" s="78" t="s">
        <v>5590</v>
      </c>
      <c r="B4173" s="57" t="s">
        <v>2117</v>
      </c>
      <c r="C4173" s="57" t="s">
        <v>4085</v>
      </c>
      <c r="D4173" s="57" t="s">
        <v>4093</v>
      </c>
      <c r="E4173" s="66" t="s">
        <v>193</v>
      </c>
    </row>
    <row r="4174" spans="1:5" x14ac:dyDescent="0.25">
      <c r="A4174" s="78" t="s">
        <v>5591</v>
      </c>
      <c r="B4174" s="57" t="s">
        <v>2117</v>
      </c>
      <c r="C4174" s="57" t="s">
        <v>4085</v>
      </c>
      <c r="D4174" s="57" t="s">
        <v>56</v>
      </c>
      <c r="E4174" s="66" t="s">
        <v>193</v>
      </c>
    </row>
    <row r="4175" spans="1:5" x14ac:dyDescent="0.25">
      <c r="A4175" s="78" t="s">
        <v>5592</v>
      </c>
      <c r="B4175" s="57" t="s">
        <v>5593</v>
      </c>
      <c r="C4175" s="57" t="s">
        <v>4085</v>
      </c>
      <c r="D4175" s="57" t="s">
        <v>4087</v>
      </c>
      <c r="E4175" s="66" t="s">
        <v>4</v>
      </c>
    </row>
    <row r="4176" spans="1:5" x14ac:dyDescent="0.25">
      <c r="A4176" s="78" t="s">
        <v>5594</v>
      </c>
      <c r="B4176" s="57" t="s">
        <v>5593</v>
      </c>
      <c r="C4176" s="57" t="s">
        <v>4085</v>
      </c>
      <c r="D4176" s="57" t="s">
        <v>4089</v>
      </c>
      <c r="E4176" s="66" t="s">
        <v>4</v>
      </c>
    </row>
    <row r="4177" spans="1:5" x14ac:dyDescent="0.25">
      <c r="A4177" s="78" t="s">
        <v>5595</v>
      </c>
      <c r="B4177" s="57" t="s">
        <v>5593</v>
      </c>
      <c r="C4177" s="57" t="s">
        <v>4085</v>
      </c>
      <c r="D4177" s="57" t="s">
        <v>4091</v>
      </c>
      <c r="E4177" s="66" t="s">
        <v>4</v>
      </c>
    </row>
    <row r="4178" spans="1:5" x14ac:dyDescent="0.25">
      <c r="A4178" s="78" t="s">
        <v>5596</v>
      </c>
      <c r="B4178" s="57" t="s">
        <v>5593</v>
      </c>
      <c r="C4178" s="57" t="s">
        <v>4085</v>
      </c>
      <c r="D4178" s="57" t="s">
        <v>4093</v>
      </c>
      <c r="E4178" s="66" t="s">
        <v>4</v>
      </c>
    </row>
    <row r="4179" spans="1:5" x14ac:dyDescent="0.25">
      <c r="A4179" s="78" t="s">
        <v>5597</v>
      </c>
      <c r="B4179" s="57" t="s">
        <v>5593</v>
      </c>
      <c r="C4179" s="57" t="s">
        <v>4085</v>
      </c>
      <c r="D4179" s="57" t="s">
        <v>56</v>
      </c>
      <c r="E4179" s="66" t="s">
        <v>4</v>
      </c>
    </row>
    <row r="4180" spans="1:5" x14ac:dyDescent="0.25">
      <c r="A4180" s="78" t="s">
        <v>5598</v>
      </c>
      <c r="B4180" s="57" t="s">
        <v>2123</v>
      </c>
      <c r="C4180" s="57" t="s">
        <v>4085</v>
      </c>
      <c r="D4180" s="57" t="s">
        <v>4087</v>
      </c>
      <c r="E4180" s="66" t="s">
        <v>4</v>
      </c>
    </row>
    <row r="4181" spans="1:5" x14ac:dyDescent="0.25">
      <c r="A4181" s="78" t="s">
        <v>5599</v>
      </c>
      <c r="B4181" s="57" t="s">
        <v>2123</v>
      </c>
      <c r="C4181" s="57" t="s">
        <v>4085</v>
      </c>
      <c r="D4181" s="57" t="s">
        <v>4089</v>
      </c>
      <c r="E4181" s="66" t="s">
        <v>4</v>
      </c>
    </row>
    <row r="4182" spans="1:5" x14ac:dyDescent="0.25">
      <c r="A4182" s="78" t="s">
        <v>5600</v>
      </c>
      <c r="B4182" s="57" t="s">
        <v>2123</v>
      </c>
      <c r="C4182" s="57" t="s">
        <v>4085</v>
      </c>
      <c r="D4182" s="57" t="s">
        <v>4091</v>
      </c>
      <c r="E4182" s="66" t="s">
        <v>4</v>
      </c>
    </row>
    <row r="4183" spans="1:5" x14ac:dyDescent="0.25">
      <c r="A4183" s="78" t="s">
        <v>5601</v>
      </c>
      <c r="B4183" s="57" t="s">
        <v>2123</v>
      </c>
      <c r="C4183" s="57" t="s">
        <v>4085</v>
      </c>
      <c r="D4183" s="57" t="s">
        <v>4093</v>
      </c>
      <c r="E4183" s="66" t="s">
        <v>4</v>
      </c>
    </row>
    <row r="4184" spans="1:5" x14ac:dyDescent="0.25">
      <c r="A4184" s="78" t="s">
        <v>5602</v>
      </c>
      <c r="B4184" s="57" t="s">
        <v>2123</v>
      </c>
      <c r="C4184" s="57" t="s">
        <v>4085</v>
      </c>
      <c r="D4184" s="57" t="s">
        <v>56</v>
      </c>
      <c r="E4184" s="66" t="s">
        <v>4</v>
      </c>
    </row>
    <row r="4185" spans="1:5" x14ac:dyDescent="0.25">
      <c r="A4185" s="78" t="s">
        <v>5603</v>
      </c>
      <c r="B4185" s="57" t="s">
        <v>5604</v>
      </c>
      <c r="C4185" s="57" t="s">
        <v>4085</v>
      </c>
      <c r="D4185" s="57" t="s">
        <v>4087</v>
      </c>
      <c r="E4185" s="66" t="s">
        <v>4</v>
      </c>
    </row>
    <row r="4186" spans="1:5" x14ac:dyDescent="0.25">
      <c r="A4186" s="78" t="s">
        <v>5605</v>
      </c>
      <c r="B4186" s="57" t="s">
        <v>5604</v>
      </c>
      <c r="C4186" s="57" t="s">
        <v>4085</v>
      </c>
      <c r="D4186" s="57" t="s">
        <v>4089</v>
      </c>
      <c r="E4186" s="66" t="s">
        <v>4</v>
      </c>
    </row>
    <row r="4187" spans="1:5" x14ac:dyDescent="0.25">
      <c r="A4187" s="78" t="s">
        <v>5606</v>
      </c>
      <c r="B4187" s="57" t="s">
        <v>5604</v>
      </c>
      <c r="C4187" s="57" t="s">
        <v>4085</v>
      </c>
      <c r="D4187" s="57" t="s">
        <v>4091</v>
      </c>
      <c r="E4187" s="66" t="s">
        <v>4</v>
      </c>
    </row>
    <row r="4188" spans="1:5" x14ac:dyDescent="0.25">
      <c r="A4188" s="78" t="s">
        <v>5607</v>
      </c>
      <c r="B4188" s="57" t="s">
        <v>5604</v>
      </c>
      <c r="C4188" s="57" t="s">
        <v>4085</v>
      </c>
      <c r="D4188" s="57" t="s">
        <v>4093</v>
      </c>
      <c r="E4188" s="66" t="s">
        <v>4</v>
      </c>
    </row>
    <row r="4189" spans="1:5" x14ac:dyDescent="0.25">
      <c r="A4189" s="78" t="s">
        <v>5608</v>
      </c>
      <c r="B4189" s="57" t="s">
        <v>5604</v>
      </c>
      <c r="C4189" s="57" t="s">
        <v>4085</v>
      </c>
      <c r="D4189" s="57" t="s">
        <v>56</v>
      </c>
      <c r="E4189" s="66" t="s">
        <v>4</v>
      </c>
    </row>
    <row r="4190" spans="1:5" x14ac:dyDescent="0.25">
      <c r="A4190" s="78" t="s">
        <v>5609</v>
      </c>
      <c r="B4190" s="57" t="s">
        <v>2131</v>
      </c>
      <c r="C4190" s="57" t="s">
        <v>4085</v>
      </c>
      <c r="D4190" s="57" t="s">
        <v>4087</v>
      </c>
      <c r="E4190" s="66" t="s">
        <v>2132</v>
      </c>
    </row>
    <row r="4191" spans="1:5" x14ac:dyDescent="0.25">
      <c r="A4191" s="78" t="s">
        <v>5610</v>
      </c>
      <c r="B4191" s="57" t="s">
        <v>2131</v>
      </c>
      <c r="C4191" s="57" t="s">
        <v>4085</v>
      </c>
      <c r="D4191" s="57" t="s">
        <v>4089</v>
      </c>
      <c r="E4191" s="66" t="s">
        <v>2132</v>
      </c>
    </row>
    <row r="4192" spans="1:5" x14ac:dyDescent="0.25">
      <c r="A4192" s="78" t="s">
        <v>5611</v>
      </c>
      <c r="B4192" s="57" t="s">
        <v>2131</v>
      </c>
      <c r="C4192" s="57" t="s">
        <v>4085</v>
      </c>
      <c r="D4192" s="57" t="s">
        <v>4091</v>
      </c>
      <c r="E4192" s="66" t="s">
        <v>2132</v>
      </c>
    </row>
    <row r="4193" spans="1:5" x14ac:dyDescent="0.25">
      <c r="A4193" s="78" t="s">
        <v>5612</v>
      </c>
      <c r="B4193" s="57" t="s">
        <v>2131</v>
      </c>
      <c r="C4193" s="57" t="s">
        <v>4085</v>
      </c>
      <c r="D4193" s="57" t="s">
        <v>4093</v>
      </c>
      <c r="E4193" s="66" t="s">
        <v>2132</v>
      </c>
    </row>
    <row r="4194" spans="1:5" x14ac:dyDescent="0.25">
      <c r="A4194" s="78" t="s">
        <v>5613</v>
      </c>
      <c r="B4194" s="57" t="s">
        <v>2131</v>
      </c>
      <c r="C4194" s="57" t="s">
        <v>4085</v>
      </c>
      <c r="D4194" s="57" t="s">
        <v>56</v>
      </c>
      <c r="E4194" s="66" t="s">
        <v>2132</v>
      </c>
    </row>
    <row r="4195" spans="1:5" x14ac:dyDescent="0.25">
      <c r="A4195" s="78" t="s">
        <v>5614</v>
      </c>
      <c r="B4195" s="57" t="s">
        <v>2180</v>
      </c>
      <c r="C4195" s="57" t="s">
        <v>4085</v>
      </c>
      <c r="D4195" s="57" t="s">
        <v>4087</v>
      </c>
      <c r="E4195" s="66" t="s">
        <v>4</v>
      </c>
    </row>
    <row r="4196" spans="1:5" x14ac:dyDescent="0.25">
      <c r="A4196" s="78" t="s">
        <v>5615</v>
      </c>
      <c r="B4196" s="57" t="s">
        <v>2180</v>
      </c>
      <c r="C4196" s="57" t="s">
        <v>4085</v>
      </c>
      <c r="D4196" s="57" t="s">
        <v>4089</v>
      </c>
      <c r="E4196" s="66" t="s">
        <v>4</v>
      </c>
    </row>
    <row r="4197" spans="1:5" x14ac:dyDescent="0.25">
      <c r="A4197" s="78" t="s">
        <v>5616</v>
      </c>
      <c r="B4197" s="57" t="s">
        <v>2180</v>
      </c>
      <c r="C4197" s="57" t="s">
        <v>4085</v>
      </c>
      <c r="D4197" s="57" t="s">
        <v>4091</v>
      </c>
      <c r="E4197" s="66" t="s">
        <v>4</v>
      </c>
    </row>
    <row r="4198" spans="1:5" x14ac:dyDescent="0.25">
      <c r="A4198" s="78" t="s">
        <v>5617</v>
      </c>
      <c r="B4198" s="57" t="s">
        <v>2180</v>
      </c>
      <c r="C4198" s="57" t="s">
        <v>4085</v>
      </c>
      <c r="D4198" s="57" t="s">
        <v>4093</v>
      </c>
      <c r="E4198" s="66" t="s">
        <v>4</v>
      </c>
    </row>
    <row r="4199" spans="1:5" x14ac:dyDescent="0.25">
      <c r="A4199" s="78" t="s">
        <v>5618</v>
      </c>
      <c r="B4199" s="57" t="s">
        <v>2180</v>
      </c>
      <c r="C4199" s="57" t="s">
        <v>4085</v>
      </c>
      <c r="D4199" s="57" t="s">
        <v>56</v>
      </c>
      <c r="E4199" s="66" t="s">
        <v>4</v>
      </c>
    </row>
    <row r="4200" spans="1:5" x14ac:dyDescent="0.25">
      <c r="A4200" s="78" t="s">
        <v>5619</v>
      </c>
      <c r="B4200" s="57" t="s">
        <v>5620</v>
      </c>
      <c r="C4200" s="57" t="s">
        <v>4085</v>
      </c>
      <c r="D4200" s="57" t="s">
        <v>4087</v>
      </c>
      <c r="E4200" s="66" t="s">
        <v>193</v>
      </c>
    </row>
    <row r="4201" spans="1:5" x14ac:dyDescent="0.25">
      <c r="A4201" s="78" t="s">
        <v>5621</v>
      </c>
      <c r="B4201" s="57" t="s">
        <v>5620</v>
      </c>
      <c r="C4201" s="57" t="s">
        <v>4085</v>
      </c>
      <c r="D4201" s="57" t="s">
        <v>4089</v>
      </c>
      <c r="E4201" s="66" t="s">
        <v>193</v>
      </c>
    </row>
    <row r="4202" spans="1:5" x14ac:dyDescent="0.25">
      <c r="A4202" s="78" t="s">
        <v>5622</v>
      </c>
      <c r="B4202" s="57" t="s">
        <v>5620</v>
      </c>
      <c r="C4202" s="57" t="s">
        <v>4085</v>
      </c>
      <c r="D4202" s="57" t="s">
        <v>4091</v>
      </c>
      <c r="E4202" s="66" t="s">
        <v>193</v>
      </c>
    </row>
    <row r="4203" spans="1:5" x14ac:dyDescent="0.25">
      <c r="A4203" s="78" t="s">
        <v>5623</v>
      </c>
      <c r="B4203" s="57" t="s">
        <v>5620</v>
      </c>
      <c r="C4203" s="57" t="s">
        <v>4085</v>
      </c>
      <c r="D4203" s="57" t="s">
        <v>4093</v>
      </c>
      <c r="E4203" s="66" t="s">
        <v>193</v>
      </c>
    </row>
    <row r="4204" spans="1:5" x14ac:dyDescent="0.25">
      <c r="A4204" s="78" t="s">
        <v>5624</v>
      </c>
      <c r="B4204" s="57" t="s">
        <v>5620</v>
      </c>
      <c r="C4204" s="57" t="s">
        <v>4085</v>
      </c>
      <c r="D4204" s="57" t="s">
        <v>56</v>
      </c>
      <c r="E4204" s="66" t="s">
        <v>193</v>
      </c>
    </row>
    <row r="4205" spans="1:5" x14ac:dyDescent="0.25">
      <c r="A4205" s="78" t="s">
        <v>5625</v>
      </c>
      <c r="B4205" s="57" t="s">
        <v>5626</v>
      </c>
      <c r="C4205" s="57" t="s">
        <v>4085</v>
      </c>
      <c r="D4205" s="57" t="s">
        <v>4087</v>
      </c>
      <c r="E4205" s="66" t="s">
        <v>4</v>
      </c>
    </row>
    <row r="4206" spans="1:5" x14ac:dyDescent="0.25">
      <c r="A4206" s="78" t="s">
        <v>5627</v>
      </c>
      <c r="B4206" s="57" t="s">
        <v>5626</v>
      </c>
      <c r="C4206" s="57" t="s">
        <v>4085</v>
      </c>
      <c r="D4206" s="57" t="s">
        <v>4089</v>
      </c>
      <c r="E4206" s="66" t="s">
        <v>4</v>
      </c>
    </row>
    <row r="4207" spans="1:5" x14ac:dyDescent="0.25">
      <c r="A4207" s="78" t="s">
        <v>5628</v>
      </c>
      <c r="B4207" s="57" t="s">
        <v>5626</v>
      </c>
      <c r="C4207" s="57" t="s">
        <v>4085</v>
      </c>
      <c r="D4207" s="57" t="s">
        <v>4091</v>
      </c>
      <c r="E4207" s="66" t="s">
        <v>4</v>
      </c>
    </row>
    <row r="4208" spans="1:5" x14ac:dyDescent="0.25">
      <c r="A4208" s="78" t="s">
        <v>5629</v>
      </c>
      <c r="B4208" s="57" t="s">
        <v>5626</v>
      </c>
      <c r="C4208" s="57" t="s">
        <v>4085</v>
      </c>
      <c r="D4208" s="57" t="s">
        <v>4093</v>
      </c>
      <c r="E4208" s="66" t="s">
        <v>4</v>
      </c>
    </row>
    <row r="4209" spans="1:5" x14ac:dyDescent="0.25">
      <c r="A4209" s="78" t="s">
        <v>5630</v>
      </c>
      <c r="B4209" s="57" t="s">
        <v>5626</v>
      </c>
      <c r="C4209" s="57" t="s">
        <v>4085</v>
      </c>
      <c r="D4209" s="57" t="s">
        <v>56</v>
      </c>
      <c r="E4209" s="66" t="s">
        <v>4</v>
      </c>
    </row>
    <row r="4210" spans="1:5" x14ac:dyDescent="0.25">
      <c r="A4210" s="78" t="s">
        <v>5631</v>
      </c>
      <c r="B4210" s="57" t="s">
        <v>2194</v>
      </c>
      <c r="C4210" s="57" t="s">
        <v>4085</v>
      </c>
      <c r="D4210" s="57" t="s">
        <v>4087</v>
      </c>
      <c r="E4210" s="66" t="s">
        <v>193</v>
      </c>
    </row>
    <row r="4211" spans="1:5" x14ac:dyDescent="0.25">
      <c r="A4211" s="78" t="s">
        <v>5632</v>
      </c>
      <c r="B4211" s="57" t="s">
        <v>2194</v>
      </c>
      <c r="C4211" s="57" t="s">
        <v>4085</v>
      </c>
      <c r="D4211" s="57" t="s">
        <v>4089</v>
      </c>
      <c r="E4211" s="66" t="s">
        <v>193</v>
      </c>
    </row>
    <row r="4212" spans="1:5" x14ac:dyDescent="0.25">
      <c r="A4212" s="78" t="s">
        <v>5633</v>
      </c>
      <c r="B4212" s="57" t="s">
        <v>2194</v>
      </c>
      <c r="C4212" s="57" t="s">
        <v>4085</v>
      </c>
      <c r="D4212" s="57" t="s">
        <v>4091</v>
      </c>
      <c r="E4212" s="66" t="s">
        <v>193</v>
      </c>
    </row>
    <row r="4213" spans="1:5" x14ac:dyDescent="0.25">
      <c r="A4213" s="78" t="s">
        <v>5634</v>
      </c>
      <c r="B4213" s="57" t="s">
        <v>2194</v>
      </c>
      <c r="C4213" s="57" t="s">
        <v>4085</v>
      </c>
      <c r="D4213" s="57" t="s">
        <v>4093</v>
      </c>
      <c r="E4213" s="66" t="s">
        <v>193</v>
      </c>
    </row>
    <row r="4214" spans="1:5" x14ac:dyDescent="0.25">
      <c r="A4214" s="78" t="s">
        <v>5635</v>
      </c>
      <c r="B4214" s="57" t="s">
        <v>2194</v>
      </c>
      <c r="C4214" s="57" t="s">
        <v>4085</v>
      </c>
      <c r="D4214" s="57" t="s">
        <v>56</v>
      </c>
      <c r="E4214" s="66" t="s">
        <v>193</v>
      </c>
    </row>
    <row r="4215" spans="1:5" x14ac:dyDescent="0.25">
      <c r="A4215" s="78" t="s">
        <v>5636</v>
      </c>
      <c r="B4215" s="57" t="s">
        <v>2206</v>
      </c>
      <c r="C4215" s="57" t="s">
        <v>4085</v>
      </c>
      <c r="D4215" s="57" t="s">
        <v>4087</v>
      </c>
      <c r="E4215" s="66" t="s">
        <v>193</v>
      </c>
    </row>
    <row r="4216" spans="1:5" x14ac:dyDescent="0.25">
      <c r="A4216" s="78" t="s">
        <v>5637</v>
      </c>
      <c r="B4216" s="57" t="s">
        <v>2206</v>
      </c>
      <c r="C4216" s="57" t="s">
        <v>4085</v>
      </c>
      <c r="D4216" s="57" t="s">
        <v>4089</v>
      </c>
      <c r="E4216" s="66" t="s">
        <v>193</v>
      </c>
    </row>
    <row r="4217" spans="1:5" x14ac:dyDescent="0.25">
      <c r="A4217" s="78" t="s">
        <v>5638</v>
      </c>
      <c r="B4217" s="57" t="s">
        <v>2206</v>
      </c>
      <c r="C4217" s="57" t="s">
        <v>4085</v>
      </c>
      <c r="D4217" s="57" t="s">
        <v>4091</v>
      </c>
      <c r="E4217" s="66" t="s">
        <v>193</v>
      </c>
    </row>
    <row r="4218" spans="1:5" x14ac:dyDescent="0.25">
      <c r="A4218" s="78" t="s">
        <v>5639</v>
      </c>
      <c r="B4218" s="57" t="s">
        <v>2206</v>
      </c>
      <c r="C4218" s="57" t="s">
        <v>4085</v>
      </c>
      <c r="D4218" s="57" t="s">
        <v>4093</v>
      </c>
      <c r="E4218" s="66" t="s">
        <v>193</v>
      </c>
    </row>
    <row r="4219" spans="1:5" x14ac:dyDescent="0.25">
      <c r="A4219" s="78" t="s">
        <v>5640</v>
      </c>
      <c r="B4219" s="57" t="s">
        <v>2206</v>
      </c>
      <c r="C4219" s="57" t="s">
        <v>4085</v>
      </c>
      <c r="D4219" s="57" t="s">
        <v>56</v>
      </c>
      <c r="E4219" s="66" t="s">
        <v>193</v>
      </c>
    </row>
    <row r="4220" spans="1:5" x14ac:dyDescent="0.25">
      <c r="A4220" s="78" t="s">
        <v>5641</v>
      </c>
      <c r="B4220" s="57" t="s">
        <v>2212</v>
      </c>
      <c r="C4220" s="57" t="s">
        <v>4085</v>
      </c>
      <c r="D4220" s="57" t="s">
        <v>4087</v>
      </c>
      <c r="E4220" s="66" t="s">
        <v>4</v>
      </c>
    </row>
    <row r="4221" spans="1:5" x14ac:dyDescent="0.25">
      <c r="A4221" s="78" t="s">
        <v>5642</v>
      </c>
      <c r="B4221" s="57" t="s">
        <v>2212</v>
      </c>
      <c r="C4221" s="57" t="s">
        <v>4085</v>
      </c>
      <c r="D4221" s="57" t="s">
        <v>4089</v>
      </c>
      <c r="E4221" s="66" t="s">
        <v>4</v>
      </c>
    </row>
    <row r="4222" spans="1:5" x14ac:dyDescent="0.25">
      <c r="A4222" s="78" t="s">
        <v>5643</v>
      </c>
      <c r="B4222" s="57" t="s">
        <v>2212</v>
      </c>
      <c r="C4222" s="57" t="s">
        <v>4085</v>
      </c>
      <c r="D4222" s="57" t="s">
        <v>4091</v>
      </c>
      <c r="E4222" s="66" t="s">
        <v>4</v>
      </c>
    </row>
    <row r="4223" spans="1:5" x14ac:dyDescent="0.25">
      <c r="A4223" s="78" t="s">
        <v>5644</v>
      </c>
      <c r="B4223" s="57" t="s">
        <v>2212</v>
      </c>
      <c r="C4223" s="57" t="s">
        <v>4085</v>
      </c>
      <c r="D4223" s="57" t="s">
        <v>4093</v>
      </c>
      <c r="E4223" s="66" t="s">
        <v>4</v>
      </c>
    </row>
    <row r="4224" spans="1:5" x14ac:dyDescent="0.25">
      <c r="A4224" s="78" t="s">
        <v>5645</v>
      </c>
      <c r="B4224" s="57" t="s">
        <v>2212</v>
      </c>
      <c r="C4224" s="57" t="s">
        <v>4085</v>
      </c>
      <c r="D4224" s="57" t="s">
        <v>56</v>
      </c>
      <c r="E4224" s="66" t="s">
        <v>4</v>
      </c>
    </row>
    <row r="4225" spans="1:5" x14ac:dyDescent="0.25">
      <c r="A4225" s="78" t="s">
        <v>5646</v>
      </c>
      <c r="B4225" s="57" t="s">
        <v>5647</v>
      </c>
      <c r="C4225" s="57" t="s">
        <v>4085</v>
      </c>
      <c r="D4225" s="57" t="s">
        <v>4087</v>
      </c>
      <c r="E4225" s="66" t="s">
        <v>4</v>
      </c>
    </row>
    <row r="4226" spans="1:5" x14ac:dyDescent="0.25">
      <c r="A4226" s="78" t="s">
        <v>5648</v>
      </c>
      <c r="B4226" s="57" t="s">
        <v>5647</v>
      </c>
      <c r="C4226" s="57" t="s">
        <v>4085</v>
      </c>
      <c r="D4226" s="57" t="s">
        <v>4089</v>
      </c>
      <c r="E4226" s="66" t="s">
        <v>4</v>
      </c>
    </row>
    <row r="4227" spans="1:5" x14ac:dyDescent="0.25">
      <c r="A4227" s="78" t="s">
        <v>5649</v>
      </c>
      <c r="B4227" s="57" t="s">
        <v>5647</v>
      </c>
      <c r="C4227" s="57" t="s">
        <v>4085</v>
      </c>
      <c r="D4227" s="57" t="s">
        <v>4091</v>
      </c>
      <c r="E4227" s="66" t="s">
        <v>4</v>
      </c>
    </row>
    <row r="4228" spans="1:5" x14ac:dyDescent="0.25">
      <c r="A4228" s="78" t="s">
        <v>5650</v>
      </c>
      <c r="B4228" s="57" t="s">
        <v>5647</v>
      </c>
      <c r="C4228" s="57" t="s">
        <v>4085</v>
      </c>
      <c r="D4228" s="57" t="s">
        <v>4093</v>
      </c>
      <c r="E4228" s="66" t="s">
        <v>4</v>
      </c>
    </row>
    <row r="4229" spans="1:5" x14ac:dyDescent="0.25">
      <c r="A4229" s="78" t="s">
        <v>5651</v>
      </c>
      <c r="B4229" s="57" t="s">
        <v>5647</v>
      </c>
      <c r="C4229" s="57" t="s">
        <v>4085</v>
      </c>
      <c r="D4229" s="57" t="s">
        <v>56</v>
      </c>
      <c r="E4229" s="66" t="s">
        <v>4</v>
      </c>
    </row>
    <row r="4230" spans="1:5" x14ac:dyDescent="0.25">
      <c r="A4230" s="78" t="s">
        <v>5652</v>
      </c>
      <c r="B4230" s="57" t="s">
        <v>2224</v>
      </c>
      <c r="C4230" s="57" t="s">
        <v>4085</v>
      </c>
      <c r="D4230" s="57" t="s">
        <v>4087</v>
      </c>
      <c r="E4230" s="66" t="s">
        <v>4</v>
      </c>
    </row>
    <row r="4231" spans="1:5" x14ac:dyDescent="0.25">
      <c r="A4231" s="78" t="s">
        <v>5653</v>
      </c>
      <c r="B4231" s="57" t="s">
        <v>2224</v>
      </c>
      <c r="C4231" s="57" t="s">
        <v>4085</v>
      </c>
      <c r="D4231" s="57" t="s">
        <v>4089</v>
      </c>
      <c r="E4231" s="66" t="s">
        <v>4</v>
      </c>
    </row>
    <row r="4232" spans="1:5" x14ac:dyDescent="0.25">
      <c r="A4232" s="78" t="s">
        <v>5654</v>
      </c>
      <c r="B4232" s="57" t="s">
        <v>2224</v>
      </c>
      <c r="C4232" s="57" t="s">
        <v>4085</v>
      </c>
      <c r="D4232" s="57" t="s">
        <v>4091</v>
      </c>
      <c r="E4232" s="66" t="s">
        <v>4</v>
      </c>
    </row>
    <row r="4233" spans="1:5" x14ac:dyDescent="0.25">
      <c r="A4233" s="78" t="s">
        <v>5655</v>
      </c>
      <c r="B4233" s="57" t="s">
        <v>2224</v>
      </c>
      <c r="C4233" s="57" t="s">
        <v>4085</v>
      </c>
      <c r="D4233" s="57" t="s">
        <v>4093</v>
      </c>
      <c r="E4233" s="66" t="s">
        <v>4</v>
      </c>
    </row>
    <row r="4234" spans="1:5" x14ac:dyDescent="0.25">
      <c r="A4234" s="78" t="s">
        <v>5656</v>
      </c>
      <c r="B4234" s="57" t="s">
        <v>2224</v>
      </c>
      <c r="C4234" s="57" t="s">
        <v>4085</v>
      </c>
      <c r="D4234" s="57" t="s">
        <v>56</v>
      </c>
      <c r="E4234" s="66" t="s">
        <v>4</v>
      </c>
    </row>
    <row r="4235" spans="1:5" x14ac:dyDescent="0.25">
      <c r="A4235" s="78" t="s">
        <v>5657</v>
      </c>
      <c r="B4235" s="57" t="s">
        <v>2230</v>
      </c>
      <c r="C4235" s="57" t="s">
        <v>4085</v>
      </c>
      <c r="D4235" s="57" t="s">
        <v>4087</v>
      </c>
      <c r="E4235" s="66" t="s">
        <v>4</v>
      </c>
    </row>
    <row r="4236" spans="1:5" x14ac:dyDescent="0.25">
      <c r="A4236" s="78" t="s">
        <v>5658</v>
      </c>
      <c r="B4236" s="57" t="s">
        <v>2230</v>
      </c>
      <c r="C4236" s="57" t="s">
        <v>4085</v>
      </c>
      <c r="D4236" s="57" t="s">
        <v>4089</v>
      </c>
      <c r="E4236" s="66" t="s">
        <v>4</v>
      </c>
    </row>
    <row r="4237" spans="1:5" x14ac:dyDescent="0.25">
      <c r="A4237" s="78" t="s">
        <v>5659</v>
      </c>
      <c r="B4237" s="57" t="s">
        <v>2230</v>
      </c>
      <c r="C4237" s="57" t="s">
        <v>4085</v>
      </c>
      <c r="D4237" s="57" t="s">
        <v>4091</v>
      </c>
      <c r="E4237" s="66" t="s">
        <v>4</v>
      </c>
    </row>
    <row r="4238" spans="1:5" x14ac:dyDescent="0.25">
      <c r="A4238" s="78" t="s">
        <v>5660</v>
      </c>
      <c r="B4238" s="57" t="s">
        <v>2230</v>
      </c>
      <c r="C4238" s="57" t="s">
        <v>4085</v>
      </c>
      <c r="D4238" s="57" t="s">
        <v>4093</v>
      </c>
      <c r="E4238" s="66" t="s">
        <v>4</v>
      </c>
    </row>
    <row r="4239" spans="1:5" x14ac:dyDescent="0.25">
      <c r="A4239" s="78" t="s">
        <v>5661</v>
      </c>
      <c r="B4239" s="57" t="s">
        <v>2230</v>
      </c>
      <c r="C4239" s="57" t="s">
        <v>4085</v>
      </c>
      <c r="D4239" s="57" t="s">
        <v>56</v>
      </c>
      <c r="E4239" s="66" t="s">
        <v>4</v>
      </c>
    </row>
    <row r="4240" spans="1:5" x14ac:dyDescent="0.25">
      <c r="A4240" s="78" t="s">
        <v>5662</v>
      </c>
      <c r="B4240" s="57" t="s">
        <v>2236</v>
      </c>
      <c r="C4240" s="57" t="s">
        <v>4085</v>
      </c>
      <c r="D4240" s="57" t="s">
        <v>4087</v>
      </c>
      <c r="E4240" s="66" t="s">
        <v>4</v>
      </c>
    </row>
    <row r="4241" spans="1:5" x14ac:dyDescent="0.25">
      <c r="A4241" s="78" t="s">
        <v>5663</v>
      </c>
      <c r="B4241" s="57" t="s">
        <v>2236</v>
      </c>
      <c r="C4241" s="57" t="s">
        <v>4085</v>
      </c>
      <c r="D4241" s="57" t="s">
        <v>4089</v>
      </c>
      <c r="E4241" s="66" t="s">
        <v>4</v>
      </c>
    </row>
    <row r="4242" spans="1:5" x14ac:dyDescent="0.25">
      <c r="A4242" s="78" t="s">
        <v>5664</v>
      </c>
      <c r="B4242" s="57" t="s">
        <v>2236</v>
      </c>
      <c r="C4242" s="57" t="s">
        <v>4085</v>
      </c>
      <c r="D4242" s="57" t="s">
        <v>4091</v>
      </c>
      <c r="E4242" s="66" t="s">
        <v>4</v>
      </c>
    </row>
    <row r="4243" spans="1:5" x14ac:dyDescent="0.25">
      <c r="A4243" s="78" t="s">
        <v>5665</v>
      </c>
      <c r="B4243" s="57" t="s">
        <v>2236</v>
      </c>
      <c r="C4243" s="57" t="s">
        <v>4085</v>
      </c>
      <c r="D4243" s="57" t="s">
        <v>4093</v>
      </c>
      <c r="E4243" s="66" t="s">
        <v>4</v>
      </c>
    </row>
    <row r="4244" spans="1:5" x14ac:dyDescent="0.25">
      <c r="A4244" s="78" t="s">
        <v>5666</v>
      </c>
      <c r="B4244" s="57" t="s">
        <v>2236</v>
      </c>
      <c r="C4244" s="57" t="s">
        <v>4085</v>
      </c>
      <c r="D4244" s="57" t="s">
        <v>56</v>
      </c>
      <c r="E4244" s="66" t="s">
        <v>4</v>
      </c>
    </row>
  </sheetData>
  <sheetProtection sheet="1" objects="1" scenarios="1"/>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zoomScaleNormal="100" workbookViewId="0">
      <pane ySplit="1" topLeftCell="A2" activePane="bottomLeft" state="frozen"/>
      <selection pane="bottomLeft" activeCell="F2" sqref="F2"/>
    </sheetView>
  </sheetViews>
  <sheetFormatPr defaultRowHeight="13.2" x14ac:dyDescent="0.25"/>
  <cols>
    <col min="1" max="1" width="12.33203125" style="56" customWidth="1"/>
    <col min="2" max="2" width="9.5546875" style="28" customWidth="1"/>
    <col min="3" max="3" width="24.88671875" style="28" customWidth="1"/>
    <col min="4" max="4" width="33" style="56" customWidth="1"/>
    <col min="5" max="5" width="5.5546875" style="58" customWidth="1"/>
    <col min="6" max="6" width="8.88671875" style="56" customWidth="1"/>
    <col min="7" max="1025" width="9.109375" customWidth="1"/>
  </cols>
  <sheetData>
    <row r="1" spans="1:6" s="52" customFormat="1" ht="25.95" customHeight="1" x14ac:dyDescent="0.25">
      <c r="A1" s="79" t="s">
        <v>5667</v>
      </c>
      <c r="B1" s="80" t="s">
        <v>22</v>
      </c>
      <c r="C1" s="80" t="s">
        <v>5668</v>
      </c>
      <c r="D1" s="79" t="s">
        <v>5669</v>
      </c>
      <c r="E1" s="81" t="s">
        <v>5670</v>
      </c>
      <c r="F1" s="79" t="s">
        <v>2</v>
      </c>
    </row>
    <row r="2" spans="1:6" x14ac:dyDescent="0.25">
      <c r="A2" s="56" t="str">
        <f>_xlfn.IFNA(_xlfn.IFNA(_xlfn.IFNA(INDEX(l_goods!$B$3:$B$65537,MATCH($B2,l_goods!$A$3:$A$65537,0)),INDEX(background_technosphere!$F$2:$F$65536,MATCH($B2,background_technosphere!$C$2:$C$65536,0))),INDEX(l_fp!$B$3:$B$65537,MATCH($B2,l_fp!$A$3:$A$65537,0)))," ")</f>
        <v xml:space="preserve"> </v>
      </c>
      <c r="D2" s="56" t="str">
        <f>_xlfn.IFNA(_xlfn.IFNA(_xlfn.IFNA(INDEX(l_goods!$B$3:$B$65537,MATCH($C2,l_goods!$A$3:$A$65537,0)),INDEX(background_technosphere!$F$2:$F$65536,MATCH($C2,background_technosphere!$C$2:$C$65536,0))),INDEX(l_fp!$B$3:$B$65537,MATCH($C2,l_fp!$A$3:$A$65537,0)))," ")</f>
        <v xml:space="preserve"> </v>
      </c>
      <c r="F2" s="56" t="str">
        <f>_xlfn.IFNA(_xlfn.IFNA(_xlfn.IFNA(INDEX(l_goods!$D$3:$D$65537,MATCH($C2,l_goods!$A$3:$A$65537,0)),INDEX(background_technosphere!$H$2:$H$65536,MATCH($C2,background_technosphere!$C$2:$C$65536,0))),INDEX(l_fp!$F$3:$F$65537,MATCH($C2,l_fp!$A$3:$A$65537,0)))," ")</f>
        <v xml:space="preserve"> </v>
      </c>
    </row>
    <row r="3" spans="1:6" x14ac:dyDescent="0.25">
      <c r="A3" s="56" t="str">
        <f>_xlfn.IFNA(_xlfn.IFNA(_xlfn.IFNA(INDEX(l_goods!$B$3:$B$65537,MATCH($B3,l_goods!$A$3:$A$65537,0)),INDEX(background_technosphere!$F$2:$F$65536,MATCH($B3,background_technosphere!$C$2:$C$65536,0))),INDEX(l_fp!$B$3:$B$65537,MATCH($B3,l_fp!$A$3:$A$65537,0)))," ")</f>
        <v xml:space="preserve"> </v>
      </c>
      <c r="D3" s="56" t="str">
        <f>_xlfn.IFNA(_xlfn.IFNA(_xlfn.IFNA(INDEX(l_goods!$B$3:$B$65537,MATCH($C3,l_goods!$A$3:$A$65537,0)),INDEX(background_technosphere!$F$2:$F$65536,MATCH($C3,background_technosphere!$C$2:$C$65536,0))),INDEX(l_fp!$B$3:$B$65537,MATCH($C3,l_fp!$A$3:$A$65537,0)))," ")</f>
        <v xml:space="preserve"> </v>
      </c>
      <c r="F3" s="56" t="str">
        <f>_xlfn.IFNA(_xlfn.IFNA(_xlfn.IFNA(INDEX(l_goods!$D$3:$D$65537,MATCH($C3,l_goods!$A$3:$A$65537,0)),INDEX(background_technosphere!$H$2:$H$65536,MATCH($C3,background_technosphere!$C$2:$C$65536,0))),INDEX(l_fp!$F$3:$F$65537,MATCH($C3,l_fp!$A$3:$A$65537,0)))," ")</f>
        <v xml:space="preserve"> </v>
      </c>
    </row>
    <row r="4" spans="1:6" x14ac:dyDescent="0.25">
      <c r="A4" s="56" t="str">
        <f>_xlfn.IFNA(_xlfn.IFNA(_xlfn.IFNA(INDEX(l_goods!$B$3:$B$65537,MATCH($B4,l_goods!$A$3:$A$65537,0)),INDEX(background_technosphere!$F$2:$F$65536,MATCH($B4,background_technosphere!$C$2:$C$65536,0))),INDEX(l_fp!$B$3:$B$65537,MATCH($B4,l_fp!$A$3:$A$65537,0)))," ")</f>
        <v xml:space="preserve"> </v>
      </c>
      <c r="D4" s="56" t="str">
        <f>_xlfn.IFNA(_xlfn.IFNA(_xlfn.IFNA(INDEX(l_goods!$B$3:$B$65537,MATCH($C4,l_goods!$A$3:$A$65537,0)),INDEX(background_technosphere!$F$2:$F$65536,MATCH($C4,background_technosphere!$C$2:$C$65536,0))),INDEX(l_fp!$B$3:$B$65537,MATCH($C4,l_fp!$A$3:$A$65537,0)))," ")</f>
        <v xml:space="preserve"> </v>
      </c>
      <c r="F4" s="56" t="str">
        <f>_xlfn.IFNA(_xlfn.IFNA(_xlfn.IFNA(INDEX(l_goods!$D$3:$D$65537,MATCH($C4,l_goods!$A$3:$A$65537,0)),INDEX(background_technosphere!$H$2:$H$65536,MATCH($C4,background_technosphere!$C$2:$C$65536,0))),INDEX(l_fp!$F$3:$F$65537,MATCH($C4,l_fp!$A$3:$A$65537,0)))," ")</f>
        <v xml:space="preserve"> </v>
      </c>
    </row>
    <row r="5" spans="1:6" x14ac:dyDescent="0.25">
      <c r="A5" s="56" t="str">
        <f>_xlfn.IFNA(_xlfn.IFNA(_xlfn.IFNA(INDEX(l_goods!$B$3:$B$65537,MATCH($B5,l_goods!$A$3:$A$65537,0)),INDEX(background_technosphere!$F$2:$F$65536,MATCH($B5,background_technosphere!$C$2:$C$65536,0))),INDEX(l_fp!$B$3:$B$65537,MATCH($B5,l_fp!$A$3:$A$65537,0)))," ")</f>
        <v xml:space="preserve"> </v>
      </c>
      <c r="D5" s="56" t="str">
        <f>_xlfn.IFNA(_xlfn.IFNA(_xlfn.IFNA(INDEX(l_goods!$B$3:$B$65537,MATCH($C5,l_goods!$A$3:$A$65537,0)),INDEX(background_technosphere!$F$2:$F$65536,MATCH($C5,background_technosphere!$C$2:$C$65536,0))),INDEX(l_fp!$B$3:$B$65537,MATCH($C5,l_fp!$A$3:$A$65537,0)))," ")</f>
        <v xml:space="preserve"> </v>
      </c>
      <c r="F5" s="56" t="str">
        <f>_xlfn.IFNA(_xlfn.IFNA(_xlfn.IFNA(INDEX(l_goods!$D$3:$D$65537,MATCH($C5,l_goods!$A$3:$A$65537,0)),INDEX(background_technosphere!$H$2:$H$65536,MATCH($C5,background_technosphere!$C$2:$C$65536,0))),INDEX(l_fp!$F$3:$F$65537,MATCH($C5,l_fp!$A$3:$A$65537,0)))," ")</f>
        <v xml:space="preserve"> </v>
      </c>
    </row>
    <row r="6" spans="1:6" x14ac:dyDescent="0.25">
      <c r="A6" s="56" t="str">
        <f>_xlfn.IFNA(_xlfn.IFNA(_xlfn.IFNA(INDEX(l_goods!$B$3:$B$65537,MATCH($B6,l_goods!$A$3:$A$65537,0)),INDEX(background_technosphere!$F$2:$F$65536,MATCH($B6,background_technosphere!$C$2:$C$65536,0))),INDEX(l_fp!$B$3:$B$65537,MATCH($B6,l_fp!$A$3:$A$65537,0)))," ")</f>
        <v xml:space="preserve"> </v>
      </c>
      <c r="D6" s="56" t="str">
        <f>_xlfn.IFNA(_xlfn.IFNA(_xlfn.IFNA(INDEX(l_goods!$B$3:$B$65537,MATCH($C6,l_goods!$A$3:$A$65537,0)),INDEX(background_technosphere!$F$2:$F$65536,MATCH($C6,background_technosphere!$C$2:$C$65536,0))),INDEX(l_fp!$B$3:$B$65537,MATCH($C6,l_fp!$A$3:$A$65537,0)))," ")</f>
        <v xml:space="preserve"> </v>
      </c>
      <c r="F6" s="56" t="str">
        <f>_xlfn.IFNA(_xlfn.IFNA(_xlfn.IFNA(INDEX(l_goods!$D$3:$D$65537,MATCH($C6,l_goods!$A$3:$A$65537,0)),INDEX(background_technosphere!$H$2:$H$65536,MATCH($C6,background_technosphere!$C$2:$C$65536,0))),INDEX(l_fp!$F$3:$F$65537,MATCH($C6,l_fp!$A$3:$A$65537,0)))," ")</f>
        <v xml:space="preserve"> </v>
      </c>
    </row>
    <row r="7" spans="1:6" x14ac:dyDescent="0.25">
      <c r="A7" s="56" t="str">
        <f>_xlfn.IFNA(_xlfn.IFNA(_xlfn.IFNA(INDEX(l_goods!$B$3:$B$65537,MATCH($B7,l_goods!$A$3:$A$65537,0)),INDEX(background_technosphere!$F$2:$F$65536,MATCH($B7,background_technosphere!$C$2:$C$65536,0))),INDEX(l_fp!$B$3:$B$65537,MATCH($B7,l_fp!$A$3:$A$65537,0)))," ")</f>
        <v xml:space="preserve"> </v>
      </c>
      <c r="D7" s="56" t="str">
        <f>_xlfn.IFNA(_xlfn.IFNA(_xlfn.IFNA(INDEX(l_goods!$B$3:$B$65537,MATCH($C7,l_goods!$A$3:$A$65537,0)),INDEX(background_technosphere!$F$2:$F$65536,MATCH($C7,background_technosphere!$C$2:$C$65536,0))),INDEX(l_fp!$B$3:$B$65537,MATCH($C7,l_fp!$A$3:$A$65537,0)))," ")</f>
        <v xml:space="preserve"> </v>
      </c>
      <c r="F7" s="56" t="str">
        <f>_xlfn.IFNA(_xlfn.IFNA(_xlfn.IFNA(INDEX(l_goods!$D$3:$D$65537,MATCH($C7,l_goods!$A$3:$A$65537,0)),INDEX(background_technosphere!$H$2:$H$65536,MATCH($C7,background_technosphere!$C$2:$C$65536,0))),INDEX(l_fp!$F$3:$F$65537,MATCH($C7,l_fp!$A$3:$A$65537,0)))," ")</f>
        <v xml:space="preserve"> </v>
      </c>
    </row>
    <row r="8" spans="1:6" x14ac:dyDescent="0.25">
      <c r="A8" s="56" t="str">
        <f>_xlfn.IFNA(_xlfn.IFNA(_xlfn.IFNA(INDEX(l_goods!$B$3:$B$65537,MATCH($B8,l_goods!$A$3:$A$65537,0)),INDEX(background_technosphere!$F$2:$F$65536,MATCH($B8,background_technosphere!$C$2:$C$65536,0))),INDEX(l_fp!$B$3:$B$65537,MATCH($B8,l_fp!$A$3:$A$65537,0)))," ")</f>
        <v xml:space="preserve"> </v>
      </c>
      <c r="D8" s="56" t="str">
        <f>_xlfn.IFNA(_xlfn.IFNA(_xlfn.IFNA(INDEX(l_goods!$B$3:$B$65537,MATCH($C8,l_goods!$A$3:$A$65537,0)),INDEX(background_technosphere!$F$2:$F$65536,MATCH($C8,background_technosphere!$C$2:$C$65536,0))),INDEX(l_fp!$B$3:$B$65537,MATCH($C8,l_fp!$A$3:$A$65537,0)))," ")</f>
        <v xml:space="preserve"> </v>
      </c>
      <c r="F8" s="56" t="str">
        <f>_xlfn.IFNA(_xlfn.IFNA(_xlfn.IFNA(INDEX(l_goods!$D$3:$D$65537,MATCH($C8,l_goods!$A$3:$A$65537,0)),INDEX(background_technosphere!$H$2:$H$65536,MATCH($C8,background_technosphere!$C$2:$C$65536,0))),INDEX(l_fp!$F$3:$F$65537,MATCH($C8,l_fp!$A$3:$A$65537,0)))," ")</f>
        <v xml:space="preserve"> </v>
      </c>
    </row>
    <row r="9" spans="1:6" x14ac:dyDescent="0.25">
      <c r="A9" s="56" t="str">
        <f>_xlfn.IFNA(_xlfn.IFNA(_xlfn.IFNA(INDEX(l_goods!$B$3:$B$65537,MATCH($B9,l_goods!$A$3:$A$65537,0)),INDEX(background_technosphere!$F$2:$F$65536,MATCH($B9,background_technosphere!$C$2:$C$65536,0))),INDEX(l_fp!$B$3:$B$65537,MATCH($B9,l_fp!$A$3:$A$65537,0)))," ")</f>
        <v xml:space="preserve"> </v>
      </c>
      <c r="D9" s="56" t="str">
        <f>_xlfn.IFNA(_xlfn.IFNA(_xlfn.IFNA(INDEX(l_goods!$B$3:$B$65537,MATCH($C9,l_goods!$A$3:$A$65537,0)),INDEX(background_technosphere!$F$2:$F$65536,MATCH($C9,background_technosphere!$C$2:$C$65536,0))),INDEX(l_fp!$B$3:$B$65537,MATCH($C9,l_fp!$A$3:$A$65537,0)))," ")</f>
        <v xml:space="preserve"> </v>
      </c>
      <c r="F9" s="56" t="str">
        <f>_xlfn.IFNA(_xlfn.IFNA(_xlfn.IFNA(INDEX(l_goods!$D$3:$D$65537,MATCH($C9,l_goods!$A$3:$A$65537,0)),INDEX(background_technosphere!$H$2:$H$65536,MATCH($C9,background_technosphere!$C$2:$C$65536,0))),INDEX(l_fp!$F$3:$F$65537,MATCH($C9,l_fp!$A$3:$A$65537,0)))," ")</f>
        <v xml:space="preserve"> </v>
      </c>
    </row>
    <row r="10" spans="1:6" x14ac:dyDescent="0.25">
      <c r="A10" s="56" t="str">
        <f>_xlfn.IFNA(_xlfn.IFNA(_xlfn.IFNA(INDEX(l_goods!$B$3:$B$65537,MATCH($B10,l_goods!$A$3:$A$65537,0)),INDEX(background_technosphere!$F$2:$F$65536,MATCH($B10,background_technosphere!$C$2:$C$65536,0))),INDEX(l_fp!$B$3:$B$65537,MATCH($B10,l_fp!$A$3:$A$65537,0)))," ")</f>
        <v xml:space="preserve"> </v>
      </c>
      <c r="D10" s="56" t="str">
        <f>_xlfn.IFNA(_xlfn.IFNA(_xlfn.IFNA(INDEX(l_goods!$B$3:$B$65537,MATCH($C10,l_goods!$A$3:$A$65537,0)),INDEX(background_technosphere!$F$2:$F$65536,MATCH($C10,background_technosphere!$C$2:$C$65536,0))),INDEX(l_fp!$B$3:$B$65537,MATCH($C10,l_fp!$A$3:$A$65537,0)))," ")</f>
        <v xml:space="preserve"> </v>
      </c>
      <c r="F10" s="56" t="str">
        <f>_xlfn.IFNA(_xlfn.IFNA(_xlfn.IFNA(INDEX(l_goods!$D$3:$D$65537,MATCH($C10,l_goods!$A$3:$A$65537,0)),INDEX(background_technosphere!$H$2:$H$65536,MATCH($C10,background_technosphere!$C$2:$C$65536,0))),INDEX(l_fp!$F$3:$F$65537,MATCH($C10,l_fp!$A$3:$A$65537,0)))," ")</f>
        <v xml:space="preserve"> </v>
      </c>
    </row>
    <row r="11" spans="1:6" x14ac:dyDescent="0.25">
      <c r="A11" s="56" t="str">
        <f>_xlfn.IFNA(_xlfn.IFNA(_xlfn.IFNA(INDEX(l_goods!$B$3:$B$65537,MATCH($B11,l_goods!$A$3:$A$65537,0)),INDEX(background_technosphere!$F$2:$F$65536,MATCH($B11,background_technosphere!$C$2:$C$65536,0))),INDEX(l_fp!$B$3:$B$65537,MATCH($B11,l_fp!$A$3:$A$65537,0)))," ")</f>
        <v xml:space="preserve"> </v>
      </c>
      <c r="D11" s="56" t="str">
        <f>_xlfn.IFNA(_xlfn.IFNA(_xlfn.IFNA(INDEX(l_goods!$B$3:$B$65537,MATCH($C11,l_goods!$A$3:$A$65537,0)),INDEX(background_technosphere!$F$2:$F$65536,MATCH($C11,background_technosphere!$C$2:$C$65536,0))),INDEX(l_fp!$B$3:$B$65537,MATCH($C11,l_fp!$A$3:$A$65537,0)))," ")</f>
        <v xml:space="preserve"> </v>
      </c>
      <c r="F11" s="56" t="str">
        <f>_xlfn.IFNA(_xlfn.IFNA(_xlfn.IFNA(INDEX(l_goods!$D$3:$D$65537,MATCH($C11,l_goods!$A$3:$A$65537,0)),INDEX(background_technosphere!$H$2:$H$65536,MATCH($C11,background_technosphere!$C$2:$C$65536,0))),INDEX(l_fp!$F$3:$F$65537,MATCH($C11,l_fp!$A$3:$A$65537,0)))," ")</f>
        <v xml:space="preserve"> </v>
      </c>
    </row>
    <row r="12" spans="1:6" x14ac:dyDescent="0.25">
      <c r="A12" s="56" t="str">
        <f>_xlfn.IFNA(_xlfn.IFNA(_xlfn.IFNA(INDEX(l_goods!$B$3:$B$65537,MATCH($B12,l_goods!$A$3:$A$65537,0)),INDEX(background_technosphere!$F$2:$F$65536,MATCH($B12,background_technosphere!$C$2:$C$65536,0))),INDEX(l_fp!$B$3:$B$65537,MATCH($B12,l_fp!$A$3:$A$65537,0)))," ")</f>
        <v xml:space="preserve"> </v>
      </c>
      <c r="D12" s="56" t="str">
        <f>_xlfn.IFNA(_xlfn.IFNA(_xlfn.IFNA(INDEX(l_goods!$B$3:$B$65537,MATCH($C12,l_goods!$A$3:$A$65537,0)),INDEX(background_technosphere!$F$2:$F$65536,MATCH($C12,background_technosphere!$C$2:$C$65536,0))),INDEX(l_fp!$B$3:$B$65537,MATCH($C12,l_fp!$A$3:$A$65537,0)))," ")</f>
        <v xml:space="preserve"> </v>
      </c>
      <c r="F12" s="56" t="str">
        <f>_xlfn.IFNA(_xlfn.IFNA(_xlfn.IFNA(INDEX(l_goods!$D$3:$D$65537,MATCH($C12,l_goods!$A$3:$A$65537,0)),INDEX(background_technosphere!$H$2:$H$65536,MATCH($C12,background_technosphere!$C$2:$C$65536,0))),INDEX(l_fp!$F$3:$F$65537,MATCH($C12,l_fp!$A$3:$A$65537,0)))," ")</f>
        <v xml:space="preserve"> </v>
      </c>
    </row>
    <row r="13" spans="1:6" x14ac:dyDescent="0.25">
      <c r="A13" s="56" t="str">
        <f>_xlfn.IFNA(_xlfn.IFNA(_xlfn.IFNA(INDEX(l_goods!$B$3:$B$65537,MATCH($B13,l_goods!$A$3:$A$65537,0)),INDEX(background_technosphere!$F$2:$F$65536,MATCH($B13,background_technosphere!$C$2:$C$65536,0))),INDEX(l_fp!$B$3:$B$65537,MATCH($B13,l_fp!$A$3:$A$65537,0)))," ")</f>
        <v xml:space="preserve"> </v>
      </c>
      <c r="D13" s="56" t="str">
        <f>_xlfn.IFNA(_xlfn.IFNA(_xlfn.IFNA(INDEX(l_goods!$B$3:$B$65537,MATCH($C13,l_goods!$A$3:$A$65537,0)),INDEX(background_technosphere!$F$2:$F$65536,MATCH($C13,background_technosphere!$C$2:$C$65536,0))),INDEX(l_fp!$B$3:$B$65537,MATCH($C13,l_fp!$A$3:$A$65537,0)))," ")</f>
        <v xml:space="preserve"> </v>
      </c>
      <c r="F13" s="56" t="str">
        <f>_xlfn.IFNA(_xlfn.IFNA(_xlfn.IFNA(INDEX(l_goods!$D$3:$D$65537,MATCH($C13,l_goods!$A$3:$A$65537,0)),INDEX(background_technosphere!$H$2:$H$65536,MATCH($C13,background_technosphere!$C$2:$C$65536,0))),INDEX(l_fp!$F$3:$F$65537,MATCH($C13,l_fp!$A$3:$A$65537,0)))," ")</f>
        <v xml:space="preserve"> </v>
      </c>
    </row>
    <row r="14" spans="1:6" x14ac:dyDescent="0.25">
      <c r="A14" s="56" t="str">
        <f>_xlfn.IFNA(_xlfn.IFNA(_xlfn.IFNA(INDEX(l_goods!$B$3:$B$65537,MATCH($B14,l_goods!$A$3:$A$65537,0)),INDEX(background_technosphere!$F$2:$F$65536,MATCH($B14,background_technosphere!$C$2:$C$65536,0))),INDEX(l_fp!$B$3:$B$65537,MATCH($B14,l_fp!$A$3:$A$65537,0)))," ")</f>
        <v xml:space="preserve"> </v>
      </c>
      <c r="D14" s="56" t="str">
        <f>_xlfn.IFNA(_xlfn.IFNA(_xlfn.IFNA(INDEX(l_goods!$B$3:$B$65537,MATCH($C14,l_goods!$A$3:$A$65537,0)),INDEX(background_technosphere!$F$2:$F$65536,MATCH($C14,background_technosphere!$C$2:$C$65536,0))),INDEX(l_fp!$B$3:$B$65537,MATCH($C14,l_fp!$A$3:$A$65537,0)))," ")</f>
        <v xml:space="preserve"> </v>
      </c>
      <c r="F14" s="56" t="str">
        <f>_xlfn.IFNA(_xlfn.IFNA(_xlfn.IFNA(INDEX(l_goods!$D$3:$D$65537,MATCH($C14,l_goods!$A$3:$A$65537,0)),INDEX(background_technosphere!$H$2:$H$65536,MATCH($C14,background_technosphere!$C$2:$C$65536,0))),INDEX(l_fp!$F$3:$F$65537,MATCH($C14,l_fp!$A$3:$A$65537,0)))," ")</f>
        <v xml:space="preserve"> </v>
      </c>
    </row>
    <row r="15" spans="1:6" x14ac:dyDescent="0.25">
      <c r="A15" s="56" t="str">
        <f>_xlfn.IFNA(_xlfn.IFNA(_xlfn.IFNA(INDEX(l_goods!$B$3:$B$65537,MATCH($B15,l_goods!$A$3:$A$65537,0)),INDEX(background_technosphere!$F$2:$F$65536,MATCH($B15,background_technosphere!$C$2:$C$65536,0))),INDEX(l_fp!$B$3:$B$65537,MATCH($B15,l_fp!$A$3:$A$65537,0)))," ")</f>
        <v xml:space="preserve"> </v>
      </c>
      <c r="D15" s="56" t="str">
        <f>_xlfn.IFNA(_xlfn.IFNA(_xlfn.IFNA(INDEX(l_goods!$B$3:$B$65537,MATCH($C15,l_goods!$A$3:$A$65537,0)),INDEX(background_technosphere!$F$2:$F$65536,MATCH($C15,background_technosphere!$C$2:$C$65536,0))),INDEX(l_fp!$B$3:$B$65537,MATCH($C15,l_fp!$A$3:$A$65537,0)))," ")</f>
        <v xml:space="preserve"> </v>
      </c>
      <c r="F15" s="56" t="str">
        <f>_xlfn.IFNA(_xlfn.IFNA(_xlfn.IFNA(INDEX(l_goods!$D$3:$D$65537,MATCH($C15,l_goods!$A$3:$A$65537,0)),INDEX(background_technosphere!$H$2:$H$65536,MATCH($C15,background_technosphere!$C$2:$C$65536,0))),INDEX(l_fp!$F$3:$F$65537,MATCH($C15,l_fp!$A$3:$A$65537,0)))," ")</f>
        <v xml:space="preserve"> </v>
      </c>
    </row>
    <row r="16" spans="1:6" x14ac:dyDescent="0.25">
      <c r="A16" s="56" t="str">
        <f>_xlfn.IFNA(_xlfn.IFNA(_xlfn.IFNA(INDEX(l_goods!$B$3:$B$65537,MATCH($B16,l_goods!$A$3:$A$65537,0)),INDEX(background_technosphere!$F$2:$F$65536,MATCH($B16,background_technosphere!$C$2:$C$65536,0))),INDEX(l_fp!$B$3:$B$65537,MATCH($B16,l_fp!$A$3:$A$65537,0)))," ")</f>
        <v xml:space="preserve"> </v>
      </c>
      <c r="D16" s="56" t="str">
        <f>_xlfn.IFNA(_xlfn.IFNA(_xlfn.IFNA(INDEX(l_goods!$B$3:$B$65537,MATCH($C16,l_goods!$A$3:$A$65537,0)),INDEX(background_technosphere!$F$2:$F$65536,MATCH($C16,background_technosphere!$C$2:$C$65536,0))),INDEX(l_fp!$B$3:$B$65537,MATCH($C16,l_fp!$A$3:$A$65537,0)))," ")</f>
        <v xml:space="preserve"> </v>
      </c>
      <c r="F16" s="56" t="str">
        <f>_xlfn.IFNA(_xlfn.IFNA(_xlfn.IFNA(INDEX(l_goods!$D$3:$D$65537,MATCH($C16,l_goods!$A$3:$A$65537,0)),INDEX(background_technosphere!$H$2:$H$65536,MATCH($C16,background_technosphere!$C$2:$C$65536,0))),INDEX(l_fp!$F$3:$F$65537,MATCH($C16,l_fp!$A$3:$A$65537,0)))," ")</f>
        <v xml:space="preserve"> </v>
      </c>
    </row>
    <row r="17" spans="1:6" x14ac:dyDescent="0.25">
      <c r="A17" s="56" t="str">
        <f>_xlfn.IFNA(_xlfn.IFNA(_xlfn.IFNA(INDEX(l_goods!$B$3:$B$65537,MATCH($B17,l_goods!$A$3:$A$65537,0)),INDEX(background_technosphere!$F$2:$F$65536,MATCH($B17,background_technosphere!$C$2:$C$65536,0))),INDEX(l_fp!$B$3:$B$65537,MATCH($B17,l_fp!$A$3:$A$65537,0)))," ")</f>
        <v xml:space="preserve"> </v>
      </c>
      <c r="D17" s="56" t="str">
        <f>_xlfn.IFNA(_xlfn.IFNA(_xlfn.IFNA(INDEX(l_goods!$B$3:$B$65537,MATCH($C17,l_goods!$A$3:$A$65537,0)),INDEX(background_technosphere!$F$2:$F$65536,MATCH($C17,background_technosphere!$C$2:$C$65536,0))),INDEX(l_fp!$B$3:$B$65537,MATCH($C17,l_fp!$A$3:$A$65537,0)))," ")</f>
        <v xml:space="preserve"> </v>
      </c>
      <c r="F17" s="56" t="str">
        <f>_xlfn.IFNA(_xlfn.IFNA(_xlfn.IFNA(INDEX(l_goods!$D$3:$D$65537,MATCH($C17,l_goods!$A$3:$A$65537,0)),INDEX(background_technosphere!$H$2:$H$65536,MATCH($C17,background_technosphere!$C$2:$C$65536,0))),INDEX(l_fp!$F$3:$F$65537,MATCH($C17,l_fp!$A$3:$A$65537,0)))," ")</f>
        <v xml:space="preserve"> </v>
      </c>
    </row>
    <row r="18" spans="1:6" x14ac:dyDescent="0.25">
      <c r="A18" s="56" t="str">
        <f>_xlfn.IFNA(_xlfn.IFNA(_xlfn.IFNA(INDEX(l_goods!$B$3:$B$65537,MATCH($B18,l_goods!$A$3:$A$65537,0)),INDEX(background_technosphere!$F$2:$F$65536,MATCH($B18,background_technosphere!$C$2:$C$65536,0))),INDEX(l_fp!$B$3:$B$65537,MATCH($B18,l_fp!$A$3:$A$65537,0)))," ")</f>
        <v xml:space="preserve"> </v>
      </c>
      <c r="D18" s="56" t="str">
        <f>_xlfn.IFNA(_xlfn.IFNA(_xlfn.IFNA(INDEX(l_goods!$B$3:$B$65537,MATCH($C18,l_goods!$A$3:$A$65537,0)),INDEX(background_technosphere!$F$2:$F$65536,MATCH($C18,background_technosphere!$C$2:$C$65536,0))),INDEX(l_fp!$B$3:$B$65537,MATCH($C18,l_fp!$A$3:$A$65537,0)))," ")</f>
        <v xml:space="preserve"> </v>
      </c>
      <c r="F18" s="56" t="str">
        <f>_xlfn.IFNA(_xlfn.IFNA(_xlfn.IFNA(INDEX(l_goods!$D$3:$D$65537,MATCH($C18,l_goods!$A$3:$A$65537,0)),INDEX(background_technosphere!$H$2:$H$65536,MATCH($C18,background_technosphere!$C$2:$C$65536,0))),INDEX(l_fp!$F$3:$F$65537,MATCH($C18,l_fp!$A$3:$A$65537,0)))," ")</f>
        <v xml:space="preserve"> </v>
      </c>
    </row>
    <row r="19" spans="1:6" x14ac:dyDescent="0.25">
      <c r="A19" s="56" t="str">
        <f>_xlfn.IFNA(_xlfn.IFNA(_xlfn.IFNA(INDEX(l_goods!$B$3:$B$65537,MATCH($B19,l_goods!$A$3:$A$65537,0)),INDEX(background_technosphere!$F$2:$F$65536,MATCH($B19,background_technosphere!$C$2:$C$65536,0))),INDEX(l_fp!$B$3:$B$65537,MATCH($B19,l_fp!$A$3:$A$65537,0)))," ")</f>
        <v xml:space="preserve"> </v>
      </c>
      <c r="D19" s="56" t="str">
        <f>_xlfn.IFNA(_xlfn.IFNA(_xlfn.IFNA(INDEX(l_goods!$B$3:$B$65537,MATCH($C19,l_goods!$A$3:$A$65537,0)),INDEX(background_technosphere!$F$2:$F$65536,MATCH($C19,background_technosphere!$C$2:$C$65536,0))),INDEX(l_fp!$B$3:$B$65537,MATCH($C19,l_fp!$A$3:$A$65537,0)))," ")</f>
        <v xml:space="preserve"> </v>
      </c>
      <c r="F19" s="56" t="str">
        <f>_xlfn.IFNA(_xlfn.IFNA(_xlfn.IFNA(INDEX(l_goods!$D$3:$D$65537,MATCH($C19,l_goods!$A$3:$A$65537,0)),INDEX(background_technosphere!$H$2:$H$65536,MATCH($C19,background_technosphere!$C$2:$C$65536,0))),INDEX(l_fp!$F$3:$F$65537,MATCH($C19,l_fp!$A$3:$A$65537,0)))," ")</f>
        <v xml:space="preserve"> </v>
      </c>
    </row>
    <row r="20" spans="1:6" x14ac:dyDescent="0.25">
      <c r="A20" s="56" t="str">
        <f>_xlfn.IFNA(_xlfn.IFNA(_xlfn.IFNA(INDEX(l_goods!$B$3:$B$65537,MATCH($B20,l_goods!$A$3:$A$65537,0)),INDEX(background_technosphere!$F$2:$F$65536,MATCH($B20,background_technosphere!$C$2:$C$65536,0))),INDEX(l_fp!$B$3:$B$65537,MATCH($B20,l_fp!$A$3:$A$65537,0)))," ")</f>
        <v xml:space="preserve"> </v>
      </c>
      <c r="D20" s="56" t="str">
        <f>_xlfn.IFNA(_xlfn.IFNA(_xlfn.IFNA(INDEX(l_goods!$B$3:$B$65537,MATCH($C20,l_goods!$A$3:$A$65537,0)),INDEX(background_technosphere!$F$2:$F$65536,MATCH($C20,background_technosphere!$C$2:$C$65536,0))),INDEX(l_fp!$B$3:$B$65537,MATCH($C20,l_fp!$A$3:$A$65537,0)))," ")</f>
        <v xml:space="preserve"> </v>
      </c>
      <c r="F20" s="56" t="str">
        <f>_xlfn.IFNA(_xlfn.IFNA(_xlfn.IFNA(INDEX(l_goods!$D$3:$D$65537,MATCH($C20,l_goods!$A$3:$A$65537,0)),INDEX(background_technosphere!$H$2:$H$65536,MATCH($C20,background_technosphere!$C$2:$C$65536,0))),INDEX(l_fp!$F$3:$F$65537,MATCH($C20,l_fp!$A$3:$A$65537,0)))," ")</f>
        <v xml:space="preserve"> </v>
      </c>
    </row>
    <row r="21" spans="1:6" x14ac:dyDescent="0.25">
      <c r="A21" s="56" t="str">
        <f>_xlfn.IFNA(_xlfn.IFNA(_xlfn.IFNA(INDEX(l_goods!$B$3:$B$65537,MATCH($B21,l_goods!$A$3:$A$65537,0)),INDEX(background_technosphere!$F$2:$F$65536,MATCH($B21,background_technosphere!$C$2:$C$65536,0))),INDEX(l_fp!$B$3:$B$65537,MATCH($B21,l_fp!$A$3:$A$65537,0)))," ")</f>
        <v xml:space="preserve"> </v>
      </c>
      <c r="D21" s="56" t="str">
        <f>_xlfn.IFNA(_xlfn.IFNA(_xlfn.IFNA(INDEX(l_goods!$B$3:$B$65537,MATCH($C21,l_goods!$A$3:$A$65537,0)),INDEX(background_technosphere!$F$2:$F$65536,MATCH($C21,background_technosphere!$C$2:$C$65536,0))),INDEX(l_fp!$B$3:$B$65537,MATCH($C21,l_fp!$A$3:$A$65537,0)))," ")</f>
        <v xml:space="preserve"> </v>
      </c>
      <c r="F21" s="56" t="str">
        <f>_xlfn.IFNA(_xlfn.IFNA(_xlfn.IFNA(INDEX(l_goods!$D$3:$D$65537,MATCH($C21,l_goods!$A$3:$A$65537,0)),INDEX(background_technosphere!$H$2:$H$65536,MATCH($C21,background_technosphere!$C$2:$C$65536,0))),INDEX(l_fp!$F$3:$F$65537,MATCH($C21,l_fp!$A$3:$A$65537,0)))," ")</f>
        <v xml:space="preserve"> </v>
      </c>
    </row>
    <row r="22" spans="1:6" x14ac:dyDescent="0.25">
      <c r="A22" s="56" t="str">
        <f>_xlfn.IFNA(_xlfn.IFNA(_xlfn.IFNA(INDEX(l_goods!$B$3:$B$65537,MATCH($B22,l_goods!$A$3:$A$65537,0)),INDEX(background_technosphere!$F$2:$F$65536,MATCH($B22,background_technosphere!$C$2:$C$65536,0))),INDEX(l_fp!$B$3:$B$65537,MATCH($B22,l_fp!$A$3:$A$65537,0)))," ")</f>
        <v xml:space="preserve"> </v>
      </c>
      <c r="D22" s="56" t="str">
        <f>_xlfn.IFNA(_xlfn.IFNA(_xlfn.IFNA(INDEX(l_goods!$B$3:$B$65537,MATCH($C22,l_goods!$A$3:$A$65537,0)),INDEX(background_technosphere!$F$2:$F$65536,MATCH($C22,background_technosphere!$C$2:$C$65536,0))),INDEX(l_fp!$B$3:$B$65537,MATCH($C22,l_fp!$A$3:$A$65537,0)))," ")</f>
        <v xml:space="preserve"> </v>
      </c>
      <c r="F22" s="56" t="str">
        <f>_xlfn.IFNA(_xlfn.IFNA(_xlfn.IFNA(INDEX(l_goods!$D$3:$D$65537,MATCH($C22,l_goods!$A$3:$A$65537,0)),INDEX(background_technosphere!$H$2:$H$65536,MATCH($C22,background_technosphere!$C$2:$C$65536,0))),INDEX(l_fp!$F$3:$F$65537,MATCH($C22,l_fp!$A$3:$A$65537,0)))," ")</f>
        <v xml:space="preserve"> </v>
      </c>
    </row>
    <row r="23" spans="1:6" x14ac:dyDescent="0.25">
      <c r="A23" s="56" t="str">
        <f>_xlfn.IFNA(_xlfn.IFNA(_xlfn.IFNA(INDEX(l_goods!$B$3:$B$65537,MATCH($B23,l_goods!$A$3:$A$65537,0)),INDEX(background_technosphere!$F$2:$F$65536,MATCH($B23,background_technosphere!$C$2:$C$65536,0))),INDEX(l_fp!$B$3:$B$65537,MATCH($B23,l_fp!$A$3:$A$65537,0)))," ")</f>
        <v xml:space="preserve"> </v>
      </c>
      <c r="D23" s="56" t="str">
        <f>_xlfn.IFNA(_xlfn.IFNA(_xlfn.IFNA(INDEX(l_goods!$B$3:$B$65537,MATCH($C23,l_goods!$A$3:$A$65537,0)),INDEX(background_technosphere!$F$2:$F$65536,MATCH($C23,background_technosphere!$C$2:$C$65536,0))),INDEX(l_fp!$B$3:$B$65537,MATCH($C23,l_fp!$A$3:$A$65537,0)))," ")</f>
        <v xml:space="preserve"> </v>
      </c>
      <c r="F23" s="56" t="str">
        <f>_xlfn.IFNA(_xlfn.IFNA(_xlfn.IFNA(INDEX(l_goods!$D$3:$D$65537,MATCH($C23,l_goods!$A$3:$A$65537,0)),INDEX(background_technosphere!$H$2:$H$65536,MATCH($C23,background_technosphere!$C$2:$C$65536,0))),INDEX(l_fp!$F$3:$F$65537,MATCH($C23,l_fp!$A$3:$A$65537,0)))," ")</f>
        <v xml:space="preserve"> </v>
      </c>
    </row>
    <row r="24" spans="1:6" x14ac:dyDescent="0.25">
      <c r="A24" s="56" t="str">
        <f>_xlfn.IFNA(_xlfn.IFNA(_xlfn.IFNA(INDEX(l_goods!$B$3:$B$65537,MATCH($B24,l_goods!$A$3:$A$65537,0)),INDEX(background_technosphere!$F$2:$F$65536,MATCH($B24,background_technosphere!$C$2:$C$65536,0))),INDEX(l_fp!$B$3:$B$65537,MATCH($B24,l_fp!$A$3:$A$65537,0)))," ")</f>
        <v xml:space="preserve"> </v>
      </c>
      <c r="D24" s="56" t="str">
        <f>_xlfn.IFNA(_xlfn.IFNA(_xlfn.IFNA(INDEX(l_goods!$B$3:$B$65537,MATCH($C24,l_goods!$A$3:$A$65537,0)),INDEX(background_technosphere!$F$2:$F$65536,MATCH($C24,background_technosphere!$C$2:$C$65536,0))),INDEX(l_fp!$B$3:$B$65537,MATCH($C24,l_fp!$A$3:$A$65537,0)))," ")</f>
        <v xml:space="preserve"> </v>
      </c>
      <c r="F24" s="56" t="str">
        <f>_xlfn.IFNA(_xlfn.IFNA(_xlfn.IFNA(INDEX(l_goods!$D$3:$D$65537,MATCH($C24,l_goods!$A$3:$A$65537,0)),INDEX(background_technosphere!$H$2:$H$65536,MATCH($C24,background_technosphere!$C$2:$C$65536,0))),INDEX(l_fp!$F$3:$F$65537,MATCH($C24,l_fp!$A$3:$A$65537,0)))," ")</f>
        <v xml:space="preserve"> </v>
      </c>
    </row>
    <row r="25" spans="1:6" x14ac:dyDescent="0.25">
      <c r="A25" s="56" t="str">
        <f>_xlfn.IFNA(_xlfn.IFNA(_xlfn.IFNA(INDEX(l_goods!$B$3:$B$65537,MATCH($B25,l_goods!$A$3:$A$65537,0)),INDEX(background_technosphere!$F$2:$F$65536,MATCH($B25,background_technosphere!$C$2:$C$65536,0))),INDEX(l_fp!$B$3:$B$65537,MATCH($B25,l_fp!$A$3:$A$65537,0)))," ")</f>
        <v xml:space="preserve"> </v>
      </c>
      <c r="D25" s="56" t="str">
        <f>_xlfn.IFNA(_xlfn.IFNA(_xlfn.IFNA(INDEX(l_goods!$B$3:$B$65537,MATCH($C25,l_goods!$A$3:$A$65537,0)),INDEX(background_technosphere!$F$2:$F$65536,MATCH($C25,background_technosphere!$C$2:$C$65536,0))),INDEX(l_fp!$B$3:$B$65537,MATCH($C25,l_fp!$A$3:$A$65537,0)))," ")</f>
        <v xml:space="preserve"> </v>
      </c>
      <c r="F25" s="56" t="str">
        <f>_xlfn.IFNA(_xlfn.IFNA(_xlfn.IFNA(INDEX(l_goods!$D$3:$D$65537,MATCH($C25,l_goods!$A$3:$A$65537,0)),INDEX(background_technosphere!$H$2:$H$65536,MATCH($C25,background_technosphere!$C$2:$C$65536,0))),INDEX(l_fp!$F$3:$F$65537,MATCH($C25,l_fp!$A$3:$A$65537,0)))," ")</f>
        <v xml:space="preserve"> </v>
      </c>
    </row>
    <row r="26" spans="1:6" x14ac:dyDescent="0.25">
      <c r="A26" s="56" t="str">
        <f>_xlfn.IFNA(_xlfn.IFNA(_xlfn.IFNA(INDEX(l_goods!$B$3:$B$65537,MATCH($B26,l_goods!$A$3:$A$65537,0)),INDEX(background_technosphere!$F$2:$F$65536,MATCH($B26,background_technosphere!$C$2:$C$65536,0))),INDEX(l_fp!$B$3:$B$65537,MATCH($B26,l_fp!$A$3:$A$65537,0)))," ")</f>
        <v xml:space="preserve"> </v>
      </c>
      <c r="D26" s="56" t="str">
        <f>_xlfn.IFNA(_xlfn.IFNA(_xlfn.IFNA(INDEX(l_goods!$B$3:$B$65537,MATCH($C26,l_goods!$A$3:$A$65537,0)),INDEX(background_technosphere!$F$2:$F$65536,MATCH($C26,background_technosphere!$C$2:$C$65536,0))),INDEX(l_fp!$B$3:$B$65537,MATCH($C26,l_fp!$A$3:$A$65537,0)))," ")</f>
        <v xml:space="preserve"> </v>
      </c>
      <c r="F26" s="56" t="str">
        <f>_xlfn.IFNA(_xlfn.IFNA(_xlfn.IFNA(INDEX(l_goods!$D$3:$D$65537,MATCH($C26,l_goods!$A$3:$A$65537,0)),INDEX(background_technosphere!$H$2:$H$65536,MATCH($C26,background_technosphere!$C$2:$C$65536,0))),INDEX(l_fp!$F$3:$F$65537,MATCH($C26,l_fp!$A$3:$A$65537,0)))," ")</f>
        <v xml:space="preserve"> </v>
      </c>
    </row>
    <row r="27" spans="1:6" x14ac:dyDescent="0.25">
      <c r="A27" s="56" t="str">
        <f>_xlfn.IFNA(_xlfn.IFNA(_xlfn.IFNA(INDEX(l_goods!$B$3:$B$65537,MATCH($B27,l_goods!$A$3:$A$65537,0)),INDEX(background_technosphere!$F$2:$F$65536,MATCH($B27,background_technosphere!$C$2:$C$65536,0))),INDEX(l_fp!$B$3:$B$65537,MATCH($B27,l_fp!$A$3:$A$65537,0)))," ")</f>
        <v xml:space="preserve"> </v>
      </c>
      <c r="D27" s="56" t="str">
        <f>_xlfn.IFNA(_xlfn.IFNA(_xlfn.IFNA(INDEX(l_goods!$B$3:$B$65537,MATCH($C27,l_goods!$A$3:$A$65537,0)),INDEX(background_technosphere!$F$2:$F$65536,MATCH($C27,background_technosphere!$C$2:$C$65536,0))),INDEX(l_fp!$B$3:$B$65537,MATCH($C27,l_fp!$A$3:$A$65537,0)))," ")</f>
        <v xml:space="preserve"> </v>
      </c>
      <c r="F27" s="56" t="str">
        <f>_xlfn.IFNA(_xlfn.IFNA(_xlfn.IFNA(INDEX(l_goods!$D$3:$D$65537,MATCH($C27,l_goods!$A$3:$A$65537,0)),INDEX(background_technosphere!$H$2:$H$65536,MATCH($C27,background_technosphere!$C$2:$C$65536,0))),INDEX(l_fp!$F$3:$F$65537,MATCH($C27,l_fp!$A$3:$A$65537,0)))," ")</f>
        <v xml:space="preserve"> </v>
      </c>
    </row>
    <row r="28" spans="1:6" x14ac:dyDescent="0.25">
      <c r="A28" s="56" t="str">
        <f>_xlfn.IFNA(_xlfn.IFNA(_xlfn.IFNA(INDEX(l_goods!$B$3:$B$65537,MATCH($B28,l_goods!$A$3:$A$65537,0)),INDEX(background_technosphere!$F$2:$F$65536,MATCH($B28,background_technosphere!$C$2:$C$65536,0))),INDEX(l_fp!$B$3:$B$65537,MATCH($B28,l_fp!$A$3:$A$65537,0)))," ")</f>
        <v xml:space="preserve"> </v>
      </c>
      <c r="D28" s="56" t="str">
        <f>_xlfn.IFNA(_xlfn.IFNA(_xlfn.IFNA(INDEX(l_goods!$B$3:$B$65537,MATCH($C28,l_goods!$A$3:$A$65537,0)),INDEX(background_technosphere!$F$2:$F$65536,MATCH($C28,background_technosphere!$C$2:$C$65536,0))),INDEX(l_fp!$B$3:$B$65537,MATCH($C28,l_fp!$A$3:$A$65537,0)))," ")</f>
        <v xml:space="preserve"> </v>
      </c>
      <c r="F28" s="56" t="str">
        <f>_xlfn.IFNA(_xlfn.IFNA(_xlfn.IFNA(INDEX(l_goods!$D$3:$D$65537,MATCH($C28,l_goods!$A$3:$A$65537,0)),INDEX(background_technosphere!$H$2:$H$65536,MATCH($C28,background_technosphere!$C$2:$C$65536,0))),INDEX(l_fp!$F$3:$F$65537,MATCH($C28,l_fp!$A$3:$A$65537,0)))," ")</f>
        <v xml:space="preserve"> </v>
      </c>
    </row>
    <row r="29" spans="1:6" x14ac:dyDescent="0.25">
      <c r="A29" s="56" t="str">
        <f>_xlfn.IFNA(_xlfn.IFNA(_xlfn.IFNA(INDEX(l_goods!$B$3:$B$65537,MATCH($B29,l_goods!$A$3:$A$65537,0)),INDEX(background_technosphere!$F$2:$F$65536,MATCH($B29,background_technosphere!$C$2:$C$65536,0))),INDEX(l_fp!$B$3:$B$65537,MATCH($B29,l_fp!$A$3:$A$65537,0)))," ")</f>
        <v xml:space="preserve"> </v>
      </c>
      <c r="D29" s="56" t="str">
        <f>_xlfn.IFNA(_xlfn.IFNA(_xlfn.IFNA(INDEX(l_goods!$B$3:$B$65537,MATCH($C29,l_goods!$A$3:$A$65537,0)),INDEX(background_technosphere!$F$2:$F$65536,MATCH($C29,background_technosphere!$C$2:$C$65536,0))),INDEX(l_fp!$B$3:$B$65537,MATCH($C29,l_fp!$A$3:$A$65537,0)))," ")</f>
        <v xml:space="preserve"> </v>
      </c>
      <c r="F29" s="56" t="str">
        <f>_xlfn.IFNA(_xlfn.IFNA(_xlfn.IFNA(INDEX(l_goods!$D$3:$D$65537,MATCH($C29,l_goods!$A$3:$A$65537,0)),INDEX(background_technosphere!$H$2:$H$65536,MATCH($C29,background_technosphere!$C$2:$C$65536,0))),INDEX(l_fp!$F$3:$F$65537,MATCH($C29,l_fp!$A$3:$A$65537,0)))," ")</f>
        <v xml:space="preserve"> </v>
      </c>
    </row>
    <row r="30" spans="1:6" x14ac:dyDescent="0.25">
      <c r="A30" s="56" t="str">
        <f>_xlfn.IFNA(_xlfn.IFNA(_xlfn.IFNA(INDEX(l_goods!$B$3:$B$65537,MATCH($B30,l_goods!$A$3:$A$65537,0)),INDEX(background_technosphere!$F$2:$F$65536,MATCH($B30,background_technosphere!$C$2:$C$65536,0))),INDEX(l_fp!$B$3:$B$65537,MATCH($B30,l_fp!$A$3:$A$65537,0)))," ")</f>
        <v xml:space="preserve"> </v>
      </c>
      <c r="D30" s="56" t="str">
        <f>_xlfn.IFNA(_xlfn.IFNA(_xlfn.IFNA(INDEX(l_goods!$B$3:$B$65537,MATCH($C30,l_goods!$A$3:$A$65537,0)),INDEX(background_technosphere!$F$2:$F$65536,MATCH($C30,background_technosphere!$C$2:$C$65536,0))),INDEX(l_fp!$B$3:$B$65537,MATCH($C30,l_fp!$A$3:$A$65537,0)))," ")</f>
        <v xml:space="preserve"> </v>
      </c>
      <c r="F30" s="56" t="str">
        <f>_xlfn.IFNA(_xlfn.IFNA(_xlfn.IFNA(INDEX(l_goods!$D$3:$D$65537,MATCH($C30,l_goods!$A$3:$A$65537,0)),INDEX(background_technosphere!$H$2:$H$65536,MATCH($C30,background_technosphere!$C$2:$C$65536,0))),INDEX(l_fp!$F$3:$F$65537,MATCH($C30,l_fp!$A$3:$A$65537,0)))," ")</f>
        <v xml:space="preserve"> </v>
      </c>
    </row>
    <row r="31" spans="1:6" x14ac:dyDescent="0.25">
      <c r="A31" s="56" t="str">
        <f>_xlfn.IFNA(_xlfn.IFNA(_xlfn.IFNA(INDEX(l_goods!$B$3:$B$65537,MATCH($B31,l_goods!$A$3:$A$65537,0)),INDEX(background_technosphere!$F$2:$F$65536,MATCH($B31,background_technosphere!$C$2:$C$65536,0))),INDEX(l_fp!$B$3:$B$65537,MATCH($B31,l_fp!$A$3:$A$65537,0)))," ")</f>
        <v xml:space="preserve"> </v>
      </c>
      <c r="D31" s="56" t="str">
        <f>_xlfn.IFNA(_xlfn.IFNA(_xlfn.IFNA(INDEX(l_goods!$B$3:$B$65537,MATCH($C31,l_goods!$A$3:$A$65537,0)),INDEX(background_technosphere!$F$2:$F$65536,MATCH($C31,background_technosphere!$C$2:$C$65536,0))),INDEX(l_fp!$B$3:$B$65537,MATCH($C31,l_fp!$A$3:$A$65537,0)))," ")</f>
        <v xml:space="preserve"> </v>
      </c>
      <c r="F31" s="56" t="str">
        <f>_xlfn.IFNA(_xlfn.IFNA(_xlfn.IFNA(INDEX(l_goods!$D$3:$D$65537,MATCH($C31,l_goods!$A$3:$A$65537,0)),INDEX(background_technosphere!$H$2:$H$65536,MATCH($C31,background_technosphere!$C$2:$C$65536,0))),INDEX(l_fp!$F$3:$F$65537,MATCH($C31,l_fp!$A$3:$A$65537,0)))," ")</f>
        <v xml:space="preserve"> </v>
      </c>
    </row>
    <row r="32" spans="1:6" x14ac:dyDescent="0.25">
      <c r="A32" s="56" t="str">
        <f>_xlfn.IFNA(_xlfn.IFNA(_xlfn.IFNA(INDEX(l_goods!$B$3:$B$65537,MATCH($B32,l_goods!$A$3:$A$65537,0)),INDEX(background_technosphere!$F$2:$F$65536,MATCH($B32,background_technosphere!$C$2:$C$65536,0))),INDEX(l_fp!$B$3:$B$65537,MATCH($B32,l_fp!$A$3:$A$65537,0)))," ")</f>
        <v xml:space="preserve"> </v>
      </c>
      <c r="D32" s="56" t="str">
        <f>_xlfn.IFNA(_xlfn.IFNA(_xlfn.IFNA(INDEX(l_goods!$B$3:$B$65537,MATCH($C32,l_goods!$A$3:$A$65537,0)),INDEX(background_technosphere!$F$2:$F$65536,MATCH($C32,background_technosphere!$C$2:$C$65536,0))),INDEX(l_fp!$B$3:$B$65537,MATCH($C32,l_fp!$A$3:$A$65537,0)))," ")</f>
        <v xml:space="preserve"> </v>
      </c>
      <c r="F32" s="56" t="str">
        <f>_xlfn.IFNA(_xlfn.IFNA(_xlfn.IFNA(INDEX(l_goods!$D$3:$D$65537,MATCH($C32,l_goods!$A$3:$A$65537,0)),INDEX(background_technosphere!$H$2:$H$65536,MATCH($C32,background_technosphere!$C$2:$C$65536,0))),INDEX(l_fp!$F$3:$F$65537,MATCH($C32,l_fp!$A$3:$A$65537,0)))," ")</f>
        <v xml:space="preserve"> </v>
      </c>
    </row>
    <row r="33" spans="1:6" x14ac:dyDescent="0.25">
      <c r="A33" s="56" t="str">
        <f>_xlfn.IFNA(_xlfn.IFNA(_xlfn.IFNA(INDEX(l_goods!$B$3:$B$65537,MATCH($B33,l_goods!$A$3:$A$65537,0)),INDEX(background_technosphere!$F$2:$F$65536,MATCH($B33,background_technosphere!$C$2:$C$65536,0))),INDEX(l_fp!$B$3:$B$65537,MATCH($B33,l_fp!$A$3:$A$65537,0)))," ")</f>
        <v xml:space="preserve"> </v>
      </c>
      <c r="D33" s="56" t="str">
        <f>_xlfn.IFNA(_xlfn.IFNA(_xlfn.IFNA(INDEX(l_goods!$B$3:$B$65537,MATCH($C33,l_goods!$A$3:$A$65537,0)),INDEX(background_technosphere!$F$2:$F$65536,MATCH($C33,background_technosphere!$C$2:$C$65536,0))),INDEX(l_fp!$B$3:$B$65537,MATCH($C33,l_fp!$A$3:$A$65537,0)))," ")</f>
        <v xml:space="preserve"> </v>
      </c>
      <c r="F33" s="56" t="str">
        <f>_xlfn.IFNA(_xlfn.IFNA(_xlfn.IFNA(INDEX(l_goods!$D$3:$D$65537,MATCH($C33,l_goods!$A$3:$A$65537,0)),INDEX(background_technosphere!$H$2:$H$65536,MATCH($C33,background_technosphere!$C$2:$C$65536,0))),INDEX(l_fp!$F$3:$F$65537,MATCH($C33,l_fp!$A$3:$A$65537,0)))," ")</f>
        <v xml:space="preserve"> </v>
      </c>
    </row>
    <row r="34" spans="1:6" x14ac:dyDescent="0.25">
      <c r="A34" s="56" t="str">
        <f>_xlfn.IFNA(_xlfn.IFNA(_xlfn.IFNA(INDEX(l_goods!$B$3:$B$65537,MATCH($B34,l_goods!$A$3:$A$65537,0)),INDEX(background_technosphere!$F$2:$F$65536,MATCH($B34,background_technosphere!$C$2:$C$65536,0))),INDEX(l_fp!$B$3:$B$65537,MATCH($B34,l_fp!$A$3:$A$65537,0)))," ")</f>
        <v xml:space="preserve"> </v>
      </c>
      <c r="D34" s="56" t="str">
        <f>_xlfn.IFNA(_xlfn.IFNA(_xlfn.IFNA(INDEX(l_goods!$B$3:$B$65537,MATCH($C34,l_goods!$A$3:$A$65537,0)),INDEX(background_technosphere!$F$2:$F$65536,MATCH($C34,background_technosphere!$C$2:$C$65536,0))),INDEX(l_fp!$B$3:$B$65537,MATCH($C34,l_fp!$A$3:$A$65537,0)))," ")</f>
        <v xml:space="preserve"> </v>
      </c>
      <c r="F34" s="56" t="str">
        <f>_xlfn.IFNA(_xlfn.IFNA(_xlfn.IFNA(INDEX(l_goods!$D$3:$D$65537,MATCH($C34,l_goods!$A$3:$A$65537,0)),INDEX(background_technosphere!$H$2:$H$65536,MATCH($C34,background_technosphere!$C$2:$C$65536,0))),INDEX(l_fp!$F$3:$F$65537,MATCH($C34,l_fp!$A$3:$A$65537,0)))," ")</f>
        <v xml:space="preserve"> </v>
      </c>
    </row>
    <row r="35" spans="1:6" x14ac:dyDescent="0.25">
      <c r="A35" s="56" t="str">
        <f>_xlfn.IFNA(_xlfn.IFNA(_xlfn.IFNA(INDEX(l_goods!$B$3:$B$65537,MATCH($B35,l_goods!$A$3:$A$65537,0)),INDEX(background_technosphere!$F$2:$F$65536,MATCH($B35,background_technosphere!$C$2:$C$65536,0))),INDEX(l_fp!$B$3:$B$65537,MATCH($B35,l_fp!$A$3:$A$65537,0)))," ")</f>
        <v xml:space="preserve"> </v>
      </c>
      <c r="D35" s="56" t="str">
        <f>_xlfn.IFNA(_xlfn.IFNA(_xlfn.IFNA(INDEX(l_goods!$B$3:$B$65537,MATCH($C35,l_goods!$A$3:$A$65537,0)),INDEX(background_technosphere!$F$2:$F$65536,MATCH($C35,background_technosphere!$C$2:$C$65536,0))),INDEX(l_fp!$B$3:$B$65537,MATCH($C35,l_fp!$A$3:$A$65537,0)))," ")</f>
        <v xml:space="preserve"> </v>
      </c>
      <c r="F35" s="56" t="str">
        <f>_xlfn.IFNA(_xlfn.IFNA(_xlfn.IFNA(INDEX(l_goods!$D$3:$D$65537,MATCH($C35,l_goods!$A$3:$A$65537,0)),INDEX(background_technosphere!$H$2:$H$65536,MATCH($C35,background_technosphere!$C$2:$C$65536,0))),INDEX(l_fp!$F$3:$F$65537,MATCH($C35,l_fp!$A$3:$A$65537,0)))," ")</f>
        <v xml:space="preserve"> </v>
      </c>
    </row>
    <row r="36" spans="1:6" x14ac:dyDescent="0.25">
      <c r="A36" s="56" t="str">
        <f>_xlfn.IFNA(_xlfn.IFNA(_xlfn.IFNA(INDEX(l_goods!$B$3:$B$65537,MATCH($B36,l_goods!$A$3:$A$65537,0)),INDEX(background_technosphere!$F$2:$F$65536,MATCH($B36,background_technosphere!$C$2:$C$65536,0))),INDEX(l_fp!$B$3:$B$65537,MATCH($B36,l_fp!$A$3:$A$65537,0)))," ")</f>
        <v xml:space="preserve"> </v>
      </c>
      <c r="D36" s="56" t="str">
        <f>_xlfn.IFNA(_xlfn.IFNA(_xlfn.IFNA(INDEX(l_goods!$B$3:$B$65537,MATCH($C36,l_goods!$A$3:$A$65537,0)),INDEX(background_technosphere!$F$2:$F$65536,MATCH($C36,background_technosphere!$C$2:$C$65536,0))),INDEX(l_fp!$B$3:$B$65537,MATCH($C36,l_fp!$A$3:$A$65537,0)))," ")</f>
        <v xml:space="preserve"> </v>
      </c>
      <c r="F36" s="56" t="str">
        <f>_xlfn.IFNA(_xlfn.IFNA(_xlfn.IFNA(INDEX(l_goods!$D$3:$D$65537,MATCH($C36,l_goods!$A$3:$A$65537,0)),INDEX(background_technosphere!$H$2:$H$65536,MATCH($C36,background_technosphere!$C$2:$C$65536,0))),INDEX(l_fp!$F$3:$F$65537,MATCH($C36,l_fp!$A$3:$A$65537,0)))," ")</f>
        <v xml:space="preserve"> </v>
      </c>
    </row>
    <row r="37" spans="1:6" x14ac:dyDescent="0.25">
      <c r="A37" s="56" t="str">
        <f>_xlfn.IFNA(_xlfn.IFNA(_xlfn.IFNA(INDEX(l_goods!$B$3:$B$65537,MATCH($B37,l_goods!$A$3:$A$65537,0)),INDEX(background_technosphere!$F$2:$F$65536,MATCH($B37,background_technosphere!$C$2:$C$65536,0))),INDEX(l_fp!$B$3:$B$65537,MATCH($B37,l_fp!$A$3:$A$65537,0)))," ")</f>
        <v xml:space="preserve"> </v>
      </c>
      <c r="D37" s="56" t="str">
        <f>_xlfn.IFNA(_xlfn.IFNA(_xlfn.IFNA(INDEX(l_goods!$B$3:$B$65537,MATCH($C37,l_goods!$A$3:$A$65537,0)),INDEX(background_technosphere!$F$2:$F$65536,MATCH($C37,background_technosphere!$C$2:$C$65536,0))),INDEX(l_fp!$B$3:$B$65537,MATCH($C37,l_fp!$A$3:$A$65537,0)))," ")</f>
        <v xml:space="preserve"> </v>
      </c>
      <c r="F37" s="56" t="str">
        <f>_xlfn.IFNA(_xlfn.IFNA(_xlfn.IFNA(INDEX(l_goods!$D$3:$D$65537,MATCH($C37,l_goods!$A$3:$A$65537,0)),INDEX(background_technosphere!$H$2:$H$65536,MATCH($C37,background_technosphere!$C$2:$C$65536,0))),INDEX(l_fp!$F$3:$F$65537,MATCH($C37,l_fp!$A$3:$A$65537,0)))," ")</f>
        <v xml:space="preserve"> </v>
      </c>
    </row>
    <row r="38" spans="1:6" x14ac:dyDescent="0.25">
      <c r="A38" s="56" t="str">
        <f>_xlfn.IFNA(_xlfn.IFNA(_xlfn.IFNA(INDEX(l_goods!$B$3:$B$65537,MATCH($B38,l_goods!$A$3:$A$65537,0)),INDEX(background_technosphere!$F$2:$F$65536,MATCH($B38,background_technosphere!$C$2:$C$65536,0))),INDEX(l_fp!$B$3:$B$65537,MATCH($B38,l_fp!$A$3:$A$65537,0)))," ")</f>
        <v xml:space="preserve"> </v>
      </c>
      <c r="D38" s="56" t="str">
        <f>_xlfn.IFNA(_xlfn.IFNA(_xlfn.IFNA(INDEX(l_goods!$B$3:$B$65537,MATCH($C38,l_goods!$A$3:$A$65537,0)),INDEX(background_technosphere!$F$2:$F$65536,MATCH($C38,background_technosphere!$C$2:$C$65536,0))),INDEX(l_fp!$B$3:$B$65537,MATCH($C38,l_fp!$A$3:$A$65537,0)))," ")</f>
        <v xml:space="preserve"> </v>
      </c>
      <c r="F38" s="56" t="str">
        <f>_xlfn.IFNA(_xlfn.IFNA(_xlfn.IFNA(INDEX(l_goods!$D$3:$D$65537,MATCH($C38,l_goods!$A$3:$A$65537,0)),INDEX(background_technosphere!$H$2:$H$65536,MATCH($C38,background_technosphere!$C$2:$C$65536,0))),INDEX(l_fp!$F$3:$F$65537,MATCH($C38,l_fp!$A$3:$A$65537,0)))," ")</f>
        <v xml:space="preserve"> </v>
      </c>
    </row>
    <row r="39" spans="1:6" x14ac:dyDescent="0.25">
      <c r="A39" s="56" t="str">
        <f>_xlfn.IFNA(_xlfn.IFNA(_xlfn.IFNA(INDEX(l_goods!$B$3:$B$65537,MATCH($B39,l_goods!$A$3:$A$65537,0)),INDEX(background_technosphere!$F$2:$F$65536,MATCH($B39,background_technosphere!$C$2:$C$65536,0))),INDEX(l_fp!$B$3:$B$65537,MATCH($B39,l_fp!$A$3:$A$65537,0)))," ")</f>
        <v xml:space="preserve"> </v>
      </c>
      <c r="D39" s="56" t="str">
        <f>_xlfn.IFNA(_xlfn.IFNA(_xlfn.IFNA(INDEX(l_goods!$B$3:$B$65537,MATCH($C39,l_goods!$A$3:$A$65537,0)),INDEX(background_technosphere!$F$2:$F$65536,MATCH($C39,background_technosphere!$C$2:$C$65536,0))),INDEX(l_fp!$B$3:$B$65537,MATCH($C39,l_fp!$A$3:$A$65537,0)))," ")</f>
        <v xml:space="preserve"> </v>
      </c>
      <c r="F39" s="56" t="str">
        <f>_xlfn.IFNA(_xlfn.IFNA(_xlfn.IFNA(INDEX(l_goods!$D$3:$D$65537,MATCH($C39,l_goods!$A$3:$A$65537,0)),INDEX(background_technosphere!$H$2:$H$65536,MATCH($C39,background_technosphere!$C$2:$C$65536,0))),INDEX(l_fp!$F$3:$F$65537,MATCH($C39,l_fp!$A$3:$A$65537,0)))," ")</f>
        <v xml:space="preserve"> </v>
      </c>
    </row>
    <row r="40" spans="1:6" x14ac:dyDescent="0.25">
      <c r="A40" s="56" t="str">
        <f>_xlfn.IFNA(_xlfn.IFNA(_xlfn.IFNA(INDEX(l_goods!$B$3:$B$65537,MATCH($B40,l_goods!$A$3:$A$65537,0)),INDEX(background_technosphere!$F$2:$F$65536,MATCH($B40,background_technosphere!$C$2:$C$65536,0))),INDEX(l_fp!$B$3:$B$65537,MATCH($B40,l_fp!$A$3:$A$65537,0)))," ")</f>
        <v xml:space="preserve"> </v>
      </c>
      <c r="D40" s="56" t="str">
        <f>_xlfn.IFNA(_xlfn.IFNA(_xlfn.IFNA(INDEX(l_goods!$B$3:$B$65537,MATCH($C40,l_goods!$A$3:$A$65537,0)),INDEX(background_technosphere!$F$2:$F$65536,MATCH($C40,background_technosphere!$C$2:$C$65536,0))),INDEX(l_fp!$B$3:$B$65537,MATCH($C40,l_fp!$A$3:$A$65537,0)))," ")</f>
        <v xml:space="preserve"> </v>
      </c>
      <c r="F40" s="56" t="str">
        <f>_xlfn.IFNA(_xlfn.IFNA(_xlfn.IFNA(INDEX(l_goods!$D$3:$D$65537,MATCH($C40,l_goods!$A$3:$A$65537,0)),INDEX(background_technosphere!$H$2:$H$65536,MATCH($C40,background_technosphere!$C$2:$C$65536,0))),INDEX(l_fp!$F$3:$F$65537,MATCH($C40,l_fp!$A$3:$A$65537,0)))," ")</f>
        <v xml:space="preserve"> </v>
      </c>
    </row>
    <row r="41" spans="1:6" x14ac:dyDescent="0.25">
      <c r="A41" s="56" t="str">
        <f>_xlfn.IFNA(_xlfn.IFNA(_xlfn.IFNA(INDEX(l_goods!$B$3:$B$65537,MATCH($B41,l_goods!$A$3:$A$65537,0)),INDEX(background_technosphere!$F$2:$F$65536,MATCH($B41,background_technosphere!$C$2:$C$65536,0))),INDEX(l_fp!$B$3:$B$65537,MATCH($B41,l_fp!$A$3:$A$65537,0)))," ")</f>
        <v xml:space="preserve"> </v>
      </c>
      <c r="D41" s="56" t="str">
        <f>_xlfn.IFNA(_xlfn.IFNA(_xlfn.IFNA(INDEX(l_goods!$B$3:$B$65537,MATCH($C41,l_goods!$A$3:$A$65537,0)),INDEX(background_technosphere!$F$2:$F$65536,MATCH($C41,background_technosphere!$C$2:$C$65536,0))),INDEX(l_fp!$B$3:$B$65537,MATCH($C41,l_fp!$A$3:$A$65537,0)))," ")</f>
        <v xml:space="preserve"> </v>
      </c>
      <c r="F41" s="56" t="str">
        <f>_xlfn.IFNA(_xlfn.IFNA(_xlfn.IFNA(INDEX(l_goods!$D$3:$D$65537,MATCH($C41,l_goods!$A$3:$A$65537,0)),INDEX(background_technosphere!$H$2:$H$65536,MATCH($C41,background_technosphere!$C$2:$C$65536,0))),INDEX(l_fp!$F$3:$F$65537,MATCH($C41,l_fp!$A$3:$A$65537,0)))," ")</f>
        <v xml:space="preserve"> </v>
      </c>
    </row>
    <row r="42" spans="1:6" x14ac:dyDescent="0.25">
      <c r="A42" s="56" t="str">
        <f>_xlfn.IFNA(_xlfn.IFNA(_xlfn.IFNA(INDEX(l_goods!$B$3:$B$65537,MATCH($B42,l_goods!$A$3:$A$65537,0)),INDEX(background_technosphere!$F$2:$F$65536,MATCH($B42,background_technosphere!$C$2:$C$65536,0))),INDEX(l_fp!$B$3:$B$65537,MATCH($B42,l_fp!$A$3:$A$65537,0)))," ")</f>
        <v xml:space="preserve"> </v>
      </c>
      <c r="D42" s="56" t="str">
        <f>_xlfn.IFNA(_xlfn.IFNA(_xlfn.IFNA(INDEX(l_goods!$B$3:$B$65537,MATCH($C42,l_goods!$A$3:$A$65537,0)),INDEX(background_technosphere!$F$2:$F$65536,MATCH($C42,background_technosphere!$C$2:$C$65536,0))),INDEX(l_fp!$B$3:$B$65537,MATCH($C42,l_fp!$A$3:$A$65537,0)))," ")</f>
        <v xml:space="preserve"> </v>
      </c>
      <c r="F42" s="56" t="str">
        <f>_xlfn.IFNA(_xlfn.IFNA(_xlfn.IFNA(INDEX(l_goods!$D$3:$D$65537,MATCH($C42,l_goods!$A$3:$A$65537,0)),INDEX(background_technosphere!$H$2:$H$65536,MATCH($C42,background_technosphere!$C$2:$C$65536,0))),INDEX(l_fp!$F$3:$F$65537,MATCH($C42,l_fp!$A$3:$A$65537,0)))," ")</f>
        <v xml:space="preserve"> </v>
      </c>
    </row>
    <row r="43" spans="1:6" x14ac:dyDescent="0.25">
      <c r="A43" s="56" t="str">
        <f>_xlfn.IFNA(_xlfn.IFNA(_xlfn.IFNA(INDEX(l_goods!$B$3:$B$65537,MATCH($B43,l_goods!$A$3:$A$65537,0)),INDEX(background_technosphere!$F$2:$F$65536,MATCH($B43,background_technosphere!$C$2:$C$65536,0))),INDEX(l_fp!$B$3:$B$65537,MATCH($B43,l_fp!$A$3:$A$65537,0)))," ")</f>
        <v xml:space="preserve"> </v>
      </c>
      <c r="D43" s="56" t="str">
        <f>_xlfn.IFNA(_xlfn.IFNA(_xlfn.IFNA(INDEX(l_goods!$B$3:$B$65537,MATCH($C43,l_goods!$A$3:$A$65537,0)),INDEX(background_technosphere!$F$2:$F$65536,MATCH($C43,background_technosphere!$C$2:$C$65536,0))),INDEX(l_fp!$B$3:$B$65537,MATCH($C43,l_fp!$A$3:$A$65537,0)))," ")</f>
        <v xml:space="preserve"> </v>
      </c>
      <c r="F43" s="56" t="str">
        <f>_xlfn.IFNA(_xlfn.IFNA(_xlfn.IFNA(INDEX(l_goods!$D$3:$D$65537,MATCH($C43,l_goods!$A$3:$A$65537,0)),INDEX(background_technosphere!$H$2:$H$65536,MATCH($C43,background_technosphere!$C$2:$C$65536,0))),INDEX(l_fp!$F$3:$F$65537,MATCH($C43,l_fp!$A$3:$A$65537,0)))," ")</f>
        <v xml:space="preserve"> </v>
      </c>
    </row>
    <row r="44" spans="1:6" x14ac:dyDescent="0.25">
      <c r="A44" s="56" t="str">
        <f>_xlfn.IFNA(_xlfn.IFNA(_xlfn.IFNA(INDEX(l_goods!$B$3:$B$65537,MATCH($B44,l_goods!$A$3:$A$65537,0)),INDEX(background_technosphere!$F$2:$F$65536,MATCH($B44,background_technosphere!$C$2:$C$65536,0))),INDEX(l_fp!$B$3:$B$65537,MATCH($B44,l_fp!$A$3:$A$65537,0)))," ")</f>
        <v xml:space="preserve"> </v>
      </c>
      <c r="D44" s="56" t="str">
        <f>_xlfn.IFNA(_xlfn.IFNA(_xlfn.IFNA(INDEX(l_goods!$B$3:$B$65537,MATCH($C44,l_goods!$A$3:$A$65537,0)),INDEX(background_technosphere!$F$2:$F$65536,MATCH($C44,background_technosphere!$C$2:$C$65536,0))),INDEX(l_fp!$B$3:$B$65537,MATCH($C44,l_fp!$A$3:$A$65537,0)))," ")</f>
        <v xml:space="preserve"> </v>
      </c>
      <c r="F44" s="56" t="str">
        <f>_xlfn.IFNA(_xlfn.IFNA(_xlfn.IFNA(INDEX(l_goods!$D$3:$D$65537,MATCH($C44,l_goods!$A$3:$A$65537,0)),INDEX(background_technosphere!$H$2:$H$65536,MATCH($C44,background_technosphere!$C$2:$C$65536,0))),INDEX(l_fp!$F$3:$F$65537,MATCH($C44,l_fp!$A$3:$A$65537,0)))," ")</f>
        <v xml:space="preserve"> </v>
      </c>
    </row>
    <row r="45" spans="1:6" x14ac:dyDescent="0.25">
      <c r="A45" s="56" t="str">
        <f>_xlfn.IFNA(_xlfn.IFNA(_xlfn.IFNA(INDEX(l_goods!$B$3:$B$65537,MATCH($B45,l_goods!$A$3:$A$65537,0)),INDEX(background_technosphere!$F$2:$F$65536,MATCH($B45,background_technosphere!$C$2:$C$65536,0))),INDEX(l_fp!$B$3:$B$65537,MATCH($B45,l_fp!$A$3:$A$65537,0)))," ")</f>
        <v xml:space="preserve"> </v>
      </c>
      <c r="D45" s="56" t="str">
        <f>_xlfn.IFNA(_xlfn.IFNA(_xlfn.IFNA(INDEX(l_goods!$B$3:$B$65537,MATCH($C45,l_goods!$A$3:$A$65537,0)),INDEX(background_technosphere!$F$2:$F$65536,MATCH($C45,background_technosphere!$C$2:$C$65536,0))),INDEX(l_fp!$B$3:$B$65537,MATCH($C45,l_fp!$A$3:$A$65537,0)))," ")</f>
        <v xml:space="preserve"> </v>
      </c>
      <c r="F45" s="56" t="str">
        <f>_xlfn.IFNA(_xlfn.IFNA(_xlfn.IFNA(INDEX(l_goods!$D$3:$D$65537,MATCH($C45,l_goods!$A$3:$A$65537,0)),INDEX(background_technosphere!$H$2:$H$65536,MATCH($C45,background_technosphere!$C$2:$C$65536,0))),INDEX(l_fp!$F$3:$F$65537,MATCH($C45,l_fp!$A$3:$A$65537,0)))," ")</f>
        <v xml:space="preserve"> </v>
      </c>
    </row>
    <row r="46" spans="1:6" x14ac:dyDescent="0.25">
      <c r="A46" s="56" t="str">
        <f>_xlfn.IFNA(_xlfn.IFNA(_xlfn.IFNA(INDEX(l_goods!$B$3:$B$65537,MATCH($B46,l_goods!$A$3:$A$65537,0)),INDEX(background_technosphere!$F$2:$F$65536,MATCH($B46,background_technosphere!$C$2:$C$65536,0))),INDEX(l_fp!$B$3:$B$65537,MATCH($B46,l_fp!$A$3:$A$65537,0)))," ")</f>
        <v xml:space="preserve"> </v>
      </c>
      <c r="D46" s="56" t="str">
        <f>_xlfn.IFNA(_xlfn.IFNA(_xlfn.IFNA(INDEX(l_goods!$B$3:$B$65537,MATCH($C46,l_goods!$A$3:$A$65537,0)),INDEX(background_technosphere!$F$2:$F$65536,MATCH($C46,background_technosphere!$C$2:$C$65536,0))),INDEX(l_fp!$B$3:$B$65537,MATCH($C46,l_fp!$A$3:$A$65537,0)))," ")</f>
        <v xml:space="preserve"> </v>
      </c>
      <c r="F46" s="56" t="str">
        <f>_xlfn.IFNA(_xlfn.IFNA(_xlfn.IFNA(INDEX(l_goods!$D$3:$D$65537,MATCH($C46,l_goods!$A$3:$A$65537,0)),INDEX(background_technosphere!$H$2:$H$65536,MATCH($C46,background_technosphere!$C$2:$C$65536,0))),INDEX(l_fp!$F$3:$F$65537,MATCH($C46,l_fp!$A$3:$A$65537,0)))," ")</f>
        <v xml:space="preserve"> </v>
      </c>
    </row>
    <row r="47" spans="1:6" x14ac:dyDescent="0.25">
      <c r="A47" s="56" t="str">
        <f>_xlfn.IFNA(_xlfn.IFNA(_xlfn.IFNA(INDEX(l_goods!$B$3:$B$65537,MATCH($B47,l_goods!$A$3:$A$65537,0)),INDEX(background_technosphere!$F$2:$F$65536,MATCH($B47,background_technosphere!$C$2:$C$65536,0))),INDEX(l_fp!$B$3:$B$65537,MATCH($B47,l_fp!$A$3:$A$65537,0)))," ")</f>
        <v xml:space="preserve"> </v>
      </c>
      <c r="D47" s="56" t="str">
        <f>_xlfn.IFNA(_xlfn.IFNA(_xlfn.IFNA(INDEX(l_goods!$B$3:$B$65537,MATCH($C47,l_goods!$A$3:$A$65537,0)),INDEX(background_technosphere!$F$2:$F$65536,MATCH($C47,background_technosphere!$C$2:$C$65536,0))),INDEX(l_fp!$B$3:$B$65537,MATCH($C47,l_fp!$A$3:$A$65537,0)))," ")</f>
        <v xml:space="preserve"> </v>
      </c>
      <c r="F47" s="56" t="str">
        <f>_xlfn.IFNA(_xlfn.IFNA(_xlfn.IFNA(INDEX(l_goods!$D$3:$D$65537,MATCH($C47,l_goods!$A$3:$A$65537,0)),INDEX(background_technosphere!$H$2:$H$65536,MATCH($C47,background_technosphere!$C$2:$C$65536,0))),INDEX(l_fp!$F$3:$F$65537,MATCH($C47,l_fp!$A$3:$A$65537,0)))," ")</f>
        <v xml:space="preserve"> </v>
      </c>
    </row>
    <row r="48" spans="1:6" x14ac:dyDescent="0.25">
      <c r="A48" s="56" t="str">
        <f>_xlfn.IFNA(_xlfn.IFNA(_xlfn.IFNA(INDEX(l_goods!$B$3:$B$65537,MATCH($B48,l_goods!$A$3:$A$65537,0)),INDEX(background_technosphere!$F$2:$F$65536,MATCH($B48,background_technosphere!$C$2:$C$65536,0))),INDEX(l_fp!$B$3:$B$65537,MATCH($B48,l_fp!$A$3:$A$65537,0)))," ")</f>
        <v xml:space="preserve"> </v>
      </c>
      <c r="D48" s="56" t="str">
        <f>_xlfn.IFNA(_xlfn.IFNA(_xlfn.IFNA(INDEX(l_goods!$B$3:$B$65537,MATCH($C48,l_goods!$A$3:$A$65537,0)),INDEX(background_technosphere!$F$2:$F$65536,MATCH($C48,background_technosphere!$C$2:$C$65536,0))),INDEX(l_fp!$B$3:$B$65537,MATCH($C48,l_fp!$A$3:$A$65537,0)))," ")</f>
        <v xml:space="preserve"> </v>
      </c>
      <c r="F48" s="56" t="str">
        <f>_xlfn.IFNA(_xlfn.IFNA(_xlfn.IFNA(INDEX(l_goods!$D$3:$D$65537,MATCH($C48,l_goods!$A$3:$A$65537,0)),INDEX(background_technosphere!$H$2:$H$65536,MATCH($C48,background_technosphere!$C$2:$C$65536,0))),INDEX(l_fp!$F$3:$F$65537,MATCH($C48,l_fp!$A$3:$A$65537,0)))," ")</f>
        <v xml:space="preserve"> </v>
      </c>
    </row>
    <row r="49" spans="1:6" x14ac:dyDescent="0.25">
      <c r="A49" s="56" t="str">
        <f>_xlfn.IFNA(_xlfn.IFNA(_xlfn.IFNA(INDEX(l_goods!$B$3:$B$65537,MATCH($B49,l_goods!$A$3:$A$65537,0)),INDEX(background_technosphere!$F$2:$F$65536,MATCH($B49,background_technosphere!$C$2:$C$65536,0))),INDEX(l_fp!$B$3:$B$65537,MATCH($B49,l_fp!$A$3:$A$65537,0)))," ")</f>
        <v xml:space="preserve"> </v>
      </c>
      <c r="D49" s="56" t="str">
        <f>_xlfn.IFNA(_xlfn.IFNA(_xlfn.IFNA(INDEX(l_goods!$B$3:$B$65537,MATCH($C49,l_goods!$A$3:$A$65537,0)),INDEX(background_technosphere!$F$2:$F$65536,MATCH($C49,background_technosphere!$C$2:$C$65536,0))),INDEX(l_fp!$B$3:$B$65537,MATCH($C49,l_fp!$A$3:$A$65537,0)))," ")</f>
        <v xml:space="preserve"> </v>
      </c>
      <c r="F49" s="56" t="str">
        <f>_xlfn.IFNA(_xlfn.IFNA(_xlfn.IFNA(INDEX(l_goods!$D$3:$D$65537,MATCH($C49,l_goods!$A$3:$A$65537,0)),INDEX(background_technosphere!$H$2:$H$65536,MATCH($C49,background_technosphere!$C$2:$C$65536,0))),INDEX(l_fp!$F$3:$F$65537,MATCH($C49,l_fp!$A$3:$A$65537,0)))," ")</f>
        <v xml:space="preserve"> </v>
      </c>
    </row>
    <row r="50" spans="1:6" x14ac:dyDescent="0.25">
      <c r="A50" s="56" t="str">
        <f>_xlfn.IFNA(_xlfn.IFNA(_xlfn.IFNA(INDEX(l_goods!$B$3:$B$65537,MATCH($B50,l_goods!$A$3:$A$65537,0)),INDEX(background_technosphere!$F$2:$F$65536,MATCH($B50,background_technosphere!$C$2:$C$65536,0))),INDEX(l_fp!$B$3:$B$65537,MATCH($B50,l_fp!$A$3:$A$65537,0)))," ")</f>
        <v xml:space="preserve"> </v>
      </c>
      <c r="F50" s="56" t="str">
        <f>_xlfn.IFNA(_xlfn.IFNA(_xlfn.IFNA(INDEX(l_goods!$D$3:$D$65537,MATCH($C50,l_goods!$A$3:$A$65537,0)),INDEX(background_technosphere!$H$2:$H$65536,MATCH($C50,background_technosphere!$C$2:$C$65536,0))),INDEX(l_fp!$F$3:$F$65537,MATCH($C50,l_fp!$A$3:$A$65537,0)))," ")</f>
        <v xml:space="preserve"> </v>
      </c>
    </row>
    <row r="51" spans="1:6" x14ac:dyDescent="0.25">
      <c r="A51" s="56" t="str">
        <f>_xlfn.IFNA(_xlfn.IFNA(_xlfn.IFNA(INDEX(l_goods!$B$3:$B$65537,MATCH($B51,l_goods!$A$3:$A$65537,0)),INDEX(background_technosphere!$F$2:$F$65536,MATCH($B51,background_technosphere!$C$2:$C$65536,0))),INDEX(l_fp!$B$3:$B$65537,MATCH($B51,l_fp!$A$3:$A$65537,0)))," ")</f>
        <v xml:space="preserve"> </v>
      </c>
    </row>
  </sheetData>
  <sheetProtection sheet="1" objects="1" scenarios="1"/>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02"/>
  <sheetViews>
    <sheetView zoomScaleNormal="100" workbookViewId="0">
      <pane xSplit="1" ySplit="3" topLeftCell="B4" activePane="bottomRight" state="frozen"/>
      <selection pane="topRight" activeCell="B1" sqref="B1"/>
      <selection pane="bottomLeft" activeCell="A4" sqref="A4"/>
      <selection pane="bottomRight" activeCell="B7" sqref="B7"/>
    </sheetView>
  </sheetViews>
  <sheetFormatPr defaultRowHeight="13.2" x14ac:dyDescent="0.25"/>
  <cols>
    <col min="1" max="1" width="24.33203125" style="82" customWidth="1"/>
    <col min="2" max="2" width="14.21875" style="83" customWidth="1"/>
    <col min="3" max="3" width="16.44140625" style="83" customWidth="1"/>
    <col min="4" max="4" width="14.6640625" style="83" customWidth="1"/>
    <col min="5" max="5" width="15.5546875" style="83" customWidth="1"/>
    <col min="6" max="1025" width="11.5546875" style="83"/>
  </cols>
  <sheetData>
    <row r="1" spans="1:201" s="86" customFormat="1" x14ac:dyDescent="0.25">
      <c r="A1" s="84" t="s">
        <v>5671</v>
      </c>
      <c r="B1" s="85" t="str">
        <f t="array" ref="B1:GO1">IF(TRANSPOSE(l_goods!A3:A198)=0,"",TRANSPOSE(l_goods!A3:A198))</f>
        <v/>
      </c>
      <c r="C1" s="85" t="str">
        <v/>
      </c>
      <c r="D1" s="85" t="str">
        <v/>
      </c>
      <c r="E1" s="85" t="str">
        <v/>
      </c>
      <c r="F1" s="85" t="str">
        <v/>
      </c>
      <c r="G1" s="85" t="str">
        <v/>
      </c>
      <c r="H1" s="85" t="str">
        <v/>
      </c>
      <c r="I1" s="85" t="str">
        <v/>
      </c>
      <c r="J1" s="85" t="str">
        <v/>
      </c>
      <c r="K1" s="85" t="str">
        <v/>
      </c>
      <c r="L1" s="85" t="str">
        <v/>
      </c>
      <c r="M1" s="85" t="str">
        <v/>
      </c>
      <c r="N1" s="85" t="str">
        <v/>
      </c>
      <c r="O1" s="85" t="str">
        <v/>
      </c>
      <c r="P1" s="85" t="str">
        <v/>
      </c>
      <c r="Q1" s="85" t="str">
        <v/>
      </c>
      <c r="R1" s="85" t="str">
        <v/>
      </c>
      <c r="S1" s="85" t="str">
        <v/>
      </c>
      <c r="T1" s="85" t="str">
        <v/>
      </c>
      <c r="U1" s="85" t="str">
        <v/>
      </c>
      <c r="V1" s="85" t="str">
        <v/>
      </c>
      <c r="W1" s="85" t="str">
        <v/>
      </c>
      <c r="X1" s="85" t="str">
        <v/>
      </c>
      <c r="Y1" s="85" t="str">
        <v/>
      </c>
      <c r="Z1" s="85" t="str">
        <v/>
      </c>
      <c r="AA1" s="85" t="str">
        <v/>
      </c>
      <c r="AB1" s="85" t="str">
        <v/>
      </c>
      <c r="AC1" s="85" t="str">
        <v/>
      </c>
      <c r="AD1" s="85" t="str">
        <v/>
      </c>
      <c r="AE1" s="85" t="str">
        <v/>
      </c>
      <c r="AF1" s="85" t="str">
        <v/>
      </c>
      <c r="AG1" s="85" t="str">
        <v/>
      </c>
      <c r="AH1" s="85" t="str">
        <v/>
      </c>
      <c r="AI1" s="85" t="str">
        <v/>
      </c>
      <c r="AJ1" s="85" t="str">
        <v/>
      </c>
      <c r="AK1" s="85" t="str">
        <v/>
      </c>
      <c r="AL1" s="85" t="str">
        <v/>
      </c>
      <c r="AM1" s="85" t="str">
        <v/>
      </c>
      <c r="AN1" s="85" t="str">
        <v/>
      </c>
      <c r="AO1" s="85" t="str">
        <v/>
      </c>
      <c r="AP1" s="85" t="str">
        <v/>
      </c>
      <c r="AQ1" s="85" t="str">
        <v/>
      </c>
      <c r="AR1" s="85" t="str">
        <v/>
      </c>
      <c r="AS1" s="85" t="str">
        <v/>
      </c>
      <c r="AT1" s="85" t="str">
        <v/>
      </c>
      <c r="AU1" s="85" t="str">
        <v/>
      </c>
      <c r="AV1" s="85" t="str">
        <v/>
      </c>
      <c r="AW1" s="85" t="str">
        <v/>
      </c>
      <c r="AX1" s="85" t="str">
        <v/>
      </c>
      <c r="AY1" s="85" t="str">
        <v/>
      </c>
      <c r="AZ1" s="85" t="str">
        <v/>
      </c>
      <c r="BA1" s="85" t="str">
        <v/>
      </c>
      <c r="BB1" s="85" t="str">
        <v/>
      </c>
      <c r="BC1" s="85" t="str">
        <v/>
      </c>
      <c r="BD1" s="85" t="str">
        <v/>
      </c>
      <c r="BE1" s="85" t="str">
        <v/>
      </c>
      <c r="BF1" s="85" t="str">
        <v/>
      </c>
      <c r="BG1" s="85" t="str">
        <v/>
      </c>
      <c r="BH1" s="85" t="str">
        <v/>
      </c>
      <c r="BI1" s="85" t="str">
        <v/>
      </c>
      <c r="BJ1" s="85" t="str">
        <v/>
      </c>
      <c r="BK1" s="85" t="str">
        <v/>
      </c>
      <c r="BL1" s="85" t="str">
        <v/>
      </c>
      <c r="BM1" s="85" t="str">
        <v/>
      </c>
      <c r="BN1" s="85" t="str">
        <v/>
      </c>
      <c r="BO1" s="85" t="str">
        <v/>
      </c>
      <c r="BP1" s="85" t="str">
        <v/>
      </c>
      <c r="BQ1" s="85" t="str">
        <v/>
      </c>
      <c r="BR1" s="85" t="str">
        <v/>
      </c>
      <c r="BS1" s="85" t="str">
        <v/>
      </c>
      <c r="BT1" s="85" t="str">
        <v/>
      </c>
      <c r="BU1" s="85" t="str">
        <v/>
      </c>
      <c r="BV1" s="85" t="str">
        <v/>
      </c>
      <c r="BW1" s="85" t="str">
        <v/>
      </c>
      <c r="BX1" s="85" t="str">
        <v/>
      </c>
      <c r="BY1" s="85" t="str">
        <v/>
      </c>
      <c r="BZ1" s="85" t="str">
        <v/>
      </c>
      <c r="CA1" s="85" t="str">
        <v/>
      </c>
      <c r="CB1" s="85" t="str">
        <v/>
      </c>
      <c r="CC1" s="85" t="str">
        <v/>
      </c>
      <c r="CD1" s="85" t="str">
        <v/>
      </c>
      <c r="CE1" s="85" t="str">
        <v/>
      </c>
      <c r="CF1" s="85" t="str">
        <v/>
      </c>
      <c r="CG1" s="85" t="str">
        <v/>
      </c>
      <c r="CH1" s="85" t="str">
        <v/>
      </c>
      <c r="CI1" s="85" t="str">
        <v/>
      </c>
      <c r="CJ1" s="85" t="str">
        <v/>
      </c>
      <c r="CK1" s="85" t="str">
        <v/>
      </c>
      <c r="CL1" s="85" t="str">
        <v/>
      </c>
      <c r="CM1" s="85" t="str">
        <v/>
      </c>
      <c r="CN1" s="85" t="str">
        <v/>
      </c>
      <c r="CO1" s="85" t="str">
        <v/>
      </c>
      <c r="CP1" s="85" t="str">
        <v/>
      </c>
      <c r="CQ1" s="85" t="str">
        <v/>
      </c>
      <c r="CR1" s="85" t="str">
        <v/>
      </c>
      <c r="CS1" s="85" t="str">
        <v/>
      </c>
      <c r="CT1" s="85" t="str">
        <v/>
      </c>
      <c r="CU1" s="85" t="str">
        <v/>
      </c>
      <c r="CV1" s="85" t="str">
        <v/>
      </c>
      <c r="CW1" s="85" t="str">
        <v/>
      </c>
      <c r="CX1" s="85" t="str">
        <v/>
      </c>
      <c r="CY1" s="85" t="str">
        <v/>
      </c>
      <c r="CZ1" s="85" t="str">
        <v/>
      </c>
      <c r="DA1" s="85" t="str">
        <v/>
      </c>
      <c r="DB1" s="85" t="str">
        <v/>
      </c>
      <c r="DC1" s="85" t="str">
        <v/>
      </c>
      <c r="DD1" s="85" t="str">
        <v/>
      </c>
      <c r="DE1" s="85" t="str">
        <v/>
      </c>
      <c r="DF1" s="85" t="str">
        <v/>
      </c>
      <c r="DG1" s="85" t="str">
        <v/>
      </c>
      <c r="DH1" s="85" t="str">
        <v/>
      </c>
      <c r="DI1" s="85" t="str">
        <v/>
      </c>
      <c r="DJ1" s="85" t="str">
        <v/>
      </c>
      <c r="DK1" s="85" t="str">
        <v/>
      </c>
      <c r="DL1" s="85" t="str">
        <v/>
      </c>
      <c r="DM1" s="85" t="str">
        <v/>
      </c>
      <c r="DN1" s="85" t="str">
        <v/>
      </c>
      <c r="DO1" s="85" t="str">
        <v/>
      </c>
      <c r="DP1" s="85" t="str">
        <v/>
      </c>
      <c r="DQ1" s="85" t="str">
        <v/>
      </c>
      <c r="DR1" s="85" t="str">
        <v/>
      </c>
      <c r="DS1" s="85" t="str">
        <v/>
      </c>
      <c r="DT1" s="85" t="str">
        <v/>
      </c>
      <c r="DU1" s="85" t="str">
        <v/>
      </c>
      <c r="DV1" s="85" t="str">
        <v/>
      </c>
      <c r="DW1" s="85" t="str">
        <v/>
      </c>
      <c r="DX1" s="85" t="str">
        <v/>
      </c>
      <c r="DY1" s="85" t="str">
        <v/>
      </c>
      <c r="DZ1" s="85" t="str">
        <v/>
      </c>
      <c r="EA1" s="85" t="str">
        <v/>
      </c>
      <c r="EB1" s="85" t="str">
        <v/>
      </c>
      <c r="EC1" s="85" t="str">
        <v/>
      </c>
      <c r="ED1" s="85" t="str">
        <v/>
      </c>
      <c r="EE1" s="85" t="str">
        <v/>
      </c>
      <c r="EF1" s="85" t="str">
        <v/>
      </c>
      <c r="EG1" s="85" t="str">
        <v/>
      </c>
      <c r="EH1" s="85" t="str">
        <v/>
      </c>
      <c r="EI1" s="85" t="str">
        <v/>
      </c>
      <c r="EJ1" s="85" t="str">
        <v/>
      </c>
      <c r="EK1" s="85" t="str">
        <v/>
      </c>
      <c r="EL1" s="85" t="str">
        <v/>
      </c>
      <c r="EM1" s="85" t="str">
        <v/>
      </c>
      <c r="EN1" s="85" t="str">
        <v/>
      </c>
      <c r="EO1" s="85" t="str">
        <v/>
      </c>
      <c r="EP1" s="85" t="str">
        <v/>
      </c>
      <c r="EQ1" s="85" t="str">
        <v/>
      </c>
      <c r="ER1" s="85" t="str">
        <v/>
      </c>
      <c r="ES1" s="85" t="str">
        <v/>
      </c>
      <c r="ET1" s="85" t="str">
        <v/>
      </c>
      <c r="EU1" s="85" t="str">
        <v/>
      </c>
      <c r="EV1" s="85" t="str">
        <v/>
      </c>
      <c r="EW1" s="85" t="str">
        <v/>
      </c>
      <c r="EX1" s="85" t="str">
        <v/>
      </c>
      <c r="EY1" s="85" t="str">
        <v/>
      </c>
      <c r="EZ1" s="85" t="str">
        <v/>
      </c>
      <c r="FA1" s="85" t="str">
        <v/>
      </c>
      <c r="FB1" s="85" t="str">
        <v/>
      </c>
      <c r="FC1" s="85" t="str">
        <v/>
      </c>
      <c r="FD1" s="85" t="str">
        <v/>
      </c>
      <c r="FE1" s="85" t="str">
        <v/>
      </c>
      <c r="FF1" s="85" t="str">
        <v/>
      </c>
      <c r="FG1" s="85" t="str">
        <v/>
      </c>
      <c r="FH1" s="85" t="str">
        <v/>
      </c>
      <c r="FI1" s="85" t="str">
        <v/>
      </c>
      <c r="FJ1" s="85" t="str">
        <v/>
      </c>
      <c r="FK1" s="85" t="str">
        <v/>
      </c>
      <c r="FL1" s="85" t="str">
        <v/>
      </c>
      <c r="FM1" s="85" t="str">
        <v/>
      </c>
      <c r="FN1" s="85" t="str">
        <v/>
      </c>
      <c r="FO1" s="85" t="str">
        <v/>
      </c>
      <c r="FP1" s="85" t="str">
        <v/>
      </c>
      <c r="FQ1" s="85" t="str">
        <v/>
      </c>
      <c r="FR1" s="85" t="str">
        <v/>
      </c>
      <c r="FS1" s="85" t="str">
        <v/>
      </c>
      <c r="FT1" s="85" t="str">
        <v/>
      </c>
      <c r="FU1" s="85" t="str">
        <v/>
      </c>
      <c r="FV1" s="85" t="str">
        <v/>
      </c>
      <c r="FW1" s="85" t="str">
        <v/>
      </c>
      <c r="FX1" s="85" t="str">
        <v/>
      </c>
      <c r="FY1" s="85" t="str">
        <v/>
      </c>
      <c r="FZ1" s="85" t="str">
        <v/>
      </c>
      <c r="GA1" s="85" t="str">
        <v/>
      </c>
      <c r="GB1" s="85" t="str">
        <v/>
      </c>
      <c r="GC1" s="85" t="str">
        <v/>
      </c>
      <c r="GD1" s="85" t="str">
        <v/>
      </c>
      <c r="GE1" s="85" t="str">
        <v/>
      </c>
      <c r="GF1" s="85" t="str">
        <v/>
      </c>
      <c r="GG1" s="85" t="str">
        <v/>
      </c>
      <c r="GH1" s="85" t="str">
        <v/>
      </c>
      <c r="GI1" s="85" t="str">
        <v/>
      </c>
      <c r="GJ1" s="85" t="str">
        <v/>
      </c>
      <c r="GK1" s="85" t="str">
        <v/>
      </c>
      <c r="GL1" s="85" t="str">
        <v/>
      </c>
      <c r="GM1" s="85" t="str">
        <v/>
      </c>
      <c r="GN1" s="85" t="str">
        <v/>
      </c>
      <c r="GO1" s="85" t="str">
        <v/>
      </c>
      <c r="GP1" s="85"/>
      <c r="GQ1" s="85"/>
    </row>
    <row r="2" spans="1:201" s="89" customFormat="1" x14ac:dyDescent="0.25">
      <c r="A2" s="87" t="s">
        <v>5672</v>
      </c>
      <c r="B2" s="88" t="str">
        <f>IF(_xlfn.IFNA(_xlfn.IFNA(_xlfn.IFNA(INDEX(l_goods!$B$3:$B$65537,MATCH(B$1,l_goods!$A$3:$A$65537,0)),INDEX(background_technosphere!$F$2:$F$65536,MATCH(B$1,background_technosphere!$C$2:$C$65536,0))),INDEX(l_fp!$B$3:$B$65537,MATCH(B$1,l_fp!$A$3:$A$65537,0)))," ")=0," ",_xlfn.IFNA(_xlfn.IFNA(_xlfn.IFNA(INDEX(l_goods!$B$3:$B$65537,MATCH(B$1,l_goods!$A$3:$A$65537,0)),INDEX(background_technosphere!$F$2:$F$65536,MATCH(B$1,background_technosphere!$C$2:$C$65536,0))),INDEX(l_fp!$B$3:$B$65537,MATCH(B$1,l_fp!$A$3:$A$65537,0)))," "))</f>
        <v xml:space="preserve"> </v>
      </c>
      <c r="C2" s="88" t="str">
        <f>IF(_xlfn.IFNA(_xlfn.IFNA(_xlfn.IFNA(INDEX(l_goods!$B$3:$B$65537,MATCH(C$1,l_goods!$A$3:$A$65537,0)),INDEX(background_technosphere!$F$2:$F$65536,MATCH(C$1,background_technosphere!$C$2:$C$65536,0))),INDEX(l_fp!$B$3:$B$65537,MATCH(C$1,l_fp!$A$3:$A$65537,0)))," ")=0," ",_xlfn.IFNA(_xlfn.IFNA(_xlfn.IFNA(INDEX(l_goods!$B$3:$B$65537,MATCH(C$1,l_goods!$A$3:$A$65537,0)),INDEX(background_technosphere!$F$2:$F$65536,MATCH(C$1,background_technosphere!$C$2:$C$65536,0))),INDEX(l_fp!$B$3:$B$65537,MATCH(C$1,l_fp!$A$3:$A$65537,0)))," "))</f>
        <v xml:space="preserve"> </v>
      </c>
      <c r="D2" s="88" t="str">
        <f>IF(_xlfn.IFNA(_xlfn.IFNA(_xlfn.IFNA(INDEX(l_goods!$B$3:$B$65537,MATCH(D$1,l_goods!$A$3:$A$65537,0)),INDEX(background_technosphere!$F$2:$F$65536,MATCH(D$1,background_technosphere!$C$2:$C$65536,0))),INDEX(l_fp!$B$3:$B$65537,MATCH(D$1,l_fp!$A$3:$A$65537,0)))," ")=0," ",_xlfn.IFNA(_xlfn.IFNA(_xlfn.IFNA(INDEX(l_goods!$B$3:$B$65537,MATCH(D$1,l_goods!$A$3:$A$65537,0)),INDEX(background_technosphere!$F$2:$F$65536,MATCH(D$1,background_technosphere!$C$2:$C$65536,0))),INDEX(l_fp!$B$3:$B$65537,MATCH(D$1,l_fp!$A$3:$A$65537,0)))," "))</f>
        <v xml:space="preserve"> </v>
      </c>
      <c r="E2" s="88" t="str">
        <f>IF(_xlfn.IFNA(_xlfn.IFNA(_xlfn.IFNA(INDEX(l_goods!$B$3:$B$65537,MATCH(E$1,l_goods!$A$3:$A$65537,0)),INDEX(background_technosphere!$F$2:$F$65536,MATCH(E$1,background_technosphere!$C$2:$C$65536,0))),INDEX(l_fp!$B$3:$B$65537,MATCH(E$1,l_fp!$A$3:$A$65537,0)))," ")=0," ",_xlfn.IFNA(_xlfn.IFNA(_xlfn.IFNA(INDEX(l_goods!$B$3:$B$65537,MATCH(E$1,l_goods!$A$3:$A$65537,0)),INDEX(background_technosphere!$F$2:$F$65536,MATCH(E$1,background_technosphere!$C$2:$C$65536,0))),INDEX(l_fp!$B$3:$B$65537,MATCH(E$1,l_fp!$A$3:$A$65537,0)))," "))</f>
        <v xml:space="preserve"> </v>
      </c>
      <c r="F2" s="88" t="str">
        <f>IF(_xlfn.IFNA(_xlfn.IFNA(_xlfn.IFNA(INDEX(l_goods!$B$3:$B$65537,MATCH(F$1,l_goods!$A$3:$A$65537,0)),INDEX(background_technosphere!$F$2:$F$65536,MATCH(F$1,background_technosphere!$C$2:$C$65536,0))),INDEX(l_fp!$B$3:$B$65537,MATCH(F$1,l_fp!$A$3:$A$65537,0)))," ")=0," ",_xlfn.IFNA(_xlfn.IFNA(_xlfn.IFNA(INDEX(l_goods!$B$3:$B$65537,MATCH(F$1,l_goods!$A$3:$A$65537,0)),INDEX(background_technosphere!$F$2:$F$65536,MATCH(F$1,background_technosphere!$C$2:$C$65536,0))),INDEX(l_fp!$B$3:$B$65537,MATCH(F$1,l_fp!$A$3:$A$65537,0)))," "))</f>
        <v xml:space="preserve"> </v>
      </c>
      <c r="G2" s="88" t="str">
        <f>IF(_xlfn.IFNA(_xlfn.IFNA(_xlfn.IFNA(INDEX(l_goods!$B$3:$B$65537,MATCH(G$1,l_goods!$A$3:$A$65537,0)),INDEX(background_technosphere!$F$2:$F$65536,MATCH(G$1,background_technosphere!$C$2:$C$65536,0))),INDEX(l_fp!$B$3:$B$65537,MATCH(G$1,l_fp!$A$3:$A$65537,0)))," ")=0," ",_xlfn.IFNA(_xlfn.IFNA(_xlfn.IFNA(INDEX(l_goods!$B$3:$B$65537,MATCH(G$1,l_goods!$A$3:$A$65537,0)),INDEX(background_technosphere!$F$2:$F$65536,MATCH(G$1,background_technosphere!$C$2:$C$65536,0))),INDEX(l_fp!$B$3:$B$65537,MATCH(G$1,l_fp!$A$3:$A$65537,0)))," "))</f>
        <v xml:space="preserve"> </v>
      </c>
      <c r="H2" s="88" t="str">
        <f>IF(_xlfn.IFNA(_xlfn.IFNA(_xlfn.IFNA(INDEX(l_goods!$B$3:$B$65537,MATCH(H$1,l_goods!$A$3:$A$65537,0)),INDEX(background_technosphere!$F$2:$F$65536,MATCH(H$1,background_technosphere!$C$2:$C$65536,0))),INDEX(l_fp!$B$3:$B$65537,MATCH(H$1,l_fp!$A$3:$A$65537,0)))," ")=0," ",_xlfn.IFNA(_xlfn.IFNA(_xlfn.IFNA(INDEX(l_goods!$B$3:$B$65537,MATCH(H$1,l_goods!$A$3:$A$65537,0)),INDEX(background_technosphere!$F$2:$F$65536,MATCH(H$1,background_technosphere!$C$2:$C$65536,0))),INDEX(l_fp!$B$3:$B$65537,MATCH(H$1,l_fp!$A$3:$A$65537,0)))," "))</f>
        <v xml:space="preserve"> </v>
      </c>
      <c r="I2" s="88" t="str">
        <f>IF(_xlfn.IFNA(_xlfn.IFNA(_xlfn.IFNA(INDEX(l_goods!$B$3:$B$65537,MATCH(I$1,l_goods!$A$3:$A$65537,0)),INDEX(background_technosphere!$F$2:$F$65536,MATCH(I$1,background_technosphere!$C$2:$C$65536,0))),INDEX(l_fp!$B$3:$B$65537,MATCH(I$1,l_fp!$A$3:$A$65537,0)))," ")=0," ",_xlfn.IFNA(_xlfn.IFNA(_xlfn.IFNA(INDEX(l_goods!$B$3:$B$65537,MATCH(I$1,l_goods!$A$3:$A$65537,0)),INDEX(background_technosphere!$F$2:$F$65536,MATCH(I$1,background_technosphere!$C$2:$C$65536,0))),INDEX(l_fp!$B$3:$B$65537,MATCH(I$1,l_fp!$A$3:$A$65537,0)))," "))</f>
        <v xml:space="preserve"> </v>
      </c>
      <c r="J2" s="88" t="str">
        <f>IF(_xlfn.IFNA(_xlfn.IFNA(_xlfn.IFNA(INDEX(l_goods!$B$3:$B$65537,MATCH(J$1,l_goods!$A$3:$A$65537,0)),INDEX(background_technosphere!$F$2:$F$65536,MATCH(J$1,background_technosphere!$C$2:$C$65536,0))),INDEX(l_fp!$B$3:$B$65537,MATCH(J$1,l_fp!$A$3:$A$65537,0)))," ")=0," ",_xlfn.IFNA(_xlfn.IFNA(_xlfn.IFNA(INDEX(l_goods!$B$3:$B$65537,MATCH(J$1,l_goods!$A$3:$A$65537,0)),INDEX(background_technosphere!$F$2:$F$65536,MATCH(J$1,background_technosphere!$C$2:$C$65536,0))),INDEX(l_fp!$B$3:$B$65537,MATCH(J$1,l_fp!$A$3:$A$65537,0)))," "))</f>
        <v xml:space="preserve"> </v>
      </c>
      <c r="K2" s="88" t="str">
        <f>IF(_xlfn.IFNA(_xlfn.IFNA(_xlfn.IFNA(INDEX(l_goods!$B$3:$B$65537,MATCH(K$1,l_goods!$A$3:$A$65537,0)),INDEX(background_technosphere!$F$2:$F$65536,MATCH(K$1,background_technosphere!$C$2:$C$65536,0))),INDEX(l_fp!$B$3:$B$65537,MATCH(K$1,l_fp!$A$3:$A$65537,0)))," ")=0," ",_xlfn.IFNA(_xlfn.IFNA(_xlfn.IFNA(INDEX(l_goods!$B$3:$B$65537,MATCH(K$1,l_goods!$A$3:$A$65537,0)),INDEX(background_technosphere!$F$2:$F$65536,MATCH(K$1,background_technosphere!$C$2:$C$65536,0))),INDEX(l_fp!$B$3:$B$65537,MATCH(K$1,l_fp!$A$3:$A$65537,0)))," "))</f>
        <v xml:space="preserve"> </v>
      </c>
      <c r="L2" s="88" t="str">
        <f>IF(_xlfn.IFNA(_xlfn.IFNA(_xlfn.IFNA(INDEX(l_goods!$B$3:$B$65537,MATCH(L$1,l_goods!$A$3:$A$65537,0)),INDEX(background_technosphere!$F$2:$F$65536,MATCH(L$1,background_technosphere!$C$2:$C$65536,0))),INDEX(l_fp!$B$3:$B$65537,MATCH(L$1,l_fp!$A$3:$A$65537,0)))," ")=0," ",_xlfn.IFNA(_xlfn.IFNA(_xlfn.IFNA(INDEX(l_goods!$B$3:$B$65537,MATCH(L$1,l_goods!$A$3:$A$65537,0)),INDEX(background_technosphere!$F$2:$F$65536,MATCH(L$1,background_technosphere!$C$2:$C$65536,0))),INDEX(l_fp!$B$3:$B$65537,MATCH(L$1,l_fp!$A$3:$A$65537,0)))," "))</f>
        <v xml:space="preserve"> </v>
      </c>
      <c r="M2" s="88" t="str">
        <f>IF(_xlfn.IFNA(_xlfn.IFNA(_xlfn.IFNA(INDEX(l_goods!$B$3:$B$65537,MATCH(M$1,l_goods!$A$3:$A$65537,0)),INDEX(background_technosphere!$F$2:$F$65536,MATCH(M$1,background_technosphere!$C$2:$C$65536,0))),INDEX(l_fp!$B$3:$B$65537,MATCH(M$1,l_fp!$A$3:$A$65537,0)))," ")=0," ",_xlfn.IFNA(_xlfn.IFNA(_xlfn.IFNA(INDEX(l_goods!$B$3:$B$65537,MATCH(M$1,l_goods!$A$3:$A$65537,0)),INDEX(background_technosphere!$F$2:$F$65536,MATCH(M$1,background_technosphere!$C$2:$C$65536,0))),INDEX(l_fp!$B$3:$B$65537,MATCH(M$1,l_fp!$A$3:$A$65537,0)))," "))</f>
        <v xml:space="preserve"> </v>
      </c>
      <c r="N2" s="88" t="str">
        <f>IF(_xlfn.IFNA(_xlfn.IFNA(_xlfn.IFNA(INDEX(l_goods!$B$3:$B$65537,MATCH(N$1,l_goods!$A$3:$A$65537,0)),INDEX(background_technosphere!$F$2:$F$65536,MATCH(N$1,background_technosphere!$C$2:$C$65536,0))),INDEX(l_fp!$B$3:$B$65537,MATCH(N$1,l_fp!$A$3:$A$65537,0)))," ")=0," ",_xlfn.IFNA(_xlfn.IFNA(_xlfn.IFNA(INDEX(l_goods!$B$3:$B$65537,MATCH(N$1,l_goods!$A$3:$A$65537,0)),INDEX(background_technosphere!$F$2:$F$65536,MATCH(N$1,background_technosphere!$C$2:$C$65536,0))),INDEX(l_fp!$B$3:$B$65537,MATCH(N$1,l_fp!$A$3:$A$65537,0)))," "))</f>
        <v xml:space="preserve"> </v>
      </c>
      <c r="O2" s="88" t="str">
        <f>IF(_xlfn.IFNA(_xlfn.IFNA(_xlfn.IFNA(INDEX(l_goods!$B$3:$B$65537,MATCH(O$1,l_goods!$A$3:$A$65537,0)),INDEX(background_technosphere!$F$2:$F$65536,MATCH(O$1,background_technosphere!$C$2:$C$65536,0))),INDEX(l_fp!$B$3:$B$65537,MATCH(O$1,l_fp!$A$3:$A$65537,0)))," ")=0," ",_xlfn.IFNA(_xlfn.IFNA(_xlfn.IFNA(INDEX(l_goods!$B$3:$B$65537,MATCH(O$1,l_goods!$A$3:$A$65537,0)),INDEX(background_technosphere!$F$2:$F$65536,MATCH(O$1,background_technosphere!$C$2:$C$65536,0))),INDEX(l_fp!$B$3:$B$65537,MATCH(O$1,l_fp!$A$3:$A$65537,0)))," "))</f>
        <v xml:space="preserve"> </v>
      </c>
      <c r="P2" s="88" t="str">
        <f>IF(_xlfn.IFNA(_xlfn.IFNA(_xlfn.IFNA(INDEX(l_goods!$B$3:$B$65537,MATCH(P$1,l_goods!$A$3:$A$65537,0)),INDEX(background_technosphere!$F$2:$F$65536,MATCH(P$1,background_technosphere!$C$2:$C$65536,0))),INDEX(l_fp!$B$3:$B$65537,MATCH(P$1,l_fp!$A$3:$A$65537,0)))," ")=0," ",_xlfn.IFNA(_xlfn.IFNA(_xlfn.IFNA(INDEX(l_goods!$B$3:$B$65537,MATCH(P$1,l_goods!$A$3:$A$65537,0)),INDEX(background_technosphere!$F$2:$F$65536,MATCH(P$1,background_technosphere!$C$2:$C$65536,0))),INDEX(l_fp!$B$3:$B$65537,MATCH(P$1,l_fp!$A$3:$A$65537,0)))," "))</f>
        <v xml:space="preserve"> </v>
      </c>
      <c r="Q2" s="88" t="str">
        <f>IF(_xlfn.IFNA(_xlfn.IFNA(_xlfn.IFNA(INDEX(l_goods!$B$3:$B$65537,MATCH(Q$1,l_goods!$A$3:$A$65537,0)),INDEX(background_technosphere!$F$2:$F$65536,MATCH(Q$1,background_technosphere!$C$2:$C$65536,0))),INDEX(l_fp!$B$3:$B$65537,MATCH(Q$1,l_fp!$A$3:$A$65537,0)))," ")=0," ",_xlfn.IFNA(_xlfn.IFNA(_xlfn.IFNA(INDEX(l_goods!$B$3:$B$65537,MATCH(Q$1,l_goods!$A$3:$A$65537,0)),INDEX(background_technosphere!$F$2:$F$65536,MATCH(Q$1,background_technosphere!$C$2:$C$65536,0))),INDEX(l_fp!$B$3:$B$65537,MATCH(Q$1,l_fp!$A$3:$A$65537,0)))," "))</f>
        <v xml:space="preserve"> </v>
      </c>
      <c r="R2" s="88" t="str">
        <f>IF(_xlfn.IFNA(_xlfn.IFNA(_xlfn.IFNA(INDEX(l_goods!$B$3:$B$65537,MATCH(R$1,l_goods!$A$3:$A$65537,0)),INDEX(background_technosphere!$F$2:$F$65536,MATCH(R$1,background_technosphere!$C$2:$C$65536,0))),INDEX(l_fp!$B$3:$B$65537,MATCH(R$1,l_fp!$A$3:$A$65537,0)))," ")=0," ",_xlfn.IFNA(_xlfn.IFNA(_xlfn.IFNA(INDEX(l_goods!$B$3:$B$65537,MATCH(R$1,l_goods!$A$3:$A$65537,0)),INDEX(background_technosphere!$F$2:$F$65536,MATCH(R$1,background_technosphere!$C$2:$C$65536,0))),INDEX(l_fp!$B$3:$B$65537,MATCH(R$1,l_fp!$A$3:$A$65537,0)))," "))</f>
        <v xml:space="preserve"> </v>
      </c>
      <c r="S2" s="88" t="str">
        <f>IF(_xlfn.IFNA(_xlfn.IFNA(_xlfn.IFNA(INDEX(l_goods!$B$3:$B$65537,MATCH(S$1,l_goods!$A$3:$A$65537,0)),INDEX(background_technosphere!$F$2:$F$65536,MATCH(S$1,background_technosphere!$C$2:$C$65536,0))),INDEX(l_fp!$B$3:$B$65537,MATCH(S$1,l_fp!$A$3:$A$65537,0)))," ")=0," ",_xlfn.IFNA(_xlfn.IFNA(_xlfn.IFNA(INDEX(l_goods!$B$3:$B$65537,MATCH(S$1,l_goods!$A$3:$A$65537,0)),INDEX(background_technosphere!$F$2:$F$65536,MATCH(S$1,background_technosphere!$C$2:$C$65536,0))),INDEX(l_fp!$B$3:$B$65537,MATCH(S$1,l_fp!$A$3:$A$65537,0)))," "))</f>
        <v xml:space="preserve"> </v>
      </c>
      <c r="T2" s="88" t="str">
        <f>IF(_xlfn.IFNA(_xlfn.IFNA(_xlfn.IFNA(INDEX(l_goods!$B$3:$B$65537,MATCH(T$1,l_goods!$A$3:$A$65537,0)),INDEX(background_technosphere!$F$2:$F$65536,MATCH(T$1,background_technosphere!$C$2:$C$65536,0))),INDEX(l_fp!$B$3:$B$65537,MATCH(T$1,l_fp!$A$3:$A$65537,0)))," ")=0," ",_xlfn.IFNA(_xlfn.IFNA(_xlfn.IFNA(INDEX(l_goods!$B$3:$B$65537,MATCH(T$1,l_goods!$A$3:$A$65537,0)),INDEX(background_technosphere!$F$2:$F$65536,MATCH(T$1,background_technosphere!$C$2:$C$65536,0))),INDEX(l_fp!$B$3:$B$65537,MATCH(T$1,l_fp!$A$3:$A$65537,0)))," "))</f>
        <v xml:space="preserve"> </v>
      </c>
      <c r="U2" s="88" t="str">
        <f>IF(_xlfn.IFNA(_xlfn.IFNA(_xlfn.IFNA(INDEX(l_goods!$B$3:$B$65537,MATCH(U$1,l_goods!$A$3:$A$65537,0)),INDEX(background_technosphere!$F$2:$F$65536,MATCH(U$1,background_technosphere!$C$2:$C$65536,0))),INDEX(l_fp!$B$3:$B$65537,MATCH(U$1,l_fp!$A$3:$A$65537,0)))," ")=0," ",_xlfn.IFNA(_xlfn.IFNA(_xlfn.IFNA(INDEX(l_goods!$B$3:$B$65537,MATCH(U$1,l_goods!$A$3:$A$65537,0)),INDEX(background_technosphere!$F$2:$F$65536,MATCH(U$1,background_technosphere!$C$2:$C$65536,0))),INDEX(l_fp!$B$3:$B$65537,MATCH(U$1,l_fp!$A$3:$A$65537,0)))," "))</f>
        <v xml:space="preserve"> </v>
      </c>
      <c r="V2" s="88" t="str">
        <f>IF(_xlfn.IFNA(_xlfn.IFNA(_xlfn.IFNA(INDEX(l_goods!$B$3:$B$65537,MATCH(V$1,l_goods!$A$3:$A$65537,0)),INDEX(background_technosphere!$F$2:$F$65536,MATCH(V$1,background_technosphere!$C$2:$C$65536,0))),INDEX(l_fp!$B$3:$B$65537,MATCH(V$1,l_fp!$A$3:$A$65537,0)))," ")=0," ",_xlfn.IFNA(_xlfn.IFNA(_xlfn.IFNA(INDEX(l_goods!$B$3:$B$65537,MATCH(V$1,l_goods!$A$3:$A$65537,0)),INDEX(background_technosphere!$F$2:$F$65536,MATCH(V$1,background_technosphere!$C$2:$C$65536,0))),INDEX(l_fp!$B$3:$B$65537,MATCH(V$1,l_fp!$A$3:$A$65537,0)))," "))</f>
        <v xml:space="preserve"> </v>
      </c>
      <c r="W2" s="88" t="str">
        <f>IF(_xlfn.IFNA(_xlfn.IFNA(_xlfn.IFNA(INDEX(l_goods!$B$3:$B$65537,MATCH(W$1,l_goods!$A$3:$A$65537,0)),INDEX(background_technosphere!$F$2:$F$65536,MATCH(W$1,background_technosphere!$C$2:$C$65536,0))),INDEX(l_fp!$B$3:$B$65537,MATCH(W$1,l_fp!$A$3:$A$65537,0)))," ")=0," ",_xlfn.IFNA(_xlfn.IFNA(_xlfn.IFNA(INDEX(l_goods!$B$3:$B$65537,MATCH(W$1,l_goods!$A$3:$A$65537,0)),INDEX(background_technosphere!$F$2:$F$65536,MATCH(W$1,background_technosphere!$C$2:$C$65536,0))),INDEX(l_fp!$B$3:$B$65537,MATCH(W$1,l_fp!$A$3:$A$65537,0)))," "))</f>
        <v xml:space="preserve"> </v>
      </c>
      <c r="X2" s="88" t="str">
        <f>IF(_xlfn.IFNA(_xlfn.IFNA(_xlfn.IFNA(INDEX(l_goods!$B$3:$B$65537,MATCH(X$1,l_goods!$A$3:$A$65537,0)),INDEX(background_technosphere!$F$2:$F$65536,MATCH(X$1,background_technosphere!$C$2:$C$65536,0))),INDEX(l_fp!$B$3:$B$65537,MATCH(X$1,l_fp!$A$3:$A$65537,0)))," ")=0," ",_xlfn.IFNA(_xlfn.IFNA(_xlfn.IFNA(INDEX(l_goods!$B$3:$B$65537,MATCH(X$1,l_goods!$A$3:$A$65537,0)),INDEX(background_technosphere!$F$2:$F$65536,MATCH(X$1,background_technosphere!$C$2:$C$65536,0))),INDEX(l_fp!$B$3:$B$65537,MATCH(X$1,l_fp!$A$3:$A$65537,0)))," "))</f>
        <v xml:space="preserve"> </v>
      </c>
      <c r="Y2" s="88" t="str">
        <f>IF(_xlfn.IFNA(_xlfn.IFNA(_xlfn.IFNA(INDEX(l_goods!$B$3:$B$65537,MATCH(Y$1,l_goods!$A$3:$A$65537,0)),INDEX(background_technosphere!$F$2:$F$65536,MATCH(Y$1,background_technosphere!$C$2:$C$65536,0))),INDEX(l_fp!$B$3:$B$65537,MATCH(Y$1,l_fp!$A$3:$A$65537,0)))," ")=0," ",_xlfn.IFNA(_xlfn.IFNA(_xlfn.IFNA(INDEX(l_goods!$B$3:$B$65537,MATCH(Y$1,l_goods!$A$3:$A$65537,0)),INDEX(background_technosphere!$F$2:$F$65536,MATCH(Y$1,background_technosphere!$C$2:$C$65536,0))),INDEX(l_fp!$B$3:$B$65537,MATCH(Y$1,l_fp!$A$3:$A$65537,0)))," "))</f>
        <v xml:space="preserve"> </v>
      </c>
      <c r="Z2" s="88" t="str">
        <f>IF(_xlfn.IFNA(_xlfn.IFNA(_xlfn.IFNA(INDEX(l_goods!$B$3:$B$65537,MATCH(Z$1,l_goods!$A$3:$A$65537,0)),INDEX(background_technosphere!$F$2:$F$65536,MATCH(Z$1,background_technosphere!$C$2:$C$65536,0))),INDEX(l_fp!$B$3:$B$65537,MATCH(Z$1,l_fp!$A$3:$A$65537,0)))," ")=0," ",_xlfn.IFNA(_xlfn.IFNA(_xlfn.IFNA(INDEX(l_goods!$B$3:$B$65537,MATCH(Z$1,l_goods!$A$3:$A$65537,0)),INDEX(background_technosphere!$F$2:$F$65536,MATCH(Z$1,background_technosphere!$C$2:$C$65536,0))),INDEX(l_fp!$B$3:$B$65537,MATCH(Z$1,l_fp!$A$3:$A$65537,0)))," "))</f>
        <v xml:space="preserve"> </v>
      </c>
      <c r="AA2" s="88" t="str">
        <f>IF(_xlfn.IFNA(_xlfn.IFNA(_xlfn.IFNA(INDEX(l_goods!$B$3:$B$65537,MATCH(AA$1,l_goods!$A$3:$A$65537,0)),INDEX(background_technosphere!$F$2:$F$65536,MATCH(AA$1,background_technosphere!$C$2:$C$65536,0))),INDEX(l_fp!$B$3:$B$65537,MATCH(AA$1,l_fp!$A$3:$A$65537,0)))," ")=0," ",_xlfn.IFNA(_xlfn.IFNA(_xlfn.IFNA(INDEX(l_goods!$B$3:$B$65537,MATCH(AA$1,l_goods!$A$3:$A$65537,0)),INDEX(background_technosphere!$F$2:$F$65536,MATCH(AA$1,background_technosphere!$C$2:$C$65536,0))),INDEX(l_fp!$B$3:$B$65537,MATCH(AA$1,l_fp!$A$3:$A$65537,0)))," "))</f>
        <v xml:space="preserve"> </v>
      </c>
      <c r="AB2" s="88" t="str">
        <f>IF(_xlfn.IFNA(_xlfn.IFNA(_xlfn.IFNA(INDEX(l_goods!$B$3:$B$65537,MATCH(AB$1,l_goods!$A$3:$A$65537,0)),INDEX(background_technosphere!$F$2:$F$65536,MATCH(AB$1,background_technosphere!$C$2:$C$65536,0))),INDEX(l_fp!$B$3:$B$65537,MATCH(AB$1,l_fp!$A$3:$A$65537,0)))," ")=0," ",_xlfn.IFNA(_xlfn.IFNA(_xlfn.IFNA(INDEX(l_goods!$B$3:$B$65537,MATCH(AB$1,l_goods!$A$3:$A$65537,0)),INDEX(background_technosphere!$F$2:$F$65536,MATCH(AB$1,background_technosphere!$C$2:$C$65536,0))),INDEX(l_fp!$B$3:$B$65537,MATCH(AB$1,l_fp!$A$3:$A$65537,0)))," "))</f>
        <v xml:space="preserve"> </v>
      </c>
      <c r="AC2" s="88" t="str">
        <f>IF(_xlfn.IFNA(_xlfn.IFNA(_xlfn.IFNA(INDEX(l_goods!$B$3:$B$65537,MATCH(AC$1,l_goods!$A$3:$A$65537,0)),INDEX(background_technosphere!$F$2:$F$65536,MATCH(AC$1,background_technosphere!$C$2:$C$65536,0))),INDEX(l_fp!$B$3:$B$65537,MATCH(AC$1,l_fp!$A$3:$A$65537,0)))," ")=0," ",_xlfn.IFNA(_xlfn.IFNA(_xlfn.IFNA(INDEX(l_goods!$B$3:$B$65537,MATCH(AC$1,l_goods!$A$3:$A$65537,0)),INDEX(background_technosphere!$F$2:$F$65536,MATCH(AC$1,background_technosphere!$C$2:$C$65536,0))),INDEX(l_fp!$B$3:$B$65537,MATCH(AC$1,l_fp!$A$3:$A$65537,0)))," "))</f>
        <v xml:space="preserve"> </v>
      </c>
      <c r="AD2" s="88" t="str">
        <f>IF(_xlfn.IFNA(_xlfn.IFNA(_xlfn.IFNA(INDEX(l_goods!$B$3:$B$65537,MATCH(AD$1,l_goods!$A$3:$A$65537,0)),INDEX(background_technosphere!$F$2:$F$65536,MATCH(AD$1,background_technosphere!$C$2:$C$65536,0))),INDEX(l_fp!$B$3:$B$65537,MATCH(AD$1,l_fp!$A$3:$A$65537,0)))," ")=0," ",_xlfn.IFNA(_xlfn.IFNA(_xlfn.IFNA(INDEX(l_goods!$B$3:$B$65537,MATCH(AD$1,l_goods!$A$3:$A$65537,0)),INDEX(background_technosphere!$F$2:$F$65536,MATCH(AD$1,background_technosphere!$C$2:$C$65536,0))),INDEX(l_fp!$B$3:$B$65537,MATCH(AD$1,l_fp!$A$3:$A$65537,0)))," "))</f>
        <v xml:space="preserve"> </v>
      </c>
      <c r="AE2" s="88" t="str">
        <f>IF(_xlfn.IFNA(_xlfn.IFNA(_xlfn.IFNA(INDEX(l_goods!$B$3:$B$65537,MATCH(AE$1,l_goods!$A$3:$A$65537,0)),INDEX(background_technosphere!$F$2:$F$65536,MATCH(AE$1,background_technosphere!$C$2:$C$65536,0))),INDEX(l_fp!$B$3:$B$65537,MATCH(AE$1,l_fp!$A$3:$A$65537,0)))," ")=0," ",_xlfn.IFNA(_xlfn.IFNA(_xlfn.IFNA(INDEX(l_goods!$B$3:$B$65537,MATCH(AE$1,l_goods!$A$3:$A$65537,0)),INDEX(background_technosphere!$F$2:$F$65536,MATCH(AE$1,background_technosphere!$C$2:$C$65536,0))),INDEX(l_fp!$B$3:$B$65537,MATCH(AE$1,l_fp!$A$3:$A$65537,0)))," "))</f>
        <v xml:space="preserve"> </v>
      </c>
      <c r="AF2" s="88" t="str">
        <f>IF(_xlfn.IFNA(_xlfn.IFNA(_xlfn.IFNA(INDEX(l_goods!$B$3:$B$65537,MATCH(AF$1,l_goods!$A$3:$A$65537,0)),INDEX(background_technosphere!$F$2:$F$65536,MATCH(AF$1,background_technosphere!$C$2:$C$65536,0))),INDEX(l_fp!$B$3:$B$65537,MATCH(AF$1,l_fp!$A$3:$A$65537,0)))," ")=0," ",_xlfn.IFNA(_xlfn.IFNA(_xlfn.IFNA(INDEX(l_goods!$B$3:$B$65537,MATCH(AF$1,l_goods!$A$3:$A$65537,0)),INDEX(background_technosphere!$F$2:$F$65536,MATCH(AF$1,background_technosphere!$C$2:$C$65536,0))),INDEX(l_fp!$B$3:$B$65537,MATCH(AF$1,l_fp!$A$3:$A$65537,0)))," "))</f>
        <v xml:space="preserve"> </v>
      </c>
      <c r="AG2" s="88" t="str">
        <f>IF(_xlfn.IFNA(_xlfn.IFNA(_xlfn.IFNA(INDEX(l_goods!$B$3:$B$65537,MATCH(AG$1,l_goods!$A$3:$A$65537,0)),INDEX(background_technosphere!$F$2:$F$65536,MATCH(AG$1,background_technosphere!$C$2:$C$65536,0))),INDEX(l_fp!$B$3:$B$65537,MATCH(AG$1,l_fp!$A$3:$A$65537,0)))," ")=0," ",_xlfn.IFNA(_xlfn.IFNA(_xlfn.IFNA(INDEX(l_goods!$B$3:$B$65537,MATCH(AG$1,l_goods!$A$3:$A$65537,0)),INDEX(background_technosphere!$F$2:$F$65536,MATCH(AG$1,background_technosphere!$C$2:$C$65536,0))),INDEX(l_fp!$B$3:$B$65537,MATCH(AG$1,l_fp!$A$3:$A$65537,0)))," "))</f>
        <v xml:space="preserve"> </v>
      </c>
      <c r="AH2" s="88" t="str">
        <f>IF(_xlfn.IFNA(_xlfn.IFNA(_xlfn.IFNA(INDEX(l_goods!$B$3:$B$65537,MATCH(AH$1,l_goods!$A$3:$A$65537,0)),INDEX(background_technosphere!$F$2:$F$65536,MATCH(AH$1,background_technosphere!$C$2:$C$65536,0))),INDEX(l_fp!$B$3:$B$65537,MATCH(AH$1,l_fp!$A$3:$A$65537,0)))," ")=0," ",_xlfn.IFNA(_xlfn.IFNA(_xlfn.IFNA(INDEX(l_goods!$B$3:$B$65537,MATCH(AH$1,l_goods!$A$3:$A$65537,0)),INDEX(background_technosphere!$F$2:$F$65536,MATCH(AH$1,background_technosphere!$C$2:$C$65536,0))),INDEX(l_fp!$B$3:$B$65537,MATCH(AH$1,l_fp!$A$3:$A$65537,0)))," "))</f>
        <v xml:space="preserve"> </v>
      </c>
      <c r="AI2" s="88" t="str">
        <f>IF(_xlfn.IFNA(_xlfn.IFNA(_xlfn.IFNA(INDEX(l_goods!$B$3:$B$65537,MATCH(AI$1,l_goods!$A$3:$A$65537,0)),INDEX(background_technosphere!$F$2:$F$65536,MATCH(AI$1,background_technosphere!$C$2:$C$65536,0))),INDEX(l_fp!$B$3:$B$65537,MATCH(AI$1,l_fp!$A$3:$A$65537,0)))," ")=0," ",_xlfn.IFNA(_xlfn.IFNA(_xlfn.IFNA(INDEX(l_goods!$B$3:$B$65537,MATCH(AI$1,l_goods!$A$3:$A$65537,0)),INDEX(background_technosphere!$F$2:$F$65536,MATCH(AI$1,background_technosphere!$C$2:$C$65536,0))),INDEX(l_fp!$B$3:$B$65537,MATCH(AI$1,l_fp!$A$3:$A$65537,0)))," "))</f>
        <v xml:space="preserve"> </v>
      </c>
      <c r="AJ2" s="88" t="str">
        <f>IF(_xlfn.IFNA(_xlfn.IFNA(_xlfn.IFNA(INDEX(l_goods!$B$3:$B$65537,MATCH(AJ$1,l_goods!$A$3:$A$65537,0)),INDEX(background_technosphere!$F$2:$F$65536,MATCH(AJ$1,background_technosphere!$C$2:$C$65536,0))),INDEX(l_fp!$B$3:$B$65537,MATCH(AJ$1,l_fp!$A$3:$A$65537,0)))," ")=0," ",_xlfn.IFNA(_xlfn.IFNA(_xlfn.IFNA(INDEX(l_goods!$B$3:$B$65537,MATCH(AJ$1,l_goods!$A$3:$A$65537,0)),INDEX(background_technosphere!$F$2:$F$65536,MATCH(AJ$1,background_technosphere!$C$2:$C$65536,0))),INDEX(l_fp!$B$3:$B$65537,MATCH(AJ$1,l_fp!$A$3:$A$65537,0)))," "))</f>
        <v xml:space="preserve"> </v>
      </c>
      <c r="AK2" s="88" t="str">
        <f>IF(_xlfn.IFNA(_xlfn.IFNA(_xlfn.IFNA(INDEX(l_goods!$B$3:$B$65537,MATCH(AK$1,l_goods!$A$3:$A$65537,0)),INDEX(background_technosphere!$F$2:$F$65536,MATCH(AK$1,background_technosphere!$C$2:$C$65536,0))),INDEX(l_fp!$B$3:$B$65537,MATCH(AK$1,l_fp!$A$3:$A$65537,0)))," ")=0," ",_xlfn.IFNA(_xlfn.IFNA(_xlfn.IFNA(INDEX(l_goods!$B$3:$B$65537,MATCH(AK$1,l_goods!$A$3:$A$65537,0)),INDEX(background_technosphere!$F$2:$F$65536,MATCH(AK$1,background_technosphere!$C$2:$C$65536,0))),INDEX(l_fp!$B$3:$B$65537,MATCH(AK$1,l_fp!$A$3:$A$65537,0)))," "))</f>
        <v xml:space="preserve"> </v>
      </c>
      <c r="AL2" s="88" t="str">
        <f>IF(_xlfn.IFNA(_xlfn.IFNA(_xlfn.IFNA(INDEX(l_goods!$B$3:$B$65537,MATCH(AL$1,l_goods!$A$3:$A$65537,0)),INDEX(background_technosphere!$F$2:$F$65536,MATCH(AL$1,background_technosphere!$C$2:$C$65536,0))),INDEX(l_fp!$B$3:$B$65537,MATCH(AL$1,l_fp!$A$3:$A$65537,0)))," ")=0," ",_xlfn.IFNA(_xlfn.IFNA(_xlfn.IFNA(INDEX(l_goods!$B$3:$B$65537,MATCH(AL$1,l_goods!$A$3:$A$65537,0)),INDEX(background_technosphere!$F$2:$F$65536,MATCH(AL$1,background_technosphere!$C$2:$C$65536,0))),INDEX(l_fp!$B$3:$B$65537,MATCH(AL$1,l_fp!$A$3:$A$65537,0)))," "))</f>
        <v xml:space="preserve"> </v>
      </c>
      <c r="AM2" s="88" t="str">
        <f>IF(_xlfn.IFNA(_xlfn.IFNA(_xlfn.IFNA(INDEX(l_goods!$B$3:$B$65537,MATCH(AM$1,l_goods!$A$3:$A$65537,0)),INDEX(background_technosphere!$F$2:$F$65536,MATCH(AM$1,background_technosphere!$C$2:$C$65536,0))),INDEX(l_fp!$B$3:$B$65537,MATCH(AM$1,l_fp!$A$3:$A$65537,0)))," ")=0," ",_xlfn.IFNA(_xlfn.IFNA(_xlfn.IFNA(INDEX(l_goods!$B$3:$B$65537,MATCH(AM$1,l_goods!$A$3:$A$65537,0)),INDEX(background_technosphere!$F$2:$F$65536,MATCH(AM$1,background_technosphere!$C$2:$C$65536,0))),INDEX(l_fp!$B$3:$B$65537,MATCH(AM$1,l_fp!$A$3:$A$65537,0)))," "))</f>
        <v xml:space="preserve"> </v>
      </c>
      <c r="AN2" s="88" t="str">
        <f>IF(_xlfn.IFNA(_xlfn.IFNA(_xlfn.IFNA(INDEX(l_goods!$B$3:$B$65537,MATCH(AN$1,l_goods!$A$3:$A$65537,0)),INDEX(background_technosphere!$F$2:$F$65536,MATCH(AN$1,background_technosphere!$C$2:$C$65536,0))),INDEX(l_fp!$B$3:$B$65537,MATCH(AN$1,l_fp!$A$3:$A$65537,0)))," ")=0," ",_xlfn.IFNA(_xlfn.IFNA(_xlfn.IFNA(INDEX(l_goods!$B$3:$B$65537,MATCH(AN$1,l_goods!$A$3:$A$65537,0)),INDEX(background_technosphere!$F$2:$F$65536,MATCH(AN$1,background_technosphere!$C$2:$C$65536,0))),INDEX(l_fp!$B$3:$B$65537,MATCH(AN$1,l_fp!$A$3:$A$65537,0)))," "))</f>
        <v xml:space="preserve"> </v>
      </c>
      <c r="AO2" s="88" t="str">
        <f>IF(_xlfn.IFNA(_xlfn.IFNA(_xlfn.IFNA(INDEX(l_goods!$B$3:$B$65537,MATCH(AO$1,l_goods!$A$3:$A$65537,0)),INDEX(background_technosphere!$F$2:$F$65536,MATCH(AO$1,background_technosphere!$C$2:$C$65536,0))),INDEX(l_fp!$B$3:$B$65537,MATCH(AO$1,l_fp!$A$3:$A$65537,0)))," ")=0," ",_xlfn.IFNA(_xlfn.IFNA(_xlfn.IFNA(INDEX(l_goods!$B$3:$B$65537,MATCH(AO$1,l_goods!$A$3:$A$65537,0)),INDEX(background_technosphere!$F$2:$F$65536,MATCH(AO$1,background_technosphere!$C$2:$C$65536,0))),INDEX(l_fp!$B$3:$B$65537,MATCH(AO$1,l_fp!$A$3:$A$65537,0)))," "))</f>
        <v xml:space="preserve"> </v>
      </c>
      <c r="AP2" s="88" t="str">
        <f>IF(_xlfn.IFNA(_xlfn.IFNA(_xlfn.IFNA(INDEX(l_goods!$B$3:$B$65537,MATCH(AP$1,l_goods!$A$3:$A$65537,0)),INDEX(background_technosphere!$F$2:$F$65536,MATCH(AP$1,background_technosphere!$C$2:$C$65536,0))),INDEX(l_fp!$B$3:$B$65537,MATCH(AP$1,l_fp!$A$3:$A$65537,0)))," ")=0," ",_xlfn.IFNA(_xlfn.IFNA(_xlfn.IFNA(INDEX(l_goods!$B$3:$B$65537,MATCH(AP$1,l_goods!$A$3:$A$65537,0)),INDEX(background_technosphere!$F$2:$F$65536,MATCH(AP$1,background_technosphere!$C$2:$C$65536,0))),INDEX(l_fp!$B$3:$B$65537,MATCH(AP$1,l_fp!$A$3:$A$65537,0)))," "))</f>
        <v xml:space="preserve"> </v>
      </c>
      <c r="AQ2" s="88" t="str">
        <f>IF(_xlfn.IFNA(_xlfn.IFNA(_xlfn.IFNA(INDEX(l_goods!$B$3:$B$65537,MATCH(AQ$1,l_goods!$A$3:$A$65537,0)),INDEX(background_technosphere!$F$2:$F$65536,MATCH(AQ$1,background_technosphere!$C$2:$C$65536,0))),INDEX(l_fp!$B$3:$B$65537,MATCH(AQ$1,l_fp!$A$3:$A$65537,0)))," ")=0," ",_xlfn.IFNA(_xlfn.IFNA(_xlfn.IFNA(INDEX(l_goods!$B$3:$B$65537,MATCH(AQ$1,l_goods!$A$3:$A$65537,0)),INDEX(background_technosphere!$F$2:$F$65536,MATCH(AQ$1,background_technosphere!$C$2:$C$65536,0))),INDEX(l_fp!$B$3:$B$65537,MATCH(AQ$1,l_fp!$A$3:$A$65537,0)))," "))</f>
        <v xml:space="preserve"> </v>
      </c>
      <c r="AR2" s="88" t="str">
        <f>IF(_xlfn.IFNA(_xlfn.IFNA(_xlfn.IFNA(INDEX(l_goods!$B$3:$B$65537,MATCH(AR$1,l_goods!$A$3:$A$65537,0)),INDEX(background_technosphere!$F$2:$F$65536,MATCH(AR$1,background_technosphere!$C$2:$C$65536,0))),INDEX(l_fp!$B$3:$B$65537,MATCH(AR$1,l_fp!$A$3:$A$65537,0)))," ")=0," ",_xlfn.IFNA(_xlfn.IFNA(_xlfn.IFNA(INDEX(l_goods!$B$3:$B$65537,MATCH(AR$1,l_goods!$A$3:$A$65537,0)),INDEX(background_technosphere!$F$2:$F$65536,MATCH(AR$1,background_technosphere!$C$2:$C$65536,0))),INDEX(l_fp!$B$3:$B$65537,MATCH(AR$1,l_fp!$A$3:$A$65537,0)))," "))</f>
        <v xml:space="preserve"> </v>
      </c>
      <c r="AS2" s="88" t="str">
        <f>IF(_xlfn.IFNA(_xlfn.IFNA(_xlfn.IFNA(INDEX(l_goods!$B$3:$B$65537,MATCH(AS$1,l_goods!$A$3:$A$65537,0)),INDEX(background_technosphere!$F$2:$F$65536,MATCH(AS$1,background_technosphere!$C$2:$C$65536,0))),INDEX(l_fp!$B$3:$B$65537,MATCH(AS$1,l_fp!$A$3:$A$65537,0)))," ")=0," ",_xlfn.IFNA(_xlfn.IFNA(_xlfn.IFNA(INDEX(l_goods!$B$3:$B$65537,MATCH(AS$1,l_goods!$A$3:$A$65537,0)),INDEX(background_technosphere!$F$2:$F$65536,MATCH(AS$1,background_technosphere!$C$2:$C$65536,0))),INDEX(l_fp!$B$3:$B$65537,MATCH(AS$1,l_fp!$A$3:$A$65537,0)))," "))</f>
        <v xml:space="preserve"> </v>
      </c>
      <c r="AT2" s="88" t="str">
        <f>IF(_xlfn.IFNA(_xlfn.IFNA(_xlfn.IFNA(INDEX(l_goods!$B$3:$B$65537,MATCH(AT$1,l_goods!$A$3:$A$65537,0)),INDEX(background_technosphere!$F$2:$F$65536,MATCH(AT$1,background_technosphere!$C$2:$C$65536,0))),INDEX(l_fp!$B$3:$B$65537,MATCH(AT$1,l_fp!$A$3:$A$65537,0)))," ")=0," ",_xlfn.IFNA(_xlfn.IFNA(_xlfn.IFNA(INDEX(l_goods!$B$3:$B$65537,MATCH(AT$1,l_goods!$A$3:$A$65537,0)),INDEX(background_technosphere!$F$2:$F$65536,MATCH(AT$1,background_technosphere!$C$2:$C$65536,0))),INDEX(l_fp!$B$3:$B$65537,MATCH(AT$1,l_fp!$A$3:$A$65537,0)))," "))</f>
        <v xml:space="preserve"> </v>
      </c>
      <c r="AU2" s="88" t="str">
        <f>IF(_xlfn.IFNA(_xlfn.IFNA(_xlfn.IFNA(INDEX(l_goods!$B$3:$B$65537,MATCH(AU$1,l_goods!$A$3:$A$65537,0)),INDEX(background_technosphere!$F$2:$F$65536,MATCH(AU$1,background_technosphere!$C$2:$C$65536,0))),INDEX(l_fp!$B$3:$B$65537,MATCH(AU$1,l_fp!$A$3:$A$65537,0)))," ")=0," ",_xlfn.IFNA(_xlfn.IFNA(_xlfn.IFNA(INDEX(l_goods!$B$3:$B$65537,MATCH(AU$1,l_goods!$A$3:$A$65537,0)),INDEX(background_technosphere!$F$2:$F$65536,MATCH(AU$1,background_technosphere!$C$2:$C$65536,0))),INDEX(l_fp!$B$3:$B$65537,MATCH(AU$1,l_fp!$A$3:$A$65537,0)))," "))</f>
        <v xml:space="preserve"> </v>
      </c>
      <c r="AV2" s="88" t="str">
        <f>IF(_xlfn.IFNA(_xlfn.IFNA(_xlfn.IFNA(INDEX(l_goods!$B$3:$B$65537,MATCH(AV$1,l_goods!$A$3:$A$65537,0)),INDEX(background_technosphere!$F$2:$F$65536,MATCH(AV$1,background_technosphere!$C$2:$C$65536,0))),INDEX(l_fp!$B$3:$B$65537,MATCH(AV$1,l_fp!$A$3:$A$65537,0)))," ")=0," ",_xlfn.IFNA(_xlfn.IFNA(_xlfn.IFNA(INDEX(l_goods!$B$3:$B$65537,MATCH(AV$1,l_goods!$A$3:$A$65537,0)),INDEX(background_technosphere!$F$2:$F$65536,MATCH(AV$1,background_technosphere!$C$2:$C$65536,0))),INDEX(l_fp!$B$3:$B$65537,MATCH(AV$1,l_fp!$A$3:$A$65537,0)))," "))</f>
        <v xml:space="preserve"> </v>
      </c>
      <c r="AW2" s="88" t="str">
        <f>IF(_xlfn.IFNA(_xlfn.IFNA(_xlfn.IFNA(INDEX(l_goods!$B$3:$B$65537,MATCH(AW$1,l_goods!$A$3:$A$65537,0)),INDEX(background_technosphere!$F$2:$F$65536,MATCH(AW$1,background_technosphere!$C$2:$C$65536,0))),INDEX(l_fp!$B$3:$B$65537,MATCH(AW$1,l_fp!$A$3:$A$65537,0)))," ")=0," ",_xlfn.IFNA(_xlfn.IFNA(_xlfn.IFNA(INDEX(l_goods!$B$3:$B$65537,MATCH(AW$1,l_goods!$A$3:$A$65537,0)),INDEX(background_technosphere!$F$2:$F$65536,MATCH(AW$1,background_technosphere!$C$2:$C$65536,0))),INDEX(l_fp!$B$3:$B$65537,MATCH(AW$1,l_fp!$A$3:$A$65537,0)))," "))</f>
        <v xml:space="preserve"> </v>
      </c>
      <c r="AX2" s="88" t="str">
        <f>IF(_xlfn.IFNA(_xlfn.IFNA(_xlfn.IFNA(INDEX(l_goods!$B$3:$B$65537,MATCH(AX$1,l_goods!$A$3:$A$65537,0)),INDEX(background_technosphere!$F$2:$F$65536,MATCH(AX$1,background_technosphere!$C$2:$C$65536,0))),INDEX(l_fp!$B$3:$B$65537,MATCH(AX$1,l_fp!$A$3:$A$65537,0)))," ")=0," ",_xlfn.IFNA(_xlfn.IFNA(_xlfn.IFNA(INDEX(l_goods!$B$3:$B$65537,MATCH(AX$1,l_goods!$A$3:$A$65537,0)),INDEX(background_technosphere!$F$2:$F$65536,MATCH(AX$1,background_technosphere!$C$2:$C$65536,0))),INDEX(l_fp!$B$3:$B$65537,MATCH(AX$1,l_fp!$A$3:$A$65537,0)))," "))</f>
        <v xml:space="preserve"> </v>
      </c>
      <c r="AY2" s="88" t="str">
        <f>IF(_xlfn.IFNA(_xlfn.IFNA(_xlfn.IFNA(INDEX(l_goods!$B$3:$B$65537,MATCH(AY$1,l_goods!$A$3:$A$65537,0)),INDEX(background_technosphere!$F$2:$F$65536,MATCH(AY$1,background_technosphere!$C$2:$C$65536,0))),INDEX(l_fp!$B$3:$B$65537,MATCH(AY$1,l_fp!$A$3:$A$65537,0)))," ")=0," ",_xlfn.IFNA(_xlfn.IFNA(_xlfn.IFNA(INDEX(l_goods!$B$3:$B$65537,MATCH(AY$1,l_goods!$A$3:$A$65537,0)),INDEX(background_technosphere!$F$2:$F$65536,MATCH(AY$1,background_technosphere!$C$2:$C$65536,0))),INDEX(l_fp!$B$3:$B$65537,MATCH(AY$1,l_fp!$A$3:$A$65537,0)))," "))</f>
        <v xml:space="preserve"> </v>
      </c>
      <c r="AZ2" s="88" t="str">
        <f>IF(_xlfn.IFNA(_xlfn.IFNA(_xlfn.IFNA(INDEX(l_goods!$B$3:$B$65537,MATCH(AZ$1,l_goods!$A$3:$A$65537,0)),INDEX(background_technosphere!$F$2:$F$65536,MATCH(AZ$1,background_technosphere!$C$2:$C$65536,0))),INDEX(l_fp!$B$3:$B$65537,MATCH(AZ$1,l_fp!$A$3:$A$65537,0)))," ")=0," ",_xlfn.IFNA(_xlfn.IFNA(_xlfn.IFNA(INDEX(l_goods!$B$3:$B$65537,MATCH(AZ$1,l_goods!$A$3:$A$65537,0)),INDEX(background_technosphere!$F$2:$F$65536,MATCH(AZ$1,background_technosphere!$C$2:$C$65536,0))),INDEX(l_fp!$B$3:$B$65537,MATCH(AZ$1,l_fp!$A$3:$A$65537,0)))," "))</f>
        <v xml:space="preserve"> </v>
      </c>
      <c r="BA2" s="88" t="str">
        <f>IF(_xlfn.IFNA(_xlfn.IFNA(_xlfn.IFNA(INDEX(l_goods!$B$3:$B$65537,MATCH(BA$1,l_goods!$A$3:$A$65537,0)),INDEX(background_technosphere!$F$2:$F$65536,MATCH(BA$1,background_technosphere!$C$2:$C$65536,0))),INDEX(l_fp!$B$3:$B$65537,MATCH(BA$1,l_fp!$A$3:$A$65537,0)))," ")=0," ",_xlfn.IFNA(_xlfn.IFNA(_xlfn.IFNA(INDEX(l_goods!$B$3:$B$65537,MATCH(BA$1,l_goods!$A$3:$A$65537,0)),INDEX(background_technosphere!$F$2:$F$65536,MATCH(BA$1,background_technosphere!$C$2:$C$65536,0))),INDEX(l_fp!$B$3:$B$65537,MATCH(BA$1,l_fp!$A$3:$A$65537,0)))," "))</f>
        <v xml:space="preserve"> </v>
      </c>
      <c r="BB2" s="88" t="str">
        <f>IF(_xlfn.IFNA(_xlfn.IFNA(_xlfn.IFNA(INDEX(l_goods!$B$3:$B$65537,MATCH(BB$1,l_goods!$A$3:$A$65537,0)),INDEX(background_technosphere!$F$2:$F$65536,MATCH(BB$1,background_technosphere!$C$2:$C$65536,0))),INDEX(l_fp!$B$3:$B$65537,MATCH(BB$1,l_fp!$A$3:$A$65537,0)))," ")=0," ",_xlfn.IFNA(_xlfn.IFNA(_xlfn.IFNA(INDEX(l_goods!$B$3:$B$65537,MATCH(BB$1,l_goods!$A$3:$A$65537,0)),INDEX(background_technosphere!$F$2:$F$65536,MATCH(BB$1,background_technosphere!$C$2:$C$65536,0))),INDEX(l_fp!$B$3:$B$65537,MATCH(BB$1,l_fp!$A$3:$A$65537,0)))," "))</f>
        <v xml:space="preserve"> </v>
      </c>
      <c r="BC2" s="88" t="str">
        <f>IF(_xlfn.IFNA(_xlfn.IFNA(_xlfn.IFNA(INDEX(l_goods!$B$3:$B$65537,MATCH(BC$1,l_goods!$A$3:$A$65537,0)),INDEX(background_technosphere!$F$2:$F$65536,MATCH(BC$1,background_technosphere!$C$2:$C$65536,0))),INDEX(l_fp!$B$3:$B$65537,MATCH(BC$1,l_fp!$A$3:$A$65537,0)))," ")=0," ",_xlfn.IFNA(_xlfn.IFNA(_xlfn.IFNA(INDEX(l_goods!$B$3:$B$65537,MATCH(BC$1,l_goods!$A$3:$A$65537,0)),INDEX(background_technosphere!$F$2:$F$65536,MATCH(BC$1,background_technosphere!$C$2:$C$65536,0))),INDEX(l_fp!$B$3:$B$65537,MATCH(BC$1,l_fp!$A$3:$A$65537,0)))," "))</f>
        <v xml:space="preserve"> </v>
      </c>
      <c r="BD2" s="88" t="str">
        <f>IF(_xlfn.IFNA(_xlfn.IFNA(_xlfn.IFNA(INDEX(l_goods!$B$3:$B$65537,MATCH(BD$1,l_goods!$A$3:$A$65537,0)),INDEX(background_technosphere!$F$2:$F$65536,MATCH(BD$1,background_technosphere!$C$2:$C$65536,0))),INDEX(l_fp!$B$3:$B$65537,MATCH(BD$1,l_fp!$A$3:$A$65537,0)))," ")=0," ",_xlfn.IFNA(_xlfn.IFNA(_xlfn.IFNA(INDEX(l_goods!$B$3:$B$65537,MATCH(BD$1,l_goods!$A$3:$A$65537,0)),INDEX(background_technosphere!$F$2:$F$65536,MATCH(BD$1,background_technosphere!$C$2:$C$65536,0))),INDEX(l_fp!$B$3:$B$65537,MATCH(BD$1,l_fp!$A$3:$A$65537,0)))," "))</f>
        <v xml:space="preserve"> </v>
      </c>
      <c r="BE2" s="88" t="str">
        <f>IF(_xlfn.IFNA(_xlfn.IFNA(_xlfn.IFNA(INDEX(l_goods!$B$3:$B$65537,MATCH(BE$1,l_goods!$A$3:$A$65537,0)),INDEX(background_technosphere!$F$2:$F$65536,MATCH(BE$1,background_technosphere!$C$2:$C$65536,0))),INDEX(l_fp!$B$3:$B$65537,MATCH(BE$1,l_fp!$A$3:$A$65537,0)))," ")=0," ",_xlfn.IFNA(_xlfn.IFNA(_xlfn.IFNA(INDEX(l_goods!$B$3:$B$65537,MATCH(BE$1,l_goods!$A$3:$A$65537,0)),INDEX(background_technosphere!$F$2:$F$65536,MATCH(BE$1,background_technosphere!$C$2:$C$65536,0))),INDEX(l_fp!$B$3:$B$65537,MATCH(BE$1,l_fp!$A$3:$A$65537,0)))," "))</f>
        <v xml:space="preserve"> </v>
      </c>
      <c r="BF2" s="88" t="str">
        <f>IF(_xlfn.IFNA(_xlfn.IFNA(_xlfn.IFNA(INDEX(l_goods!$B$3:$B$65537,MATCH(BF$1,l_goods!$A$3:$A$65537,0)),INDEX(background_technosphere!$F$2:$F$65536,MATCH(BF$1,background_technosphere!$C$2:$C$65536,0))),INDEX(l_fp!$B$3:$B$65537,MATCH(BF$1,l_fp!$A$3:$A$65537,0)))," ")=0," ",_xlfn.IFNA(_xlfn.IFNA(_xlfn.IFNA(INDEX(l_goods!$B$3:$B$65537,MATCH(BF$1,l_goods!$A$3:$A$65537,0)),INDEX(background_technosphere!$F$2:$F$65536,MATCH(BF$1,background_technosphere!$C$2:$C$65536,0))),INDEX(l_fp!$B$3:$B$65537,MATCH(BF$1,l_fp!$A$3:$A$65537,0)))," "))</f>
        <v xml:space="preserve"> </v>
      </c>
      <c r="BG2" s="88" t="str">
        <f>IF(_xlfn.IFNA(_xlfn.IFNA(_xlfn.IFNA(INDEX(l_goods!$B$3:$B$65537,MATCH(BG$1,l_goods!$A$3:$A$65537,0)),INDEX(background_technosphere!$F$2:$F$65536,MATCH(BG$1,background_technosphere!$C$2:$C$65536,0))),INDEX(l_fp!$B$3:$B$65537,MATCH(BG$1,l_fp!$A$3:$A$65537,0)))," ")=0," ",_xlfn.IFNA(_xlfn.IFNA(_xlfn.IFNA(INDEX(l_goods!$B$3:$B$65537,MATCH(BG$1,l_goods!$A$3:$A$65537,0)),INDEX(background_technosphere!$F$2:$F$65536,MATCH(BG$1,background_technosphere!$C$2:$C$65536,0))),INDEX(l_fp!$B$3:$B$65537,MATCH(BG$1,l_fp!$A$3:$A$65537,0)))," "))</f>
        <v xml:space="preserve"> </v>
      </c>
      <c r="BH2" s="88" t="str">
        <f>IF(_xlfn.IFNA(_xlfn.IFNA(_xlfn.IFNA(INDEX(l_goods!$B$3:$B$65537,MATCH(BH$1,l_goods!$A$3:$A$65537,0)),INDEX(background_technosphere!$F$2:$F$65536,MATCH(BH$1,background_technosphere!$C$2:$C$65536,0))),INDEX(l_fp!$B$3:$B$65537,MATCH(BH$1,l_fp!$A$3:$A$65537,0)))," ")=0," ",_xlfn.IFNA(_xlfn.IFNA(_xlfn.IFNA(INDEX(l_goods!$B$3:$B$65537,MATCH(BH$1,l_goods!$A$3:$A$65537,0)),INDEX(background_technosphere!$F$2:$F$65536,MATCH(BH$1,background_technosphere!$C$2:$C$65536,0))),INDEX(l_fp!$B$3:$B$65537,MATCH(BH$1,l_fp!$A$3:$A$65537,0)))," "))</f>
        <v xml:space="preserve"> </v>
      </c>
      <c r="BI2" s="88" t="str">
        <f>IF(_xlfn.IFNA(_xlfn.IFNA(_xlfn.IFNA(INDEX(l_goods!$B$3:$B$65537,MATCH(BI$1,l_goods!$A$3:$A$65537,0)),INDEX(background_technosphere!$F$2:$F$65536,MATCH(BI$1,background_technosphere!$C$2:$C$65536,0))),INDEX(l_fp!$B$3:$B$65537,MATCH(BI$1,l_fp!$A$3:$A$65537,0)))," ")=0," ",_xlfn.IFNA(_xlfn.IFNA(_xlfn.IFNA(INDEX(l_goods!$B$3:$B$65537,MATCH(BI$1,l_goods!$A$3:$A$65537,0)),INDEX(background_technosphere!$F$2:$F$65536,MATCH(BI$1,background_technosphere!$C$2:$C$65536,0))),INDEX(l_fp!$B$3:$B$65537,MATCH(BI$1,l_fp!$A$3:$A$65537,0)))," "))</f>
        <v xml:space="preserve"> </v>
      </c>
      <c r="BJ2" s="88" t="str">
        <f>IF(_xlfn.IFNA(_xlfn.IFNA(_xlfn.IFNA(INDEX(l_goods!$B$3:$B$65537,MATCH(BJ$1,l_goods!$A$3:$A$65537,0)),INDEX(background_technosphere!$F$2:$F$65536,MATCH(BJ$1,background_technosphere!$C$2:$C$65536,0))),INDEX(l_fp!$B$3:$B$65537,MATCH(BJ$1,l_fp!$A$3:$A$65537,0)))," ")=0," ",_xlfn.IFNA(_xlfn.IFNA(_xlfn.IFNA(INDEX(l_goods!$B$3:$B$65537,MATCH(BJ$1,l_goods!$A$3:$A$65537,0)),INDEX(background_technosphere!$F$2:$F$65536,MATCH(BJ$1,background_technosphere!$C$2:$C$65536,0))),INDEX(l_fp!$B$3:$B$65537,MATCH(BJ$1,l_fp!$A$3:$A$65537,0)))," "))</f>
        <v xml:space="preserve"> </v>
      </c>
      <c r="BK2" s="88" t="str">
        <f>IF(_xlfn.IFNA(_xlfn.IFNA(_xlfn.IFNA(INDEX(l_goods!$B$3:$B$65537,MATCH(BK$1,l_goods!$A$3:$A$65537,0)),INDEX(background_technosphere!$F$2:$F$65536,MATCH(BK$1,background_technosphere!$C$2:$C$65536,0))),INDEX(l_fp!$B$3:$B$65537,MATCH(BK$1,l_fp!$A$3:$A$65537,0)))," ")=0," ",_xlfn.IFNA(_xlfn.IFNA(_xlfn.IFNA(INDEX(l_goods!$B$3:$B$65537,MATCH(BK$1,l_goods!$A$3:$A$65537,0)),INDEX(background_technosphere!$F$2:$F$65536,MATCH(BK$1,background_technosphere!$C$2:$C$65536,0))),INDEX(l_fp!$B$3:$B$65537,MATCH(BK$1,l_fp!$A$3:$A$65537,0)))," "))</f>
        <v xml:space="preserve"> </v>
      </c>
      <c r="BL2" s="88" t="str">
        <f>IF(_xlfn.IFNA(_xlfn.IFNA(_xlfn.IFNA(INDEX(l_goods!$B$3:$B$65537,MATCH(BL$1,l_goods!$A$3:$A$65537,0)),INDEX(background_technosphere!$F$2:$F$65536,MATCH(BL$1,background_technosphere!$C$2:$C$65536,0))),INDEX(l_fp!$B$3:$B$65537,MATCH(BL$1,l_fp!$A$3:$A$65537,0)))," ")=0," ",_xlfn.IFNA(_xlfn.IFNA(_xlfn.IFNA(INDEX(l_goods!$B$3:$B$65537,MATCH(BL$1,l_goods!$A$3:$A$65537,0)),INDEX(background_technosphere!$F$2:$F$65536,MATCH(BL$1,background_technosphere!$C$2:$C$65536,0))),INDEX(l_fp!$B$3:$B$65537,MATCH(BL$1,l_fp!$A$3:$A$65537,0)))," "))</f>
        <v xml:space="preserve"> </v>
      </c>
      <c r="BM2" s="88" t="str">
        <f>IF(_xlfn.IFNA(_xlfn.IFNA(_xlfn.IFNA(INDEX(l_goods!$B$3:$B$65537,MATCH(BM$1,l_goods!$A$3:$A$65537,0)),INDEX(background_technosphere!$F$2:$F$65536,MATCH(BM$1,background_technosphere!$C$2:$C$65536,0))),INDEX(l_fp!$B$3:$B$65537,MATCH(BM$1,l_fp!$A$3:$A$65537,0)))," ")=0," ",_xlfn.IFNA(_xlfn.IFNA(_xlfn.IFNA(INDEX(l_goods!$B$3:$B$65537,MATCH(BM$1,l_goods!$A$3:$A$65537,0)),INDEX(background_technosphere!$F$2:$F$65536,MATCH(BM$1,background_technosphere!$C$2:$C$65536,0))),INDEX(l_fp!$B$3:$B$65537,MATCH(BM$1,l_fp!$A$3:$A$65537,0)))," "))</f>
        <v xml:space="preserve"> </v>
      </c>
      <c r="BN2" s="88" t="str">
        <f>IF(_xlfn.IFNA(_xlfn.IFNA(_xlfn.IFNA(INDEX(l_goods!$B$3:$B$65537,MATCH(BN$1,l_goods!$A$3:$A$65537,0)),INDEX(background_technosphere!$F$2:$F$65536,MATCH(BN$1,background_technosphere!$C$2:$C$65536,0))),INDEX(l_fp!$B$3:$B$65537,MATCH(BN$1,l_fp!$A$3:$A$65537,0)))," ")=0," ",_xlfn.IFNA(_xlfn.IFNA(_xlfn.IFNA(INDEX(l_goods!$B$3:$B$65537,MATCH(BN$1,l_goods!$A$3:$A$65537,0)),INDEX(background_technosphere!$F$2:$F$65536,MATCH(BN$1,background_technosphere!$C$2:$C$65536,0))),INDEX(l_fp!$B$3:$B$65537,MATCH(BN$1,l_fp!$A$3:$A$65537,0)))," "))</f>
        <v xml:space="preserve"> </v>
      </c>
      <c r="BO2" s="88" t="str">
        <f>IF(_xlfn.IFNA(_xlfn.IFNA(_xlfn.IFNA(INDEX(l_goods!$B$3:$B$65537,MATCH(BO$1,l_goods!$A$3:$A$65537,0)),INDEX(background_technosphere!$F$2:$F$65536,MATCH(BO$1,background_technosphere!$C$2:$C$65536,0))),INDEX(l_fp!$B$3:$B$65537,MATCH(BO$1,l_fp!$A$3:$A$65537,0)))," ")=0," ",_xlfn.IFNA(_xlfn.IFNA(_xlfn.IFNA(INDEX(l_goods!$B$3:$B$65537,MATCH(BO$1,l_goods!$A$3:$A$65537,0)),INDEX(background_technosphere!$F$2:$F$65536,MATCH(BO$1,background_technosphere!$C$2:$C$65536,0))),INDEX(l_fp!$B$3:$B$65537,MATCH(BO$1,l_fp!$A$3:$A$65537,0)))," "))</f>
        <v xml:space="preserve"> </v>
      </c>
      <c r="BP2" s="88" t="str">
        <f>IF(_xlfn.IFNA(_xlfn.IFNA(_xlfn.IFNA(INDEX(l_goods!$B$3:$B$65537,MATCH(BP$1,l_goods!$A$3:$A$65537,0)),INDEX(background_technosphere!$F$2:$F$65536,MATCH(BP$1,background_technosphere!$C$2:$C$65536,0))),INDEX(l_fp!$B$3:$B$65537,MATCH(BP$1,l_fp!$A$3:$A$65537,0)))," ")=0," ",_xlfn.IFNA(_xlfn.IFNA(_xlfn.IFNA(INDEX(l_goods!$B$3:$B$65537,MATCH(BP$1,l_goods!$A$3:$A$65537,0)),INDEX(background_technosphere!$F$2:$F$65536,MATCH(BP$1,background_technosphere!$C$2:$C$65536,0))),INDEX(l_fp!$B$3:$B$65537,MATCH(BP$1,l_fp!$A$3:$A$65537,0)))," "))</f>
        <v xml:space="preserve"> </v>
      </c>
      <c r="BQ2" s="88" t="str">
        <f>IF(_xlfn.IFNA(_xlfn.IFNA(_xlfn.IFNA(INDEX(l_goods!$B$3:$B$65537,MATCH(BQ$1,l_goods!$A$3:$A$65537,0)),INDEX(background_technosphere!$F$2:$F$65536,MATCH(BQ$1,background_technosphere!$C$2:$C$65536,0))),INDEX(l_fp!$B$3:$B$65537,MATCH(BQ$1,l_fp!$A$3:$A$65537,0)))," ")=0," ",_xlfn.IFNA(_xlfn.IFNA(_xlfn.IFNA(INDEX(l_goods!$B$3:$B$65537,MATCH(BQ$1,l_goods!$A$3:$A$65537,0)),INDEX(background_technosphere!$F$2:$F$65536,MATCH(BQ$1,background_technosphere!$C$2:$C$65536,0))),INDEX(l_fp!$B$3:$B$65537,MATCH(BQ$1,l_fp!$A$3:$A$65537,0)))," "))</f>
        <v xml:space="preserve"> </v>
      </c>
      <c r="BR2" s="88" t="str">
        <f>IF(_xlfn.IFNA(_xlfn.IFNA(_xlfn.IFNA(INDEX(l_goods!$B$3:$B$65537,MATCH(BR$1,l_goods!$A$3:$A$65537,0)),INDEX(background_technosphere!$F$2:$F$65536,MATCH(BR$1,background_technosphere!$C$2:$C$65536,0))),INDEX(l_fp!$B$3:$B$65537,MATCH(BR$1,l_fp!$A$3:$A$65537,0)))," ")=0," ",_xlfn.IFNA(_xlfn.IFNA(_xlfn.IFNA(INDEX(l_goods!$B$3:$B$65537,MATCH(BR$1,l_goods!$A$3:$A$65537,0)),INDEX(background_technosphere!$F$2:$F$65536,MATCH(BR$1,background_technosphere!$C$2:$C$65536,0))),INDEX(l_fp!$B$3:$B$65537,MATCH(BR$1,l_fp!$A$3:$A$65537,0)))," "))</f>
        <v xml:space="preserve"> </v>
      </c>
      <c r="BS2" s="88" t="str">
        <f>IF(_xlfn.IFNA(_xlfn.IFNA(_xlfn.IFNA(INDEX(l_goods!$B$3:$B$65537,MATCH(BS$1,l_goods!$A$3:$A$65537,0)),INDEX(background_technosphere!$F$2:$F$65536,MATCH(BS$1,background_technosphere!$C$2:$C$65536,0))),INDEX(l_fp!$B$3:$B$65537,MATCH(BS$1,l_fp!$A$3:$A$65537,0)))," ")=0," ",_xlfn.IFNA(_xlfn.IFNA(_xlfn.IFNA(INDEX(l_goods!$B$3:$B$65537,MATCH(BS$1,l_goods!$A$3:$A$65537,0)),INDEX(background_technosphere!$F$2:$F$65536,MATCH(BS$1,background_technosphere!$C$2:$C$65536,0))),INDEX(l_fp!$B$3:$B$65537,MATCH(BS$1,l_fp!$A$3:$A$65537,0)))," "))</f>
        <v xml:space="preserve"> </v>
      </c>
      <c r="BT2" s="88" t="str">
        <f>IF(_xlfn.IFNA(_xlfn.IFNA(_xlfn.IFNA(INDEX(l_goods!$B$3:$B$65537,MATCH(BT$1,l_goods!$A$3:$A$65537,0)),INDEX(background_technosphere!$F$2:$F$65536,MATCH(BT$1,background_technosphere!$C$2:$C$65536,0))),INDEX(l_fp!$B$3:$B$65537,MATCH(BT$1,l_fp!$A$3:$A$65537,0)))," ")=0," ",_xlfn.IFNA(_xlfn.IFNA(_xlfn.IFNA(INDEX(l_goods!$B$3:$B$65537,MATCH(BT$1,l_goods!$A$3:$A$65537,0)),INDEX(background_technosphere!$F$2:$F$65536,MATCH(BT$1,background_technosphere!$C$2:$C$65536,0))),INDEX(l_fp!$B$3:$B$65537,MATCH(BT$1,l_fp!$A$3:$A$65537,0)))," "))</f>
        <v xml:space="preserve"> </v>
      </c>
      <c r="BU2" s="88" t="str">
        <f>IF(_xlfn.IFNA(_xlfn.IFNA(_xlfn.IFNA(INDEX(l_goods!$B$3:$B$65537,MATCH(BU$1,l_goods!$A$3:$A$65537,0)),INDEX(background_technosphere!$F$2:$F$65536,MATCH(BU$1,background_technosphere!$C$2:$C$65536,0))),INDEX(l_fp!$B$3:$B$65537,MATCH(BU$1,l_fp!$A$3:$A$65537,0)))," ")=0," ",_xlfn.IFNA(_xlfn.IFNA(_xlfn.IFNA(INDEX(l_goods!$B$3:$B$65537,MATCH(BU$1,l_goods!$A$3:$A$65537,0)),INDEX(background_technosphere!$F$2:$F$65536,MATCH(BU$1,background_technosphere!$C$2:$C$65536,0))),INDEX(l_fp!$B$3:$B$65537,MATCH(BU$1,l_fp!$A$3:$A$65537,0)))," "))</f>
        <v xml:space="preserve"> </v>
      </c>
      <c r="BV2" s="88" t="str">
        <f>IF(_xlfn.IFNA(_xlfn.IFNA(_xlfn.IFNA(INDEX(l_goods!$B$3:$B$65537,MATCH(BV$1,l_goods!$A$3:$A$65537,0)),INDEX(background_technosphere!$F$2:$F$65536,MATCH(BV$1,background_technosphere!$C$2:$C$65536,0))),INDEX(l_fp!$B$3:$B$65537,MATCH(BV$1,l_fp!$A$3:$A$65537,0)))," ")=0," ",_xlfn.IFNA(_xlfn.IFNA(_xlfn.IFNA(INDEX(l_goods!$B$3:$B$65537,MATCH(BV$1,l_goods!$A$3:$A$65537,0)),INDEX(background_technosphere!$F$2:$F$65536,MATCH(BV$1,background_technosphere!$C$2:$C$65536,0))),INDEX(l_fp!$B$3:$B$65537,MATCH(BV$1,l_fp!$A$3:$A$65537,0)))," "))</f>
        <v xml:space="preserve"> </v>
      </c>
      <c r="BW2" s="88" t="str">
        <f>IF(_xlfn.IFNA(_xlfn.IFNA(_xlfn.IFNA(INDEX(l_goods!$B$3:$B$65537,MATCH(BW$1,l_goods!$A$3:$A$65537,0)),INDEX(background_technosphere!$F$2:$F$65536,MATCH(BW$1,background_technosphere!$C$2:$C$65536,0))),INDEX(l_fp!$B$3:$B$65537,MATCH(BW$1,l_fp!$A$3:$A$65537,0)))," ")=0," ",_xlfn.IFNA(_xlfn.IFNA(_xlfn.IFNA(INDEX(l_goods!$B$3:$B$65537,MATCH(BW$1,l_goods!$A$3:$A$65537,0)),INDEX(background_technosphere!$F$2:$F$65536,MATCH(BW$1,background_technosphere!$C$2:$C$65536,0))),INDEX(l_fp!$B$3:$B$65537,MATCH(BW$1,l_fp!$A$3:$A$65537,0)))," "))</f>
        <v xml:space="preserve"> </v>
      </c>
      <c r="BX2" s="88" t="str">
        <f>IF(_xlfn.IFNA(_xlfn.IFNA(_xlfn.IFNA(INDEX(l_goods!$B$3:$B$65537,MATCH(BX$1,l_goods!$A$3:$A$65537,0)),INDEX(background_technosphere!$F$2:$F$65536,MATCH(BX$1,background_technosphere!$C$2:$C$65536,0))),INDEX(l_fp!$B$3:$B$65537,MATCH(BX$1,l_fp!$A$3:$A$65537,0)))," ")=0," ",_xlfn.IFNA(_xlfn.IFNA(_xlfn.IFNA(INDEX(l_goods!$B$3:$B$65537,MATCH(BX$1,l_goods!$A$3:$A$65537,0)),INDEX(background_technosphere!$F$2:$F$65536,MATCH(BX$1,background_technosphere!$C$2:$C$65536,0))),INDEX(l_fp!$B$3:$B$65537,MATCH(BX$1,l_fp!$A$3:$A$65537,0)))," "))</f>
        <v xml:space="preserve"> </v>
      </c>
      <c r="BY2" s="88" t="str">
        <f>IF(_xlfn.IFNA(_xlfn.IFNA(_xlfn.IFNA(INDEX(l_goods!$B$3:$B$65537,MATCH(BY$1,l_goods!$A$3:$A$65537,0)),INDEX(background_technosphere!$F$2:$F$65536,MATCH(BY$1,background_technosphere!$C$2:$C$65536,0))),INDEX(l_fp!$B$3:$B$65537,MATCH(BY$1,l_fp!$A$3:$A$65537,0)))," ")=0," ",_xlfn.IFNA(_xlfn.IFNA(_xlfn.IFNA(INDEX(l_goods!$B$3:$B$65537,MATCH(BY$1,l_goods!$A$3:$A$65537,0)),INDEX(background_technosphere!$F$2:$F$65536,MATCH(BY$1,background_technosphere!$C$2:$C$65536,0))),INDEX(l_fp!$B$3:$B$65537,MATCH(BY$1,l_fp!$A$3:$A$65537,0)))," "))</f>
        <v xml:space="preserve"> </v>
      </c>
      <c r="BZ2" s="88" t="str">
        <f>IF(_xlfn.IFNA(_xlfn.IFNA(_xlfn.IFNA(INDEX(l_goods!$B$3:$B$65537,MATCH(BZ$1,l_goods!$A$3:$A$65537,0)),INDEX(background_technosphere!$F$2:$F$65536,MATCH(BZ$1,background_technosphere!$C$2:$C$65536,0))),INDEX(l_fp!$B$3:$B$65537,MATCH(BZ$1,l_fp!$A$3:$A$65537,0)))," ")=0," ",_xlfn.IFNA(_xlfn.IFNA(_xlfn.IFNA(INDEX(l_goods!$B$3:$B$65537,MATCH(BZ$1,l_goods!$A$3:$A$65537,0)),INDEX(background_technosphere!$F$2:$F$65536,MATCH(BZ$1,background_technosphere!$C$2:$C$65536,0))),INDEX(l_fp!$B$3:$B$65537,MATCH(BZ$1,l_fp!$A$3:$A$65537,0)))," "))</f>
        <v xml:space="preserve"> </v>
      </c>
      <c r="CA2" s="88" t="str">
        <f>IF(_xlfn.IFNA(_xlfn.IFNA(_xlfn.IFNA(INDEX(l_goods!$B$3:$B$65537,MATCH(CA$1,l_goods!$A$3:$A$65537,0)),INDEX(background_technosphere!$F$2:$F$65536,MATCH(CA$1,background_technosphere!$C$2:$C$65536,0))),INDEX(l_fp!$B$3:$B$65537,MATCH(CA$1,l_fp!$A$3:$A$65537,0)))," ")=0," ",_xlfn.IFNA(_xlfn.IFNA(_xlfn.IFNA(INDEX(l_goods!$B$3:$B$65537,MATCH(CA$1,l_goods!$A$3:$A$65537,0)),INDEX(background_technosphere!$F$2:$F$65536,MATCH(CA$1,background_technosphere!$C$2:$C$65536,0))),INDEX(l_fp!$B$3:$B$65537,MATCH(CA$1,l_fp!$A$3:$A$65537,0)))," "))</f>
        <v xml:space="preserve"> </v>
      </c>
      <c r="CB2" s="88" t="str">
        <f>IF(_xlfn.IFNA(_xlfn.IFNA(_xlfn.IFNA(INDEX(l_goods!$B$3:$B$65537,MATCH(CB$1,l_goods!$A$3:$A$65537,0)),INDEX(background_technosphere!$F$2:$F$65536,MATCH(CB$1,background_technosphere!$C$2:$C$65536,0))),INDEX(l_fp!$B$3:$B$65537,MATCH(CB$1,l_fp!$A$3:$A$65537,0)))," ")=0," ",_xlfn.IFNA(_xlfn.IFNA(_xlfn.IFNA(INDEX(l_goods!$B$3:$B$65537,MATCH(CB$1,l_goods!$A$3:$A$65537,0)),INDEX(background_technosphere!$F$2:$F$65536,MATCH(CB$1,background_technosphere!$C$2:$C$65536,0))),INDEX(l_fp!$B$3:$B$65537,MATCH(CB$1,l_fp!$A$3:$A$65537,0)))," "))</f>
        <v xml:space="preserve"> </v>
      </c>
      <c r="CC2" s="88" t="str">
        <f>IF(_xlfn.IFNA(_xlfn.IFNA(_xlfn.IFNA(INDEX(l_goods!$B$3:$B$65537,MATCH(CC$1,l_goods!$A$3:$A$65537,0)),INDEX(background_technosphere!$F$2:$F$65536,MATCH(CC$1,background_technosphere!$C$2:$C$65536,0))),INDEX(l_fp!$B$3:$B$65537,MATCH(CC$1,l_fp!$A$3:$A$65537,0)))," ")=0," ",_xlfn.IFNA(_xlfn.IFNA(_xlfn.IFNA(INDEX(l_goods!$B$3:$B$65537,MATCH(CC$1,l_goods!$A$3:$A$65537,0)),INDEX(background_technosphere!$F$2:$F$65536,MATCH(CC$1,background_technosphere!$C$2:$C$65536,0))),INDEX(l_fp!$B$3:$B$65537,MATCH(CC$1,l_fp!$A$3:$A$65537,0)))," "))</f>
        <v xml:space="preserve"> </v>
      </c>
      <c r="CD2" s="88" t="str">
        <f>IF(_xlfn.IFNA(_xlfn.IFNA(_xlfn.IFNA(INDEX(l_goods!$B$3:$B$65537,MATCH(CD$1,l_goods!$A$3:$A$65537,0)),INDEX(background_technosphere!$F$2:$F$65536,MATCH(CD$1,background_technosphere!$C$2:$C$65536,0))),INDEX(l_fp!$B$3:$B$65537,MATCH(CD$1,l_fp!$A$3:$A$65537,0)))," ")=0," ",_xlfn.IFNA(_xlfn.IFNA(_xlfn.IFNA(INDEX(l_goods!$B$3:$B$65537,MATCH(CD$1,l_goods!$A$3:$A$65537,0)),INDEX(background_technosphere!$F$2:$F$65536,MATCH(CD$1,background_technosphere!$C$2:$C$65536,0))),INDEX(l_fp!$B$3:$B$65537,MATCH(CD$1,l_fp!$A$3:$A$65537,0)))," "))</f>
        <v xml:space="preserve"> </v>
      </c>
      <c r="CE2" s="88" t="str">
        <f>IF(_xlfn.IFNA(_xlfn.IFNA(_xlfn.IFNA(INDEX(l_goods!$B$3:$B$65537,MATCH(CE$1,l_goods!$A$3:$A$65537,0)),INDEX(background_technosphere!$F$2:$F$65536,MATCH(CE$1,background_technosphere!$C$2:$C$65536,0))),INDEX(l_fp!$B$3:$B$65537,MATCH(CE$1,l_fp!$A$3:$A$65537,0)))," ")=0," ",_xlfn.IFNA(_xlfn.IFNA(_xlfn.IFNA(INDEX(l_goods!$B$3:$B$65537,MATCH(CE$1,l_goods!$A$3:$A$65537,0)),INDEX(background_technosphere!$F$2:$F$65536,MATCH(CE$1,background_technosphere!$C$2:$C$65536,0))),INDEX(l_fp!$B$3:$B$65537,MATCH(CE$1,l_fp!$A$3:$A$65537,0)))," "))</f>
        <v xml:space="preserve"> </v>
      </c>
      <c r="CF2" s="88" t="str">
        <f>IF(_xlfn.IFNA(_xlfn.IFNA(_xlfn.IFNA(INDEX(l_goods!$B$3:$B$65537,MATCH(CF$1,l_goods!$A$3:$A$65537,0)),INDEX(background_technosphere!$F$2:$F$65536,MATCH(CF$1,background_technosphere!$C$2:$C$65536,0))),INDEX(l_fp!$B$3:$B$65537,MATCH(CF$1,l_fp!$A$3:$A$65537,0)))," ")=0," ",_xlfn.IFNA(_xlfn.IFNA(_xlfn.IFNA(INDEX(l_goods!$B$3:$B$65537,MATCH(CF$1,l_goods!$A$3:$A$65537,0)),INDEX(background_technosphere!$F$2:$F$65536,MATCH(CF$1,background_technosphere!$C$2:$C$65536,0))),INDEX(l_fp!$B$3:$B$65537,MATCH(CF$1,l_fp!$A$3:$A$65537,0)))," "))</f>
        <v xml:space="preserve"> </v>
      </c>
      <c r="CG2" s="88" t="str">
        <f>IF(_xlfn.IFNA(_xlfn.IFNA(_xlfn.IFNA(INDEX(l_goods!$B$3:$B$65537,MATCH(CG$1,l_goods!$A$3:$A$65537,0)),INDEX(background_technosphere!$F$2:$F$65536,MATCH(CG$1,background_technosphere!$C$2:$C$65536,0))),INDEX(l_fp!$B$3:$B$65537,MATCH(CG$1,l_fp!$A$3:$A$65537,0)))," ")=0," ",_xlfn.IFNA(_xlfn.IFNA(_xlfn.IFNA(INDEX(l_goods!$B$3:$B$65537,MATCH(CG$1,l_goods!$A$3:$A$65537,0)),INDEX(background_technosphere!$F$2:$F$65536,MATCH(CG$1,background_technosphere!$C$2:$C$65536,0))),INDEX(l_fp!$B$3:$B$65537,MATCH(CG$1,l_fp!$A$3:$A$65537,0)))," "))</f>
        <v xml:space="preserve"> </v>
      </c>
      <c r="CH2" s="88" t="str">
        <f>IF(_xlfn.IFNA(_xlfn.IFNA(_xlfn.IFNA(INDEX(l_goods!$B$3:$B$65537,MATCH(CH$1,l_goods!$A$3:$A$65537,0)),INDEX(background_technosphere!$F$2:$F$65536,MATCH(CH$1,background_technosphere!$C$2:$C$65536,0))),INDEX(l_fp!$B$3:$B$65537,MATCH(CH$1,l_fp!$A$3:$A$65537,0)))," ")=0," ",_xlfn.IFNA(_xlfn.IFNA(_xlfn.IFNA(INDEX(l_goods!$B$3:$B$65537,MATCH(CH$1,l_goods!$A$3:$A$65537,0)),INDEX(background_technosphere!$F$2:$F$65536,MATCH(CH$1,background_technosphere!$C$2:$C$65536,0))),INDEX(l_fp!$B$3:$B$65537,MATCH(CH$1,l_fp!$A$3:$A$65537,0)))," "))</f>
        <v xml:space="preserve"> </v>
      </c>
      <c r="CI2" s="88" t="str">
        <f>IF(_xlfn.IFNA(_xlfn.IFNA(_xlfn.IFNA(INDEX(l_goods!$B$3:$B$65537,MATCH(CI$1,l_goods!$A$3:$A$65537,0)),INDEX(background_technosphere!$F$2:$F$65536,MATCH(CI$1,background_technosphere!$C$2:$C$65536,0))),INDEX(l_fp!$B$3:$B$65537,MATCH(CI$1,l_fp!$A$3:$A$65537,0)))," ")=0," ",_xlfn.IFNA(_xlfn.IFNA(_xlfn.IFNA(INDEX(l_goods!$B$3:$B$65537,MATCH(CI$1,l_goods!$A$3:$A$65537,0)),INDEX(background_technosphere!$F$2:$F$65536,MATCH(CI$1,background_technosphere!$C$2:$C$65536,0))),INDEX(l_fp!$B$3:$B$65537,MATCH(CI$1,l_fp!$A$3:$A$65537,0)))," "))</f>
        <v xml:space="preserve"> </v>
      </c>
      <c r="CJ2" s="88" t="str">
        <f>IF(_xlfn.IFNA(_xlfn.IFNA(_xlfn.IFNA(INDEX(l_goods!$B$3:$B$65537,MATCH(CJ$1,l_goods!$A$3:$A$65537,0)),INDEX(background_technosphere!$F$2:$F$65536,MATCH(CJ$1,background_technosphere!$C$2:$C$65536,0))),INDEX(l_fp!$B$3:$B$65537,MATCH(CJ$1,l_fp!$A$3:$A$65537,0)))," ")=0," ",_xlfn.IFNA(_xlfn.IFNA(_xlfn.IFNA(INDEX(l_goods!$B$3:$B$65537,MATCH(CJ$1,l_goods!$A$3:$A$65537,0)),INDEX(background_technosphere!$F$2:$F$65536,MATCH(CJ$1,background_technosphere!$C$2:$C$65536,0))),INDEX(l_fp!$B$3:$B$65537,MATCH(CJ$1,l_fp!$A$3:$A$65537,0)))," "))</f>
        <v xml:space="preserve"> </v>
      </c>
      <c r="CK2" s="88" t="str">
        <f>IF(_xlfn.IFNA(_xlfn.IFNA(_xlfn.IFNA(INDEX(l_goods!$B$3:$B$65537,MATCH(CK$1,l_goods!$A$3:$A$65537,0)),INDEX(background_technosphere!$F$2:$F$65536,MATCH(CK$1,background_technosphere!$C$2:$C$65536,0))),INDEX(l_fp!$B$3:$B$65537,MATCH(CK$1,l_fp!$A$3:$A$65537,0)))," ")=0," ",_xlfn.IFNA(_xlfn.IFNA(_xlfn.IFNA(INDEX(l_goods!$B$3:$B$65537,MATCH(CK$1,l_goods!$A$3:$A$65537,0)),INDEX(background_technosphere!$F$2:$F$65536,MATCH(CK$1,background_technosphere!$C$2:$C$65536,0))),INDEX(l_fp!$B$3:$B$65537,MATCH(CK$1,l_fp!$A$3:$A$65537,0)))," "))</f>
        <v xml:space="preserve"> </v>
      </c>
      <c r="CL2" s="88" t="str">
        <f>IF(_xlfn.IFNA(_xlfn.IFNA(_xlfn.IFNA(INDEX(l_goods!$B$3:$B$65537,MATCH(CL$1,l_goods!$A$3:$A$65537,0)),INDEX(background_technosphere!$F$2:$F$65536,MATCH(CL$1,background_technosphere!$C$2:$C$65536,0))),INDEX(l_fp!$B$3:$B$65537,MATCH(CL$1,l_fp!$A$3:$A$65537,0)))," ")=0," ",_xlfn.IFNA(_xlfn.IFNA(_xlfn.IFNA(INDEX(l_goods!$B$3:$B$65537,MATCH(CL$1,l_goods!$A$3:$A$65537,0)),INDEX(background_technosphere!$F$2:$F$65536,MATCH(CL$1,background_technosphere!$C$2:$C$65536,0))),INDEX(l_fp!$B$3:$B$65537,MATCH(CL$1,l_fp!$A$3:$A$65537,0)))," "))</f>
        <v xml:space="preserve"> </v>
      </c>
      <c r="CM2" s="88" t="str">
        <f>IF(_xlfn.IFNA(_xlfn.IFNA(_xlfn.IFNA(INDEX(l_goods!$B$3:$B$65537,MATCH(CM$1,l_goods!$A$3:$A$65537,0)),INDEX(background_technosphere!$F$2:$F$65536,MATCH(CM$1,background_technosphere!$C$2:$C$65536,0))),INDEX(l_fp!$B$3:$B$65537,MATCH(CM$1,l_fp!$A$3:$A$65537,0)))," ")=0," ",_xlfn.IFNA(_xlfn.IFNA(_xlfn.IFNA(INDEX(l_goods!$B$3:$B$65537,MATCH(CM$1,l_goods!$A$3:$A$65537,0)),INDEX(background_technosphere!$F$2:$F$65536,MATCH(CM$1,background_technosphere!$C$2:$C$65536,0))),INDEX(l_fp!$B$3:$B$65537,MATCH(CM$1,l_fp!$A$3:$A$65537,0)))," "))</f>
        <v xml:space="preserve"> </v>
      </c>
      <c r="CN2" s="88" t="str">
        <f>IF(_xlfn.IFNA(_xlfn.IFNA(_xlfn.IFNA(INDEX(l_goods!$B$3:$B$65537,MATCH(CN$1,l_goods!$A$3:$A$65537,0)),INDEX(background_technosphere!$F$2:$F$65536,MATCH(CN$1,background_technosphere!$C$2:$C$65536,0))),INDEX(l_fp!$B$3:$B$65537,MATCH(CN$1,l_fp!$A$3:$A$65537,0)))," ")=0," ",_xlfn.IFNA(_xlfn.IFNA(_xlfn.IFNA(INDEX(l_goods!$B$3:$B$65537,MATCH(CN$1,l_goods!$A$3:$A$65537,0)),INDEX(background_technosphere!$F$2:$F$65536,MATCH(CN$1,background_technosphere!$C$2:$C$65536,0))),INDEX(l_fp!$B$3:$B$65537,MATCH(CN$1,l_fp!$A$3:$A$65537,0)))," "))</f>
        <v xml:space="preserve"> </v>
      </c>
      <c r="CO2" s="88" t="str">
        <f>IF(_xlfn.IFNA(_xlfn.IFNA(_xlfn.IFNA(INDEX(l_goods!$B$3:$B$65537,MATCH(CO$1,l_goods!$A$3:$A$65537,0)),INDEX(background_technosphere!$F$2:$F$65536,MATCH(CO$1,background_technosphere!$C$2:$C$65536,0))),INDEX(l_fp!$B$3:$B$65537,MATCH(CO$1,l_fp!$A$3:$A$65537,0)))," ")=0," ",_xlfn.IFNA(_xlfn.IFNA(_xlfn.IFNA(INDEX(l_goods!$B$3:$B$65537,MATCH(CO$1,l_goods!$A$3:$A$65537,0)),INDEX(background_technosphere!$F$2:$F$65536,MATCH(CO$1,background_technosphere!$C$2:$C$65536,0))),INDEX(l_fp!$B$3:$B$65537,MATCH(CO$1,l_fp!$A$3:$A$65537,0)))," "))</f>
        <v xml:space="preserve"> </v>
      </c>
      <c r="CP2" s="88" t="str">
        <f>IF(_xlfn.IFNA(_xlfn.IFNA(_xlfn.IFNA(INDEX(l_goods!$B$3:$B$65537,MATCH(CP$1,l_goods!$A$3:$A$65537,0)),INDEX(background_technosphere!$F$2:$F$65536,MATCH(CP$1,background_technosphere!$C$2:$C$65536,0))),INDEX(l_fp!$B$3:$B$65537,MATCH(CP$1,l_fp!$A$3:$A$65537,0)))," ")=0," ",_xlfn.IFNA(_xlfn.IFNA(_xlfn.IFNA(INDEX(l_goods!$B$3:$B$65537,MATCH(CP$1,l_goods!$A$3:$A$65537,0)),INDEX(background_technosphere!$F$2:$F$65536,MATCH(CP$1,background_technosphere!$C$2:$C$65536,0))),INDEX(l_fp!$B$3:$B$65537,MATCH(CP$1,l_fp!$A$3:$A$65537,0)))," "))</f>
        <v xml:space="preserve"> </v>
      </c>
      <c r="CQ2" s="88" t="str">
        <f>IF(_xlfn.IFNA(_xlfn.IFNA(_xlfn.IFNA(INDEX(l_goods!$B$3:$B$65537,MATCH(CQ$1,l_goods!$A$3:$A$65537,0)),INDEX(background_technosphere!$F$2:$F$65536,MATCH(CQ$1,background_technosphere!$C$2:$C$65536,0))),INDEX(l_fp!$B$3:$B$65537,MATCH(CQ$1,l_fp!$A$3:$A$65537,0)))," ")=0," ",_xlfn.IFNA(_xlfn.IFNA(_xlfn.IFNA(INDEX(l_goods!$B$3:$B$65537,MATCH(CQ$1,l_goods!$A$3:$A$65537,0)),INDEX(background_technosphere!$F$2:$F$65536,MATCH(CQ$1,background_technosphere!$C$2:$C$65536,0))),INDEX(l_fp!$B$3:$B$65537,MATCH(CQ$1,l_fp!$A$3:$A$65537,0)))," "))</f>
        <v xml:space="preserve"> </v>
      </c>
      <c r="CR2" s="88" t="str">
        <f>IF(_xlfn.IFNA(_xlfn.IFNA(_xlfn.IFNA(INDEX(l_goods!$B$3:$B$65537,MATCH(CR$1,l_goods!$A$3:$A$65537,0)),INDEX(background_technosphere!$F$2:$F$65536,MATCH(CR$1,background_technosphere!$C$2:$C$65536,0))),INDEX(l_fp!$B$3:$B$65537,MATCH(CR$1,l_fp!$A$3:$A$65537,0)))," ")=0," ",_xlfn.IFNA(_xlfn.IFNA(_xlfn.IFNA(INDEX(l_goods!$B$3:$B$65537,MATCH(CR$1,l_goods!$A$3:$A$65537,0)),INDEX(background_technosphere!$F$2:$F$65536,MATCH(CR$1,background_technosphere!$C$2:$C$65536,0))),INDEX(l_fp!$B$3:$B$65537,MATCH(CR$1,l_fp!$A$3:$A$65537,0)))," "))</f>
        <v xml:space="preserve"> </v>
      </c>
      <c r="CS2" s="88" t="str">
        <f>IF(_xlfn.IFNA(_xlfn.IFNA(_xlfn.IFNA(INDEX(l_goods!$B$3:$B$65537,MATCH(CS$1,l_goods!$A$3:$A$65537,0)),INDEX(background_technosphere!$F$2:$F$65536,MATCH(CS$1,background_technosphere!$C$2:$C$65536,0))),INDEX(l_fp!$B$3:$B$65537,MATCH(CS$1,l_fp!$A$3:$A$65537,0)))," ")=0," ",_xlfn.IFNA(_xlfn.IFNA(_xlfn.IFNA(INDEX(l_goods!$B$3:$B$65537,MATCH(CS$1,l_goods!$A$3:$A$65537,0)),INDEX(background_technosphere!$F$2:$F$65536,MATCH(CS$1,background_technosphere!$C$2:$C$65536,0))),INDEX(l_fp!$B$3:$B$65537,MATCH(CS$1,l_fp!$A$3:$A$65537,0)))," "))</f>
        <v xml:space="preserve"> </v>
      </c>
      <c r="CT2" s="88" t="str">
        <f>IF(_xlfn.IFNA(_xlfn.IFNA(_xlfn.IFNA(INDEX(l_goods!$B$3:$B$65537,MATCH(CT$1,l_goods!$A$3:$A$65537,0)),INDEX(background_technosphere!$F$2:$F$65536,MATCH(CT$1,background_technosphere!$C$2:$C$65536,0))),INDEX(l_fp!$B$3:$B$65537,MATCH(CT$1,l_fp!$A$3:$A$65537,0)))," ")=0," ",_xlfn.IFNA(_xlfn.IFNA(_xlfn.IFNA(INDEX(l_goods!$B$3:$B$65537,MATCH(CT$1,l_goods!$A$3:$A$65537,0)),INDEX(background_technosphere!$F$2:$F$65536,MATCH(CT$1,background_technosphere!$C$2:$C$65536,0))),INDEX(l_fp!$B$3:$B$65537,MATCH(CT$1,l_fp!$A$3:$A$65537,0)))," "))</f>
        <v xml:space="preserve"> </v>
      </c>
      <c r="CU2" s="88" t="str">
        <f>IF(_xlfn.IFNA(_xlfn.IFNA(_xlfn.IFNA(INDEX(l_goods!$B$3:$B$65537,MATCH(CU$1,l_goods!$A$3:$A$65537,0)),INDEX(background_technosphere!$F$2:$F$65536,MATCH(CU$1,background_technosphere!$C$2:$C$65536,0))),INDEX(l_fp!$B$3:$B$65537,MATCH(CU$1,l_fp!$A$3:$A$65537,0)))," ")=0," ",_xlfn.IFNA(_xlfn.IFNA(_xlfn.IFNA(INDEX(l_goods!$B$3:$B$65537,MATCH(CU$1,l_goods!$A$3:$A$65537,0)),INDEX(background_technosphere!$F$2:$F$65536,MATCH(CU$1,background_technosphere!$C$2:$C$65536,0))),INDEX(l_fp!$B$3:$B$65537,MATCH(CU$1,l_fp!$A$3:$A$65537,0)))," "))</f>
        <v xml:space="preserve"> </v>
      </c>
      <c r="CV2" s="88" t="str">
        <f>IF(_xlfn.IFNA(_xlfn.IFNA(_xlfn.IFNA(INDEX(l_goods!$B$3:$B$65537,MATCH(CV$1,l_goods!$A$3:$A$65537,0)),INDEX(background_technosphere!$F$2:$F$65536,MATCH(CV$1,background_technosphere!$C$2:$C$65536,0))),INDEX(l_fp!$B$3:$B$65537,MATCH(CV$1,l_fp!$A$3:$A$65537,0)))," ")=0," ",_xlfn.IFNA(_xlfn.IFNA(_xlfn.IFNA(INDEX(l_goods!$B$3:$B$65537,MATCH(CV$1,l_goods!$A$3:$A$65537,0)),INDEX(background_technosphere!$F$2:$F$65536,MATCH(CV$1,background_technosphere!$C$2:$C$65536,0))),INDEX(l_fp!$B$3:$B$65537,MATCH(CV$1,l_fp!$A$3:$A$65537,0)))," "))</f>
        <v xml:space="preserve"> </v>
      </c>
      <c r="CW2" s="88" t="str">
        <f>IF(_xlfn.IFNA(_xlfn.IFNA(_xlfn.IFNA(INDEX(l_goods!$B$3:$B$65537,MATCH(CW$1,l_goods!$A$3:$A$65537,0)),INDEX(background_technosphere!$F$2:$F$65536,MATCH(CW$1,background_technosphere!$C$2:$C$65536,0))),INDEX(l_fp!$B$3:$B$65537,MATCH(CW$1,l_fp!$A$3:$A$65537,0)))," ")=0," ",_xlfn.IFNA(_xlfn.IFNA(_xlfn.IFNA(INDEX(l_goods!$B$3:$B$65537,MATCH(CW$1,l_goods!$A$3:$A$65537,0)),INDEX(background_technosphere!$F$2:$F$65536,MATCH(CW$1,background_technosphere!$C$2:$C$65536,0))),INDEX(l_fp!$B$3:$B$65537,MATCH(CW$1,l_fp!$A$3:$A$65537,0)))," "))</f>
        <v xml:space="preserve"> </v>
      </c>
      <c r="CX2" s="88" t="str">
        <f>IF(_xlfn.IFNA(_xlfn.IFNA(_xlfn.IFNA(INDEX(l_goods!$B$3:$B$65537,MATCH(CX$1,l_goods!$A$3:$A$65537,0)),INDEX(background_technosphere!$F$2:$F$65536,MATCH(CX$1,background_technosphere!$C$2:$C$65536,0))),INDEX(l_fp!$B$3:$B$65537,MATCH(CX$1,l_fp!$A$3:$A$65537,0)))," ")=0," ",_xlfn.IFNA(_xlfn.IFNA(_xlfn.IFNA(INDEX(l_goods!$B$3:$B$65537,MATCH(CX$1,l_goods!$A$3:$A$65537,0)),INDEX(background_technosphere!$F$2:$F$65536,MATCH(CX$1,background_technosphere!$C$2:$C$65536,0))),INDEX(l_fp!$B$3:$B$65537,MATCH(CX$1,l_fp!$A$3:$A$65537,0)))," "))</f>
        <v xml:space="preserve"> </v>
      </c>
      <c r="CY2" s="88" t="str">
        <f>IF(_xlfn.IFNA(_xlfn.IFNA(_xlfn.IFNA(INDEX(l_goods!$B$3:$B$65537,MATCH(CY$1,l_goods!$A$3:$A$65537,0)),INDEX(background_technosphere!$F$2:$F$65536,MATCH(CY$1,background_technosphere!$C$2:$C$65536,0))),INDEX(l_fp!$B$3:$B$65537,MATCH(CY$1,l_fp!$A$3:$A$65537,0)))," ")=0," ",_xlfn.IFNA(_xlfn.IFNA(_xlfn.IFNA(INDEX(l_goods!$B$3:$B$65537,MATCH(CY$1,l_goods!$A$3:$A$65537,0)),INDEX(background_technosphere!$F$2:$F$65536,MATCH(CY$1,background_technosphere!$C$2:$C$65536,0))),INDEX(l_fp!$B$3:$B$65537,MATCH(CY$1,l_fp!$A$3:$A$65537,0)))," "))</f>
        <v xml:space="preserve"> </v>
      </c>
      <c r="CZ2" s="88" t="str">
        <f>IF(_xlfn.IFNA(_xlfn.IFNA(_xlfn.IFNA(INDEX(l_goods!$B$3:$B$65537,MATCH(CZ$1,l_goods!$A$3:$A$65537,0)),INDEX(background_technosphere!$F$2:$F$65536,MATCH(CZ$1,background_technosphere!$C$2:$C$65536,0))),INDEX(l_fp!$B$3:$B$65537,MATCH(CZ$1,l_fp!$A$3:$A$65537,0)))," ")=0," ",_xlfn.IFNA(_xlfn.IFNA(_xlfn.IFNA(INDEX(l_goods!$B$3:$B$65537,MATCH(CZ$1,l_goods!$A$3:$A$65537,0)),INDEX(background_technosphere!$F$2:$F$65536,MATCH(CZ$1,background_technosphere!$C$2:$C$65536,0))),INDEX(l_fp!$B$3:$B$65537,MATCH(CZ$1,l_fp!$A$3:$A$65537,0)))," "))</f>
        <v xml:space="preserve"> </v>
      </c>
      <c r="DA2" s="88" t="str">
        <f>IF(_xlfn.IFNA(_xlfn.IFNA(_xlfn.IFNA(INDEX(l_goods!$B$3:$B$65537,MATCH(DA$1,l_goods!$A$3:$A$65537,0)),INDEX(background_technosphere!$F$2:$F$65536,MATCH(DA$1,background_technosphere!$C$2:$C$65536,0))),INDEX(l_fp!$B$3:$B$65537,MATCH(DA$1,l_fp!$A$3:$A$65537,0)))," ")=0," ",_xlfn.IFNA(_xlfn.IFNA(_xlfn.IFNA(INDEX(l_goods!$B$3:$B$65537,MATCH(DA$1,l_goods!$A$3:$A$65537,0)),INDEX(background_technosphere!$F$2:$F$65536,MATCH(DA$1,background_technosphere!$C$2:$C$65536,0))),INDEX(l_fp!$B$3:$B$65537,MATCH(DA$1,l_fp!$A$3:$A$65537,0)))," "))</f>
        <v xml:space="preserve"> </v>
      </c>
      <c r="DB2" s="88" t="str">
        <f>IF(_xlfn.IFNA(_xlfn.IFNA(_xlfn.IFNA(INDEX(l_goods!$B$3:$B$65537,MATCH(DB$1,l_goods!$A$3:$A$65537,0)),INDEX(background_technosphere!$F$2:$F$65536,MATCH(DB$1,background_technosphere!$C$2:$C$65536,0))),INDEX(l_fp!$B$3:$B$65537,MATCH(DB$1,l_fp!$A$3:$A$65537,0)))," ")=0," ",_xlfn.IFNA(_xlfn.IFNA(_xlfn.IFNA(INDEX(l_goods!$B$3:$B$65537,MATCH(DB$1,l_goods!$A$3:$A$65537,0)),INDEX(background_technosphere!$F$2:$F$65536,MATCH(DB$1,background_technosphere!$C$2:$C$65536,0))),INDEX(l_fp!$B$3:$B$65537,MATCH(DB$1,l_fp!$A$3:$A$65537,0)))," "))</f>
        <v xml:space="preserve"> </v>
      </c>
      <c r="DC2" s="88" t="str">
        <f>IF(_xlfn.IFNA(_xlfn.IFNA(_xlfn.IFNA(INDEX(l_goods!$B$3:$B$65537,MATCH(DC$1,l_goods!$A$3:$A$65537,0)),INDEX(background_technosphere!$F$2:$F$65536,MATCH(DC$1,background_technosphere!$C$2:$C$65536,0))),INDEX(l_fp!$B$3:$B$65537,MATCH(DC$1,l_fp!$A$3:$A$65537,0)))," ")=0," ",_xlfn.IFNA(_xlfn.IFNA(_xlfn.IFNA(INDEX(l_goods!$B$3:$B$65537,MATCH(DC$1,l_goods!$A$3:$A$65537,0)),INDEX(background_technosphere!$F$2:$F$65536,MATCH(DC$1,background_technosphere!$C$2:$C$65536,0))),INDEX(l_fp!$B$3:$B$65537,MATCH(DC$1,l_fp!$A$3:$A$65537,0)))," "))</f>
        <v xml:space="preserve"> </v>
      </c>
      <c r="DD2" s="88" t="str">
        <f>IF(_xlfn.IFNA(_xlfn.IFNA(_xlfn.IFNA(INDEX(l_goods!$B$3:$B$65537,MATCH(DD$1,l_goods!$A$3:$A$65537,0)),INDEX(background_technosphere!$F$2:$F$65536,MATCH(DD$1,background_technosphere!$C$2:$C$65536,0))),INDEX(l_fp!$B$3:$B$65537,MATCH(DD$1,l_fp!$A$3:$A$65537,0)))," ")=0," ",_xlfn.IFNA(_xlfn.IFNA(_xlfn.IFNA(INDEX(l_goods!$B$3:$B$65537,MATCH(DD$1,l_goods!$A$3:$A$65537,0)),INDEX(background_technosphere!$F$2:$F$65536,MATCH(DD$1,background_technosphere!$C$2:$C$65536,0))),INDEX(l_fp!$B$3:$B$65537,MATCH(DD$1,l_fp!$A$3:$A$65537,0)))," "))</f>
        <v xml:space="preserve"> </v>
      </c>
      <c r="DE2" s="88" t="str">
        <f>IF(_xlfn.IFNA(_xlfn.IFNA(_xlfn.IFNA(INDEX(l_goods!$B$3:$B$65537,MATCH(DE$1,l_goods!$A$3:$A$65537,0)),INDEX(background_technosphere!$F$2:$F$65536,MATCH(DE$1,background_technosphere!$C$2:$C$65536,0))),INDEX(l_fp!$B$3:$B$65537,MATCH(DE$1,l_fp!$A$3:$A$65537,0)))," ")=0," ",_xlfn.IFNA(_xlfn.IFNA(_xlfn.IFNA(INDEX(l_goods!$B$3:$B$65537,MATCH(DE$1,l_goods!$A$3:$A$65537,0)),INDEX(background_technosphere!$F$2:$F$65536,MATCH(DE$1,background_technosphere!$C$2:$C$65536,0))),INDEX(l_fp!$B$3:$B$65537,MATCH(DE$1,l_fp!$A$3:$A$65537,0)))," "))</f>
        <v xml:space="preserve"> </v>
      </c>
      <c r="DF2" s="88" t="str">
        <f>IF(_xlfn.IFNA(_xlfn.IFNA(_xlfn.IFNA(INDEX(l_goods!$B$3:$B$65537,MATCH(DF$1,l_goods!$A$3:$A$65537,0)),INDEX(background_technosphere!$F$2:$F$65536,MATCH(DF$1,background_technosphere!$C$2:$C$65536,0))),INDEX(l_fp!$B$3:$B$65537,MATCH(DF$1,l_fp!$A$3:$A$65537,0)))," ")=0," ",_xlfn.IFNA(_xlfn.IFNA(_xlfn.IFNA(INDEX(l_goods!$B$3:$B$65537,MATCH(DF$1,l_goods!$A$3:$A$65537,0)),INDEX(background_technosphere!$F$2:$F$65536,MATCH(DF$1,background_technosphere!$C$2:$C$65536,0))),INDEX(l_fp!$B$3:$B$65537,MATCH(DF$1,l_fp!$A$3:$A$65537,0)))," "))</f>
        <v xml:space="preserve"> </v>
      </c>
      <c r="DG2" s="88" t="str">
        <f>IF(_xlfn.IFNA(_xlfn.IFNA(_xlfn.IFNA(INDEX(l_goods!$B$3:$B$65537,MATCH(DG$1,l_goods!$A$3:$A$65537,0)),INDEX(background_technosphere!$F$2:$F$65536,MATCH(DG$1,background_technosphere!$C$2:$C$65536,0))),INDEX(l_fp!$B$3:$B$65537,MATCH(DG$1,l_fp!$A$3:$A$65537,0)))," ")=0," ",_xlfn.IFNA(_xlfn.IFNA(_xlfn.IFNA(INDEX(l_goods!$B$3:$B$65537,MATCH(DG$1,l_goods!$A$3:$A$65537,0)),INDEX(background_technosphere!$F$2:$F$65536,MATCH(DG$1,background_technosphere!$C$2:$C$65536,0))),INDEX(l_fp!$B$3:$B$65537,MATCH(DG$1,l_fp!$A$3:$A$65537,0)))," "))</f>
        <v xml:space="preserve"> </v>
      </c>
      <c r="DH2" s="88" t="str">
        <f>IF(_xlfn.IFNA(_xlfn.IFNA(_xlfn.IFNA(INDEX(l_goods!$B$3:$B$65537,MATCH(DH$1,l_goods!$A$3:$A$65537,0)),INDEX(background_technosphere!$F$2:$F$65536,MATCH(DH$1,background_technosphere!$C$2:$C$65536,0))),INDEX(l_fp!$B$3:$B$65537,MATCH(DH$1,l_fp!$A$3:$A$65537,0)))," ")=0," ",_xlfn.IFNA(_xlfn.IFNA(_xlfn.IFNA(INDEX(l_goods!$B$3:$B$65537,MATCH(DH$1,l_goods!$A$3:$A$65537,0)),INDEX(background_technosphere!$F$2:$F$65536,MATCH(DH$1,background_technosphere!$C$2:$C$65536,0))),INDEX(l_fp!$B$3:$B$65537,MATCH(DH$1,l_fp!$A$3:$A$65537,0)))," "))</f>
        <v xml:space="preserve"> </v>
      </c>
      <c r="DI2" s="88" t="str">
        <f>IF(_xlfn.IFNA(_xlfn.IFNA(_xlfn.IFNA(INDEX(l_goods!$B$3:$B$65537,MATCH(DI$1,l_goods!$A$3:$A$65537,0)),INDEX(background_technosphere!$F$2:$F$65536,MATCH(DI$1,background_technosphere!$C$2:$C$65536,0))),INDEX(l_fp!$B$3:$B$65537,MATCH(DI$1,l_fp!$A$3:$A$65537,0)))," ")=0," ",_xlfn.IFNA(_xlfn.IFNA(_xlfn.IFNA(INDEX(l_goods!$B$3:$B$65537,MATCH(DI$1,l_goods!$A$3:$A$65537,0)),INDEX(background_technosphere!$F$2:$F$65536,MATCH(DI$1,background_technosphere!$C$2:$C$65536,0))),INDEX(l_fp!$B$3:$B$65537,MATCH(DI$1,l_fp!$A$3:$A$65537,0)))," "))</f>
        <v xml:space="preserve"> </v>
      </c>
      <c r="DJ2" s="88" t="str">
        <f>IF(_xlfn.IFNA(_xlfn.IFNA(_xlfn.IFNA(INDEX(l_goods!$B$3:$B$65537,MATCH(DJ$1,l_goods!$A$3:$A$65537,0)),INDEX(background_technosphere!$F$2:$F$65536,MATCH(DJ$1,background_technosphere!$C$2:$C$65536,0))),INDEX(l_fp!$B$3:$B$65537,MATCH(DJ$1,l_fp!$A$3:$A$65537,0)))," ")=0," ",_xlfn.IFNA(_xlfn.IFNA(_xlfn.IFNA(INDEX(l_goods!$B$3:$B$65537,MATCH(DJ$1,l_goods!$A$3:$A$65537,0)),INDEX(background_technosphere!$F$2:$F$65536,MATCH(DJ$1,background_technosphere!$C$2:$C$65536,0))),INDEX(l_fp!$B$3:$B$65537,MATCH(DJ$1,l_fp!$A$3:$A$65537,0)))," "))</f>
        <v xml:space="preserve"> </v>
      </c>
      <c r="DK2" s="88" t="str">
        <f>IF(_xlfn.IFNA(_xlfn.IFNA(_xlfn.IFNA(INDEX(l_goods!$B$3:$B$65537,MATCH(DK$1,l_goods!$A$3:$A$65537,0)),INDEX(background_technosphere!$F$2:$F$65536,MATCH(DK$1,background_technosphere!$C$2:$C$65536,0))),INDEX(l_fp!$B$3:$B$65537,MATCH(DK$1,l_fp!$A$3:$A$65537,0)))," ")=0," ",_xlfn.IFNA(_xlfn.IFNA(_xlfn.IFNA(INDEX(l_goods!$B$3:$B$65537,MATCH(DK$1,l_goods!$A$3:$A$65537,0)),INDEX(background_technosphere!$F$2:$F$65536,MATCH(DK$1,background_technosphere!$C$2:$C$65536,0))),INDEX(l_fp!$B$3:$B$65537,MATCH(DK$1,l_fp!$A$3:$A$65537,0)))," "))</f>
        <v xml:space="preserve"> </v>
      </c>
      <c r="DL2" s="88" t="str">
        <f>IF(_xlfn.IFNA(_xlfn.IFNA(_xlfn.IFNA(INDEX(l_goods!$B$3:$B$65537,MATCH(DL$1,l_goods!$A$3:$A$65537,0)),INDEX(background_technosphere!$F$2:$F$65536,MATCH(DL$1,background_technosphere!$C$2:$C$65536,0))),INDEX(l_fp!$B$3:$B$65537,MATCH(DL$1,l_fp!$A$3:$A$65537,0)))," ")=0," ",_xlfn.IFNA(_xlfn.IFNA(_xlfn.IFNA(INDEX(l_goods!$B$3:$B$65537,MATCH(DL$1,l_goods!$A$3:$A$65537,0)),INDEX(background_technosphere!$F$2:$F$65536,MATCH(DL$1,background_technosphere!$C$2:$C$65536,0))),INDEX(l_fp!$B$3:$B$65537,MATCH(DL$1,l_fp!$A$3:$A$65537,0)))," "))</f>
        <v xml:space="preserve"> </v>
      </c>
      <c r="DM2" s="88" t="str">
        <f>IF(_xlfn.IFNA(_xlfn.IFNA(_xlfn.IFNA(INDEX(l_goods!$B$3:$B$65537,MATCH(DM$1,l_goods!$A$3:$A$65537,0)),INDEX(background_technosphere!$F$2:$F$65536,MATCH(DM$1,background_technosphere!$C$2:$C$65536,0))),INDEX(l_fp!$B$3:$B$65537,MATCH(DM$1,l_fp!$A$3:$A$65537,0)))," ")=0," ",_xlfn.IFNA(_xlfn.IFNA(_xlfn.IFNA(INDEX(l_goods!$B$3:$B$65537,MATCH(DM$1,l_goods!$A$3:$A$65537,0)),INDEX(background_technosphere!$F$2:$F$65536,MATCH(DM$1,background_technosphere!$C$2:$C$65536,0))),INDEX(l_fp!$B$3:$B$65537,MATCH(DM$1,l_fp!$A$3:$A$65537,0)))," "))</f>
        <v xml:space="preserve"> </v>
      </c>
      <c r="DN2" s="88" t="str">
        <f>IF(_xlfn.IFNA(_xlfn.IFNA(_xlfn.IFNA(INDEX(l_goods!$B$3:$B$65537,MATCH(DN$1,l_goods!$A$3:$A$65537,0)),INDEX(background_technosphere!$F$2:$F$65536,MATCH(DN$1,background_technosphere!$C$2:$C$65536,0))),INDEX(l_fp!$B$3:$B$65537,MATCH(DN$1,l_fp!$A$3:$A$65537,0)))," ")=0," ",_xlfn.IFNA(_xlfn.IFNA(_xlfn.IFNA(INDEX(l_goods!$B$3:$B$65537,MATCH(DN$1,l_goods!$A$3:$A$65537,0)),INDEX(background_technosphere!$F$2:$F$65536,MATCH(DN$1,background_technosphere!$C$2:$C$65536,0))),INDEX(l_fp!$B$3:$B$65537,MATCH(DN$1,l_fp!$A$3:$A$65537,0)))," "))</f>
        <v xml:space="preserve"> </v>
      </c>
      <c r="DO2" s="88" t="str">
        <f>IF(_xlfn.IFNA(_xlfn.IFNA(_xlfn.IFNA(INDEX(l_goods!$B$3:$B$65537,MATCH(DO$1,l_goods!$A$3:$A$65537,0)),INDEX(background_technosphere!$F$2:$F$65536,MATCH(DO$1,background_technosphere!$C$2:$C$65536,0))),INDEX(l_fp!$B$3:$B$65537,MATCH(DO$1,l_fp!$A$3:$A$65537,0)))," ")=0," ",_xlfn.IFNA(_xlfn.IFNA(_xlfn.IFNA(INDEX(l_goods!$B$3:$B$65537,MATCH(DO$1,l_goods!$A$3:$A$65537,0)),INDEX(background_technosphere!$F$2:$F$65536,MATCH(DO$1,background_technosphere!$C$2:$C$65536,0))),INDEX(l_fp!$B$3:$B$65537,MATCH(DO$1,l_fp!$A$3:$A$65537,0)))," "))</f>
        <v xml:space="preserve"> </v>
      </c>
      <c r="DP2" s="88" t="str">
        <f>IF(_xlfn.IFNA(_xlfn.IFNA(_xlfn.IFNA(INDEX(l_goods!$B$3:$B$65537,MATCH(DP$1,l_goods!$A$3:$A$65537,0)),INDEX(background_technosphere!$F$2:$F$65536,MATCH(DP$1,background_technosphere!$C$2:$C$65536,0))),INDEX(l_fp!$B$3:$B$65537,MATCH(DP$1,l_fp!$A$3:$A$65537,0)))," ")=0," ",_xlfn.IFNA(_xlfn.IFNA(_xlfn.IFNA(INDEX(l_goods!$B$3:$B$65537,MATCH(DP$1,l_goods!$A$3:$A$65537,0)),INDEX(background_technosphere!$F$2:$F$65536,MATCH(DP$1,background_technosphere!$C$2:$C$65536,0))),INDEX(l_fp!$B$3:$B$65537,MATCH(DP$1,l_fp!$A$3:$A$65537,0)))," "))</f>
        <v xml:space="preserve"> </v>
      </c>
      <c r="DQ2" s="88" t="str">
        <f>IF(_xlfn.IFNA(_xlfn.IFNA(_xlfn.IFNA(INDEX(l_goods!$B$3:$B$65537,MATCH(DQ$1,l_goods!$A$3:$A$65537,0)),INDEX(background_technosphere!$F$2:$F$65536,MATCH(DQ$1,background_technosphere!$C$2:$C$65536,0))),INDEX(l_fp!$B$3:$B$65537,MATCH(DQ$1,l_fp!$A$3:$A$65537,0)))," ")=0," ",_xlfn.IFNA(_xlfn.IFNA(_xlfn.IFNA(INDEX(l_goods!$B$3:$B$65537,MATCH(DQ$1,l_goods!$A$3:$A$65537,0)),INDEX(background_technosphere!$F$2:$F$65536,MATCH(DQ$1,background_technosphere!$C$2:$C$65536,0))),INDEX(l_fp!$B$3:$B$65537,MATCH(DQ$1,l_fp!$A$3:$A$65537,0)))," "))</f>
        <v xml:space="preserve"> </v>
      </c>
      <c r="DR2" s="88" t="str">
        <f>IF(_xlfn.IFNA(_xlfn.IFNA(_xlfn.IFNA(INDEX(l_goods!$B$3:$B$65537,MATCH(DR$1,l_goods!$A$3:$A$65537,0)),INDEX(background_technosphere!$F$2:$F$65536,MATCH(DR$1,background_technosphere!$C$2:$C$65536,0))),INDEX(l_fp!$B$3:$B$65537,MATCH(DR$1,l_fp!$A$3:$A$65537,0)))," ")=0," ",_xlfn.IFNA(_xlfn.IFNA(_xlfn.IFNA(INDEX(l_goods!$B$3:$B$65537,MATCH(DR$1,l_goods!$A$3:$A$65537,0)),INDEX(background_technosphere!$F$2:$F$65536,MATCH(DR$1,background_technosphere!$C$2:$C$65536,0))),INDEX(l_fp!$B$3:$B$65537,MATCH(DR$1,l_fp!$A$3:$A$65537,0)))," "))</f>
        <v xml:space="preserve"> </v>
      </c>
      <c r="DS2" s="88" t="str">
        <f>IF(_xlfn.IFNA(_xlfn.IFNA(_xlfn.IFNA(INDEX(l_goods!$B$3:$B$65537,MATCH(DS$1,l_goods!$A$3:$A$65537,0)),INDEX(background_technosphere!$F$2:$F$65536,MATCH(DS$1,background_technosphere!$C$2:$C$65536,0))),INDEX(l_fp!$B$3:$B$65537,MATCH(DS$1,l_fp!$A$3:$A$65537,0)))," ")=0," ",_xlfn.IFNA(_xlfn.IFNA(_xlfn.IFNA(INDEX(l_goods!$B$3:$B$65537,MATCH(DS$1,l_goods!$A$3:$A$65537,0)),INDEX(background_technosphere!$F$2:$F$65536,MATCH(DS$1,background_technosphere!$C$2:$C$65536,0))),INDEX(l_fp!$B$3:$B$65537,MATCH(DS$1,l_fp!$A$3:$A$65537,0)))," "))</f>
        <v xml:space="preserve"> </v>
      </c>
      <c r="DT2" s="88" t="str">
        <f>IF(_xlfn.IFNA(_xlfn.IFNA(_xlfn.IFNA(INDEX(l_goods!$B$3:$B$65537,MATCH(DT$1,l_goods!$A$3:$A$65537,0)),INDEX(background_technosphere!$F$2:$F$65536,MATCH(DT$1,background_technosphere!$C$2:$C$65536,0))),INDEX(l_fp!$B$3:$B$65537,MATCH(DT$1,l_fp!$A$3:$A$65537,0)))," ")=0," ",_xlfn.IFNA(_xlfn.IFNA(_xlfn.IFNA(INDEX(l_goods!$B$3:$B$65537,MATCH(DT$1,l_goods!$A$3:$A$65537,0)),INDEX(background_technosphere!$F$2:$F$65536,MATCH(DT$1,background_technosphere!$C$2:$C$65536,0))),INDEX(l_fp!$B$3:$B$65537,MATCH(DT$1,l_fp!$A$3:$A$65537,0)))," "))</f>
        <v xml:space="preserve"> </v>
      </c>
      <c r="DU2" s="88" t="str">
        <f>IF(_xlfn.IFNA(_xlfn.IFNA(_xlfn.IFNA(INDEX(l_goods!$B$3:$B$65537,MATCH(DU$1,l_goods!$A$3:$A$65537,0)),INDEX(background_technosphere!$F$2:$F$65536,MATCH(DU$1,background_technosphere!$C$2:$C$65536,0))),INDEX(l_fp!$B$3:$B$65537,MATCH(DU$1,l_fp!$A$3:$A$65537,0)))," ")=0," ",_xlfn.IFNA(_xlfn.IFNA(_xlfn.IFNA(INDEX(l_goods!$B$3:$B$65537,MATCH(DU$1,l_goods!$A$3:$A$65537,0)),INDEX(background_technosphere!$F$2:$F$65536,MATCH(DU$1,background_technosphere!$C$2:$C$65536,0))),INDEX(l_fp!$B$3:$B$65537,MATCH(DU$1,l_fp!$A$3:$A$65537,0)))," "))</f>
        <v xml:space="preserve"> </v>
      </c>
      <c r="DV2" s="88" t="str">
        <f>IF(_xlfn.IFNA(_xlfn.IFNA(_xlfn.IFNA(INDEX(l_goods!$B$3:$B$65537,MATCH(DV$1,l_goods!$A$3:$A$65537,0)),INDEX(background_technosphere!$F$2:$F$65536,MATCH(DV$1,background_technosphere!$C$2:$C$65536,0))),INDEX(l_fp!$B$3:$B$65537,MATCH(DV$1,l_fp!$A$3:$A$65537,0)))," ")=0," ",_xlfn.IFNA(_xlfn.IFNA(_xlfn.IFNA(INDEX(l_goods!$B$3:$B$65537,MATCH(DV$1,l_goods!$A$3:$A$65537,0)),INDEX(background_technosphere!$F$2:$F$65536,MATCH(DV$1,background_technosphere!$C$2:$C$65536,0))),INDEX(l_fp!$B$3:$B$65537,MATCH(DV$1,l_fp!$A$3:$A$65537,0)))," "))</f>
        <v xml:space="preserve"> </v>
      </c>
      <c r="DW2" s="88" t="str">
        <f>IF(_xlfn.IFNA(_xlfn.IFNA(_xlfn.IFNA(INDEX(l_goods!$B$3:$B$65537,MATCH(DW$1,l_goods!$A$3:$A$65537,0)),INDEX(background_technosphere!$F$2:$F$65536,MATCH(DW$1,background_technosphere!$C$2:$C$65536,0))),INDEX(l_fp!$B$3:$B$65537,MATCH(DW$1,l_fp!$A$3:$A$65537,0)))," ")=0," ",_xlfn.IFNA(_xlfn.IFNA(_xlfn.IFNA(INDEX(l_goods!$B$3:$B$65537,MATCH(DW$1,l_goods!$A$3:$A$65537,0)),INDEX(background_technosphere!$F$2:$F$65536,MATCH(DW$1,background_technosphere!$C$2:$C$65536,0))),INDEX(l_fp!$B$3:$B$65537,MATCH(DW$1,l_fp!$A$3:$A$65537,0)))," "))</f>
        <v xml:space="preserve"> </v>
      </c>
      <c r="DX2" s="88" t="str">
        <f>IF(_xlfn.IFNA(_xlfn.IFNA(_xlfn.IFNA(INDEX(l_goods!$B$3:$B$65537,MATCH(DX$1,l_goods!$A$3:$A$65537,0)),INDEX(background_technosphere!$F$2:$F$65536,MATCH(DX$1,background_technosphere!$C$2:$C$65536,0))),INDEX(l_fp!$B$3:$B$65537,MATCH(DX$1,l_fp!$A$3:$A$65537,0)))," ")=0," ",_xlfn.IFNA(_xlfn.IFNA(_xlfn.IFNA(INDEX(l_goods!$B$3:$B$65537,MATCH(DX$1,l_goods!$A$3:$A$65537,0)),INDEX(background_technosphere!$F$2:$F$65536,MATCH(DX$1,background_technosphere!$C$2:$C$65536,0))),INDEX(l_fp!$B$3:$B$65537,MATCH(DX$1,l_fp!$A$3:$A$65537,0)))," "))</f>
        <v xml:space="preserve"> </v>
      </c>
      <c r="DY2" s="88" t="str">
        <f>IF(_xlfn.IFNA(_xlfn.IFNA(_xlfn.IFNA(INDEX(l_goods!$B$3:$B$65537,MATCH(DY$1,l_goods!$A$3:$A$65537,0)),INDEX(background_technosphere!$F$2:$F$65536,MATCH(DY$1,background_technosphere!$C$2:$C$65536,0))),INDEX(l_fp!$B$3:$B$65537,MATCH(DY$1,l_fp!$A$3:$A$65537,0)))," ")=0," ",_xlfn.IFNA(_xlfn.IFNA(_xlfn.IFNA(INDEX(l_goods!$B$3:$B$65537,MATCH(DY$1,l_goods!$A$3:$A$65537,0)),INDEX(background_technosphere!$F$2:$F$65536,MATCH(DY$1,background_technosphere!$C$2:$C$65536,0))),INDEX(l_fp!$B$3:$B$65537,MATCH(DY$1,l_fp!$A$3:$A$65537,0)))," "))</f>
        <v xml:space="preserve"> </v>
      </c>
      <c r="DZ2" s="88" t="str">
        <f>IF(_xlfn.IFNA(_xlfn.IFNA(_xlfn.IFNA(INDEX(l_goods!$B$3:$B$65537,MATCH(DZ$1,l_goods!$A$3:$A$65537,0)),INDEX(background_technosphere!$F$2:$F$65536,MATCH(DZ$1,background_technosphere!$C$2:$C$65536,0))),INDEX(l_fp!$B$3:$B$65537,MATCH(DZ$1,l_fp!$A$3:$A$65537,0)))," ")=0," ",_xlfn.IFNA(_xlfn.IFNA(_xlfn.IFNA(INDEX(l_goods!$B$3:$B$65537,MATCH(DZ$1,l_goods!$A$3:$A$65537,0)),INDEX(background_technosphere!$F$2:$F$65536,MATCH(DZ$1,background_technosphere!$C$2:$C$65536,0))),INDEX(l_fp!$B$3:$B$65537,MATCH(DZ$1,l_fp!$A$3:$A$65537,0)))," "))</f>
        <v xml:space="preserve"> </v>
      </c>
      <c r="EA2" s="88" t="str">
        <f>IF(_xlfn.IFNA(_xlfn.IFNA(_xlfn.IFNA(INDEX(l_goods!$B$3:$B$65537,MATCH(EA$1,l_goods!$A$3:$A$65537,0)),INDEX(background_technosphere!$F$2:$F$65536,MATCH(EA$1,background_technosphere!$C$2:$C$65536,0))),INDEX(l_fp!$B$3:$B$65537,MATCH(EA$1,l_fp!$A$3:$A$65537,0)))," ")=0," ",_xlfn.IFNA(_xlfn.IFNA(_xlfn.IFNA(INDEX(l_goods!$B$3:$B$65537,MATCH(EA$1,l_goods!$A$3:$A$65537,0)),INDEX(background_technosphere!$F$2:$F$65536,MATCH(EA$1,background_technosphere!$C$2:$C$65536,0))),INDEX(l_fp!$B$3:$B$65537,MATCH(EA$1,l_fp!$A$3:$A$65537,0)))," "))</f>
        <v xml:space="preserve"> </v>
      </c>
      <c r="EB2" s="88" t="str">
        <f>IF(_xlfn.IFNA(_xlfn.IFNA(_xlfn.IFNA(INDEX(l_goods!$B$3:$B$65537,MATCH(EB$1,l_goods!$A$3:$A$65537,0)),INDEX(background_technosphere!$F$2:$F$65536,MATCH(EB$1,background_technosphere!$C$2:$C$65536,0))),INDEX(l_fp!$B$3:$B$65537,MATCH(EB$1,l_fp!$A$3:$A$65537,0)))," ")=0," ",_xlfn.IFNA(_xlfn.IFNA(_xlfn.IFNA(INDEX(l_goods!$B$3:$B$65537,MATCH(EB$1,l_goods!$A$3:$A$65537,0)),INDEX(background_technosphere!$F$2:$F$65536,MATCH(EB$1,background_technosphere!$C$2:$C$65536,0))),INDEX(l_fp!$B$3:$B$65537,MATCH(EB$1,l_fp!$A$3:$A$65537,0)))," "))</f>
        <v xml:space="preserve"> </v>
      </c>
      <c r="EC2" s="88" t="str">
        <f>IF(_xlfn.IFNA(_xlfn.IFNA(_xlfn.IFNA(INDEX(l_goods!$B$3:$B$65537,MATCH(EC$1,l_goods!$A$3:$A$65537,0)),INDEX(background_technosphere!$F$2:$F$65536,MATCH(EC$1,background_technosphere!$C$2:$C$65536,0))),INDEX(l_fp!$B$3:$B$65537,MATCH(EC$1,l_fp!$A$3:$A$65537,0)))," ")=0," ",_xlfn.IFNA(_xlfn.IFNA(_xlfn.IFNA(INDEX(l_goods!$B$3:$B$65537,MATCH(EC$1,l_goods!$A$3:$A$65537,0)),INDEX(background_technosphere!$F$2:$F$65536,MATCH(EC$1,background_technosphere!$C$2:$C$65536,0))),INDEX(l_fp!$B$3:$B$65537,MATCH(EC$1,l_fp!$A$3:$A$65537,0)))," "))</f>
        <v xml:space="preserve"> </v>
      </c>
      <c r="ED2" s="88" t="str">
        <f>IF(_xlfn.IFNA(_xlfn.IFNA(_xlfn.IFNA(INDEX(l_goods!$B$3:$B$65537,MATCH(ED$1,l_goods!$A$3:$A$65537,0)),INDEX(background_technosphere!$F$2:$F$65536,MATCH(ED$1,background_technosphere!$C$2:$C$65536,0))),INDEX(l_fp!$B$3:$B$65537,MATCH(ED$1,l_fp!$A$3:$A$65537,0)))," ")=0," ",_xlfn.IFNA(_xlfn.IFNA(_xlfn.IFNA(INDEX(l_goods!$B$3:$B$65537,MATCH(ED$1,l_goods!$A$3:$A$65537,0)),INDEX(background_technosphere!$F$2:$F$65536,MATCH(ED$1,background_technosphere!$C$2:$C$65536,0))),INDEX(l_fp!$B$3:$B$65537,MATCH(ED$1,l_fp!$A$3:$A$65537,0)))," "))</f>
        <v xml:space="preserve"> </v>
      </c>
      <c r="EE2" s="88" t="str">
        <f>IF(_xlfn.IFNA(_xlfn.IFNA(_xlfn.IFNA(INDEX(l_goods!$B$3:$B$65537,MATCH(EE$1,l_goods!$A$3:$A$65537,0)),INDEX(background_technosphere!$F$2:$F$65536,MATCH(EE$1,background_technosphere!$C$2:$C$65536,0))),INDEX(l_fp!$B$3:$B$65537,MATCH(EE$1,l_fp!$A$3:$A$65537,0)))," ")=0," ",_xlfn.IFNA(_xlfn.IFNA(_xlfn.IFNA(INDEX(l_goods!$B$3:$B$65537,MATCH(EE$1,l_goods!$A$3:$A$65537,0)),INDEX(background_technosphere!$F$2:$F$65536,MATCH(EE$1,background_technosphere!$C$2:$C$65536,0))),INDEX(l_fp!$B$3:$B$65537,MATCH(EE$1,l_fp!$A$3:$A$65537,0)))," "))</f>
        <v xml:space="preserve"> </v>
      </c>
      <c r="EF2" s="88" t="str">
        <f>IF(_xlfn.IFNA(_xlfn.IFNA(_xlfn.IFNA(INDEX(l_goods!$B$3:$B$65537,MATCH(EF$1,l_goods!$A$3:$A$65537,0)),INDEX(background_technosphere!$F$2:$F$65536,MATCH(EF$1,background_technosphere!$C$2:$C$65536,0))),INDEX(l_fp!$B$3:$B$65537,MATCH(EF$1,l_fp!$A$3:$A$65537,0)))," ")=0," ",_xlfn.IFNA(_xlfn.IFNA(_xlfn.IFNA(INDEX(l_goods!$B$3:$B$65537,MATCH(EF$1,l_goods!$A$3:$A$65537,0)),INDEX(background_technosphere!$F$2:$F$65536,MATCH(EF$1,background_technosphere!$C$2:$C$65536,0))),INDEX(l_fp!$B$3:$B$65537,MATCH(EF$1,l_fp!$A$3:$A$65537,0)))," "))</f>
        <v xml:space="preserve"> </v>
      </c>
      <c r="EG2" s="88" t="str">
        <f>IF(_xlfn.IFNA(_xlfn.IFNA(_xlfn.IFNA(INDEX(l_goods!$B$3:$B$65537,MATCH(EG$1,l_goods!$A$3:$A$65537,0)),INDEX(background_technosphere!$F$2:$F$65536,MATCH(EG$1,background_technosphere!$C$2:$C$65536,0))),INDEX(l_fp!$B$3:$B$65537,MATCH(EG$1,l_fp!$A$3:$A$65537,0)))," ")=0," ",_xlfn.IFNA(_xlfn.IFNA(_xlfn.IFNA(INDEX(l_goods!$B$3:$B$65537,MATCH(EG$1,l_goods!$A$3:$A$65537,0)),INDEX(background_technosphere!$F$2:$F$65536,MATCH(EG$1,background_technosphere!$C$2:$C$65536,0))),INDEX(l_fp!$B$3:$B$65537,MATCH(EG$1,l_fp!$A$3:$A$65537,0)))," "))</f>
        <v xml:space="preserve"> </v>
      </c>
      <c r="EH2" s="88" t="str">
        <f>IF(_xlfn.IFNA(_xlfn.IFNA(_xlfn.IFNA(INDEX(l_goods!$B$3:$B$65537,MATCH(EH$1,l_goods!$A$3:$A$65537,0)),INDEX(background_technosphere!$F$2:$F$65536,MATCH(EH$1,background_technosphere!$C$2:$C$65536,0))),INDEX(l_fp!$B$3:$B$65537,MATCH(EH$1,l_fp!$A$3:$A$65537,0)))," ")=0," ",_xlfn.IFNA(_xlfn.IFNA(_xlfn.IFNA(INDEX(l_goods!$B$3:$B$65537,MATCH(EH$1,l_goods!$A$3:$A$65537,0)),INDEX(background_technosphere!$F$2:$F$65536,MATCH(EH$1,background_technosphere!$C$2:$C$65536,0))),INDEX(l_fp!$B$3:$B$65537,MATCH(EH$1,l_fp!$A$3:$A$65537,0)))," "))</f>
        <v xml:space="preserve"> </v>
      </c>
      <c r="EI2" s="88" t="str">
        <f>IF(_xlfn.IFNA(_xlfn.IFNA(_xlfn.IFNA(INDEX(l_goods!$B$3:$B$65537,MATCH(EI$1,l_goods!$A$3:$A$65537,0)),INDEX(background_technosphere!$F$2:$F$65536,MATCH(EI$1,background_technosphere!$C$2:$C$65536,0))),INDEX(l_fp!$B$3:$B$65537,MATCH(EI$1,l_fp!$A$3:$A$65537,0)))," ")=0," ",_xlfn.IFNA(_xlfn.IFNA(_xlfn.IFNA(INDEX(l_goods!$B$3:$B$65537,MATCH(EI$1,l_goods!$A$3:$A$65537,0)),INDEX(background_technosphere!$F$2:$F$65536,MATCH(EI$1,background_technosphere!$C$2:$C$65536,0))),INDEX(l_fp!$B$3:$B$65537,MATCH(EI$1,l_fp!$A$3:$A$65537,0)))," "))</f>
        <v xml:space="preserve"> </v>
      </c>
      <c r="EJ2" s="88" t="str">
        <f>IF(_xlfn.IFNA(_xlfn.IFNA(_xlfn.IFNA(INDEX(l_goods!$B$3:$B$65537,MATCH(EJ$1,l_goods!$A$3:$A$65537,0)),INDEX(background_technosphere!$F$2:$F$65536,MATCH(EJ$1,background_technosphere!$C$2:$C$65536,0))),INDEX(l_fp!$B$3:$B$65537,MATCH(EJ$1,l_fp!$A$3:$A$65537,0)))," ")=0," ",_xlfn.IFNA(_xlfn.IFNA(_xlfn.IFNA(INDEX(l_goods!$B$3:$B$65537,MATCH(EJ$1,l_goods!$A$3:$A$65537,0)),INDEX(background_technosphere!$F$2:$F$65536,MATCH(EJ$1,background_technosphere!$C$2:$C$65536,0))),INDEX(l_fp!$B$3:$B$65537,MATCH(EJ$1,l_fp!$A$3:$A$65537,0)))," "))</f>
        <v xml:space="preserve"> </v>
      </c>
      <c r="EK2" s="88" t="str">
        <f>IF(_xlfn.IFNA(_xlfn.IFNA(_xlfn.IFNA(INDEX(l_goods!$B$3:$B$65537,MATCH(EK$1,l_goods!$A$3:$A$65537,0)),INDEX(background_technosphere!$F$2:$F$65536,MATCH(EK$1,background_technosphere!$C$2:$C$65536,0))),INDEX(l_fp!$B$3:$B$65537,MATCH(EK$1,l_fp!$A$3:$A$65537,0)))," ")=0," ",_xlfn.IFNA(_xlfn.IFNA(_xlfn.IFNA(INDEX(l_goods!$B$3:$B$65537,MATCH(EK$1,l_goods!$A$3:$A$65537,0)),INDEX(background_technosphere!$F$2:$F$65536,MATCH(EK$1,background_technosphere!$C$2:$C$65536,0))),INDEX(l_fp!$B$3:$B$65537,MATCH(EK$1,l_fp!$A$3:$A$65537,0)))," "))</f>
        <v xml:space="preserve"> </v>
      </c>
      <c r="EL2" s="88" t="str">
        <f>IF(_xlfn.IFNA(_xlfn.IFNA(_xlfn.IFNA(INDEX(l_goods!$B$3:$B$65537,MATCH(EL$1,l_goods!$A$3:$A$65537,0)),INDEX(background_technosphere!$F$2:$F$65536,MATCH(EL$1,background_technosphere!$C$2:$C$65536,0))),INDEX(l_fp!$B$3:$B$65537,MATCH(EL$1,l_fp!$A$3:$A$65537,0)))," ")=0," ",_xlfn.IFNA(_xlfn.IFNA(_xlfn.IFNA(INDEX(l_goods!$B$3:$B$65537,MATCH(EL$1,l_goods!$A$3:$A$65537,0)),INDEX(background_technosphere!$F$2:$F$65536,MATCH(EL$1,background_technosphere!$C$2:$C$65536,0))),INDEX(l_fp!$B$3:$B$65537,MATCH(EL$1,l_fp!$A$3:$A$65537,0)))," "))</f>
        <v xml:space="preserve"> </v>
      </c>
      <c r="EM2" s="88" t="str">
        <f>IF(_xlfn.IFNA(_xlfn.IFNA(_xlfn.IFNA(INDEX(l_goods!$B$3:$B$65537,MATCH(EM$1,l_goods!$A$3:$A$65537,0)),INDEX(background_technosphere!$F$2:$F$65536,MATCH(EM$1,background_technosphere!$C$2:$C$65536,0))),INDEX(l_fp!$B$3:$B$65537,MATCH(EM$1,l_fp!$A$3:$A$65537,0)))," ")=0," ",_xlfn.IFNA(_xlfn.IFNA(_xlfn.IFNA(INDEX(l_goods!$B$3:$B$65537,MATCH(EM$1,l_goods!$A$3:$A$65537,0)),INDEX(background_technosphere!$F$2:$F$65536,MATCH(EM$1,background_technosphere!$C$2:$C$65536,0))),INDEX(l_fp!$B$3:$B$65537,MATCH(EM$1,l_fp!$A$3:$A$65537,0)))," "))</f>
        <v xml:space="preserve"> </v>
      </c>
      <c r="EN2" s="88" t="str">
        <f>IF(_xlfn.IFNA(_xlfn.IFNA(_xlfn.IFNA(INDEX(l_goods!$B$3:$B$65537,MATCH(EN$1,l_goods!$A$3:$A$65537,0)),INDEX(background_technosphere!$F$2:$F$65536,MATCH(EN$1,background_technosphere!$C$2:$C$65536,0))),INDEX(l_fp!$B$3:$B$65537,MATCH(EN$1,l_fp!$A$3:$A$65537,0)))," ")=0," ",_xlfn.IFNA(_xlfn.IFNA(_xlfn.IFNA(INDEX(l_goods!$B$3:$B$65537,MATCH(EN$1,l_goods!$A$3:$A$65537,0)),INDEX(background_technosphere!$F$2:$F$65536,MATCH(EN$1,background_technosphere!$C$2:$C$65536,0))),INDEX(l_fp!$B$3:$B$65537,MATCH(EN$1,l_fp!$A$3:$A$65537,0)))," "))</f>
        <v xml:space="preserve"> </v>
      </c>
      <c r="EO2" s="88" t="str">
        <f>IF(_xlfn.IFNA(_xlfn.IFNA(_xlfn.IFNA(INDEX(l_goods!$B$3:$B$65537,MATCH(EO$1,l_goods!$A$3:$A$65537,0)),INDEX(background_technosphere!$F$2:$F$65536,MATCH(EO$1,background_technosphere!$C$2:$C$65536,0))),INDEX(l_fp!$B$3:$B$65537,MATCH(EO$1,l_fp!$A$3:$A$65537,0)))," ")=0," ",_xlfn.IFNA(_xlfn.IFNA(_xlfn.IFNA(INDEX(l_goods!$B$3:$B$65537,MATCH(EO$1,l_goods!$A$3:$A$65537,0)),INDEX(background_technosphere!$F$2:$F$65536,MATCH(EO$1,background_technosphere!$C$2:$C$65536,0))),INDEX(l_fp!$B$3:$B$65537,MATCH(EO$1,l_fp!$A$3:$A$65537,0)))," "))</f>
        <v xml:space="preserve"> </v>
      </c>
      <c r="EP2" s="88" t="str">
        <f>IF(_xlfn.IFNA(_xlfn.IFNA(_xlfn.IFNA(INDEX(l_goods!$B$3:$B$65537,MATCH(EP$1,l_goods!$A$3:$A$65537,0)),INDEX(background_technosphere!$F$2:$F$65536,MATCH(EP$1,background_technosphere!$C$2:$C$65536,0))),INDEX(l_fp!$B$3:$B$65537,MATCH(EP$1,l_fp!$A$3:$A$65537,0)))," ")=0," ",_xlfn.IFNA(_xlfn.IFNA(_xlfn.IFNA(INDEX(l_goods!$B$3:$B$65537,MATCH(EP$1,l_goods!$A$3:$A$65537,0)),INDEX(background_technosphere!$F$2:$F$65536,MATCH(EP$1,background_technosphere!$C$2:$C$65536,0))),INDEX(l_fp!$B$3:$B$65537,MATCH(EP$1,l_fp!$A$3:$A$65537,0)))," "))</f>
        <v xml:space="preserve"> </v>
      </c>
      <c r="EQ2" s="88" t="str">
        <f>IF(_xlfn.IFNA(_xlfn.IFNA(_xlfn.IFNA(INDEX(l_goods!$B$3:$B$65537,MATCH(EQ$1,l_goods!$A$3:$A$65537,0)),INDEX(background_technosphere!$F$2:$F$65536,MATCH(EQ$1,background_technosphere!$C$2:$C$65536,0))),INDEX(l_fp!$B$3:$B$65537,MATCH(EQ$1,l_fp!$A$3:$A$65537,0)))," ")=0," ",_xlfn.IFNA(_xlfn.IFNA(_xlfn.IFNA(INDEX(l_goods!$B$3:$B$65537,MATCH(EQ$1,l_goods!$A$3:$A$65537,0)),INDEX(background_technosphere!$F$2:$F$65536,MATCH(EQ$1,background_technosphere!$C$2:$C$65536,0))),INDEX(l_fp!$B$3:$B$65537,MATCH(EQ$1,l_fp!$A$3:$A$65537,0)))," "))</f>
        <v xml:space="preserve"> </v>
      </c>
      <c r="ER2" s="88" t="str">
        <f>IF(_xlfn.IFNA(_xlfn.IFNA(_xlfn.IFNA(INDEX(l_goods!$B$3:$B$65537,MATCH(ER$1,l_goods!$A$3:$A$65537,0)),INDEX(background_technosphere!$F$2:$F$65536,MATCH(ER$1,background_technosphere!$C$2:$C$65536,0))),INDEX(l_fp!$B$3:$B$65537,MATCH(ER$1,l_fp!$A$3:$A$65537,0)))," ")=0," ",_xlfn.IFNA(_xlfn.IFNA(_xlfn.IFNA(INDEX(l_goods!$B$3:$B$65537,MATCH(ER$1,l_goods!$A$3:$A$65537,0)),INDEX(background_technosphere!$F$2:$F$65536,MATCH(ER$1,background_technosphere!$C$2:$C$65536,0))),INDEX(l_fp!$B$3:$B$65537,MATCH(ER$1,l_fp!$A$3:$A$65537,0)))," "))</f>
        <v xml:space="preserve"> </v>
      </c>
      <c r="ES2" s="88" t="str">
        <f>IF(_xlfn.IFNA(_xlfn.IFNA(_xlfn.IFNA(INDEX(l_goods!$B$3:$B$65537,MATCH(ES$1,l_goods!$A$3:$A$65537,0)),INDEX(background_technosphere!$F$2:$F$65536,MATCH(ES$1,background_technosphere!$C$2:$C$65536,0))),INDEX(l_fp!$B$3:$B$65537,MATCH(ES$1,l_fp!$A$3:$A$65537,0)))," ")=0," ",_xlfn.IFNA(_xlfn.IFNA(_xlfn.IFNA(INDEX(l_goods!$B$3:$B$65537,MATCH(ES$1,l_goods!$A$3:$A$65537,0)),INDEX(background_technosphere!$F$2:$F$65536,MATCH(ES$1,background_technosphere!$C$2:$C$65536,0))),INDEX(l_fp!$B$3:$B$65537,MATCH(ES$1,l_fp!$A$3:$A$65537,0)))," "))</f>
        <v xml:space="preserve"> </v>
      </c>
      <c r="ET2" s="88" t="str">
        <f>IF(_xlfn.IFNA(_xlfn.IFNA(_xlfn.IFNA(INDEX(l_goods!$B$3:$B$65537,MATCH(ET$1,l_goods!$A$3:$A$65537,0)),INDEX(background_technosphere!$F$2:$F$65536,MATCH(ET$1,background_technosphere!$C$2:$C$65536,0))),INDEX(l_fp!$B$3:$B$65537,MATCH(ET$1,l_fp!$A$3:$A$65537,0)))," ")=0," ",_xlfn.IFNA(_xlfn.IFNA(_xlfn.IFNA(INDEX(l_goods!$B$3:$B$65537,MATCH(ET$1,l_goods!$A$3:$A$65537,0)),INDEX(background_technosphere!$F$2:$F$65536,MATCH(ET$1,background_technosphere!$C$2:$C$65536,0))),INDEX(l_fp!$B$3:$B$65537,MATCH(ET$1,l_fp!$A$3:$A$65537,0)))," "))</f>
        <v xml:space="preserve"> </v>
      </c>
      <c r="EU2" s="88" t="str">
        <f>IF(_xlfn.IFNA(_xlfn.IFNA(_xlfn.IFNA(INDEX(l_goods!$B$3:$B$65537,MATCH(EU$1,l_goods!$A$3:$A$65537,0)),INDEX(background_technosphere!$F$2:$F$65536,MATCH(EU$1,background_technosphere!$C$2:$C$65536,0))),INDEX(l_fp!$B$3:$B$65537,MATCH(EU$1,l_fp!$A$3:$A$65537,0)))," ")=0," ",_xlfn.IFNA(_xlfn.IFNA(_xlfn.IFNA(INDEX(l_goods!$B$3:$B$65537,MATCH(EU$1,l_goods!$A$3:$A$65537,0)),INDEX(background_technosphere!$F$2:$F$65536,MATCH(EU$1,background_technosphere!$C$2:$C$65536,0))),INDEX(l_fp!$B$3:$B$65537,MATCH(EU$1,l_fp!$A$3:$A$65537,0)))," "))</f>
        <v xml:space="preserve"> </v>
      </c>
      <c r="EV2" s="88" t="str">
        <f>IF(_xlfn.IFNA(_xlfn.IFNA(_xlfn.IFNA(INDEX(l_goods!$B$3:$B$65537,MATCH(EV$1,l_goods!$A$3:$A$65537,0)),INDEX(background_technosphere!$F$2:$F$65536,MATCH(EV$1,background_technosphere!$C$2:$C$65536,0))),INDEX(l_fp!$B$3:$B$65537,MATCH(EV$1,l_fp!$A$3:$A$65537,0)))," ")=0," ",_xlfn.IFNA(_xlfn.IFNA(_xlfn.IFNA(INDEX(l_goods!$B$3:$B$65537,MATCH(EV$1,l_goods!$A$3:$A$65537,0)),INDEX(background_technosphere!$F$2:$F$65536,MATCH(EV$1,background_technosphere!$C$2:$C$65536,0))),INDEX(l_fp!$B$3:$B$65537,MATCH(EV$1,l_fp!$A$3:$A$65537,0)))," "))</f>
        <v xml:space="preserve"> </v>
      </c>
      <c r="EW2" s="88" t="str">
        <f>IF(_xlfn.IFNA(_xlfn.IFNA(_xlfn.IFNA(INDEX(l_goods!$B$3:$B$65537,MATCH(EW$1,l_goods!$A$3:$A$65537,0)),INDEX(background_technosphere!$F$2:$F$65536,MATCH(EW$1,background_technosphere!$C$2:$C$65536,0))),INDEX(l_fp!$B$3:$B$65537,MATCH(EW$1,l_fp!$A$3:$A$65537,0)))," ")=0," ",_xlfn.IFNA(_xlfn.IFNA(_xlfn.IFNA(INDEX(l_goods!$B$3:$B$65537,MATCH(EW$1,l_goods!$A$3:$A$65537,0)),INDEX(background_technosphere!$F$2:$F$65536,MATCH(EW$1,background_technosphere!$C$2:$C$65536,0))),INDEX(l_fp!$B$3:$B$65537,MATCH(EW$1,l_fp!$A$3:$A$65537,0)))," "))</f>
        <v xml:space="preserve"> </v>
      </c>
      <c r="EX2" s="88" t="str">
        <f>IF(_xlfn.IFNA(_xlfn.IFNA(_xlfn.IFNA(INDEX(l_goods!$B$3:$B$65537,MATCH(EX$1,l_goods!$A$3:$A$65537,0)),INDEX(background_technosphere!$F$2:$F$65536,MATCH(EX$1,background_technosphere!$C$2:$C$65536,0))),INDEX(l_fp!$B$3:$B$65537,MATCH(EX$1,l_fp!$A$3:$A$65537,0)))," ")=0," ",_xlfn.IFNA(_xlfn.IFNA(_xlfn.IFNA(INDEX(l_goods!$B$3:$B$65537,MATCH(EX$1,l_goods!$A$3:$A$65537,0)),INDEX(background_technosphere!$F$2:$F$65536,MATCH(EX$1,background_technosphere!$C$2:$C$65536,0))),INDEX(l_fp!$B$3:$B$65537,MATCH(EX$1,l_fp!$A$3:$A$65537,0)))," "))</f>
        <v xml:space="preserve"> </v>
      </c>
      <c r="EY2" s="88" t="str">
        <f>IF(_xlfn.IFNA(_xlfn.IFNA(_xlfn.IFNA(INDEX(l_goods!$B$3:$B$65537,MATCH(EY$1,l_goods!$A$3:$A$65537,0)),INDEX(background_technosphere!$F$2:$F$65536,MATCH(EY$1,background_technosphere!$C$2:$C$65536,0))),INDEX(l_fp!$B$3:$B$65537,MATCH(EY$1,l_fp!$A$3:$A$65537,0)))," ")=0," ",_xlfn.IFNA(_xlfn.IFNA(_xlfn.IFNA(INDEX(l_goods!$B$3:$B$65537,MATCH(EY$1,l_goods!$A$3:$A$65537,0)),INDEX(background_technosphere!$F$2:$F$65536,MATCH(EY$1,background_technosphere!$C$2:$C$65536,0))),INDEX(l_fp!$B$3:$B$65537,MATCH(EY$1,l_fp!$A$3:$A$65537,0)))," "))</f>
        <v xml:space="preserve"> </v>
      </c>
      <c r="EZ2" s="88" t="str">
        <f>IF(_xlfn.IFNA(_xlfn.IFNA(_xlfn.IFNA(INDEX(l_goods!$B$3:$B$65537,MATCH(EZ$1,l_goods!$A$3:$A$65537,0)),INDEX(background_technosphere!$F$2:$F$65536,MATCH(EZ$1,background_technosphere!$C$2:$C$65536,0))),INDEX(l_fp!$B$3:$B$65537,MATCH(EZ$1,l_fp!$A$3:$A$65537,0)))," ")=0," ",_xlfn.IFNA(_xlfn.IFNA(_xlfn.IFNA(INDEX(l_goods!$B$3:$B$65537,MATCH(EZ$1,l_goods!$A$3:$A$65537,0)),INDEX(background_technosphere!$F$2:$F$65536,MATCH(EZ$1,background_technosphere!$C$2:$C$65536,0))),INDEX(l_fp!$B$3:$B$65537,MATCH(EZ$1,l_fp!$A$3:$A$65537,0)))," "))</f>
        <v xml:space="preserve"> </v>
      </c>
      <c r="FA2" s="88" t="str">
        <f>IF(_xlfn.IFNA(_xlfn.IFNA(_xlfn.IFNA(INDEX(l_goods!$B$3:$B$65537,MATCH(FA$1,l_goods!$A$3:$A$65537,0)),INDEX(background_technosphere!$F$2:$F$65536,MATCH(FA$1,background_technosphere!$C$2:$C$65536,0))),INDEX(l_fp!$B$3:$B$65537,MATCH(FA$1,l_fp!$A$3:$A$65537,0)))," ")=0," ",_xlfn.IFNA(_xlfn.IFNA(_xlfn.IFNA(INDEX(l_goods!$B$3:$B$65537,MATCH(FA$1,l_goods!$A$3:$A$65537,0)),INDEX(background_technosphere!$F$2:$F$65536,MATCH(FA$1,background_technosphere!$C$2:$C$65536,0))),INDEX(l_fp!$B$3:$B$65537,MATCH(FA$1,l_fp!$A$3:$A$65537,0)))," "))</f>
        <v xml:space="preserve"> </v>
      </c>
      <c r="FB2" s="88" t="str">
        <f>IF(_xlfn.IFNA(_xlfn.IFNA(_xlfn.IFNA(INDEX(l_goods!$B$3:$B$65537,MATCH(FB$1,l_goods!$A$3:$A$65537,0)),INDEX(background_technosphere!$F$2:$F$65536,MATCH(FB$1,background_technosphere!$C$2:$C$65536,0))),INDEX(l_fp!$B$3:$B$65537,MATCH(FB$1,l_fp!$A$3:$A$65537,0)))," ")=0," ",_xlfn.IFNA(_xlfn.IFNA(_xlfn.IFNA(INDEX(l_goods!$B$3:$B$65537,MATCH(FB$1,l_goods!$A$3:$A$65537,0)),INDEX(background_technosphere!$F$2:$F$65536,MATCH(FB$1,background_technosphere!$C$2:$C$65536,0))),INDEX(l_fp!$B$3:$B$65537,MATCH(FB$1,l_fp!$A$3:$A$65537,0)))," "))</f>
        <v xml:space="preserve"> </v>
      </c>
      <c r="FC2" s="88" t="str">
        <f>IF(_xlfn.IFNA(_xlfn.IFNA(_xlfn.IFNA(INDEX(l_goods!$B$3:$B$65537,MATCH(FC$1,l_goods!$A$3:$A$65537,0)),INDEX(background_technosphere!$F$2:$F$65536,MATCH(FC$1,background_technosphere!$C$2:$C$65536,0))),INDEX(l_fp!$B$3:$B$65537,MATCH(FC$1,l_fp!$A$3:$A$65537,0)))," ")=0," ",_xlfn.IFNA(_xlfn.IFNA(_xlfn.IFNA(INDEX(l_goods!$B$3:$B$65537,MATCH(FC$1,l_goods!$A$3:$A$65537,0)),INDEX(background_technosphere!$F$2:$F$65536,MATCH(FC$1,background_technosphere!$C$2:$C$65536,0))),INDEX(l_fp!$B$3:$B$65537,MATCH(FC$1,l_fp!$A$3:$A$65537,0)))," "))</f>
        <v xml:space="preserve"> </v>
      </c>
      <c r="FD2" s="88" t="str">
        <f>IF(_xlfn.IFNA(_xlfn.IFNA(_xlfn.IFNA(INDEX(l_goods!$B$3:$B$65537,MATCH(FD$1,l_goods!$A$3:$A$65537,0)),INDEX(background_technosphere!$F$2:$F$65536,MATCH(FD$1,background_technosphere!$C$2:$C$65536,0))),INDEX(l_fp!$B$3:$B$65537,MATCH(FD$1,l_fp!$A$3:$A$65537,0)))," ")=0," ",_xlfn.IFNA(_xlfn.IFNA(_xlfn.IFNA(INDEX(l_goods!$B$3:$B$65537,MATCH(FD$1,l_goods!$A$3:$A$65537,0)),INDEX(background_technosphere!$F$2:$F$65536,MATCH(FD$1,background_technosphere!$C$2:$C$65536,0))),INDEX(l_fp!$B$3:$B$65537,MATCH(FD$1,l_fp!$A$3:$A$65537,0)))," "))</f>
        <v xml:space="preserve"> </v>
      </c>
      <c r="FE2" s="88" t="str">
        <f>IF(_xlfn.IFNA(_xlfn.IFNA(_xlfn.IFNA(INDEX(l_goods!$B$3:$B$65537,MATCH(FE$1,l_goods!$A$3:$A$65537,0)),INDEX(background_technosphere!$F$2:$F$65536,MATCH(FE$1,background_technosphere!$C$2:$C$65536,0))),INDEX(l_fp!$B$3:$B$65537,MATCH(FE$1,l_fp!$A$3:$A$65537,0)))," ")=0," ",_xlfn.IFNA(_xlfn.IFNA(_xlfn.IFNA(INDEX(l_goods!$B$3:$B$65537,MATCH(FE$1,l_goods!$A$3:$A$65537,0)),INDEX(background_technosphere!$F$2:$F$65536,MATCH(FE$1,background_technosphere!$C$2:$C$65536,0))),INDEX(l_fp!$B$3:$B$65537,MATCH(FE$1,l_fp!$A$3:$A$65537,0)))," "))</f>
        <v xml:space="preserve"> </v>
      </c>
      <c r="FF2" s="88" t="str">
        <f>IF(_xlfn.IFNA(_xlfn.IFNA(_xlfn.IFNA(INDEX(l_goods!$B$3:$B$65537,MATCH(FF$1,l_goods!$A$3:$A$65537,0)),INDEX(background_technosphere!$F$2:$F$65536,MATCH(FF$1,background_technosphere!$C$2:$C$65536,0))),INDEX(l_fp!$B$3:$B$65537,MATCH(FF$1,l_fp!$A$3:$A$65537,0)))," ")=0," ",_xlfn.IFNA(_xlfn.IFNA(_xlfn.IFNA(INDEX(l_goods!$B$3:$B$65537,MATCH(FF$1,l_goods!$A$3:$A$65537,0)),INDEX(background_technosphere!$F$2:$F$65536,MATCH(FF$1,background_technosphere!$C$2:$C$65536,0))),INDEX(l_fp!$B$3:$B$65537,MATCH(FF$1,l_fp!$A$3:$A$65537,0)))," "))</f>
        <v xml:space="preserve"> </v>
      </c>
      <c r="FG2" s="88" t="str">
        <f>IF(_xlfn.IFNA(_xlfn.IFNA(_xlfn.IFNA(INDEX(l_goods!$B$3:$B$65537,MATCH(FG$1,l_goods!$A$3:$A$65537,0)),INDEX(background_technosphere!$F$2:$F$65536,MATCH(FG$1,background_technosphere!$C$2:$C$65536,0))),INDEX(l_fp!$B$3:$B$65537,MATCH(FG$1,l_fp!$A$3:$A$65537,0)))," ")=0," ",_xlfn.IFNA(_xlfn.IFNA(_xlfn.IFNA(INDEX(l_goods!$B$3:$B$65537,MATCH(FG$1,l_goods!$A$3:$A$65537,0)),INDEX(background_technosphere!$F$2:$F$65536,MATCH(FG$1,background_technosphere!$C$2:$C$65536,0))),INDEX(l_fp!$B$3:$B$65537,MATCH(FG$1,l_fp!$A$3:$A$65537,0)))," "))</f>
        <v xml:space="preserve"> </v>
      </c>
      <c r="FH2" s="88" t="str">
        <f>IF(_xlfn.IFNA(_xlfn.IFNA(_xlfn.IFNA(INDEX(l_goods!$B$3:$B$65537,MATCH(FH$1,l_goods!$A$3:$A$65537,0)),INDEX(background_technosphere!$F$2:$F$65536,MATCH(FH$1,background_technosphere!$C$2:$C$65536,0))),INDEX(l_fp!$B$3:$B$65537,MATCH(FH$1,l_fp!$A$3:$A$65537,0)))," ")=0," ",_xlfn.IFNA(_xlfn.IFNA(_xlfn.IFNA(INDEX(l_goods!$B$3:$B$65537,MATCH(FH$1,l_goods!$A$3:$A$65537,0)),INDEX(background_technosphere!$F$2:$F$65536,MATCH(FH$1,background_technosphere!$C$2:$C$65536,0))),INDEX(l_fp!$B$3:$B$65537,MATCH(FH$1,l_fp!$A$3:$A$65537,0)))," "))</f>
        <v xml:space="preserve"> </v>
      </c>
      <c r="FI2" s="88" t="str">
        <f>IF(_xlfn.IFNA(_xlfn.IFNA(_xlfn.IFNA(INDEX(l_goods!$B$3:$B$65537,MATCH(FI$1,l_goods!$A$3:$A$65537,0)),INDEX(background_technosphere!$F$2:$F$65536,MATCH(FI$1,background_technosphere!$C$2:$C$65536,0))),INDEX(l_fp!$B$3:$B$65537,MATCH(FI$1,l_fp!$A$3:$A$65537,0)))," ")=0," ",_xlfn.IFNA(_xlfn.IFNA(_xlfn.IFNA(INDEX(l_goods!$B$3:$B$65537,MATCH(FI$1,l_goods!$A$3:$A$65537,0)),INDEX(background_technosphere!$F$2:$F$65536,MATCH(FI$1,background_technosphere!$C$2:$C$65536,0))),INDEX(l_fp!$B$3:$B$65537,MATCH(FI$1,l_fp!$A$3:$A$65537,0)))," "))</f>
        <v xml:space="preserve"> </v>
      </c>
      <c r="FJ2" s="88" t="str">
        <f>IF(_xlfn.IFNA(_xlfn.IFNA(_xlfn.IFNA(INDEX(l_goods!$B$3:$B$65537,MATCH(FJ$1,l_goods!$A$3:$A$65537,0)),INDEX(background_technosphere!$F$2:$F$65536,MATCH(FJ$1,background_technosphere!$C$2:$C$65536,0))),INDEX(l_fp!$B$3:$B$65537,MATCH(FJ$1,l_fp!$A$3:$A$65537,0)))," ")=0," ",_xlfn.IFNA(_xlfn.IFNA(_xlfn.IFNA(INDEX(l_goods!$B$3:$B$65537,MATCH(FJ$1,l_goods!$A$3:$A$65537,0)),INDEX(background_technosphere!$F$2:$F$65536,MATCH(FJ$1,background_technosphere!$C$2:$C$65536,0))),INDEX(l_fp!$B$3:$B$65537,MATCH(FJ$1,l_fp!$A$3:$A$65537,0)))," "))</f>
        <v xml:space="preserve"> </v>
      </c>
      <c r="FK2" s="88" t="str">
        <f>IF(_xlfn.IFNA(_xlfn.IFNA(_xlfn.IFNA(INDEX(l_goods!$B$3:$B$65537,MATCH(FK$1,l_goods!$A$3:$A$65537,0)),INDEX(background_technosphere!$F$2:$F$65536,MATCH(FK$1,background_technosphere!$C$2:$C$65536,0))),INDEX(l_fp!$B$3:$B$65537,MATCH(FK$1,l_fp!$A$3:$A$65537,0)))," ")=0," ",_xlfn.IFNA(_xlfn.IFNA(_xlfn.IFNA(INDEX(l_goods!$B$3:$B$65537,MATCH(FK$1,l_goods!$A$3:$A$65537,0)),INDEX(background_technosphere!$F$2:$F$65536,MATCH(FK$1,background_technosphere!$C$2:$C$65536,0))),INDEX(l_fp!$B$3:$B$65537,MATCH(FK$1,l_fp!$A$3:$A$65537,0)))," "))</f>
        <v xml:space="preserve"> </v>
      </c>
      <c r="FL2" s="88" t="str">
        <f>IF(_xlfn.IFNA(_xlfn.IFNA(_xlfn.IFNA(INDEX(l_goods!$B$3:$B$65537,MATCH(FL$1,l_goods!$A$3:$A$65537,0)),INDEX(background_technosphere!$F$2:$F$65536,MATCH(FL$1,background_technosphere!$C$2:$C$65536,0))),INDEX(l_fp!$B$3:$B$65537,MATCH(FL$1,l_fp!$A$3:$A$65537,0)))," ")=0," ",_xlfn.IFNA(_xlfn.IFNA(_xlfn.IFNA(INDEX(l_goods!$B$3:$B$65537,MATCH(FL$1,l_goods!$A$3:$A$65537,0)),INDEX(background_technosphere!$F$2:$F$65536,MATCH(FL$1,background_technosphere!$C$2:$C$65536,0))),INDEX(l_fp!$B$3:$B$65537,MATCH(FL$1,l_fp!$A$3:$A$65537,0)))," "))</f>
        <v xml:space="preserve"> </v>
      </c>
      <c r="FM2" s="88" t="str">
        <f>IF(_xlfn.IFNA(_xlfn.IFNA(_xlfn.IFNA(INDEX(l_goods!$B$3:$B$65537,MATCH(FM$1,l_goods!$A$3:$A$65537,0)),INDEX(background_technosphere!$F$2:$F$65536,MATCH(FM$1,background_technosphere!$C$2:$C$65536,0))),INDEX(l_fp!$B$3:$B$65537,MATCH(FM$1,l_fp!$A$3:$A$65537,0)))," ")=0," ",_xlfn.IFNA(_xlfn.IFNA(_xlfn.IFNA(INDEX(l_goods!$B$3:$B$65537,MATCH(FM$1,l_goods!$A$3:$A$65537,0)),INDEX(background_technosphere!$F$2:$F$65536,MATCH(FM$1,background_technosphere!$C$2:$C$65536,0))),INDEX(l_fp!$B$3:$B$65537,MATCH(FM$1,l_fp!$A$3:$A$65537,0)))," "))</f>
        <v xml:space="preserve"> </v>
      </c>
      <c r="FN2" s="88" t="str">
        <f>IF(_xlfn.IFNA(_xlfn.IFNA(_xlfn.IFNA(INDEX(l_goods!$B$3:$B$65537,MATCH(FN$1,l_goods!$A$3:$A$65537,0)),INDEX(background_technosphere!$F$2:$F$65536,MATCH(FN$1,background_technosphere!$C$2:$C$65536,0))),INDEX(l_fp!$B$3:$B$65537,MATCH(FN$1,l_fp!$A$3:$A$65537,0)))," ")=0," ",_xlfn.IFNA(_xlfn.IFNA(_xlfn.IFNA(INDEX(l_goods!$B$3:$B$65537,MATCH(FN$1,l_goods!$A$3:$A$65537,0)),INDEX(background_technosphere!$F$2:$F$65536,MATCH(FN$1,background_technosphere!$C$2:$C$65536,0))),INDEX(l_fp!$B$3:$B$65537,MATCH(FN$1,l_fp!$A$3:$A$65537,0)))," "))</f>
        <v xml:space="preserve"> </v>
      </c>
      <c r="FO2" s="88" t="str">
        <f>IF(_xlfn.IFNA(_xlfn.IFNA(_xlfn.IFNA(INDEX(l_goods!$B$3:$B$65537,MATCH(FO$1,l_goods!$A$3:$A$65537,0)),INDEX(background_technosphere!$F$2:$F$65536,MATCH(FO$1,background_technosphere!$C$2:$C$65536,0))),INDEX(l_fp!$B$3:$B$65537,MATCH(FO$1,l_fp!$A$3:$A$65537,0)))," ")=0," ",_xlfn.IFNA(_xlfn.IFNA(_xlfn.IFNA(INDEX(l_goods!$B$3:$B$65537,MATCH(FO$1,l_goods!$A$3:$A$65537,0)),INDEX(background_technosphere!$F$2:$F$65536,MATCH(FO$1,background_technosphere!$C$2:$C$65536,0))),INDEX(l_fp!$B$3:$B$65537,MATCH(FO$1,l_fp!$A$3:$A$65537,0)))," "))</f>
        <v xml:space="preserve"> </v>
      </c>
      <c r="FP2" s="88" t="str">
        <f>IF(_xlfn.IFNA(_xlfn.IFNA(_xlfn.IFNA(INDEX(l_goods!$B$3:$B$65537,MATCH(FP$1,l_goods!$A$3:$A$65537,0)),INDEX(background_technosphere!$F$2:$F$65536,MATCH(FP$1,background_technosphere!$C$2:$C$65536,0))),INDEX(l_fp!$B$3:$B$65537,MATCH(FP$1,l_fp!$A$3:$A$65537,0)))," ")=0," ",_xlfn.IFNA(_xlfn.IFNA(_xlfn.IFNA(INDEX(l_goods!$B$3:$B$65537,MATCH(FP$1,l_goods!$A$3:$A$65537,0)),INDEX(background_technosphere!$F$2:$F$65536,MATCH(FP$1,background_technosphere!$C$2:$C$65536,0))),INDEX(l_fp!$B$3:$B$65537,MATCH(FP$1,l_fp!$A$3:$A$65537,0)))," "))</f>
        <v xml:space="preserve"> </v>
      </c>
      <c r="FQ2" s="88" t="str">
        <f>IF(_xlfn.IFNA(_xlfn.IFNA(_xlfn.IFNA(INDEX(l_goods!$B$3:$B$65537,MATCH(FQ$1,l_goods!$A$3:$A$65537,0)),INDEX(background_technosphere!$F$2:$F$65536,MATCH(FQ$1,background_technosphere!$C$2:$C$65536,0))),INDEX(l_fp!$B$3:$B$65537,MATCH(FQ$1,l_fp!$A$3:$A$65537,0)))," ")=0," ",_xlfn.IFNA(_xlfn.IFNA(_xlfn.IFNA(INDEX(l_goods!$B$3:$B$65537,MATCH(FQ$1,l_goods!$A$3:$A$65537,0)),INDEX(background_technosphere!$F$2:$F$65536,MATCH(FQ$1,background_technosphere!$C$2:$C$65536,0))),INDEX(l_fp!$B$3:$B$65537,MATCH(FQ$1,l_fp!$A$3:$A$65537,0)))," "))</f>
        <v xml:space="preserve"> </v>
      </c>
      <c r="FR2" s="88" t="str">
        <f>IF(_xlfn.IFNA(_xlfn.IFNA(_xlfn.IFNA(INDEX(l_goods!$B$3:$B$65537,MATCH(FR$1,l_goods!$A$3:$A$65537,0)),INDEX(background_technosphere!$F$2:$F$65536,MATCH(FR$1,background_technosphere!$C$2:$C$65536,0))),INDEX(l_fp!$B$3:$B$65537,MATCH(FR$1,l_fp!$A$3:$A$65537,0)))," ")=0," ",_xlfn.IFNA(_xlfn.IFNA(_xlfn.IFNA(INDEX(l_goods!$B$3:$B$65537,MATCH(FR$1,l_goods!$A$3:$A$65537,0)),INDEX(background_technosphere!$F$2:$F$65536,MATCH(FR$1,background_technosphere!$C$2:$C$65536,0))),INDEX(l_fp!$B$3:$B$65537,MATCH(FR$1,l_fp!$A$3:$A$65537,0)))," "))</f>
        <v xml:space="preserve"> </v>
      </c>
      <c r="FS2" s="88" t="str">
        <f>IF(_xlfn.IFNA(_xlfn.IFNA(_xlfn.IFNA(INDEX(l_goods!$B$3:$B$65537,MATCH(FS$1,l_goods!$A$3:$A$65537,0)),INDEX(background_technosphere!$F$2:$F$65536,MATCH(FS$1,background_technosphere!$C$2:$C$65536,0))),INDEX(l_fp!$B$3:$B$65537,MATCH(FS$1,l_fp!$A$3:$A$65537,0)))," ")=0," ",_xlfn.IFNA(_xlfn.IFNA(_xlfn.IFNA(INDEX(l_goods!$B$3:$B$65537,MATCH(FS$1,l_goods!$A$3:$A$65537,0)),INDEX(background_technosphere!$F$2:$F$65536,MATCH(FS$1,background_technosphere!$C$2:$C$65536,0))),INDEX(l_fp!$B$3:$B$65537,MATCH(FS$1,l_fp!$A$3:$A$65537,0)))," "))</f>
        <v xml:space="preserve"> </v>
      </c>
      <c r="FT2" s="88" t="str">
        <f>IF(_xlfn.IFNA(_xlfn.IFNA(_xlfn.IFNA(INDEX(l_goods!$B$3:$B$65537,MATCH(FT$1,l_goods!$A$3:$A$65537,0)),INDEX(background_technosphere!$F$2:$F$65536,MATCH(FT$1,background_technosphere!$C$2:$C$65536,0))),INDEX(l_fp!$B$3:$B$65537,MATCH(FT$1,l_fp!$A$3:$A$65537,0)))," ")=0," ",_xlfn.IFNA(_xlfn.IFNA(_xlfn.IFNA(INDEX(l_goods!$B$3:$B$65537,MATCH(FT$1,l_goods!$A$3:$A$65537,0)),INDEX(background_technosphere!$F$2:$F$65536,MATCH(FT$1,background_technosphere!$C$2:$C$65536,0))),INDEX(l_fp!$B$3:$B$65537,MATCH(FT$1,l_fp!$A$3:$A$65537,0)))," "))</f>
        <v xml:space="preserve"> </v>
      </c>
      <c r="FU2" s="88" t="str">
        <f>IF(_xlfn.IFNA(_xlfn.IFNA(_xlfn.IFNA(INDEX(l_goods!$B$3:$B$65537,MATCH(FU$1,l_goods!$A$3:$A$65537,0)),INDEX(background_technosphere!$F$2:$F$65536,MATCH(FU$1,background_technosphere!$C$2:$C$65536,0))),INDEX(l_fp!$B$3:$B$65537,MATCH(FU$1,l_fp!$A$3:$A$65537,0)))," ")=0," ",_xlfn.IFNA(_xlfn.IFNA(_xlfn.IFNA(INDEX(l_goods!$B$3:$B$65537,MATCH(FU$1,l_goods!$A$3:$A$65537,0)),INDEX(background_technosphere!$F$2:$F$65536,MATCH(FU$1,background_technosphere!$C$2:$C$65536,0))),INDEX(l_fp!$B$3:$B$65537,MATCH(FU$1,l_fp!$A$3:$A$65537,0)))," "))</f>
        <v xml:space="preserve"> </v>
      </c>
      <c r="FV2" s="88" t="str">
        <f>IF(_xlfn.IFNA(_xlfn.IFNA(_xlfn.IFNA(INDEX(l_goods!$B$3:$B$65537,MATCH(FV$1,l_goods!$A$3:$A$65537,0)),INDEX(background_technosphere!$F$2:$F$65536,MATCH(FV$1,background_technosphere!$C$2:$C$65536,0))),INDEX(l_fp!$B$3:$B$65537,MATCH(FV$1,l_fp!$A$3:$A$65537,0)))," ")=0," ",_xlfn.IFNA(_xlfn.IFNA(_xlfn.IFNA(INDEX(l_goods!$B$3:$B$65537,MATCH(FV$1,l_goods!$A$3:$A$65537,0)),INDEX(background_technosphere!$F$2:$F$65536,MATCH(FV$1,background_technosphere!$C$2:$C$65536,0))),INDEX(l_fp!$B$3:$B$65537,MATCH(FV$1,l_fp!$A$3:$A$65537,0)))," "))</f>
        <v xml:space="preserve"> </v>
      </c>
      <c r="FW2" s="88" t="str">
        <f>IF(_xlfn.IFNA(_xlfn.IFNA(_xlfn.IFNA(INDEX(l_goods!$B$3:$B$65537,MATCH(FW$1,l_goods!$A$3:$A$65537,0)),INDEX(background_technosphere!$F$2:$F$65536,MATCH(FW$1,background_technosphere!$C$2:$C$65536,0))),INDEX(l_fp!$B$3:$B$65537,MATCH(FW$1,l_fp!$A$3:$A$65537,0)))," ")=0," ",_xlfn.IFNA(_xlfn.IFNA(_xlfn.IFNA(INDEX(l_goods!$B$3:$B$65537,MATCH(FW$1,l_goods!$A$3:$A$65537,0)),INDEX(background_technosphere!$F$2:$F$65536,MATCH(FW$1,background_technosphere!$C$2:$C$65536,0))),INDEX(l_fp!$B$3:$B$65537,MATCH(FW$1,l_fp!$A$3:$A$65537,0)))," "))</f>
        <v xml:space="preserve"> </v>
      </c>
      <c r="FX2" s="88" t="str">
        <f>IF(_xlfn.IFNA(_xlfn.IFNA(_xlfn.IFNA(INDEX(l_goods!$B$3:$B$65537,MATCH(FX$1,l_goods!$A$3:$A$65537,0)),INDEX(background_technosphere!$F$2:$F$65536,MATCH(FX$1,background_technosphere!$C$2:$C$65536,0))),INDEX(l_fp!$B$3:$B$65537,MATCH(FX$1,l_fp!$A$3:$A$65537,0)))," ")=0," ",_xlfn.IFNA(_xlfn.IFNA(_xlfn.IFNA(INDEX(l_goods!$B$3:$B$65537,MATCH(FX$1,l_goods!$A$3:$A$65537,0)),INDEX(background_technosphere!$F$2:$F$65536,MATCH(FX$1,background_technosphere!$C$2:$C$65536,0))),INDEX(l_fp!$B$3:$B$65537,MATCH(FX$1,l_fp!$A$3:$A$65537,0)))," "))</f>
        <v xml:space="preserve"> </v>
      </c>
      <c r="FY2" s="88" t="str">
        <f>IF(_xlfn.IFNA(_xlfn.IFNA(_xlfn.IFNA(INDEX(l_goods!$B$3:$B$65537,MATCH(FY$1,l_goods!$A$3:$A$65537,0)),INDEX(background_technosphere!$F$2:$F$65536,MATCH(FY$1,background_technosphere!$C$2:$C$65536,0))),INDEX(l_fp!$B$3:$B$65537,MATCH(FY$1,l_fp!$A$3:$A$65537,0)))," ")=0," ",_xlfn.IFNA(_xlfn.IFNA(_xlfn.IFNA(INDEX(l_goods!$B$3:$B$65537,MATCH(FY$1,l_goods!$A$3:$A$65537,0)),INDEX(background_technosphere!$F$2:$F$65536,MATCH(FY$1,background_technosphere!$C$2:$C$65536,0))),INDEX(l_fp!$B$3:$B$65537,MATCH(FY$1,l_fp!$A$3:$A$65537,0)))," "))</f>
        <v xml:space="preserve"> </v>
      </c>
      <c r="FZ2" s="88" t="str">
        <f>IF(_xlfn.IFNA(_xlfn.IFNA(_xlfn.IFNA(INDEX(l_goods!$B$3:$B$65537,MATCH(FZ$1,l_goods!$A$3:$A$65537,0)),INDEX(background_technosphere!$F$2:$F$65536,MATCH(FZ$1,background_technosphere!$C$2:$C$65536,0))),INDEX(l_fp!$B$3:$B$65537,MATCH(FZ$1,l_fp!$A$3:$A$65537,0)))," ")=0," ",_xlfn.IFNA(_xlfn.IFNA(_xlfn.IFNA(INDEX(l_goods!$B$3:$B$65537,MATCH(FZ$1,l_goods!$A$3:$A$65537,0)),INDEX(background_technosphere!$F$2:$F$65536,MATCH(FZ$1,background_technosphere!$C$2:$C$65536,0))),INDEX(l_fp!$B$3:$B$65537,MATCH(FZ$1,l_fp!$A$3:$A$65537,0)))," "))</f>
        <v xml:space="preserve"> </v>
      </c>
      <c r="GA2" s="88" t="str">
        <f>IF(_xlfn.IFNA(_xlfn.IFNA(_xlfn.IFNA(INDEX(l_goods!$B$3:$B$65537,MATCH(GA$1,l_goods!$A$3:$A$65537,0)),INDEX(background_technosphere!$F$2:$F$65536,MATCH(GA$1,background_technosphere!$C$2:$C$65536,0))),INDEX(l_fp!$B$3:$B$65537,MATCH(GA$1,l_fp!$A$3:$A$65537,0)))," ")=0," ",_xlfn.IFNA(_xlfn.IFNA(_xlfn.IFNA(INDEX(l_goods!$B$3:$B$65537,MATCH(GA$1,l_goods!$A$3:$A$65537,0)),INDEX(background_technosphere!$F$2:$F$65536,MATCH(GA$1,background_technosphere!$C$2:$C$65536,0))),INDEX(l_fp!$B$3:$B$65537,MATCH(GA$1,l_fp!$A$3:$A$65537,0)))," "))</f>
        <v xml:space="preserve"> </v>
      </c>
      <c r="GB2" s="88" t="str">
        <f>IF(_xlfn.IFNA(_xlfn.IFNA(_xlfn.IFNA(INDEX(l_goods!$B$3:$B$65537,MATCH(GB$1,l_goods!$A$3:$A$65537,0)),INDEX(background_technosphere!$F$2:$F$65536,MATCH(GB$1,background_technosphere!$C$2:$C$65536,0))),INDEX(l_fp!$B$3:$B$65537,MATCH(GB$1,l_fp!$A$3:$A$65537,0)))," ")=0," ",_xlfn.IFNA(_xlfn.IFNA(_xlfn.IFNA(INDEX(l_goods!$B$3:$B$65537,MATCH(GB$1,l_goods!$A$3:$A$65537,0)),INDEX(background_technosphere!$F$2:$F$65536,MATCH(GB$1,background_technosphere!$C$2:$C$65536,0))),INDEX(l_fp!$B$3:$B$65537,MATCH(GB$1,l_fp!$A$3:$A$65537,0)))," "))</f>
        <v xml:space="preserve"> </v>
      </c>
      <c r="GC2" s="88" t="str">
        <f>IF(_xlfn.IFNA(_xlfn.IFNA(_xlfn.IFNA(INDEX(l_goods!$B$3:$B$65537,MATCH(GC$1,l_goods!$A$3:$A$65537,0)),INDEX(background_technosphere!$F$2:$F$65536,MATCH(GC$1,background_technosphere!$C$2:$C$65536,0))),INDEX(l_fp!$B$3:$B$65537,MATCH(GC$1,l_fp!$A$3:$A$65537,0)))," ")=0," ",_xlfn.IFNA(_xlfn.IFNA(_xlfn.IFNA(INDEX(l_goods!$B$3:$B$65537,MATCH(GC$1,l_goods!$A$3:$A$65537,0)),INDEX(background_technosphere!$F$2:$F$65536,MATCH(GC$1,background_technosphere!$C$2:$C$65536,0))),INDEX(l_fp!$B$3:$B$65537,MATCH(GC$1,l_fp!$A$3:$A$65537,0)))," "))</f>
        <v xml:space="preserve"> </v>
      </c>
      <c r="GD2" s="88" t="str">
        <f>IF(_xlfn.IFNA(_xlfn.IFNA(_xlfn.IFNA(INDEX(l_goods!$B$3:$B$65537,MATCH(GD$1,l_goods!$A$3:$A$65537,0)),INDEX(background_technosphere!$F$2:$F$65536,MATCH(GD$1,background_technosphere!$C$2:$C$65536,0))),INDEX(l_fp!$B$3:$B$65537,MATCH(GD$1,l_fp!$A$3:$A$65537,0)))," ")=0," ",_xlfn.IFNA(_xlfn.IFNA(_xlfn.IFNA(INDEX(l_goods!$B$3:$B$65537,MATCH(GD$1,l_goods!$A$3:$A$65537,0)),INDEX(background_technosphere!$F$2:$F$65536,MATCH(GD$1,background_technosphere!$C$2:$C$65536,0))),INDEX(l_fp!$B$3:$B$65537,MATCH(GD$1,l_fp!$A$3:$A$65537,0)))," "))</f>
        <v xml:space="preserve"> </v>
      </c>
      <c r="GE2" s="88" t="str">
        <f>IF(_xlfn.IFNA(_xlfn.IFNA(_xlfn.IFNA(INDEX(l_goods!$B$3:$B$65537,MATCH(GE$1,l_goods!$A$3:$A$65537,0)),INDEX(background_technosphere!$F$2:$F$65536,MATCH(GE$1,background_technosphere!$C$2:$C$65536,0))),INDEX(l_fp!$B$3:$B$65537,MATCH(GE$1,l_fp!$A$3:$A$65537,0)))," ")=0," ",_xlfn.IFNA(_xlfn.IFNA(_xlfn.IFNA(INDEX(l_goods!$B$3:$B$65537,MATCH(GE$1,l_goods!$A$3:$A$65537,0)),INDEX(background_technosphere!$F$2:$F$65536,MATCH(GE$1,background_technosphere!$C$2:$C$65536,0))),INDEX(l_fp!$B$3:$B$65537,MATCH(GE$1,l_fp!$A$3:$A$65537,0)))," "))</f>
        <v xml:space="preserve"> </v>
      </c>
      <c r="GF2" s="88" t="str">
        <f>IF(_xlfn.IFNA(_xlfn.IFNA(_xlfn.IFNA(INDEX(l_goods!$B$3:$B$65537,MATCH(GF$1,l_goods!$A$3:$A$65537,0)),INDEX(background_technosphere!$F$2:$F$65536,MATCH(GF$1,background_technosphere!$C$2:$C$65536,0))),INDEX(l_fp!$B$3:$B$65537,MATCH(GF$1,l_fp!$A$3:$A$65537,0)))," ")=0," ",_xlfn.IFNA(_xlfn.IFNA(_xlfn.IFNA(INDEX(l_goods!$B$3:$B$65537,MATCH(GF$1,l_goods!$A$3:$A$65537,0)),INDEX(background_technosphere!$F$2:$F$65536,MATCH(GF$1,background_technosphere!$C$2:$C$65536,0))),INDEX(l_fp!$B$3:$B$65537,MATCH(GF$1,l_fp!$A$3:$A$65537,0)))," "))</f>
        <v xml:space="preserve"> </v>
      </c>
      <c r="GG2" s="88" t="str">
        <f>IF(_xlfn.IFNA(_xlfn.IFNA(_xlfn.IFNA(INDEX(l_goods!$B$3:$B$65537,MATCH(GG$1,l_goods!$A$3:$A$65537,0)),INDEX(background_technosphere!$F$2:$F$65536,MATCH(GG$1,background_technosphere!$C$2:$C$65536,0))),INDEX(l_fp!$B$3:$B$65537,MATCH(GG$1,l_fp!$A$3:$A$65537,0)))," ")=0," ",_xlfn.IFNA(_xlfn.IFNA(_xlfn.IFNA(INDEX(l_goods!$B$3:$B$65537,MATCH(GG$1,l_goods!$A$3:$A$65537,0)),INDEX(background_technosphere!$F$2:$F$65536,MATCH(GG$1,background_technosphere!$C$2:$C$65536,0))),INDEX(l_fp!$B$3:$B$65537,MATCH(GG$1,l_fp!$A$3:$A$65537,0)))," "))</f>
        <v xml:space="preserve"> </v>
      </c>
      <c r="GH2" s="88" t="str">
        <f>IF(_xlfn.IFNA(_xlfn.IFNA(_xlfn.IFNA(INDEX(l_goods!$B$3:$B$65537,MATCH(GH$1,l_goods!$A$3:$A$65537,0)),INDEX(background_technosphere!$F$2:$F$65536,MATCH(GH$1,background_technosphere!$C$2:$C$65536,0))),INDEX(l_fp!$B$3:$B$65537,MATCH(GH$1,l_fp!$A$3:$A$65537,0)))," ")=0," ",_xlfn.IFNA(_xlfn.IFNA(_xlfn.IFNA(INDEX(l_goods!$B$3:$B$65537,MATCH(GH$1,l_goods!$A$3:$A$65537,0)),INDEX(background_technosphere!$F$2:$F$65536,MATCH(GH$1,background_technosphere!$C$2:$C$65536,0))),INDEX(l_fp!$B$3:$B$65537,MATCH(GH$1,l_fp!$A$3:$A$65537,0)))," "))</f>
        <v xml:space="preserve"> </v>
      </c>
      <c r="GI2" s="88" t="str">
        <f>IF(_xlfn.IFNA(_xlfn.IFNA(_xlfn.IFNA(INDEX(l_goods!$B$3:$B$65537,MATCH(GI$1,l_goods!$A$3:$A$65537,0)),INDEX(background_technosphere!$F$2:$F$65536,MATCH(GI$1,background_technosphere!$C$2:$C$65536,0))),INDEX(l_fp!$B$3:$B$65537,MATCH(GI$1,l_fp!$A$3:$A$65537,0)))," ")=0," ",_xlfn.IFNA(_xlfn.IFNA(_xlfn.IFNA(INDEX(l_goods!$B$3:$B$65537,MATCH(GI$1,l_goods!$A$3:$A$65537,0)),INDEX(background_technosphere!$F$2:$F$65536,MATCH(GI$1,background_technosphere!$C$2:$C$65536,0))),INDEX(l_fp!$B$3:$B$65537,MATCH(GI$1,l_fp!$A$3:$A$65537,0)))," "))</f>
        <v xml:space="preserve"> </v>
      </c>
      <c r="GJ2" s="88" t="str">
        <f>IF(_xlfn.IFNA(_xlfn.IFNA(_xlfn.IFNA(INDEX(l_goods!$B$3:$B$65537,MATCH(GJ$1,l_goods!$A$3:$A$65537,0)),INDEX(background_technosphere!$F$2:$F$65536,MATCH(GJ$1,background_technosphere!$C$2:$C$65536,0))),INDEX(l_fp!$B$3:$B$65537,MATCH(GJ$1,l_fp!$A$3:$A$65537,0)))," ")=0," ",_xlfn.IFNA(_xlfn.IFNA(_xlfn.IFNA(INDEX(l_goods!$B$3:$B$65537,MATCH(GJ$1,l_goods!$A$3:$A$65537,0)),INDEX(background_technosphere!$F$2:$F$65536,MATCH(GJ$1,background_technosphere!$C$2:$C$65536,0))),INDEX(l_fp!$B$3:$B$65537,MATCH(GJ$1,l_fp!$A$3:$A$65537,0)))," "))</f>
        <v xml:space="preserve"> </v>
      </c>
      <c r="GK2" s="88" t="str">
        <f>IF(_xlfn.IFNA(_xlfn.IFNA(_xlfn.IFNA(INDEX(l_goods!$B$3:$B$65537,MATCH(GK$1,l_goods!$A$3:$A$65537,0)),INDEX(background_technosphere!$F$2:$F$65536,MATCH(GK$1,background_technosphere!$C$2:$C$65536,0))),INDEX(l_fp!$B$3:$B$65537,MATCH(GK$1,l_fp!$A$3:$A$65537,0)))," ")=0," ",_xlfn.IFNA(_xlfn.IFNA(_xlfn.IFNA(INDEX(l_goods!$B$3:$B$65537,MATCH(GK$1,l_goods!$A$3:$A$65537,0)),INDEX(background_technosphere!$F$2:$F$65536,MATCH(GK$1,background_technosphere!$C$2:$C$65536,0))),INDEX(l_fp!$B$3:$B$65537,MATCH(GK$1,l_fp!$A$3:$A$65537,0)))," "))</f>
        <v xml:space="preserve"> </v>
      </c>
      <c r="GL2" s="88" t="str">
        <f>IF(_xlfn.IFNA(_xlfn.IFNA(_xlfn.IFNA(INDEX(l_goods!$B$3:$B$65537,MATCH(GL$1,l_goods!$A$3:$A$65537,0)),INDEX(background_technosphere!$F$2:$F$65536,MATCH(GL$1,background_technosphere!$C$2:$C$65536,0))),INDEX(l_fp!$B$3:$B$65537,MATCH(GL$1,l_fp!$A$3:$A$65537,0)))," ")=0," ",_xlfn.IFNA(_xlfn.IFNA(_xlfn.IFNA(INDEX(l_goods!$B$3:$B$65537,MATCH(GL$1,l_goods!$A$3:$A$65537,0)),INDEX(background_technosphere!$F$2:$F$65536,MATCH(GL$1,background_technosphere!$C$2:$C$65536,0))),INDEX(l_fp!$B$3:$B$65537,MATCH(GL$1,l_fp!$A$3:$A$65537,0)))," "))</f>
        <v xml:space="preserve"> </v>
      </c>
      <c r="GM2" s="88" t="str">
        <f>IF(_xlfn.IFNA(_xlfn.IFNA(_xlfn.IFNA(INDEX(l_goods!$B$3:$B$65537,MATCH(GM$1,l_goods!$A$3:$A$65537,0)),INDEX(background_technosphere!$F$2:$F$65536,MATCH(GM$1,background_technosphere!$C$2:$C$65536,0))),INDEX(l_fp!$B$3:$B$65537,MATCH(GM$1,l_fp!$A$3:$A$65537,0)))," ")=0," ",_xlfn.IFNA(_xlfn.IFNA(_xlfn.IFNA(INDEX(l_goods!$B$3:$B$65537,MATCH(GM$1,l_goods!$A$3:$A$65537,0)),INDEX(background_technosphere!$F$2:$F$65536,MATCH(GM$1,background_technosphere!$C$2:$C$65536,0))),INDEX(l_fp!$B$3:$B$65537,MATCH(GM$1,l_fp!$A$3:$A$65537,0)))," "))</f>
        <v xml:space="preserve"> </v>
      </c>
      <c r="GN2" s="88" t="str">
        <f>IF(_xlfn.IFNA(_xlfn.IFNA(_xlfn.IFNA(INDEX(l_goods!$B$3:$B$65537,MATCH(GN$1,l_goods!$A$3:$A$65537,0)),INDEX(background_technosphere!$F$2:$F$65536,MATCH(GN$1,background_technosphere!$C$2:$C$65536,0))),INDEX(l_fp!$B$3:$B$65537,MATCH(GN$1,l_fp!$A$3:$A$65537,0)))," ")=0," ",_xlfn.IFNA(_xlfn.IFNA(_xlfn.IFNA(INDEX(l_goods!$B$3:$B$65537,MATCH(GN$1,l_goods!$A$3:$A$65537,0)),INDEX(background_technosphere!$F$2:$F$65536,MATCH(GN$1,background_technosphere!$C$2:$C$65536,0))),INDEX(l_fp!$B$3:$B$65537,MATCH(GN$1,l_fp!$A$3:$A$65537,0)))," "))</f>
        <v xml:space="preserve"> </v>
      </c>
      <c r="GO2" s="88" t="str">
        <f>IF(_xlfn.IFNA(_xlfn.IFNA(_xlfn.IFNA(INDEX(l_goods!$B$3:$B$65537,MATCH(GO$1,l_goods!$A$3:$A$65537,0)),INDEX(background_technosphere!$F$2:$F$65536,MATCH(GO$1,background_technosphere!$C$2:$C$65536,0))),INDEX(l_fp!$B$3:$B$65537,MATCH(GO$1,l_fp!$A$3:$A$65537,0)))," ")=0," ",_xlfn.IFNA(_xlfn.IFNA(_xlfn.IFNA(INDEX(l_goods!$B$3:$B$65537,MATCH(GO$1,l_goods!$A$3:$A$65537,0)),INDEX(background_technosphere!$F$2:$F$65536,MATCH(GO$1,background_technosphere!$C$2:$C$65536,0))),INDEX(l_fp!$B$3:$B$65537,MATCH(GO$1,l_fp!$A$3:$A$65537,0)))," "))</f>
        <v xml:space="preserve"> </v>
      </c>
      <c r="GP2" s="88" t="str">
        <f>IF(_xlfn.IFNA(_xlfn.IFNA(_xlfn.IFNA(INDEX(l_goods!$B$3:$B$65537,MATCH(GP$1,l_goods!$A$3:$A$65537,0)),INDEX(background_technosphere!$F$2:$F$65536,MATCH(GP$1,background_technosphere!$C$2:$C$65536,0))),INDEX(l_fp!$B$3:$B$65537,MATCH(GP$1,l_fp!$A$3:$A$65537,0)))," ")=0," ",_xlfn.IFNA(_xlfn.IFNA(_xlfn.IFNA(INDEX(l_goods!$B$3:$B$65537,MATCH(GP$1,l_goods!$A$3:$A$65537,0)),INDEX(background_technosphere!$F$2:$F$65536,MATCH(GP$1,background_technosphere!$C$2:$C$65536,0))),INDEX(l_fp!$B$3:$B$65537,MATCH(GP$1,l_fp!$A$3:$A$65537,0)))," "))</f>
        <v xml:space="preserve"> </v>
      </c>
      <c r="GQ2" s="88" t="str">
        <f>IF(_xlfn.IFNA(_xlfn.IFNA(_xlfn.IFNA(INDEX(l_goods!$B$3:$B$65537,MATCH(GQ$1,l_goods!$A$3:$A$65537,0)),INDEX(background_technosphere!$F$2:$F$65536,MATCH(GQ$1,background_technosphere!$C$2:$C$65536,0))),INDEX(l_fp!$B$3:$B$65537,MATCH(GQ$1,l_fp!$A$3:$A$65537,0)))," ")=0," ",_xlfn.IFNA(_xlfn.IFNA(_xlfn.IFNA(INDEX(l_goods!$B$3:$B$65537,MATCH(GQ$1,l_goods!$A$3:$A$65537,0)),INDEX(background_technosphere!$F$2:$F$65536,MATCH(GQ$1,background_technosphere!$C$2:$C$65536,0))),INDEX(l_fp!$B$3:$B$65537,MATCH(GQ$1,l_fp!$A$3:$A$65537,0)))," "))</f>
        <v xml:space="preserve"> </v>
      </c>
      <c r="GR2" s="88"/>
      <c r="GS2" s="88"/>
    </row>
    <row r="3" spans="1:201" s="89" customFormat="1" x14ac:dyDescent="0.25">
      <c r="A3" s="87" t="s">
        <v>5673</v>
      </c>
      <c r="B3" s="88" t="str">
        <f>IF(_xlfn.IFNA(_xlfn.IFNA(_xlfn.IFNA(INDEX(l_goods!$D$3:$D$65537,MATCH(B$1,l_goods!$A$3:$A$65537,0)),INDEX(background_technosphere!$H$2:$H$65536,MATCH(B$1,background_technosphere!$C$2:$C$65536,0))),INDEX(l_fp!$F$3:$F$65537,MATCH(B$1,l_fp!$A$3:$A$65537,0)))," ")=0," ",_xlfn.IFNA(_xlfn.IFNA(_xlfn.IFNA(INDEX(l_goods!$D$3:$D$65537,MATCH(B$1,l_goods!$A$3:$A$65537,0)),INDEX(background_technosphere!$H$2:$H$65536,MATCH(B$1,background_technosphere!$C$2:$C$65536,0))),INDEX(l_fp!$F$3:$F$65537,MATCH(B$1,l_fp!$A$3:$A$65537,0)))," "))</f>
        <v xml:space="preserve"> </v>
      </c>
      <c r="C3" s="88" t="str">
        <f>IF(_xlfn.IFNA(_xlfn.IFNA(_xlfn.IFNA(INDEX(l_goods!$D$3:$D$65537,MATCH(C$1,l_goods!$A$3:$A$65537,0)),INDEX(background_technosphere!$H$2:$H$65536,MATCH(C$1,background_technosphere!$C$2:$C$65536,0))),INDEX(l_fp!$F$3:$F$65537,MATCH(C$1,l_fp!$A$3:$A$65537,0)))," ")=0," ",_xlfn.IFNA(_xlfn.IFNA(_xlfn.IFNA(INDEX(l_goods!$D$3:$D$65537,MATCH(C$1,l_goods!$A$3:$A$65537,0)),INDEX(background_technosphere!$H$2:$H$65536,MATCH(C$1,background_technosphere!$C$2:$C$65536,0))),INDEX(l_fp!$F$3:$F$65537,MATCH(C$1,l_fp!$A$3:$A$65537,0)))," "))</f>
        <v xml:space="preserve"> </v>
      </c>
      <c r="D3" s="88" t="str">
        <f>IF(_xlfn.IFNA(_xlfn.IFNA(_xlfn.IFNA(INDEX(l_goods!$D$3:$D$65537,MATCH(D$1,l_goods!$A$3:$A$65537,0)),INDEX(background_technosphere!$H$2:$H$65536,MATCH(D$1,background_technosphere!$C$2:$C$65536,0))),INDEX(l_fp!$F$3:$F$65537,MATCH(D$1,l_fp!$A$3:$A$65537,0)))," ")=0," ",_xlfn.IFNA(_xlfn.IFNA(_xlfn.IFNA(INDEX(l_goods!$D$3:$D$65537,MATCH(D$1,l_goods!$A$3:$A$65537,0)),INDEX(background_technosphere!$H$2:$H$65536,MATCH(D$1,background_technosphere!$C$2:$C$65536,0))),INDEX(l_fp!$F$3:$F$65537,MATCH(D$1,l_fp!$A$3:$A$65537,0)))," "))</f>
        <v xml:space="preserve"> </v>
      </c>
      <c r="E3" s="88" t="str">
        <f>IF(_xlfn.IFNA(_xlfn.IFNA(_xlfn.IFNA(INDEX(l_goods!$D$3:$D$65537,MATCH(E$1,l_goods!$A$3:$A$65537,0)),INDEX(background_technosphere!$H$2:$H$65536,MATCH(E$1,background_technosphere!$C$2:$C$65536,0))),INDEX(l_fp!$F$3:$F$65537,MATCH(E$1,l_fp!$A$3:$A$65537,0)))," ")=0," ",_xlfn.IFNA(_xlfn.IFNA(_xlfn.IFNA(INDEX(l_goods!$D$3:$D$65537,MATCH(E$1,l_goods!$A$3:$A$65537,0)),INDEX(background_technosphere!$H$2:$H$65536,MATCH(E$1,background_technosphere!$C$2:$C$65536,0))),INDEX(l_fp!$F$3:$F$65537,MATCH(E$1,l_fp!$A$3:$A$65537,0)))," "))</f>
        <v xml:space="preserve"> </v>
      </c>
      <c r="F3" s="88" t="str">
        <f>IF(_xlfn.IFNA(_xlfn.IFNA(_xlfn.IFNA(INDEX(l_goods!$D$3:$D$65537,MATCH(F$1,l_goods!$A$3:$A$65537,0)),INDEX(background_technosphere!$H$2:$H$65536,MATCH(F$1,background_technosphere!$C$2:$C$65536,0))),INDEX(l_fp!$F$3:$F$65537,MATCH(F$1,l_fp!$A$3:$A$65537,0)))," ")=0," ",_xlfn.IFNA(_xlfn.IFNA(_xlfn.IFNA(INDEX(l_goods!$D$3:$D$65537,MATCH(F$1,l_goods!$A$3:$A$65537,0)),INDEX(background_technosphere!$H$2:$H$65536,MATCH(F$1,background_technosphere!$C$2:$C$65536,0))),INDEX(l_fp!$F$3:$F$65537,MATCH(F$1,l_fp!$A$3:$A$65537,0)))," "))</f>
        <v xml:space="preserve"> </v>
      </c>
      <c r="G3" s="88" t="str">
        <f>IF(_xlfn.IFNA(_xlfn.IFNA(_xlfn.IFNA(INDEX(l_goods!$D$3:$D$65537,MATCH(G$1,l_goods!$A$3:$A$65537,0)),INDEX(background_technosphere!$H$2:$H$65536,MATCH(G$1,background_technosphere!$C$2:$C$65536,0))),INDEX(l_fp!$F$3:$F$65537,MATCH(G$1,l_fp!$A$3:$A$65537,0)))," ")=0," ",_xlfn.IFNA(_xlfn.IFNA(_xlfn.IFNA(INDEX(l_goods!$D$3:$D$65537,MATCH(G$1,l_goods!$A$3:$A$65537,0)),INDEX(background_technosphere!$H$2:$H$65536,MATCH(G$1,background_technosphere!$C$2:$C$65536,0))),INDEX(l_fp!$F$3:$F$65537,MATCH(G$1,l_fp!$A$3:$A$65537,0)))," "))</f>
        <v xml:space="preserve"> </v>
      </c>
      <c r="H3" s="88" t="str">
        <f>IF(_xlfn.IFNA(_xlfn.IFNA(_xlfn.IFNA(INDEX(l_goods!$D$3:$D$65537,MATCH(H$1,l_goods!$A$3:$A$65537,0)),INDEX(background_technosphere!$H$2:$H$65536,MATCH(H$1,background_technosphere!$C$2:$C$65536,0))),INDEX(l_fp!$F$3:$F$65537,MATCH(H$1,l_fp!$A$3:$A$65537,0)))," ")=0," ",_xlfn.IFNA(_xlfn.IFNA(_xlfn.IFNA(INDEX(l_goods!$D$3:$D$65537,MATCH(H$1,l_goods!$A$3:$A$65537,0)),INDEX(background_technosphere!$H$2:$H$65536,MATCH(H$1,background_technosphere!$C$2:$C$65536,0))),INDEX(l_fp!$F$3:$F$65537,MATCH(H$1,l_fp!$A$3:$A$65537,0)))," "))</f>
        <v xml:space="preserve"> </v>
      </c>
      <c r="I3" s="88" t="str">
        <f>IF(_xlfn.IFNA(_xlfn.IFNA(_xlfn.IFNA(INDEX(l_goods!$D$3:$D$65537,MATCH(I$1,l_goods!$A$3:$A$65537,0)),INDEX(background_technosphere!$H$2:$H$65536,MATCH(I$1,background_technosphere!$C$2:$C$65536,0))),INDEX(l_fp!$F$3:$F$65537,MATCH(I$1,l_fp!$A$3:$A$65537,0)))," ")=0," ",_xlfn.IFNA(_xlfn.IFNA(_xlfn.IFNA(INDEX(l_goods!$D$3:$D$65537,MATCH(I$1,l_goods!$A$3:$A$65537,0)),INDEX(background_technosphere!$H$2:$H$65536,MATCH(I$1,background_technosphere!$C$2:$C$65536,0))),INDEX(l_fp!$F$3:$F$65537,MATCH(I$1,l_fp!$A$3:$A$65537,0)))," "))</f>
        <v xml:space="preserve"> </v>
      </c>
      <c r="J3" s="88" t="str">
        <f>IF(_xlfn.IFNA(_xlfn.IFNA(_xlfn.IFNA(INDEX(l_goods!$D$3:$D$65537,MATCH(J$1,l_goods!$A$3:$A$65537,0)),INDEX(background_technosphere!$H$2:$H$65536,MATCH(J$1,background_technosphere!$C$2:$C$65536,0))),INDEX(l_fp!$F$3:$F$65537,MATCH(J$1,l_fp!$A$3:$A$65537,0)))," ")=0," ",_xlfn.IFNA(_xlfn.IFNA(_xlfn.IFNA(INDEX(l_goods!$D$3:$D$65537,MATCH(J$1,l_goods!$A$3:$A$65537,0)),INDEX(background_technosphere!$H$2:$H$65536,MATCH(J$1,background_technosphere!$C$2:$C$65536,0))),INDEX(l_fp!$F$3:$F$65537,MATCH(J$1,l_fp!$A$3:$A$65537,0)))," "))</f>
        <v xml:space="preserve"> </v>
      </c>
      <c r="K3" s="88" t="str">
        <f>IF(_xlfn.IFNA(_xlfn.IFNA(_xlfn.IFNA(INDEX(l_goods!$D$3:$D$65537,MATCH(K$1,l_goods!$A$3:$A$65537,0)),INDEX(background_technosphere!$H$2:$H$65536,MATCH(K$1,background_technosphere!$C$2:$C$65536,0))),INDEX(l_fp!$F$3:$F$65537,MATCH(K$1,l_fp!$A$3:$A$65537,0)))," ")=0," ",_xlfn.IFNA(_xlfn.IFNA(_xlfn.IFNA(INDEX(l_goods!$D$3:$D$65537,MATCH(K$1,l_goods!$A$3:$A$65537,0)),INDEX(background_technosphere!$H$2:$H$65536,MATCH(K$1,background_technosphere!$C$2:$C$65536,0))),INDEX(l_fp!$F$3:$F$65537,MATCH(K$1,l_fp!$A$3:$A$65537,0)))," "))</f>
        <v xml:space="preserve"> </v>
      </c>
      <c r="L3" s="88" t="str">
        <f>IF(_xlfn.IFNA(_xlfn.IFNA(_xlfn.IFNA(INDEX(l_goods!$D$3:$D$65537,MATCH(L$1,l_goods!$A$3:$A$65537,0)),INDEX(background_technosphere!$H$2:$H$65536,MATCH(L$1,background_technosphere!$C$2:$C$65536,0))),INDEX(l_fp!$F$3:$F$65537,MATCH(L$1,l_fp!$A$3:$A$65537,0)))," ")=0," ",_xlfn.IFNA(_xlfn.IFNA(_xlfn.IFNA(INDEX(l_goods!$D$3:$D$65537,MATCH(L$1,l_goods!$A$3:$A$65537,0)),INDEX(background_technosphere!$H$2:$H$65536,MATCH(L$1,background_technosphere!$C$2:$C$65536,0))),INDEX(l_fp!$F$3:$F$65537,MATCH(L$1,l_fp!$A$3:$A$65537,0)))," "))</f>
        <v xml:space="preserve"> </v>
      </c>
      <c r="M3" s="88" t="str">
        <f>IF(_xlfn.IFNA(_xlfn.IFNA(_xlfn.IFNA(INDEX(l_goods!$D$3:$D$65537,MATCH(M$1,l_goods!$A$3:$A$65537,0)),INDEX(background_technosphere!$H$2:$H$65536,MATCH(M$1,background_technosphere!$C$2:$C$65536,0))),INDEX(l_fp!$F$3:$F$65537,MATCH(M$1,l_fp!$A$3:$A$65537,0)))," ")=0," ",_xlfn.IFNA(_xlfn.IFNA(_xlfn.IFNA(INDEX(l_goods!$D$3:$D$65537,MATCH(M$1,l_goods!$A$3:$A$65537,0)),INDEX(background_technosphere!$H$2:$H$65536,MATCH(M$1,background_technosphere!$C$2:$C$65536,0))),INDEX(l_fp!$F$3:$F$65537,MATCH(M$1,l_fp!$A$3:$A$65537,0)))," "))</f>
        <v xml:space="preserve"> </v>
      </c>
      <c r="N3" s="88" t="str">
        <f>IF(_xlfn.IFNA(_xlfn.IFNA(_xlfn.IFNA(INDEX(l_goods!$D$3:$D$65537,MATCH(N$1,l_goods!$A$3:$A$65537,0)),INDEX(background_technosphere!$H$2:$H$65536,MATCH(N$1,background_technosphere!$C$2:$C$65536,0))),INDEX(l_fp!$F$3:$F$65537,MATCH(N$1,l_fp!$A$3:$A$65537,0)))," ")=0," ",_xlfn.IFNA(_xlfn.IFNA(_xlfn.IFNA(INDEX(l_goods!$D$3:$D$65537,MATCH(N$1,l_goods!$A$3:$A$65537,0)),INDEX(background_technosphere!$H$2:$H$65536,MATCH(N$1,background_technosphere!$C$2:$C$65536,0))),INDEX(l_fp!$F$3:$F$65537,MATCH(N$1,l_fp!$A$3:$A$65537,0)))," "))</f>
        <v xml:space="preserve"> </v>
      </c>
      <c r="O3" s="88" t="str">
        <f>IF(_xlfn.IFNA(_xlfn.IFNA(_xlfn.IFNA(INDEX(l_goods!$D$3:$D$65537,MATCH(O$1,l_goods!$A$3:$A$65537,0)),INDEX(background_technosphere!$H$2:$H$65536,MATCH(O$1,background_technosphere!$C$2:$C$65536,0))),INDEX(l_fp!$F$3:$F$65537,MATCH(O$1,l_fp!$A$3:$A$65537,0)))," ")=0," ",_xlfn.IFNA(_xlfn.IFNA(_xlfn.IFNA(INDEX(l_goods!$D$3:$D$65537,MATCH(O$1,l_goods!$A$3:$A$65537,0)),INDEX(background_technosphere!$H$2:$H$65536,MATCH(O$1,background_technosphere!$C$2:$C$65536,0))),INDEX(l_fp!$F$3:$F$65537,MATCH(O$1,l_fp!$A$3:$A$65537,0)))," "))</f>
        <v xml:space="preserve"> </v>
      </c>
      <c r="P3" s="88" t="str">
        <f>IF(_xlfn.IFNA(_xlfn.IFNA(_xlfn.IFNA(INDEX(l_goods!$D$3:$D$65537,MATCH(P$1,l_goods!$A$3:$A$65537,0)),INDEX(background_technosphere!$H$2:$H$65536,MATCH(P$1,background_technosphere!$C$2:$C$65536,0))),INDEX(l_fp!$F$3:$F$65537,MATCH(P$1,l_fp!$A$3:$A$65537,0)))," ")=0," ",_xlfn.IFNA(_xlfn.IFNA(_xlfn.IFNA(INDEX(l_goods!$D$3:$D$65537,MATCH(P$1,l_goods!$A$3:$A$65537,0)),INDEX(background_technosphere!$H$2:$H$65536,MATCH(P$1,background_technosphere!$C$2:$C$65536,0))),INDEX(l_fp!$F$3:$F$65537,MATCH(P$1,l_fp!$A$3:$A$65537,0)))," "))</f>
        <v xml:space="preserve"> </v>
      </c>
      <c r="Q3" s="88" t="str">
        <f>IF(_xlfn.IFNA(_xlfn.IFNA(_xlfn.IFNA(INDEX(l_goods!$D$3:$D$65537,MATCH(Q$1,l_goods!$A$3:$A$65537,0)),INDEX(background_technosphere!$H$2:$H$65536,MATCH(Q$1,background_technosphere!$C$2:$C$65536,0))),INDEX(l_fp!$F$3:$F$65537,MATCH(Q$1,l_fp!$A$3:$A$65537,0)))," ")=0," ",_xlfn.IFNA(_xlfn.IFNA(_xlfn.IFNA(INDEX(l_goods!$D$3:$D$65537,MATCH(Q$1,l_goods!$A$3:$A$65537,0)),INDEX(background_technosphere!$H$2:$H$65536,MATCH(Q$1,background_technosphere!$C$2:$C$65536,0))),INDEX(l_fp!$F$3:$F$65537,MATCH(Q$1,l_fp!$A$3:$A$65537,0)))," "))</f>
        <v xml:space="preserve"> </v>
      </c>
      <c r="R3" s="88" t="str">
        <f>IF(_xlfn.IFNA(_xlfn.IFNA(_xlfn.IFNA(INDEX(l_goods!$D$3:$D$65537,MATCH(R$1,l_goods!$A$3:$A$65537,0)),INDEX(background_technosphere!$H$2:$H$65536,MATCH(R$1,background_technosphere!$C$2:$C$65536,0))),INDEX(l_fp!$F$3:$F$65537,MATCH(R$1,l_fp!$A$3:$A$65537,0)))," ")=0," ",_xlfn.IFNA(_xlfn.IFNA(_xlfn.IFNA(INDEX(l_goods!$D$3:$D$65537,MATCH(R$1,l_goods!$A$3:$A$65537,0)),INDEX(background_technosphere!$H$2:$H$65536,MATCH(R$1,background_technosphere!$C$2:$C$65536,0))),INDEX(l_fp!$F$3:$F$65537,MATCH(R$1,l_fp!$A$3:$A$65537,0)))," "))</f>
        <v xml:space="preserve"> </v>
      </c>
      <c r="S3" s="88" t="str">
        <f>IF(_xlfn.IFNA(_xlfn.IFNA(_xlfn.IFNA(INDEX(l_goods!$D$3:$D$65537,MATCH(S$1,l_goods!$A$3:$A$65537,0)),INDEX(background_technosphere!$H$2:$H$65536,MATCH(S$1,background_technosphere!$C$2:$C$65536,0))),INDEX(l_fp!$F$3:$F$65537,MATCH(S$1,l_fp!$A$3:$A$65537,0)))," ")=0," ",_xlfn.IFNA(_xlfn.IFNA(_xlfn.IFNA(INDEX(l_goods!$D$3:$D$65537,MATCH(S$1,l_goods!$A$3:$A$65537,0)),INDEX(background_technosphere!$H$2:$H$65536,MATCH(S$1,background_technosphere!$C$2:$C$65536,0))),INDEX(l_fp!$F$3:$F$65537,MATCH(S$1,l_fp!$A$3:$A$65537,0)))," "))</f>
        <v xml:space="preserve"> </v>
      </c>
      <c r="T3" s="88" t="str">
        <f>IF(_xlfn.IFNA(_xlfn.IFNA(_xlfn.IFNA(INDEX(l_goods!$D$3:$D$65537,MATCH(T$1,l_goods!$A$3:$A$65537,0)),INDEX(background_technosphere!$H$2:$H$65536,MATCH(T$1,background_technosphere!$C$2:$C$65536,0))),INDEX(l_fp!$F$3:$F$65537,MATCH(T$1,l_fp!$A$3:$A$65537,0)))," ")=0," ",_xlfn.IFNA(_xlfn.IFNA(_xlfn.IFNA(INDEX(l_goods!$D$3:$D$65537,MATCH(T$1,l_goods!$A$3:$A$65537,0)),INDEX(background_technosphere!$H$2:$H$65536,MATCH(T$1,background_technosphere!$C$2:$C$65536,0))),INDEX(l_fp!$F$3:$F$65537,MATCH(T$1,l_fp!$A$3:$A$65537,0)))," "))</f>
        <v xml:space="preserve"> </v>
      </c>
      <c r="U3" s="88" t="str">
        <f>IF(_xlfn.IFNA(_xlfn.IFNA(_xlfn.IFNA(INDEX(l_goods!$D$3:$D$65537,MATCH(U$1,l_goods!$A$3:$A$65537,0)),INDEX(background_technosphere!$H$2:$H$65536,MATCH(U$1,background_technosphere!$C$2:$C$65536,0))),INDEX(l_fp!$F$3:$F$65537,MATCH(U$1,l_fp!$A$3:$A$65537,0)))," ")=0," ",_xlfn.IFNA(_xlfn.IFNA(_xlfn.IFNA(INDEX(l_goods!$D$3:$D$65537,MATCH(U$1,l_goods!$A$3:$A$65537,0)),INDEX(background_technosphere!$H$2:$H$65536,MATCH(U$1,background_technosphere!$C$2:$C$65536,0))),INDEX(l_fp!$F$3:$F$65537,MATCH(U$1,l_fp!$A$3:$A$65537,0)))," "))</f>
        <v xml:space="preserve"> </v>
      </c>
      <c r="V3" s="88" t="str">
        <f>IF(_xlfn.IFNA(_xlfn.IFNA(_xlfn.IFNA(INDEX(l_goods!$D$3:$D$65537,MATCH(V$1,l_goods!$A$3:$A$65537,0)),INDEX(background_technosphere!$H$2:$H$65536,MATCH(V$1,background_technosphere!$C$2:$C$65536,0))),INDEX(l_fp!$F$3:$F$65537,MATCH(V$1,l_fp!$A$3:$A$65537,0)))," ")=0," ",_xlfn.IFNA(_xlfn.IFNA(_xlfn.IFNA(INDEX(l_goods!$D$3:$D$65537,MATCH(V$1,l_goods!$A$3:$A$65537,0)),INDEX(background_technosphere!$H$2:$H$65536,MATCH(V$1,background_technosphere!$C$2:$C$65536,0))),INDEX(l_fp!$F$3:$F$65537,MATCH(V$1,l_fp!$A$3:$A$65537,0)))," "))</f>
        <v xml:space="preserve"> </v>
      </c>
      <c r="W3" s="88" t="str">
        <f>IF(_xlfn.IFNA(_xlfn.IFNA(_xlfn.IFNA(INDEX(l_goods!$D$3:$D$65537,MATCH(W$1,l_goods!$A$3:$A$65537,0)),INDEX(background_technosphere!$H$2:$H$65536,MATCH(W$1,background_technosphere!$C$2:$C$65536,0))),INDEX(l_fp!$F$3:$F$65537,MATCH(W$1,l_fp!$A$3:$A$65537,0)))," ")=0," ",_xlfn.IFNA(_xlfn.IFNA(_xlfn.IFNA(INDEX(l_goods!$D$3:$D$65537,MATCH(W$1,l_goods!$A$3:$A$65537,0)),INDEX(background_technosphere!$H$2:$H$65536,MATCH(W$1,background_technosphere!$C$2:$C$65536,0))),INDEX(l_fp!$F$3:$F$65537,MATCH(W$1,l_fp!$A$3:$A$65537,0)))," "))</f>
        <v xml:space="preserve"> </v>
      </c>
      <c r="X3" s="88" t="str">
        <f>IF(_xlfn.IFNA(_xlfn.IFNA(_xlfn.IFNA(INDEX(l_goods!$D$3:$D$65537,MATCH(X$1,l_goods!$A$3:$A$65537,0)),INDEX(background_technosphere!$H$2:$H$65536,MATCH(X$1,background_technosphere!$C$2:$C$65536,0))),INDEX(l_fp!$F$3:$F$65537,MATCH(X$1,l_fp!$A$3:$A$65537,0)))," ")=0," ",_xlfn.IFNA(_xlfn.IFNA(_xlfn.IFNA(INDEX(l_goods!$D$3:$D$65537,MATCH(X$1,l_goods!$A$3:$A$65537,0)),INDEX(background_technosphere!$H$2:$H$65536,MATCH(X$1,background_technosphere!$C$2:$C$65536,0))),INDEX(l_fp!$F$3:$F$65537,MATCH(X$1,l_fp!$A$3:$A$65537,0)))," "))</f>
        <v xml:space="preserve"> </v>
      </c>
      <c r="Y3" s="88" t="str">
        <f>IF(_xlfn.IFNA(_xlfn.IFNA(_xlfn.IFNA(INDEX(l_goods!$D$3:$D$65537,MATCH(Y$1,l_goods!$A$3:$A$65537,0)),INDEX(background_technosphere!$H$2:$H$65536,MATCH(Y$1,background_technosphere!$C$2:$C$65536,0))),INDEX(l_fp!$F$3:$F$65537,MATCH(Y$1,l_fp!$A$3:$A$65537,0)))," ")=0," ",_xlfn.IFNA(_xlfn.IFNA(_xlfn.IFNA(INDEX(l_goods!$D$3:$D$65537,MATCH(Y$1,l_goods!$A$3:$A$65537,0)),INDEX(background_technosphere!$H$2:$H$65536,MATCH(Y$1,background_technosphere!$C$2:$C$65536,0))),INDEX(l_fp!$F$3:$F$65537,MATCH(Y$1,l_fp!$A$3:$A$65537,0)))," "))</f>
        <v xml:space="preserve"> </v>
      </c>
      <c r="Z3" s="88" t="str">
        <f>IF(_xlfn.IFNA(_xlfn.IFNA(_xlfn.IFNA(INDEX(l_goods!$D$3:$D$65537,MATCH(Z$1,l_goods!$A$3:$A$65537,0)),INDEX(background_technosphere!$H$2:$H$65536,MATCH(Z$1,background_technosphere!$C$2:$C$65536,0))),INDEX(l_fp!$F$3:$F$65537,MATCH(Z$1,l_fp!$A$3:$A$65537,0)))," ")=0," ",_xlfn.IFNA(_xlfn.IFNA(_xlfn.IFNA(INDEX(l_goods!$D$3:$D$65537,MATCH(Z$1,l_goods!$A$3:$A$65537,0)),INDEX(background_technosphere!$H$2:$H$65536,MATCH(Z$1,background_technosphere!$C$2:$C$65536,0))),INDEX(l_fp!$F$3:$F$65537,MATCH(Z$1,l_fp!$A$3:$A$65537,0)))," "))</f>
        <v xml:space="preserve"> </v>
      </c>
      <c r="AA3" s="88" t="str">
        <f>IF(_xlfn.IFNA(_xlfn.IFNA(_xlfn.IFNA(INDEX(l_goods!$D$3:$D$65537,MATCH(AA$1,l_goods!$A$3:$A$65537,0)),INDEX(background_technosphere!$H$2:$H$65536,MATCH(AA$1,background_technosphere!$C$2:$C$65536,0))),INDEX(l_fp!$F$3:$F$65537,MATCH(AA$1,l_fp!$A$3:$A$65537,0)))," ")=0," ",_xlfn.IFNA(_xlfn.IFNA(_xlfn.IFNA(INDEX(l_goods!$D$3:$D$65537,MATCH(AA$1,l_goods!$A$3:$A$65537,0)),INDEX(background_technosphere!$H$2:$H$65536,MATCH(AA$1,background_technosphere!$C$2:$C$65536,0))),INDEX(l_fp!$F$3:$F$65537,MATCH(AA$1,l_fp!$A$3:$A$65537,0)))," "))</f>
        <v xml:space="preserve"> </v>
      </c>
      <c r="AB3" s="88" t="str">
        <f>IF(_xlfn.IFNA(_xlfn.IFNA(_xlfn.IFNA(INDEX(l_goods!$D$3:$D$65537,MATCH(AB$1,l_goods!$A$3:$A$65537,0)),INDEX(background_technosphere!$H$2:$H$65536,MATCH(AB$1,background_technosphere!$C$2:$C$65536,0))),INDEX(l_fp!$F$3:$F$65537,MATCH(AB$1,l_fp!$A$3:$A$65537,0)))," ")=0," ",_xlfn.IFNA(_xlfn.IFNA(_xlfn.IFNA(INDEX(l_goods!$D$3:$D$65537,MATCH(AB$1,l_goods!$A$3:$A$65537,0)),INDEX(background_technosphere!$H$2:$H$65536,MATCH(AB$1,background_technosphere!$C$2:$C$65536,0))),INDEX(l_fp!$F$3:$F$65537,MATCH(AB$1,l_fp!$A$3:$A$65537,0)))," "))</f>
        <v xml:space="preserve"> </v>
      </c>
      <c r="AC3" s="88" t="str">
        <f>IF(_xlfn.IFNA(_xlfn.IFNA(_xlfn.IFNA(INDEX(l_goods!$D$3:$D$65537,MATCH(AC$1,l_goods!$A$3:$A$65537,0)),INDEX(background_technosphere!$H$2:$H$65536,MATCH(AC$1,background_technosphere!$C$2:$C$65536,0))),INDEX(l_fp!$F$3:$F$65537,MATCH(AC$1,l_fp!$A$3:$A$65537,0)))," ")=0," ",_xlfn.IFNA(_xlfn.IFNA(_xlfn.IFNA(INDEX(l_goods!$D$3:$D$65537,MATCH(AC$1,l_goods!$A$3:$A$65537,0)),INDEX(background_technosphere!$H$2:$H$65536,MATCH(AC$1,background_technosphere!$C$2:$C$65536,0))),INDEX(l_fp!$F$3:$F$65537,MATCH(AC$1,l_fp!$A$3:$A$65537,0)))," "))</f>
        <v xml:space="preserve"> </v>
      </c>
      <c r="AD3" s="88" t="str">
        <f>IF(_xlfn.IFNA(_xlfn.IFNA(_xlfn.IFNA(INDEX(l_goods!$D$3:$D$65537,MATCH(AD$1,l_goods!$A$3:$A$65537,0)),INDEX(background_technosphere!$H$2:$H$65536,MATCH(AD$1,background_technosphere!$C$2:$C$65536,0))),INDEX(l_fp!$F$3:$F$65537,MATCH(AD$1,l_fp!$A$3:$A$65537,0)))," ")=0," ",_xlfn.IFNA(_xlfn.IFNA(_xlfn.IFNA(INDEX(l_goods!$D$3:$D$65537,MATCH(AD$1,l_goods!$A$3:$A$65537,0)),INDEX(background_technosphere!$H$2:$H$65536,MATCH(AD$1,background_technosphere!$C$2:$C$65536,0))),INDEX(l_fp!$F$3:$F$65537,MATCH(AD$1,l_fp!$A$3:$A$65537,0)))," "))</f>
        <v xml:space="preserve"> </v>
      </c>
      <c r="AE3" s="88" t="str">
        <f>IF(_xlfn.IFNA(_xlfn.IFNA(_xlfn.IFNA(INDEX(l_goods!$D$3:$D$65537,MATCH(AE$1,l_goods!$A$3:$A$65537,0)),INDEX(background_technosphere!$H$2:$H$65536,MATCH(AE$1,background_technosphere!$C$2:$C$65536,0))),INDEX(l_fp!$F$3:$F$65537,MATCH(AE$1,l_fp!$A$3:$A$65537,0)))," ")=0," ",_xlfn.IFNA(_xlfn.IFNA(_xlfn.IFNA(INDEX(l_goods!$D$3:$D$65537,MATCH(AE$1,l_goods!$A$3:$A$65537,0)),INDEX(background_technosphere!$H$2:$H$65536,MATCH(AE$1,background_technosphere!$C$2:$C$65536,0))),INDEX(l_fp!$F$3:$F$65537,MATCH(AE$1,l_fp!$A$3:$A$65537,0)))," "))</f>
        <v xml:space="preserve"> </v>
      </c>
      <c r="AF3" s="88" t="str">
        <f>IF(_xlfn.IFNA(_xlfn.IFNA(_xlfn.IFNA(INDEX(l_goods!$D$3:$D$65537,MATCH(AF$1,l_goods!$A$3:$A$65537,0)),INDEX(background_technosphere!$H$2:$H$65536,MATCH(AF$1,background_technosphere!$C$2:$C$65536,0))),INDEX(l_fp!$F$3:$F$65537,MATCH(AF$1,l_fp!$A$3:$A$65537,0)))," ")=0," ",_xlfn.IFNA(_xlfn.IFNA(_xlfn.IFNA(INDEX(l_goods!$D$3:$D$65537,MATCH(AF$1,l_goods!$A$3:$A$65537,0)),INDEX(background_technosphere!$H$2:$H$65536,MATCH(AF$1,background_technosphere!$C$2:$C$65536,0))),INDEX(l_fp!$F$3:$F$65537,MATCH(AF$1,l_fp!$A$3:$A$65537,0)))," "))</f>
        <v xml:space="preserve"> </v>
      </c>
      <c r="AG3" s="88" t="str">
        <f>IF(_xlfn.IFNA(_xlfn.IFNA(_xlfn.IFNA(INDEX(l_goods!$D$3:$D$65537,MATCH(AG$1,l_goods!$A$3:$A$65537,0)),INDEX(background_technosphere!$H$2:$H$65536,MATCH(AG$1,background_technosphere!$C$2:$C$65536,0))),INDEX(l_fp!$F$3:$F$65537,MATCH(AG$1,l_fp!$A$3:$A$65537,0)))," ")=0," ",_xlfn.IFNA(_xlfn.IFNA(_xlfn.IFNA(INDEX(l_goods!$D$3:$D$65537,MATCH(AG$1,l_goods!$A$3:$A$65537,0)),INDEX(background_technosphere!$H$2:$H$65536,MATCH(AG$1,background_technosphere!$C$2:$C$65536,0))),INDEX(l_fp!$F$3:$F$65537,MATCH(AG$1,l_fp!$A$3:$A$65537,0)))," "))</f>
        <v xml:space="preserve"> </v>
      </c>
      <c r="AH3" s="88" t="str">
        <f>IF(_xlfn.IFNA(_xlfn.IFNA(_xlfn.IFNA(INDEX(l_goods!$D$3:$D$65537,MATCH(AH$1,l_goods!$A$3:$A$65537,0)),INDEX(background_technosphere!$H$2:$H$65536,MATCH(AH$1,background_technosphere!$C$2:$C$65536,0))),INDEX(l_fp!$F$3:$F$65537,MATCH(AH$1,l_fp!$A$3:$A$65537,0)))," ")=0," ",_xlfn.IFNA(_xlfn.IFNA(_xlfn.IFNA(INDEX(l_goods!$D$3:$D$65537,MATCH(AH$1,l_goods!$A$3:$A$65537,0)),INDEX(background_technosphere!$H$2:$H$65536,MATCH(AH$1,background_technosphere!$C$2:$C$65536,0))),INDEX(l_fp!$F$3:$F$65537,MATCH(AH$1,l_fp!$A$3:$A$65537,0)))," "))</f>
        <v xml:space="preserve"> </v>
      </c>
      <c r="AI3" s="88" t="str">
        <f>IF(_xlfn.IFNA(_xlfn.IFNA(_xlfn.IFNA(INDEX(l_goods!$D$3:$D$65537,MATCH(AI$1,l_goods!$A$3:$A$65537,0)),INDEX(background_technosphere!$H$2:$H$65536,MATCH(AI$1,background_technosphere!$C$2:$C$65536,0))),INDEX(l_fp!$F$3:$F$65537,MATCH(AI$1,l_fp!$A$3:$A$65537,0)))," ")=0," ",_xlfn.IFNA(_xlfn.IFNA(_xlfn.IFNA(INDEX(l_goods!$D$3:$D$65537,MATCH(AI$1,l_goods!$A$3:$A$65537,0)),INDEX(background_technosphere!$H$2:$H$65536,MATCH(AI$1,background_technosphere!$C$2:$C$65536,0))),INDEX(l_fp!$F$3:$F$65537,MATCH(AI$1,l_fp!$A$3:$A$65537,0)))," "))</f>
        <v xml:space="preserve"> </v>
      </c>
      <c r="AJ3" s="88" t="str">
        <f>IF(_xlfn.IFNA(_xlfn.IFNA(_xlfn.IFNA(INDEX(l_goods!$D$3:$D$65537,MATCH(AJ$1,l_goods!$A$3:$A$65537,0)),INDEX(background_technosphere!$H$2:$H$65536,MATCH(AJ$1,background_technosphere!$C$2:$C$65536,0))),INDEX(l_fp!$F$3:$F$65537,MATCH(AJ$1,l_fp!$A$3:$A$65537,0)))," ")=0," ",_xlfn.IFNA(_xlfn.IFNA(_xlfn.IFNA(INDEX(l_goods!$D$3:$D$65537,MATCH(AJ$1,l_goods!$A$3:$A$65537,0)),INDEX(background_technosphere!$H$2:$H$65536,MATCH(AJ$1,background_technosphere!$C$2:$C$65536,0))),INDEX(l_fp!$F$3:$F$65537,MATCH(AJ$1,l_fp!$A$3:$A$65537,0)))," "))</f>
        <v xml:space="preserve"> </v>
      </c>
      <c r="AK3" s="88" t="str">
        <f>IF(_xlfn.IFNA(_xlfn.IFNA(_xlfn.IFNA(INDEX(l_goods!$D$3:$D$65537,MATCH(AK$1,l_goods!$A$3:$A$65537,0)),INDEX(background_technosphere!$H$2:$H$65536,MATCH(AK$1,background_technosphere!$C$2:$C$65536,0))),INDEX(l_fp!$F$3:$F$65537,MATCH(AK$1,l_fp!$A$3:$A$65537,0)))," ")=0," ",_xlfn.IFNA(_xlfn.IFNA(_xlfn.IFNA(INDEX(l_goods!$D$3:$D$65537,MATCH(AK$1,l_goods!$A$3:$A$65537,0)),INDEX(background_technosphere!$H$2:$H$65536,MATCH(AK$1,background_technosphere!$C$2:$C$65536,0))),INDEX(l_fp!$F$3:$F$65537,MATCH(AK$1,l_fp!$A$3:$A$65537,0)))," "))</f>
        <v xml:space="preserve"> </v>
      </c>
      <c r="AL3" s="88" t="str">
        <f>IF(_xlfn.IFNA(_xlfn.IFNA(_xlfn.IFNA(INDEX(l_goods!$D$3:$D$65537,MATCH(AL$1,l_goods!$A$3:$A$65537,0)),INDEX(background_technosphere!$H$2:$H$65536,MATCH(AL$1,background_technosphere!$C$2:$C$65536,0))),INDEX(l_fp!$F$3:$F$65537,MATCH(AL$1,l_fp!$A$3:$A$65537,0)))," ")=0," ",_xlfn.IFNA(_xlfn.IFNA(_xlfn.IFNA(INDEX(l_goods!$D$3:$D$65537,MATCH(AL$1,l_goods!$A$3:$A$65537,0)),INDEX(background_technosphere!$H$2:$H$65536,MATCH(AL$1,background_technosphere!$C$2:$C$65536,0))),INDEX(l_fp!$F$3:$F$65537,MATCH(AL$1,l_fp!$A$3:$A$65537,0)))," "))</f>
        <v xml:space="preserve"> </v>
      </c>
      <c r="AM3" s="88" t="str">
        <f>IF(_xlfn.IFNA(_xlfn.IFNA(_xlfn.IFNA(INDEX(l_goods!$D$3:$D$65537,MATCH(AM$1,l_goods!$A$3:$A$65537,0)),INDEX(background_technosphere!$H$2:$H$65536,MATCH(AM$1,background_technosphere!$C$2:$C$65536,0))),INDEX(l_fp!$F$3:$F$65537,MATCH(AM$1,l_fp!$A$3:$A$65537,0)))," ")=0," ",_xlfn.IFNA(_xlfn.IFNA(_xlfn.IFNA(INDEX(l_goods!$D$3:$D$65537,MATCH(AM$1,l_goods!$A$3:$A$65537,0)),INDEX(background_technosphere!$H$2:$H$65536,MATCH(AM$1,background_technosphere!$C$2:$C$65536,0))),INDEX(l_fp!$F$3:$F$65537,MATCH(AM$1,l_fp!$A$3:$A$65537,0)))," "))</f>
        <v xml:space="preserve"> </v>
      </c>
      <c r="AN3" s="88" t="str">
        <f>IF(_xlfn.IFNA(_xlfn.IFNA(_xlfn.IFNA(INDEX(l_goods!$D$3:$D$65537,MATCH(AN$1,l_goods!$A$3:$A$65537,0)),INDEX(background_technosphere!$H$2:$H$65536,MATCH(AN$1,background_technosphere!$C$2:$C$65536,0))),INDEX(l_fp!$F$3:$F$65537,MATCH(AN$1,l_fp!$A$3:$A$65537,0)))," ")=0," ",_xlfn.IFNA(_xlfn.IFNA(_xlfn.IFNA(INDEX(l_goods!$D$3:$D$65537,MATCH(AN$1,l_goods!$A$3:$A$65537,0)),INDEX(background_technosphere!$H$2:$H$65536,MATCH(AN$1,background_technosphere!$C$2:$C$65536,0))),INDEX(l_fp!$F$3:$F$65537,MATCH(AN$1,l_fp!$A$3:$A$65537,0)))," "))</f>
        <v xml:space="preserve"> </v>
      </c>
      <c r="AO3" s="88" t="str">
        <f>IF(_xlfn.IFNA(_xlfn.IFNA(_xlfn.IFNA(INDEX(l_goods!$D$3:$D$65537,MATCH(AO$1,l_goods!$A$3:$A$65537,0)),INDEX(background_technosphere!$H$2:$H$65536,MATCH(AO$1,background_technosphere!$C$2:$C$65536,0))),INDEX(l_fp!$F$3:$F$65537,MATCH(AO$1,l_fp!$A$3:$A$65537,0)))," ")=0," ",_xlfn.IFNA(_xlfn.IFNA(_xlfn.IFNA(INDEX(l_goods!$D$3:$D$65537,MATCH(AO$1,l_goods!$A$3:$A$65537,0)),INDEX(background_technosphere!$H$2:$H$65536,MATCH(AO$1,background_technosphere!$C$2:$C$65536,0))),INDEX(l_fp!$F$3:$F$65537,MATCH(AO$1,l_fp!$A$3:$A$65537,0)))," "))</f>
        <v xml:space="preserve"> </v>
      </c>
      <c r="AP3" s="88" t="str">
        <f>IF(_xlfn.IFNA(_xlfn.IFNA(_xlfn.IFNA(INDEX(l_goods!$D$3:$D$65537,MATCH(AP$1,l_goods!$A$3:$A$65537,0)),INDEX(background_technosphere!$H$2:$H$65536,MATCH(AP$1,background_technosphere!$C$2:$C$65536,0))),INDEX(l_fp!$F$3:$F$65537,MATCH(AP$1,l_fp!$A$3:$A$65537,0)))," ")=0," ",_xlfn.IFNA(_xlfn.IFNA(_xlfn.IFNA(INDEX(l_goods!$D$3:$D$65537,MATCH(AP$1,l_goods!$A$3:$A$65537,0)),INDEX(background_technosphere!$H$2:$H$65536,MATCH(AP$1,background_technosphere!$C$2:$C$65536,0))),INDEX(l_fp!$F$3:$F$65537,MATCH(AP$1,l_fp!$A$3:$A$65537,0)))," "))</f>
        <v xml:space="preserve"> </v>
      </c>
      <c r="AQ3" s="88" t="str">
        <f>IF(_xlfn.IFNA(_xlfn.IFNA(_xlfn.IFNA(INDEX(l_goods!$D$3:$D$65537,MATCH(AQ$1,l_goods!$A$3:$A$65537,0)),INDEX(background_technosphere!$H$2:$H$65536,MATCH(AQ$1,background_technosphere!$C$2:$C$65536,0))),INDEX(l_fp!$F$3:$F$65537,MATCH(AQ$1,l_fp!$A$3:$A$65537,0)))," ")=0," ",_xlfn.IFNA(_xlfn.IFNA(_xlfn.IFNA(INDEX(l_goods!$D$3:$D$65537,MATCH(AQ$1,l_goods!$A$3:$A$65537,0)),INDEX(background_technosphere!$H$2:$H$65536,MATCH(AQ$1,background_technosphere!$C$2:$C$65536,0))),INDEX(l_fp!$F$3:$F$65537,MATCH(AQ$1,l_fp!$A$3:$A$65537,0)))," "))</f>
        <v xml:space="preserve"> </v>
      </c>
      <c r="AR3" s="88" t="str">
        <f>IF(_xlfn.IFNA(_xlfn.IFNA(_xlfn.IFNA(INDEX(l_goods!$D$3:$D$65537,MATCH(AR$1,l_goods!$A$3:$A$65537,0)),INDEX(background_technosphere!$H$2:$H$65536,MATCH(AR$1,background_technosphere!$C$2:$C$65536,0))),INDEX(l_fp!$F$3:$F$65537,MATCH(AR$1,l_fp!$A$3:$A$65537,0)))," ")=0," ",_xlfn.IFNA(_xlfn.IFNA(_xlfn.IFNA(INDEX(l_goods!$D$3:$D$65537,MATCH(AR$1,l_goods!$A$3:$A$65537,0)),INDEX(background_technosphere!$H$2:$H$65536,MATCH(AR$1,background_technosphere!$C$2:$C$65536,0))),INDEX(l_fp!$F$3:$F$65537,MATCH(AR$1,l_fp!$A$3:$A$65537,0)))," "))</f>
        <v xml:space="preserve"> </v>
      </c>
      <c r="AS3" s="88" t="str">
        <f>IF(_xlfn.IFNA(_xlfn.IFNA(_xlfn.IFNA(INDEX(l_goods!$D$3:$D$65537,MATCH(AS$1,l_goods!$A$3:$A$65537,0)),INDEX(background_technosphere!$H$2:$H$65536,MATCH(AS$1,background_technosphere!$C$2:$C$65536,0))),INDEX(l_fp!$F$3:$F$65537,MATCH(AS$1,l_fp!$A$3:$A$65537,0)))," ")=0," ",_xlfn.IFNA(_xlfn.IFNA(_xlfn.IFNA(INDEX(l_goods!$D$3:$D$65537,MATCH(AS$1,l_goods!$A$3:$A$65537,0)),INDEX(background_technosphere!$H$2:$H$65536,MATCH(AS$1,background_technosphere!$C$2:$C$65536,0))),INDEX(l_fp!$F$3:$F$65537,MATCH(AS$1,l_fp!$A$3:$A$65537,0)))," "))</f>
        <v xml:space="preserve"> </v>
      </c>
      <c r="AT3" s="88" t="str">
        <f>IF(_xlfn.IFNA(_xlfn.IFNA(_xlfn.IFNA(INDEX(l_goods!$D$3:$D$65537,MATCH(AT$1,l_goods!$A$3:$A$65537,0)),INDEX(background_technosphere!$H$2:$H$65536,MATCH(AT$1,background_technosphere!$C$2:$C$65536,0))),INDEX(l_fp!$F$3:$F$65537,MATCH(AT$1,l_fp!$A$3:$A$65537,0)))," ")=0," ",_xlfn.IFNA(_xlfn.IFNA(_xlfn.IFNA(INDEX(l_goods!$D$3:$D$65537,MATCH(AT$1,l_goods!$A$3:$A$65537,0)),INDEX(background_technosphere!$H$2:$H$65536,MATCH(AT$1,background_technosphere!$C$2:$C$65536,0))),INDEX(l_fp!$F$3:$F$65537,MATCH(AT$1,l_fp!$A$3:$A$65537,0)))," "))</f>
        <v xml:space="preserve"> </v>
      </c>
      <c r="AU3" s="88" t="str">
        <f>IF(_xlfn.IFNA(_xlfn.IFNA(_xlfn.IFNA(INDEX(l_goods!$D$3:$D$65537,MATCH(AU$1,l_goods!$A$3:$A$65537,0)),INDEX(background_technosphere!$H$2:$H$65536,MATCH(AU$1,background_technosphere!$C$2:$C$65536,0))),INDEX(l_fp!$F$3:$F$65537,MATCH(AU$1,l_fp!$A$3:$A$65537,0)))," ")=0," ",_xlfn.IFNA(_xlfn.IFNA(_xlfn.IFNA(INDEX(l_goods!$D$3:$D$65537,MATCH(AU$1,l_goods!$A$3:$A$65537,0)),INDEX(background_technosphere!$H$2:$H$65536,MATCH(AU$1,background_technosphere!$C$2:$C$65536,0))),INDEX(l_fp!$F$3:$F$65537,MATCH(AU$1,l_fp!$A$3:$A$65537,0)))," "))</f>
        <v xml:space="preserve"> </v>
      </c>
      <c r="AV3" s="88" t="str">
        <f>IF(_xlfn.IFNA(_xlfn.IFNA(_xlfn.IFNA(INDEX(l_goods!$D$3:$D$65537,MATCH(AV$1,l_goods!$A$3:$A$65537,0)),INDEX(background_technosphere!$H$2:$H$65536,MATCH(AV$1,background_technosphere!$C$2:$C$65536,0))),INDEX(l_fp!$F$3:$F$65537,MATCH(AV$1,l_fp!$A$3:$A$65537,0)))," ")=0," ",_xlfn.IFNA(_xlfn.IFNA(_xlfn.IFNA(INDEX(l_goods!$D$3:$D$65537,MATCH(AV$1,l_goods!$A$3:$A$65537,0)),INDEX(background_technosphere!$H$2:$H$65536,MATCH(AV$1,background_technosphere!$C$2:$C$65536,0))),INDEX(l_fp!$F$3:$F$65537,MATCH(AV$1,l_fp!$A$3:$A$65537,0)))," "))</f>
        <v xml:space="preserve"> </v>
      </c>
      <c r="AW3" s="88" t="str">
        <f>IF(_xlfn.IFNA(_xlfn.IFNA(_xlfn.IFNA(INDEX(l_goods!$D$3:$D$65537,MATCH(AW$1,l_goods!$A$3:$A$65537,0)),INDEX(background_technosphere!$H$2:$H$65536,MATCH(AW$1,background_technosphere!$C$2:$C$65536,0))),INDEX(l_fp!$F$3:$F$65537,MATCH(AW$1,l_fp!$A$3:$A$65537,0)))," ")=0," ",_xlfn.IFNA(_xlfn.IFNA(_xlfn.IFNA(INDEX(l_goods!$D$3:$D$65537,MATCH(AW$1,l_goods!$A$3:$A$65537,0)),INDEX(background_technosphere!$H$2:$H$65536,MATCH(AW$1,background_technosphere!$C$2:$C$65536,0))),INDEX(l_fp!$F$3:$F$65537,MATCH(AW$1,l_fp!$A$3:$A$65537,0)))," "))</f>
        <v xml:space="preserve"> </v>
      </c>
      <c r="AX3" s="88" t="str">
        <f>IF(_xlfn.IFNA(_xlfn.IFNA(_xlfn.IFNA(INDEX(l_goods!$D$3:$D$65537,MATCH(AX$1,l_goods!$A$3:$A$65537,0)),INDEX(background_technosphere!$H$2:$H$65536,MATCH(AX$1,background_technosphere!$C$2:$C$65536,0))),INDEX(l_fp!$F$3:$F$65537,MATCH(AX$1,l_fp!$A$3:$A$65537,0)))," ")=0," ",_xlfn.IFNA(_xlfn.IFNA(_xlfn.IFNA(INDEX(l_goods!$D$3:$D$65537,MATCH(AX$1,l_goods!$A$3:$A$65537,0)),INDEX(background_technosphere!$H$2:$H$65536,MATCH(AX$1,background_technosphere!$C$2:$C$65536,0))),INDEX(l_fp!$F$3:$F$65537,MATCH(AX$1,l_fp!$A$3:$A$65537,0)))," "))</f>
        <v xml:space="preserve"> </v>
      </c>
      <c r="AY3" s="88" t="str">
        <f>IF(_xlfn.IFNA(_xlfn.IFNA(_xlfn.IFNA(INDEX(l_goods!$D$3:$D$65537,MATCH(AY$1,l_goods!$A$3:$A$65537,0)),INDEX(background_technosphere!$H$2:$H$65536,MATCH(AY$1,background_technosphere!$C$2:$C$65536,0))),INDEX(l_fp!$F$3:$F$65537,MATCH(AY$1,l_fp!$A$3:$A$65537,0)))," ")=0," ",_xlfn.IFNA(_xlfn.IFNA(_xlfn.IFNA(INDEX(l_goods!$D$3:$D$65537,MATCH(AY$1,l_goods!$A$3:$A$65537,0)),INDEX(background_technosphere!$H$2:$H$65536,MATCH(AY$1,background_technosphere!$C$2:$C$65536,0))),INDEX(l_fp!$F$3:$F$65537,MATCH(AY$1,l_fp!$A$3:$A$65537,0)))," "))</f>
        <v xml:space="preserve"> </v>
      </c>
      <c r="AZ3" s="88" t="str">
        <f>IF(_xlfn.IFNA(_xlfn.IFNA(_xlfn.IFNA(INDEX(l_goods!$D$3:$D$65537,MATCH(AZ$1,l_goods!$A$3:$A$65537,0)),INDEX(background_technosphere!$H$2:$H$65536,MATCH(AZ$1,background_technosphere!$C$2:$C$65536,0))),INDEX(l_fp!$F$3:$F$65537,MATCH(AZ$1,l_fp!$A$3:$A$65537,0)))," ")=0," ",_xlfn.IFNA(_xlfn.IFNA(_xlfn.IFNA(INDEX(l_goods!$D$3:$D$65537,MATCH(AZ$1,l_goods!$A$3:$A$65537,0)),INDEX(background_technosphere!$H$2:$H$65536,MATCH(AZ$1,background_technosphere!$C$2:$C$65536,0))),INDEX(l_fp!$F$3:$F$65537,MATCH(AZ$1,l_fp!$A$3:$A$65537,0)))," "))</f>
        <v xml:space="preserve"> </v>
      </c>
      <c r="BA3" s="88" t="str">
        <f>IF(_xlfn.IFNA(_xlfn.IFNA(_xlfn.IFNA(INDEX(l_goods!$D$3:$D$65537,MATCH(BA$1,l_goods!$A$3:$A$65537,0)),INDEX(background_technosphere!$H$2:$H$65536,MATCH(BA$1,background_technosphere!$C$2:$C$65536,0))),INDEX(l_fp!$F$3:$F$65537,MATCH(BA$1,l_fp!$A$3:$A$65537,0)))," ")=0," ",_xlfn.IFNA(_xlfn.IFNA(_xlfn.IFNA(INDEX(l_goods!$D$3:$D$65537,MATCH(BA$1,l_goods!$A$3:$A$65537,0)),INDEX(background_technosphere!$H$2:$H$65536,MATCH(BA$1,background_technosphere!$C$2:$C$65536,0))),INDEX(l_fp!$F$3:$F$65537,MATCH(BA$1,l_fp!$A$3:$A$65537,0)))," "))</f>
        <v xml:space="preserve"> </v>
      </c>
      <c r="BB3" s="88" t="str">
        <f>IF(_xlfn.IFNA(_xlfn.IFNA(_xlfn.IFNA(INDEX(l_goods!$D$3:$D$65537,MATCH(BB$1,l_goods!$A$3:$A$65537,0)),INDEX(background_technosphere!$H$2:$H$65536,MATCH(BB$1,background_technosphere!$C$2:$C$65536,0))),INDEX(l_fp!$F$3:$F$65537,MATCH(BB$1,l_fp!$A$3:$A$65537,0)))," ")=0," ",_xlfn.IFNA(_xlfn.IFNA(_xlfn.IFNA(INDEX(l_goods!$D$3:$D$65537,MATCH(BB$1,l_goods!$A$3:$A$65537,0)),INDEX(background_technosphere!$H$2:$H$65536,MATCH(BB$1,background_technosphere!$C$2:$C$65536,0))),INDEX(l_fp!$F$3:$F$65537,MATCH(BB$1,l_fp!$A$3:$A$65537,0)))," "))</f>
        <v xml:space="preserve"> </v>
      </c>
      <c r="BC3" s="88" t="str">
        <f>IF(_xlfn.IFNA(_xlfn.IFNA(_xlfn.IFNA(INDEX(l_goods!$D$3:$D$65537,MATCH(BC$1,l_goods!$A$3:$A$65537,0)),INDEX(background_technosphere!$H$2:$H$65536,MATCH(BC$1,background_technosphere!$C$2:$C$65536,0))),INDEX(l_fp!$F$3:$F$65537,MATCH(BC$1,l_fp!$A$3:$A$65537,0)))," ")=0," ",_xlfn.IFNA(_xlfn.IFNA(_xlfn.IFNA(INDEX(l_goods!$D$3:$D$65537,MATCH(BC$1,l_goods!$A$3:$A$65537,0)),INDEX(background_technosphere!$H$2:$H$65536,MATCH(BC$1,background_technosphere!$C$2:$C$65536,0))),INDEX(l_fp!$F$3:$F$65537,MATCH(BC$1,l_fp!$A$3:$A$65537,0)))," "))</f>
        <v xml:space="preserve"> </v>
      </c>
      <c r="BD3" s="88" t="str">
        <f>IF(_xlfn.IFNA(_xlfn.IFNA(_xlfn.IFNA(INDEX(l_goods!$D$3:$D$65537,MATCH(BD$1,l_goods!$A$3:$A$65537,0)),INDEX(background_technosphere!$H$2:$H$65536,MATCH(BD$1,background_technosphere!$C$2:$C$65536,0))),INDEX(l_fp!$F$3:$F$65537,MATCH(BD$1,l_fp!$A$3:$A$65537,0)))," ")=0," ",_xlfn.IFNA(_xlfn.IFNA(_xlfn.IFNA(INDEX(l_goods!$D$3:$D$65537,MATCH(BD$1,l_goods!$A$3:$A$65537,0)),INDEX(background_technosphere!$H$2:$H$65536,MATCH(BD$1,background_technosphere!$C$2:$C$65536,0))),INDEX(l_fp!$F$3:$F$65537,MATCH(BD$1,l_fp!$A$3:$A$65537,0)))," "))</f>
        <v xml:space="preserve"> </v>
      </c>
      <c r="BE3" s="88" t="str">
        <f>IF(_xlfn.IFNA(_xlfn.IFNA(_xlfn.IFNA(INDEX(l_goods!$D$3:$D$65537,MATCH(BE$1,l_goods!$A$3:$A$65537,0)),INDEX(background_technosphere!$H$2:$H$65536,MATCH(BE$1,background_technosphere!$C$2:$C$65536,0))),INDEX(l_fp!$F$3:$F$65537,MATCH(BE$1,l_fp!$A$3:$A$65537,0)))," ")=0," ",_xlfn.IFNA(_xlfn.IFNA(_xlfn.IFNA(INDEX(l_goods!$D$3:$D$65537,MATCH(BE$1,l_goods!$A$3:$A$65537,0)),INDEX(background_technosphere!$H$2:$H$65536,MATCH(BE$1,background_technosphere!$C$2:$C$65536,0))),INDEX(l_fp!$F$3:$F$65537,MATCH(BE$1,l_fp!$A$3:$A$65537,0)))," "))</f>
        <v xml:space="preserve"> </v>
      </c>
      <c r="BF3" s="88" t="str">
        <f>IF(_xlfn.IFNA(_xlfn.IFNA(_xlfn.IFNA(INDEX(l_goods!$D$3:$D$65537,MATCH(BF$1,l_goods!$A$3:$A$65537,0)),INDEX(background_technosphere!$H$2:$H$65536,MATCH(BF$1,background_technosphere!$C$2:$C$65536,0))),INDEX(l_fp!$F$3:$F$65537,MATCH(BF$1,l_fp!$A$3:$A$65537,0)))," ")=0," ",_xlfn.IFNA(_xlfn.IFNA(_xlfn.IFNA(INDEX(l_goods!$D$3:$D$65537,MATCH(BF$1,l_goods!$A$3:$A$65537,0)),INDEX(background_technosphere!$H$2:$H$65536,MATCH(BF$1,background_technosphere!$C$2:$C$65536,0))),INDEX(l_fp!$F$3:$F$65537,MATCH(BF$1,l_fp!$A$3:$A$65537,0)))," "))</f>
        <v xml:space="preserve"> </v>
      </c>
      <c r="BG3" s="88" t="str">
        <f>IF(_xlfn.IFNA(_xlfn.IFNA(_xlfn.IFNA(INDEX(l_goods!$D$3:$D$65537,MATCH(BG$1,l_goods!$A$3:$A$65537,0)),INDEX(background_technosphere!$H$2:$H$65536,MATCH(BG$1,background_technosphere!$C$2:$C$65536,0))),INDEX(l_fp!$F$3:$F$65537,MATCH(BG$1,l_fp!$A$3:$A$65537,0)))," ")=0," ",_xlfn.IFNA(_xlfn.IFNA(_xlfn.IFNA(INDEX(l_goods!$D$3:$D$65537,MATCH(BG$1,l_goods!$A$3:$A$65537,0)),INDEX(background_technosphere!$H$2:$H$65536,MATCH(BG$1,background_technosphere!$C$2:$C$65536,0))),INDEX(l_fp!$F$3:$F$65537,MATCH(BG$1,l_fp!$A$3:$A$65537,0)))," "))</f>
        <v xml:space="preserve"> </v>
      </c>
      <c r="BH3" s="88" t="str">
        <f>IF(_xlfn.IFNA(_xlfn.IFNA(_xlfn.IFNA(INDEX(l_goods!$D$3:$D$65537,MATCH(BH$1,l_goods!$A$3:$A$65537,0)),INDEX(background_technosphere!$H$2:$H$65536,MATCH(BH$1,background_technosphere!$C$2:$C$65536,0))),INDEX(l_fp!$F$3:$F$65537,MATCH(BH$1,l_fp!$A$3:$A$65537,0)))," ")=0," ",_xlfn.IFNA(_xlfn.IFNA(_xlfn.IFNA(INDEX(l_goods!$D$3:$D$65537,MATCH(BH$1,l_goods!$A$3:$A$65537,0)),INDEX(background_technosphere!$H$2:$H$65536,MATCH(BH$1,background_technosphere!$C$2:$C$65536,0))),INDEX(l_fp!$F$3:$F$65537,MATCH(BH$1,l_fp!$A$3:$A$65537,0)))," "))</f>
        <v xml:space="preserve"> </v>
      </c>
      <c r="BI3" s="88" t="str">
        <f>IF(_xlfn.IFNA(_xlfn.IFNA(_xlfn.IFNA(INDEX(l_goods!$D$3:$D$65537,MATCH(BI$1,l_goods!$A$3:$A$65537,0)),INDEX(background_technosphere!$H$2:$H$65536,MATCH(BI$1,background_technosphere!$C$2:$C$65536,0))),INDEX(l_fp!$F$3:$F$65537,MATCH(BI$1,l_fp!$A$3:$A$65537,0)))," ")=0," ",_xlfn.IFNA(_xlfn.IFNA(_xlfn.IFNA(INDEX(l_goods!$D$3:$D$65537,MATCH(BI$1,l_goods!$A$3:$A$65537,0)),INDEX(background_technosphere!$H$2:$H$65536,MATCH(BI$1,background_technosphere!$C$2:$C$65536,0))),INDEX(l_fp!$F$3:$F$65537,MATCH(BI$1,l_fp!$A$3:$A$65537,0)))," "))</f>
        <v xml:space="preserve"> </v>
      </c>
      <c r="BJ3" s="88" t="str">
        <f>IF(_xlfn.IFNA(_xlfn.IFNA(_xlfn.IFNA(INDEX(l_goods!$D$3:$D$65537,MATCH(BJ$1,l_goods!$A$3:$A$65537,0)),INDEX(background_technosphere!$H$2:$H$65536,MATCH(BJ$1,background_technosphere!$C$2:$C$65536,0))),INDEX(l_fp!$F$3:$F$65537,MATCH(BJ$1,l_fp!$A$3:$A$65537,0)))," ")=0," ",_xlfn.IFNA(_xlfn.IFNA(_xlfn.IFNA(INDEX(l_goods!$D$3:$D$65537,MATCH(BJ$1,l_goods!$A$3:$A$65537,0)),INDEX(background_technosphere!$H$2:$H$65536,MATCH(BJ$1,background_technosphere!$C$2:$C$65536,0))),INDEX(l_fp!$F$3:$F$65537,MATCH(BJ$1,l_fp!$A$3:$A$65537,0)))," "))</f>
        <v xml:space="preserve"> </v>
      </c>
      <c r="BK3" s="88" t="str">
        <f>IF(_xlfn.IFNA(_xlfn.IFNA(_xlfn.IFNA(INDEX(l_goods!$D$3:$D$65537,MATCH(BK$1,l_goods!$A$3:$A$65537,0)),INDEX(background_technosphere!$H$2:$H$65536,MATCH(BK$1,background_technosphere!$C$2:$C$65536,0))),INDEX(l_fp!$F$3:$F$65537,MATCH(BK$1,l_fp!$A$3:$A$65537,0)))," ")=0," ",_xlfn.IFNA(_xlfn.IFNA(_xlfn.IFNA(INDEX(l_goods!$D$3:$D$65537,MATCH(BK$1,l_goods!$A$3:$A$65537,0)),INDEX(background_technosphere!$H$2:$H$65536,MATCH(BK$1,background_technosphere!$C$2:$C$65536,0))),INDEX(l_fp!$F$3:$F$65537,MATCH(BK$1,l_fp!$A$3:$A$65537,0)))," "))</f>
        <v xml:space="preserve"> </v>
      </c>
      <c r="BL3" s="88" t="str">
        <f>IF(_xlfn.IFNA(_xlfn.IFNA(_xlfn.IFNA(INDEX(l_goods!$D$3:$D$65537,MATCH(BL$1,l_goods!$A$3:$A$65537,0)),INDEX(background_technosphere!$H$2:$H$65536,MATCH(BL$1,background_technosphere!$C$2:$C$65536,0))),INDEX(l_fp!$F$3:$F$65537,MATCH(BL$1,l_fp!$A$3:$A$65537,0)))," ")=0," ",_xlfn.IFNA(_xlfn.IFNA(_xlfn.IFNA(INDEX(l_goods!$D$3:$D$65537,MATCH(BL$1,l_goods!$A$3:$A$65537,0)),INDEX(background_technosphere!$H$2:$H$65536,MATCH(BL$1,background_technosphere!$C$2:$C$65536,0))),INDEX(l_fp!$F$3:$F$65537,MATCH(BL$1,l_fp!$A$3:$A$65537,0)))," "))</f>
        <v xml:space="preserve"> </v>
      </c>
      <c r="BM3" s="88" t="str">
        <f>IF(_xlfn.IFNA(_xlfn.IFNA(_xlfn.IFNA(INDEX(l_goods!$D$3:$D$65537,MATCH(BM$1,l_goods!$A$3:$A$65537,0)),INDEX(background_technosphere!$H$2:$H$65536,MATCH(BM$1,background_technosphere!$C$2:$C$65536,0))),INDEX(l_fp!$F$3:$F$65537,MATCH(BM$1,l_fp!$A$3:$A$65537,0)))," ")=0," ",_xlfn.IFNA(_xlfn.IFNA(_xlfn.IFNA(INDEX(l_goods!$D$3:$D$65537,MATCH(BM$1,l_goods!$A$3:$A$65537,0)),INDEX(background_technosphere!$H$2:$H$65536,MATCH(BM$1,background_technosphere!$C$2:$C$65536,0))),INDEX(l_fp!$F$3:$F$65537,MATCH(BM$1,l_fp!$A$3:$A$65537,0)))," "))</f>
        <v xml:space="preserve"> </v>
      </c>
      <c r="BN3" s="88" t="str">
        <f>IF(_xlfn.IFNA(_xlfn.IFNA(_xlfn.IFNA(INDEX(l_goods!$D$3:$D$65537,MATCH(BN$1,l_goods!$A$3:$A$65537,0)),INDEX(background_technosphere!$H$2:$H$65536,MATCH(BN$1,background_technosphere!$C$2:$C$65536,0))),INDEX(l_fp!$F$3:$F$65537,MATCH(BN$1,l_fp!$A$3:$A$65537,0)))," ")=0," ",_xlfn.IFNA(_xlfn.IFNA(_xlfn.IFNA(INDEX(l_goods!$D$3:$D$65537,MATCH(BN$1,l_goods!$A$3:$A$65537,0)),INDEX(background_technosphere!$H$2:$H$65536,MATCH(BN$1,background_technosphere!$C$2:$C$65536,0))),INDEX(l_fp!$F$3:$F$65537,MATCH(BN$1,l_fp!$A$3:$A$65537,0)))," "))</f>
        <v xml:space="preserve"> </v>
      </c>
      <c r="BO3" s="88" t="str">
        <f>IF(_xlfn.IFNA(_xlfn.IFNA(_xlfn.IFNA(INDEX(l_goods!$D$3:$D$65537,MATCH(BO$1,l_goods!$A$3:$A$65537,0)),INDEX(background_technosphere!$H$2:$H$65536,MATCH(BO$1,background_technosphere!$C$2:$C$65536,0))),INDEX(l_fp!$F$3:$F$65537,MATCH(BO$1,l_fp!$A$3:$A$65537,0)))," ")=0," ",_xlfn.IFNA(_xlfn.IFNA(_xlfn.IFNA(INDEX(l_goods!$D$3:$D$65537,MATCH(BO$1,l_goods!$A$3:$A$65537,0)),INDEX(background_technosphere!$H$2:$H$65536,MATCH(BO$1,background_technosphere!$C$2:$C$65536,0))),INDEX(l_fp!$F$3:$F$65537,MATCH(BO$1,l_fp!$A$3:$A$65537,0)))," "))</f>
        <v xml:space="preserve"> </v>
      </c>
      <c r="BP3" s="88" t="str">
        <f>IF(_xlfn.IFNA(_xlfn.IFNA(_xlfn.IFNA(INDEX(l_goods!$D$3:$D$65537,MATCH(BP$1,l_goods!$A$3:$A$65537,0)),INDEX(background_technosphere!$H$2:$H$65536,MATCH(BP$1,background_technosphere!$C$2:$C$65536,0))),INDEX(l_fp!$F$3:$F$65537,MATCH(BP$1,l_fp!$A$3:$A$65537,0)))," ")=0," ",_xlfn.IFNA(_xlfn.IFNA(_xlfn.IFNA(INDEX(l_goods!$D$3:$D$65537,MATCH(BP$1,l_goods!$A$3:$A$65537,0)),INDEX(background_technosphere!$H$2:$H$65536,MATCH(BP$1,background_technosphere!$C$2:$C$65536,0))),INDEX(l_fp!$F$3:$F$65537,MATCH(BP$1,l_fp!$A$3:$A$65537,0)))," "))</f>
        <v xml:space="preserve"> </v>
      </c>
      <c r="BQ3" s="88" t="str">
        <f>IF(_xlfn.IFNA(_xlfn.IFNA(_xlfn.IFNA(INDEX(l_goods!$D$3:$D$65537,MATCH(BQ$1,l_goods!$A$3:$A$65537,0)),INDEX(background_technosphere!$H$2:$H$65536,MATCH(BQ$1,background_technosphere!$C$2:$C$65536,0))),INDEX(l_fp!$F$3:$F$65537,MATCH(BQ$1,l_fp!$A$3:$A$65537,0)))," ")=0," ",_xlfn.IFNA(_xlfn.IFNA(_xlfn.IFNA(INDEX(l_goods!$D$3:$D$65537,MATCH(BQ$1,l_goods!$A$3:$A$65537,0)),INDEX(background_technosphere!$H$2:$H$65536,MATCH(BQ$1,background_technosphere!$C$2:$C$65536,0))),INDEX(l_fp!$F$3:$F$65537,MATCH(BQ$1,l_fp!$A$3:$A$65537,0)))," "))</f>
        <v xml:space="preserve"> </v>
      </c>
      <c r="BR3" s="88" t="str">
        <f>IF(_xlfn.IFNA(_xlfn.IFNA(_xlfn.IFNA(INDEX(l_goods!$D$3:$D$65537,MATCH(BR$1,l_goods!$A$3:$A$65537,0)),INDEX(background_technosphere!$H$2:$H$65536,MATCH(BR$1,background_technosphere!$C$2:$C$65536,0))),INDEX(l_fp!$F$3:$F$65537,MATCH(BR$1,l_fp!$A$3:$A$65537,0)))," ")=0," ",_xlfn.IFNA(_xlfn.IFNA(_xlfn.IFNA(INDEX(l_goods!$D$3:$D$65537,MATCH(BR$1,l_goods!$A$3:$A$65537,0)),INDEX(background_technosphere!$H$2:$H$65536,MATCH(BR$1,background_technosphere!$C$2:$C$65536,0))),INDEX(l_fp!$F$3:$F$65537,MATCH(BR$1,l_fp!$A$3:$A$65537,0)))," "))</f>
        <v xml:space="preserve"> </v>
      </c>
      <c r="BS3" s="88" t="str">
        <f>IF(_xlfn.IFNA(_xlfn.IFNA(_xlfn.IFNA(INDEX(l_goods!$D$3:$D$65537,MATCH(BS$1,l_goods!$A$3:$A$65537,0)),INDEX(background_technosphere!$H$2:$H$65536,MATCH(BS$1,background_technosphere!$C$2:$C$65536,0))),INDEX(l_fp!$F$3:$F$65537,MATCH(BS$1,l_fp!$A$3:$A$65537,0)))," ")=0," ",_xlfn.IFNA(_xlfn.IFNA(_xlfn.IFNA(INDEX(l_goods!$D$3:$D$65537,MATCH(BS$1,l_goods!$A$3:$A$65537,0)),INDEX(background_technosphere!$H$2:$H$65536,MATCH(BS$1,background_technosphere!$C$2:$C$65536,0))),INDEX(l_fp!$F$3:$F$65537,MATCH(BS$1,l_fp!$A$3:$A$65537,0)))," "))</f>
        <v xml:space="preserve"> </v>
      </c>
      <c r="BT3" s="88" t="str">
        <f>IF(_xlfn.IFNA(_xlfn.IFNA(_xlfn.IFNA(INDEX(l_goods!$D$3:$D$65537,MATCH(BT$1,l_goods!$A$3:$A$65537,0)),INDEX(background_technosphere!$H$2:$H$65536,MATCH(BT$1,background_technosphere!$C$2:$C$65536,0))),INDEX(l_fp!$F$3:$F$65537,MATCH(BT$1,l_fp!$A$3:$A$65537,0)))," ")=0," ",_xlfn.IFNA(_xlfn.IFNA(_xlfn.IFNA(INDEX(l_goods!$D$3:$D$65537,MATCH(BT$1,l_goods!$A$3:$A$65537,0)),INDEX(background_technosphere!$H$2:$H$65536,MATCH(BT$1,background_technosphere!$C$2:$C$65536,0))),INDEX(l_fp!$F$3:$F$65537,MATCH(BT$1,l_fp!$A$3:$A$65537,0)))," "))</f>
        <v xml:space="preserve"> </v>
      </c>
      <c r="BU3" s="88" t="str">
        <f>IF(_xlfn.IFNA(_xlfn.IFNA(_xlfn.IFNA(INDEX(l_goods!$D$3:$D$65537,MATCH(BU$1,l_goods!$A$3:$A$65537,0)),INDEX(background_technosphere!$H$2:$H$65536,MATCH(BU$1,background_technosphere!$C$2:$C$65536,0))),INDEX(l_fp!$F$3:$F$65537,MATCH(BU$1,l_fp!$A$3:$A$65537,0)))," ")=0," ",_xlfn.IFNA(_xlfn.IFNA(_xlfn.IFNA(INDEX(l_goods!$D$3:$D$65537,MATCH(BU$1,l_goods!$A$3:$A$65537,0)),INDEX(background_technosphere!$H$2:$H$65536,MATCH(BU$1,background_technosphere!$C$2:$C$65536,0))),INDEX(l_fp!$F$3:$F$65537,MATCH(BU$1,l_fp!$A$3:$A$65537,0)))," "))</f>
        <v xml:space="preserve"> </v>
      </c>
      <c r="BV3" s="88" t="str">
        <f>IF(_xlfn.IFNA(_xlfn.IFNA(_xlfn.IFNA(INDEX(l_goods!$D$3:$D$65537,MATCH(BV$1,l_goods!$A$3:$A$65537,0)),INDEX(background_technosphere!$H$2:$H$65536,MATCH(BV$1,background_technosphere!$C$2:$C$65536,0))),INDEX(l_fp!$F$3:$F$65537,MATCH(BV$1,l_fp!$A$3:$A$65537,0)))," ")=0," ",_xlfn.IFNA(_xlfn.IFNA(_xlfn.IFNA(INDEX(l_goods!$D$3:$D$65537,MATCH(BV$1,l_goods!$A$3:$A$65537,0)),INDEX(background_technosphere!$H$2:$H$65536,MATCH(BV$1,background_technosphere!$C$2:$C$65536,0))),INDEX(l_fp!$F$3:$F$65537,MATCH(BV$1,l_fp!$A$3:$A$65537,0)))," "))</f>
        <v xml:space="preserve"> </v>
      </c>
      <c r="BW3" s="88" t="str">
        <f>IF(_xlfn.IFNA(_xlfn.IFNA(_xlfn.IFNA(INDEX(l_goods!$D$3:$D$65537,MATCH(BW$1,l_goods!$A$3:$A$65537,0)),INDEX(background_technosphere!$H$2:$H$65536,MATCH(BW$1,background_technosphere!$C$2:$C$65536,0))),INDEX(l_fp!$F$3:$F$65537,MATCH(BW$1,l_fp!$A$3:$A$65537,0)))," ")=0," ",_xlfn.IFNA(_xlfn.IFNA(_xlfn.IFNA(INDEX(l_goods!$D$3:$D$65537,MATCH(BW$1,l_goods!$A$3:$A$65537,0)),INDEX(background_technosphere!$H$2:$H$65536,MATCH(BW$1,background_technosphere!$C$2:$C$65536,0))),INDEX(l_fp!$F$3:$F$65537,MATCH(BW$1,l_fp!$A$3:$A$65537,0)))," "))</f>
        <v xml:space="preserve"> </v>
      </c>
      <c r="BX3" s="88" t="str">
        <f>IF(_xlfn.IFNA(_xlfn.IFNA(_xlfn.IFNA(INDEX(l_goods!$D$3:$D$65537,MATCH(BX$1,l_goods!$A$3:$A$65537,0)),INDEX(background_technosphere!$H$2:$H$65536,MATCH(BX$1,background_technosphere!$C$2:$C$65536,0))),INDEX(l_fp!$F$3:$F$65537,MATCH(BX$1,l_fp!$A$3:$A$65537,0)))," ")=0," ",_xlfn.IFNA(_xlfn.IFNA(_xlfn.IFNA(INDEX(l_goods!$D$3:$D$65537,MATCH(BX$1,l_goods!$A$3:$A$65537,0)),INDEX(background_technosphere!$H$2:$H$65536,MATCH(BX$1,background_technosphere!$C$2:$C$65536,0))),INDEX(l_fp!$F$3:$F$65537,MATCH(BX$1,l_fp!$A$3:$A$65537,0)))," "))</f>
        <v xml:space="preserve"> </v>
      </c>
      <c r="BY3" s="88" t="str">
        <f>IF(_xlfn.IFNA(_xlfn.IFNA(_xlfn.IFNA(INDEX(l_goods!$D$3:$D$65537,MATCH(BY$1,l_goods!$A$3:$A$65537,0)),INDEX(background_technosphere!$H$2:$H$65536,MATCH(BY$1,background_technosphere!$C$2:$C$65536,0))),INDEX(l_fp!$F$3:$F$65537,MATCH(BY$1,l_fp!$A$3:$A$65537,0)))," ")=0," ",_xlfn.IFNA(_xlfn.IFNA(_xlfn.IFNA(INDEX(l_goods!$D$3:$D$65537,MATCH(BY$1,l_goods!$A$3:$A$65537,0)),INDEX(background_technosphere!$H$2:$H$65536,MATCH(BY$1,background_technosphere!$C$2:$C$65536,0))),INDEX(l_fp!$F$3:$F$65537,MATCH(BY$1,l_fp!$A$3:$A$65537,0)))," "))</f>
        <v xml:space="preserve"> </v>
      </c>
      <c r="BZ3" s="88" t="str">
        <f>IF(_xlfn.IFNA(_xlfn.IFNA(_xlfn.IFNA(INDEX(l_goods!$D$3:$D$65537,MATCH(BZ$1,l_goods!$A$3:$A$65537,0)),INDEX(background_technosphere!$H$2:$H$65536,MATCH(BZ$1,background_technosphere!$C$2:$C$65536,0))),INDEX(l_fp!$F$3:$F$65537,MATCH(BZ$1,l_fp!$A$3:$A$65537,0)))," ")=0," ",_xlfn.IFNA(_xlfn.IFNA(_xlfn.IFNA(INDEX(l_goods!$D$3:$D$65537,MATCH(BZ$1,l_goods!$A$3:$A$65537,0)),INDEX(background_technosphere!$H$2:$H$65536,MATCH(BZ$1,background_technosphere!$C$2:$C$65536,0))),INDEX(l_fp!$F$3:$F$65537,MATCH(BZ$1,l_fp!$A$3:$A$65537,0)))," "))</f>
        <v xml:space="preserve"> </v>
      </c>
      <c r="CA3" s="88" t="str">
        <f>IF(_xlfn.IFNA(_xlfn.IFNA(_xlfn.IFNA(INDEX(l_goods!$D$3:$D$65537,MATCH(CA$1,l_goods!$A$3:$A$65537,0)),INDEX(background_technosphere!$H$2:$H$65536,MATCH(CA$1,background_technosphere!$C$2:$C$65536,0))),INDEX(l_fp!$F$3:$F$65537,MATCH(CA$1,l_fp!$A$3:$A$65537,0)))," ")=0," ",_xlfn.IFNA(_xlfn.IFNA(_xlfn.IFNA(INDEX(l_goods!$D$3:$D$65537,MATCH(CA$1,l_goods!$A$3:$A$65537,0)),INDEX(background_technosphere!$H$2:$H$65536,MATCH(CA$1,background_technosphere!$C$2:$C$65536,0))),INDEX(l_fp!$F$3:$F$65537,MATCH(CA$1,l_fp!$A$3:$A$65537,0)))," "))</f>
        <v xml:space="preserve"> </v>
      </c>
      <c r="CB3" s="88" t="str">
        <f>IF(_xlfn.IFNA(_xlfn.IFNA(_xlfn.IFNA(INDEX(l_goods!$D$3:$D$65537,MATCH(CB$1,l_goods!$A$3:$A$65537,0)),INDEX(background_technosphere!$H$2:$H$65536,MATCH(CB$1,background_technosphere!$C$2:$C$65536,0))),INDEX(l_fp!$F$3:$F$65537,MATCH(CB$1,l_fp!$A$3:$A$65537,0)))," ")=0," ",_xlfn.IFNA(_xlfn.IFNA(_xlfn.IFNA(INDEX(l_goods!$D$3:$D$65537,MATCH(CB$1,l_goods!$A$3:$A$65537,0)),INDEX(background_technosphere!$H$2:$H$65536,MATCH(CB$1,background_technosphere!$C$2:$C$65536,0))),INDEX(l_fp!$F$3:$F$65537,MATCH(CB$1,l_fp!$A$3:$A$65537,0)))," "))</f>
        <v xml:space="preserve"> </v>
      </c>
      <c r="CC3" s="88" t="str">
        <f>IF(_xlfn.IFNA(_xlfn.IFNA(_xlfn.IFNA(INDEX(l_goods!$D$3:$D$65537,MATCH(CC$1,l_goods!$A$3:$A$65537,0)),INDEX(background_technosphere!$H$2:$H$65536,MATCH(CC$1,background_technosphere!$C$2:$C$65536,0))),INDEX(l_fp!$F$3:$F$65537,MATCH(CC$1,l_fp!$A$3:$A$65537,0)))," ")=0," ",_xlfn.IFNA(_xlfn.IFNA(_xlfn.IFNA(INDEX(l_goods!$D$3:$D$65537,MATCH(CC$1,l_goods!$A$3:$A$65537,0)),INDEX(background_technosphere!$H$2:$H$65536,MATCH(CC$1,background_technosphere!$C$2:$C$65536,0))),INDEX(l_fp!$F$3:$F$65537,MATCH(CC$1,l_fp!$A$3:$A$65537,0)))," "))</f>
        <v xml:space="preserve"> </v>
      </c>
      <c r="CD3" s="88" t="str">
        <f>IF(_xlfn.IFNA(_xlfn.IFNA(_xlfn.IFNA(INDEX(l_goods!$D$3:$D$65537,MATCH(CD$1,l_goods!$A$3:$A$65537,0)),INDEX(background_technosphere!$H$2:$H$65536,MATCH(CD$1,background_technosphere!$C$2:$C$65536,0))),INDEX(l_fp!$F$3:$F$65537,MATCH(CD$1,l_fp!$A$3:$A$65537,0)))," ")=0," ",_xlfn.IFNA(_xlfn.IFNA(_xlfn.IFNA(INDEX(l_goods!$D$3:$D$65537,MATCH(CD$1,l_goods!$A$3:$A$65537,0)),INDEX(background_technosphere!$H$2:$H$65536,MATCH(CD$1,background_technosphere!$C$2:$C$65536,0))),INDEX(l_fp!$F$3:$F$65537,MATCH(CD$1,l_fp!$A$3:$A$65537,0)))," "))</f>
        <v xml:space="preserve"> </v>
      </c>
      <c r="CE3" s="88" t="str">
        <f>IF(_xlfn.IFNA(_xlfn.IFNA(_xlfn.IFNA(INDEX(l_goods!$D$3:$D$65537,MATCH(CE$1,l_goods!$A$3:$A$65537,0)),INDEX(background_technosphere!$H$2:$H$65536,MATCH(CE$1,background_technosphere!$C$2:$C$65536,0))),INDEX(l_fp!$F$3:$F$65537,MATCH(CE$1,l_fp!$A$3:$A$65537,0)))," ")=0," ",_xlfn.IFNA(_xlfn.IFNA(_xlfn.IFNA(INDEX(l_goods!$D$3:$D$65537,MATCH(CE$1,l_goods!$A$3:$A$65537,0)),INDEX(background_technosphere!$H$2:$H$65536,MATCH(CE$1,background_technosphere!$C$2:$C$65536,0))),INDEX(l_fp!$F$3:$F$65537,MATCH(CE$1,l_fp!$A$3:$A$65537,0)))," "))</f>
        <v xml:space="preserve"> </v>
      </c>
      <c r="CF3" s="88" t="str">
        <f>IF(_xlfn.IFNA(_xlfn.IFNA(_xlfn.IFNA(INDEX(l_goods!$D$3:$D$65537,MATCH(CF$1,l_goods!$A$3:$A$65537,0)),INDEX(background_technosphere!$H$2:$H$65536,MATCH(CF$1,background_technosphere!$C$2:$C$65536,0))),INDEX(l_fp!$F$3:$F$65537,MATCH(CF$1,l_fp!$A$3:$A$65537,0)))," ")=0," ",_xlfn.IFNA(_xlfn.IFNA(_xlfn.IFNA(INDEX(l_goods!$D$3:$D$65537,MATCH(CF$1,l_goods!$A$3:$A$65537,0)),INDEX(background_technosphere!$H$2:$H$65536,MATCH(CF$1,background_technosphere!$C$2:$C$65536,0))),INDEX(l_fp!$F$3:$F$65537,MATCH(CF$1,l_fp!$A$3:$A$65537,0)))," "))</f>
        <v xml:space="preserve"> </v>
      </c>
      <c r="CG3" s="88" t="str">
        <f>IF(_xlfn.IFNA(_xlfn.IFNA(_xlfn.IFNA(INDEX(l_goods!$D$3:$D$65537,MATCH(CG$1,l_goods!$A$3:$A$65537,0)),INDEX(background_technosphere!$H$2:$H$65536,MATCH(CG$1,background_technosphere!$C$2:$C$65536,0))),INDEX(l_fp!$F$3:$F$65537,MATCH(CG$1,l_fp!$A$3:$A$65537,0)))," ")=0," ",_xlfn.IFNA(_xlfn.IFNA(_xlfn.IFNA(INDEX(l_goods!$D$3:$D$65537,MATCH(CG$1,l_goods!$A$3:$A$65537,0)),INDEX(background_technosphere!$H$2:$H$65536,MATCH(CG$1,background_technosphere!$C$2:$C$65536,0))),INDEX(l_fp!$F$3:$F$65537,MATCH(CG$1,l_fp!$A$3:$A$65537,0)))," "))</f>
        <v xml:space="preserve"> </v>
      </c>
      <c r="CH3" s="88" t="str">
        <f>IF(_xlfn.IFNA(_xlfn.IFNA(_xlfn.IFNA(INDEX(l_goods!$D$3:$D$65537,MATCH(CH$1,l_goods!$A$3:$A$65537,0)),INDEX(background_technosphere!$H$2:$H$65536,MATCH(CH$1,background_technosphere!$C$2:$C$65536,0))),INDEX(l_fp!$F$3:$F$65537,MATCH(CH$1,l_fp!$A$3:$A$65537,0)))," ")=0," ",_xlfn.IFNA(_xlfn.IFNA(_xlfn.IFNA(INDEX(l_goods!$D$3:$D$65537,MATCH(CH$1,l_goods!$A$3:$A$65537,0)),INDEX(background_technosphere!$H$2:$H$65536,MATCH(CH$1,background_technosphere!$C$2:$C$65536,0))),INDEX(l_fp!$F$3:$F$65537,MATCH(CH$1,l_fp!$A$3:$A$65537,0)))," "))</f>
        <v xml:space="preserve"> </v>
      </c>
      <c r="CI3" s="88" t="str">
        <f>IF(_xlfn.IFNA(_xlfn.IFNA(_xlfn.IFNA(INDEX(l_goods!$D$3:$D$65537,MATCH(CI$1,l_goods!$A$3:$A$65537,0)),INDEX(background_technosphere!$H$2:$H$65536,MATCH(CI$1,background_technosphere!$C$2:$C$65536,0))),INDEX(l_fp!$F$3:$F$65537,MATCH(CI$1,l_fp!$A$3:$A$65537,0)))," ")=0," ",_xlfn.IFNA(_xlfn.IFNA(_xlfn.IFNA(INDEX(l_goods!$D$3:$D$65537,MATCH(CI$1,l_goods!$A$3:$A$65537,0)),INDEX(background_technosphere!$H$2:$H$65536,MATCH(CI$1,background_technosphere!$C$2:$C$65536,0))),INDEX(l_fp!$F$3:$F$65537,MATCH(CI$1,l_fp!$A$3:$A$65537,0)))," "))</f>
        <v xml:space="preserve"> </v>
      </c>
      <c r="CJ3" s="88" t="str">
        <f>IF(_xlfn.IFNA(_xlfn.IFNA(_xlfn.IFNA(INDEX(l_goods!$D$3:$D$65537,MATCH(CJ$1,l_goods!$A$3:$A$65537,0)),INDEX(background_technosphere!$H$2:$H$65536,MATCH(CJ$1,background_technosphere!$C$2:$C$65536,0))),INDEX(l_fp!$F$3:$F$65537,MATCH(CJ$1,l_fp!$A$3:$A$65537,0)))," ")=0," ",_xlfn.IFNA(_xlfn.IFNA(_xlfn.IFNA(INDEX(l_goods!$D$3:$D$65537,MATCH(CJ$1,l_goods!$A$3:$A$65537,0)),INDEX(background_technosphere!$H$2:$H$65536,MATCH(CJ$1,background_technosphere!$C$2:$C$65536,0))),INDEX(l_fp!$F$3:$F$65537,MATCH(CJ$1,l_fp!$A$3:$A$65537,0)))," "))</f>
        <v xml:space="preserve"> </v>
      </c>
      <c r="CK3" s="88" t="str">
        <f>IF(_xlfn.IFNA(_xlfn.IFNA(_xlfn.IFNA(INDEX(l_goods!$D$3:$D$65537,MATCH(CK$1,l_goods!$A$3:$A$65537,0)),INDEX(background_technosphere!$H$2:$H$65536,MATCH(CK$1,background_technosphere!$C$2:$C$65536,0))),INDEX(l_fp!$F$3:$F$65537,MATCH(CK$1,l_fp!$A$3:$A$65537,0)))," ")=0," ",_xlfn.IFNA(_xlfn.IFNA(_xlfn.IFNA(INDEX(l_goods!$D$3:$D$65537,MATCH(CK$1,l_goods!$A$3:$A$65537,0)),INDEX(background_technosphere!$H$2:$H$65536,MATCH(CK$1,background_technosphere!$C$2:$C$65536,0))),INDEX(l_fp!$F$3:$F$65537,MATCH(CK$1,l_fp!$A$3:$A$65537,0)))," "))</f>
        <v xml:space="preserve"> </v>
      </c>
      <c r="CL3" s="88" t="str">
        <f>IF(_xlfn.IFNA(_xlfn.IFNA(_xlfn.IFNA(INDEX(l_goods!$D$3:$D$65537,MATCH(CL$1,l_goods!$A$3:$A$65537,0)),INDEX(background_technosphere!$H$2:$H$65536,MATCH(CL$1,background_technosphere!$C$2:$C$65536,0))),INDEX(l_fp!$F$3:$F$65537,MATCH(CL$1,l_fp!$A$3:$A$65537,0)))," ")=0," ",_xlfn.IFNA(_xlfn.IFNA(_xlfn.IFNA(INDEX(l_goods!$D$3:$D$65537,MATCH(CL$1,l_goods!$A$3:$A$65537,0)),INDEX(background_technosphere!$H$2:$H$65536,MATCH(CL$1,background_technosphere!$C$2:$C$65536,0))),INDEX(l_fp!$F$3:$F$65537,MATCH(CL$1,l_fp!$A$3:$A$65537,0)))," "))</f>
        <v xml:space="preserve"> </v>
      </c>
      <c r="CM3" s="88" t="str">
        <f>IF(_xlfn.IFNA(_xlfn.IFNA(_xlfn.IFNA(INDEX(l_goods!$D$3:$D$65537,MATCH(CM$1,l_goods!$A$3:$A$65537,0)),INDEX(background_technosphere!$H$2:$H$65536,MATCH(CM$1,background_technosphere!$C$2:$C$65536,0))),INDEX(l_fp!$F$3:$F$65537,MATCH(CM$1,l_fp!$A$3:$A$65537,0)))," ")=0," ",_xlfn.IFNA(_xlfn.IFNA(_xlfn.IFNA(INDEX(l_goods!$D$3:$D$65537,MATCH(CM$1,l_goods!$A$3:$A$65537,0)),INDEX(background_technosphere!$H$2:$H$65536,MATCH(CM$1,background_technosphere!$C$2:$C$65536,0))),INDEX(l_fp!$F$3:$F$65537,MATCH(CM$1,l_fp!$A$3:$A$65537,0)))," "))</f>
        <v xml:space="preserve"> </v>
      </c>
      <c r="CN3" s="88" t="str">
        <f>IF(_xlfn.IFNA(_xlfn.IFNA(_xlfn.IFNA(INDEX(l_goods!$D$3:$D$65537,MATCH(CN$1,l_goods!$A$3:$A$65537,0)),INDEX(background_technosphere!$H$2:$H$65536,MATCH(CN$1,background_technosphere!$C$2:$C$65536,0))),INDEX(l_fp!$F$3:$F$65537,MATCH(CN$1,l_fp!$A$3:$A$65537,0)))," ")=0," ",_xlfn.IFNA(_xlfn.IFNA(_xlfn.IFNA(INDEX(l_goods!$D$3:$D$65537,MATCH(CN$1,l_goods!$A$3:$A$65537,0)),INDEX(background_technosphere!$H$2:$H$65536,MATCH(CN$1,background_technosphere!$C$2:$C$65536,0))),INDEX(l_fp!$F$3:$F$65537,MATCH(CN$1,l_fp!$A$3:$A$65537,0)))," "))</f>
        <v xml:space="preserve"> </v>
      </c>
      <c r="CO3" s="88" t="str">
        <f>IF(_xlfn.IFNA(_xlfn.IFNA(_xlfn.IFNA(INDEX(l_goods!$D$3:$D$65537,MATCH(CO$1,l_goods!$A$3:$A$65537,0)),INDEX(background_technosphere!$H$2:$H$65536,MATCH(CO$1,background_technosphere!$C$2:$C$65536,0))),INDEX(l_fp!$F$3:$F$65537,MATCH(CO$1,l_fp!$A$3:$A$65537,0)))," ")=0," ",_xlfn.IFNA(_xlfn.IFNA(_xlfn.IFNA(INDEX(l_goods!$D$3:$D$65537,MATCH(CO$1,l_goods!$A$3:$A$65537,0)),INDEX(background_technosphere!$H$2:$H$65536,MATCH(CO$1,background_technosphere!$C$2:$C$65536,0))),INDEX(l_fp!$F$3:$F$65537,MATCH(CO$1,l_fp!$A$3:$A$65537,0)))," "))</f>
        <v xml:space="preserve"> </v>
      </c>
      <c r="CP3" s="88" t="str">
        <f>IF(_xlfn.IFNA(_xlfn.IFNA(_xlfn.IFNA(INDEX(l_goods!$D$3:$D$65537,MATCH(CP$1,l_goods!$A$3:$A$65537,0)),INDEX(background_technosphere!$H$2:$H$65536,MATCH(CP$1,background_technosphere!$C$2:$C$65536,0))),INDEX(l_fp!$F$3:$F$65537,MATCH(CP$1,l_fp!$A$3:$A$65537,0)))," ")=0," ",_xlfn.IFNA(_xlfn.IFNA(_xlfn.IFNA(INDEX(l_goods!$D$3:$D$65537,MATCH(CP$1,l_goods!$A$3:$A$65537,0)),INDEX(background_technosphere!$H$2:$H$65536,MATCH(CP$1,background_technosphere!$C$2:$C$65536,0))),INDEX(l_fp!$F$3:$F$65537,MATCH(CP$1,l_fp!$A$3:$A$65537,0)))," "))</f>
        <v xml:space="preserve"> </v>
      </c>
      <c r="CQ3" s="88" t="str">
        <f>IF(_xlfn.IFNA(_xlfn.IFNA(_xlfn.IFNA(INDEX(l_goods!$D$3:$D$65537,MATCH(CQ$1,l_goods!$A$3:$A$65537,0)),INDEX(background_technosphere!$H$2:$H$65536,MATCH(CQ$1,background_technosphere!$C$2:$C$65536,0))),INDEX(l_fp!$F$3:$F$65537,MATCH(CQ$1,l_fp!$A$3:$A$65537,0)))," ")=0," ",_xlfn.IFNA(_xlfn.IFNA(_xlfn.IFNA(INDEX(l_goods!$D$3:$D$65537,MATCH(CQ$1,l_goods!$A$3:$A$65537,0)),INDEX(background_technosphere!$H$2:$H$65536,MATCH(CQ$1,background_technosphere!$C$2:$C$65536,0))),INDEX(l_fp!$F$3:$F$65537,MATCH(CQ$1,l_fp!$A$3:$A$65537,0)))," "))</f>
        <v xml:space="preserve"> </v>
      </c>
      <c r="CR3" s="88" t="str">
        <f>IF(_xlfn.IFNA(_xlfn.IFNA(_xlfn.IFNA(INDEX(l_goods!$D$3:$D$65537,MATCH(CR$1,l_goods!$A$3:$A$65537,0)),INDEX(background_technosphere!$H$2:$H$65536,MATCH(CR$1,background_technosphere!$C$2:$C$65536,0))),INDEX(l_fp!$F$3:$F$65537,MATCH(CR$1,l_fp!$A$3:$A$65537,0)))," ")=0," ",_xlfn.IFNA(_xlfn.IFNA(_xlfn.IFNA(INDEX(l_goods!$D$3:$D$65537,MATCH(CR$1,l_goods!$A$3:$A$65537,0)),INDEX(background_technosphere!$H$2:$H$65536,MATCH(CR$1,background_technosphere!$C$2:$C$65536,0))),INDEX(l_fp!$F$3:$F$65537,MATCH(CR$1,l_fp!$A$3:$A$65537,0)))," "))</f>
        <v xml:space="preserve"> </v>
      </c>
      <c r="CS3" s="88" t="str">
        <f>IF(_xlfn.IFNA(_xlfn.IFNA(_xlfn.IFNA(INDEX(l_goods!$D$3:$D$65537,MATCH(CS$1,l_goods!$A$3:$A$65537,0)),INDEX(background_technosphere!$H$2:$H$65536,MATCH(CS$1,background_technosphere!$C$2:$C$65536,0))),INDEX(l_fp!$F$3:$F$65537,MATCH(CS$1,l_fp!$A$3:$A$65537,0)))," ")=0," ",_xlfn.IFNA(_xlfn.IFNA(_xlfn.IFNA(INDEX(l_goods!$D$3:$D$65537,MATCH(CS$1,l_goods!$A$3:$A$65537,0)),INDEX(background_technosphere!$H$2:$H$65536,MATCH(CS$1,background_technosphere!$C$2:$C$65536,0))),INDEX(l_fp!$F$3:$F$65537,MATCH(CS$1,l_fp!$A$3:$A$65537,0)))," "))</f>
        <v xml:space="preserve"> </v>
      </c>
      <c r="CT3" s="88" t="str">
        <f>IF(_xlfn.IFNA(_xlfn.IFNA(_xlfn.IFNA(INDEX(l_goods!$D$3:$D$65537,MATCH(CT$1,l_goods!$A$3:$A$65537,0)),INDEX(background_technosphere!$H$2:$H$65536,MATCH(CT$1,background_technosphere!$C$2:$C$65536,0))),INDEX(l_fp!$F$3:$F$65537,MATCH(CT$1,l_fp!$A$3:$A$65537,0)))," ")=0," ",_xlfn.IFNA(_xlfn.IFNA(_xlfn.IFNA(INDEX(l_goods!$D$3:$D$65537,MATCH(CT$1,l_goods!$A$3:$A$65537,0)),INDEX(background_technosphere!$H$2:$H$65536,MATCH(CT$1,background_technosphere!$C$2:$C$65536,0))),INDEX(l_fp!$F$3:$F$65537,MATCH(CT$1,l_fp!$A$3:$A$65537,0)))," "))</f>
        <v xml:space="preserve"> </v>
      </c>
      <c r="CU3" s="88" t="str">
        <f>IF(_xlfn.IFNA(_xlfn.IFNA(_xlfn.IFNA(INDEX(l_goods!$D$3:$D$65537,MATCH(CU$1,l_goods!$A$3:$A$65537,0)),INDEX(background_technosphere!$H$2:$H$65536,MATCH(CU$1,background_technosphere!$C$2:$C$65536,0))),INDEX(l_fp!$F$3:$F$65537,MATCH(CU$1,l_fp!$A$3:$A$65537,0)))," ")=0," ",_xlfn.IFNA(_xlfn.IFNA(_xlfn.IFNA(INDEX(l_goods!$D$3:$D$65537,MATCH(CU$1,l_goods!$A$3:$A$65537,0)),INDEX(background_technosphere!$H$2:$H$65536,MATCH(CU$1,background_technosphere!$C$2:$C$65536,0))),INDEX(l_fp!$F$3:$F$65537,MATCH(CU$1,l_fp!$A$3:$A$65537,0)))," "))</f>
        <v xml:space="preserve"> </v>
      </c>
      <c r="CV3" s="88" t="str">
        <f>IF(_xlfn.IFNA(_xlfn.IFNA(_xlfn.IFNA(INDEX(l_goods!$D$3:$D$65537,MATCH(CV$1,l_goods!$A$3:$A$65537,0)),INDEX(background_technosphere!$H$2:$H$65536,MATCH(CV$1,background_technosphere!$C$2:$C$65536,0))),INDEX(l_fp!$F$3:$F$65537,MATCH(CV$1,l_fp!$A$3:$A$65537,0)))," ")=0," ",_xlfn.IFNA(_xlfn.IFNA(_xlfn.IFNA(INDEX(l_goods!$D$3:$D$65537,MATCH(CV$1,l_goods!$A$3:$A$65537,0)),INDEX(background_technosphere!$H$2:$H$65536,MATCH(CV$1,background_technosphere!$C$2:$C$65536,0))),INDEX(l_fp!$F$3:$F$65537,MATCH(CV$1,l_fp!$A$3:$A$65537,0)))," "))</f>
        <v xml:space="preserve"> </v>
      </c>
      <c r="CW3" s="88" t="str">
        <f>IF(_xlfn.IFNA(_xlfn.IFNA(_xlfn.IFNA(INDEX(l_goods!$D$3:$D$65537,MATCH(CW$1,l_goods!$A$3:$A$65537,0)),INDEX(background_technosphere!$H$2:$H$65536,MATCH(CW$1,background_technosphere!$C$2:$C$65536,0))),INDEX(l_fp!$F$3:$F$65537,MATCH(CW$1,l_fp!$A$3:$A$65537,0)))," ")=0," ",_xlfn.IFNA(_xlfn.IFNA(_xlfn.IFNA(INDEX(l_goods!$D$3:$D$65537,MATCH(CW$1,l_goods!$A$3:$A$65537,0)),INDEX(background_technosphere!$H$2:$H$65536,MATCH(CW$1,background_technosphere!$C$2:$C$65536,0))),INDEX(l_fp!$F$3:$F$65537,MATCH(CW$1,l_fp!$A$3:$A$65537,0)))," "))</f>
        <v xml:space="preserve"> </v>
      </c>
      <c r="CX3" s="88" t="str">
        <f>IF(_xlfn.IFNA(_xlfn.IFNA(_xlfn.IFNA(INDEX(l_goods!$D$3:$D$65537,MATCH(CX$1,l_goods!$A$3:$A$65537,0)),INDEX(background_technosphere!$H$2:$H$65536,MATCH(CX$1,background_technosphere!$C$2:$C$65536,0))),INDEX(l_fp!$F$3:$F$65537,MATCH(CX$1,l_fp!$A$3:$A$65537,0)))," ")=0," ",_xlfn.IFNA(_xlfn.IFNA(_xlfn.IFNA(INDEX(l_goods!$D$3:$D$65537,MATCH(CX$1,l_goods!$A$3:$A$65537,0)),INDEX(background_technosphere!$H$2:$H$65536,MATCH(CX$1,background_technosphere!$C$2:$C$65536,0))),INDEX(l_fp!$F$3:$F$65537,MATCH(CX$1,l_fp!$A$3:$A$65537,0)))," "))</f>
        <v xml:space="preserve"> </v>
      </c>
      <c r="CY3" s="88" t="str">
        <f>IF(_xlfn.IFNA(_xlfn.IFNA(_xlfn.IFNA(INDEX(l_goods!$D$3:$D$65537,MATCH(CY$1,l_goods!$A$3:$A$65537,0)),INDEX(background_technosphere!$H$2:$H$65536,MATCH(CY$1,background_technosphere!$C$2:$C$65536,0))),INDEX(l_fp!$F$3:$F$65537,MATCH(CY$1,l_fp!$A$3:$A$65537,0)))," ")=0," ",_xlfn.IFNA(_xlfn.IFNA(_xlfn.IFNA(INDEX(l_goods!$D$3:$D$65537,MATCH(CY$1,l_goods!$A$3:$A$65537,0)),INDEX(background_technosphere!$H$2:$H$65536,MATCH(CY$1,background_technosphere!$C$2:$C$65536,0))),INDEX(l_fp!$F$3:$F$65537,MATCH(CY$1,l_fp!$A$3:$A$65537,0)))," "))</f>
        <v xml:space="preserve"> </v>
      </c>
      <c r="CZ3" s="88" t="str">
        <f>IF(_xlfn.IFNA(_xlfn.IFNA(_xlfn.IFNA(INDEX(l_goods!$D$3:$D$65537,MATCH(CZ$1,l_goods!$A$3:$A$65537,0)),INDEX(background_technosphere!$H$2:$H$65536,MATCH(CZ$1,background_technosphere!$C$2:$C$65536,0))),INDEX(l_fp!$F$3:$F$65537,MATCH(CZ$1,l_fp!$A$3:$A$65537,0)))," ")=0," ",_xlfn.IFNA(_xlfn.IFNA(_xlfn.IFNA(INDEX(l_goods!$D$3:$D$65537,MATCH(CZ$1,l_goods!$A$3:$A$65537,0)),INDEX(background_technosphere!$H$2:$H$65536,MATCH(CZ$1,background_technosphere!$C$2:$C$65536,0))),INDEX(l_fp!$F$3:$F$65537,MATCH(CZ$1,l_fp!$A$3:$A$65537,0)))," "))</f>
        <v xml:space="preserve"> </v>
      </c>
      <c r="DA3" s="88" t="str">
        <f>IF(_xlfn.IFNA(_xlfn.IFNA(_xlfn.IFNA(INDEX(l_goods!$D$3:$D$65537,MATCH(DA$1,l_goods!$A$3:$A$65537,0)),INDEX(background_technosphere!$H$2:$H$65536,MATCH(DA$1,background_technosphere!$C$2:$C$65536,0))),INDEX(l_fp!$F$3:$F$65537,MATCH(DA$1,l_fp!$A$3:$A$65537,0)))," ")=0," ",_xlfn.IFNA(_xlfn.IFNA(_xlfn.IFNA(INDEX(l_goods!$D$3:$D$65537,MATCH(DA$1,l_goods!$A$3:$A$65537,0)),INDEX(background_technosphere!$H$2:$H$65536,MATCH(DA$1,background_technosphere!$C$2:$C$65536,0))),INDEX(l_fp!$F$3:$F$65537,MATCH(DA$1,l_fp!$A$3:$A$65537,0)))," "))</f>
        <v xml:space="preserve"> </v>
      </c>
      <c r="DB3" s="88" t="str">
        <f>IF(_xlfn.IFNA(_xlfn.IFNA(_xlfn.IFNA(INDEX(l_goods!$D$3:$D$65537,MATCH(DB$1,l_goods!$A$3:$A$65537,0)),INDEX(background_technosphere!$H$2:$H$65536,MATCH(DB$1,background_technosphere!$C$2:$C$65536,0))),INDEX(l_fp!$F$3:$F$65537,MATCH(DB$1,l_fp!$A$3:$A$65537,0)))," ")=0," ",_xlfn.IFNA(_xlfn.IFNA(_xlfn.IFNA(INDEX(l_goods!$D$3:$D$65537,MATCH(DB$1,l_goods!$A$3:$A$65537,0)),INDEX(background_technosphere!$H$2:$H$65536,MATCH(DB$1,background_technosphere!$C$2:$C$65536,0))),INDEX(l_fp!$F$3:$F$65537,MATCH(DB$1,l_fp!$A$3:$A$65537,0)))," "))</f>
        <v xml:space="preserve"> </v>
      </c>
      <c r="DC3" s="88" t="str">
        <f>IF(_xlfn.IFNA(_xlfn.IFNA(_xlfn.IFNA(INDEX(l_goods!$D$3:$D$65537,MATCH(DC$1,l_goods!$A$3:$A$65537,0)),INDEX(background_technosphere!$H$2:$H$65536,MATCH(DC$1,background_technosphere!$C$2:$C$65536,0))),INDEX(l_fp!$F$3:$F$65537,MATCH(DC$1,l_fp!$A$3:$A$65537,0)))," ")=0," ",_xlfn.IFNA(_xlfn.IFNA(_xlfn.IFNA(INDEX(l_goods!$D$3:$D$65537,MATCH(DC$1,l_goods!$A$3:$A$65537,0)),INDEX(background_technosphere!$H$2:$H$65536,MATCH(DC$1,background_technosphere!$C$2:$C$65536,0))),INDEX(l_fp!$F$3:$F$65537,MATCH(DC$1,l_fp!$A$3:$A$65537,0)))," "))</f>
        <v xml:space="preserve"> </v>
      </c>
      <c r="DD3" s="88" t="str">
        <f>IF(_xlfn.IFNA(_xlfn.IFNA(_xlfn.IFNA(INDEX(l_goods!$D$3:$D$65537,MATCH(DD$1,l_goods!$A$3:$A$65537,0)),INDEX(background_technosphere!$H$2:$H$65536,MATCH(DD$1,background_technosphere!$C$2:$C$65536,0))),INDEX(l_fp!$F$3:$F$65537,MATCH(DD$1,l_fp!$A$3:$A$65537,0)))," ")=0," ",_xlfn.IFNA(_xlfn.IFNA(_xlfn.IFNA(INDEX(l_goods!$D$3:$D$65537,MATCH(DD$1,l_goods!$A$3:$A$65537,0)),INDEX(background_technosphere!$H$2:$H$65536,MATCH(DD$1,background_technosphere!$C$2:$C$65536,0))),INDEX(l_fp!$F$3:$F$65537,MATCH(DD$1,l_fp!$A$3:$A$65537,0)))," "))</f>
        <v xml:space="preserve"> </v>
      </c>
      <c r="DE3" s="88" t="str">
        <f>IF(_xlfn.IFNA(_xlfn.IFNA(_xlfn.IFNA(INDEX(l_goods!$D$3:$D$65537,MATCH(DE$1,l_goods!$A$3:$A$65537,0)),INDEX(background_technosphere!$H$2:$H$65536,MATCH(DE$1,background_technosphere!$C$2:$C$65536,0))),INDEX(l_fp!$F$3:$F$65537,MATCH(DE$1,l_fp!$A$3:$A$65537,0)))," ")=0," ",_xlfn.IFNA(_xlfn.IFNA(_xlfn.IFNA(INDEX(l_goods!$D$3:$D$65537,MATCH(DE$1,l_goods!$A$3:$A$65537,0)),INDEX(background_technosphere!$H$2:$H$65536,MATCH(DE$1,background_technosphere!$C$2:$C$65536,0))),INDEX(l_fp!$F$3:$F$65537,MATCH(DE$1,l_fp!$A$3:$A$65537,0)))," "))</f>
        <v xml:space="preserve"> </v>
      </c>
      <c r="DF3" s="88" t="str">
        <f>IF(_xlfn.IFNA(_xlfn.IFNA(_xlfn.IFNA(INDEX(l_goods!$D$3:$D$65537,MATCH(DF$1,l_goods!$A$3:$A$65537,0)),INDEX(background_technosphere!$H$2:$H$65536,MATCH(DF$1,background_technosphere!$C$2:$C$65536,0))),INDEX(l_fp!$F$3:$F$65537,MATCH(DF$1,l_fp!$A$3:$A$65537,0)))," ")=0," ",_xlfn.IFNA(_xlfn.IFNA(_xlfn.IFNA(INDEX(l_goods!$D$3:$D$65537,MATCH(DF$1,l_goods!$A$3:$A$65537,0)),INDEX(background_technosphere!$H$2:$H$65536,MATCH(DF$1,background_technosphere!$C$2:$C$65536,0))),INDEX(l_fp!$F$3:$F$65537,MATCH(DF$1,l_fp!$A$3:$A$65537,0)))," "))</f>
        <v xml:space="preserve"> </v>
      </c>
      <c r="DG3" s="88" t="str">
        <f>IF(_xlfn.IFNA(_xlfn.IFNA(_xlfn.IFNA(INDEX(l_goods!$D$3:$D$65537,MATCH(DG$1,l_goods!$A$3:$A$65537,0)),INDEX(background_technosphere!$H$2:$H$65536,MATCH(DG$1,background_technosphere!$C$2:$C$65536,0))),INDEX(l_fp!$F$3:$F$65537,MATCH(DG$1,l_fp!$A$3:$A$65537,0)))," ")=0," ",_xlfn.IFNA(_xlfn.IFNA(_xlfn.IFNA(INDEX(l_goods!$D$3:$D$65537,MATCH(DG$1,l_goods!$A$3:$A$65537,0)),INDEX(background_technosphere!$H$2:$H$65536,MATCH(DG$1,background_technosphere!$C$2:$C$65536,0))),INDEX(l_fp!$F$3:$F$65537,MATCH(DG$1,l_fp!$A$3:$A$65537,0)))," "))</f>
        <v xml:space="preserve"> </v>
      </c>
      <c r="DH3" s="88" t="str">
        <f>IF(_xlfn.IFNA(_xlfn.IFNA(_xlfn.IFNA(INDEX(l_goods!$D$3:$D$65537,MATCH(DH$1,l_goods!$A$3:$A$65537,0)),INDEX(background_technosphere!$H$2:$H$65536,MATCH(DH$1,background_technosphere!$C$2:$C$65536,0))),INDEX(l_fp!$F$3:$F$65537,MATCH(DH$1,l_fp!$A$3:$A$65537,0)))," ")=0," ",_xlfn.IFNA(_xlfn.IFNA(_xlfn.IFNA(INDEX(l_goods!$D$3:$D$65537,MATCH(DH$1,l_goods!$A$3:$A$65537,0)),INDEX(background_technosphere!$H$2:$H$65536,MATCH(DH$1,background_technosphere!$C$2:$C$65536,0))),INDEX(l_fp!$F$3:$F$65537,MATCH(DH$1,l_fp!$A$3:$A$65537,0)))," "))</f>
        <v xml:space="preserve"> </v>
      </c>
      <c r="DI3" s="88" t="str">
        <f>IF(_xlfn.IFNA(_xlfn.IFNA(_xlfn.IFNA(INDEX(l_goods!$D$3:$D$65537,MATCH(DI$1,l_goods!$A$3:$A$65537,0)),INDEX(background_technosphere!$H$2:$H$65536,MATCH(DI$1,background_technosphere!$C$2:$C$65536,0))),INDEX(l_fp!$F$3:$F$65537,MATCH(DI$1,l_fp!$A$3:$A$65537,0)))," ")=0," ",_xlfn.IFNA(_xlfn.IFNA(_xlfn.IFNA(INDEX(l_goods!$D$3:$D$65537,MATCH(DI$1,l_goods!$A$3:$A$65537,0)),INDEX(background_technosphere!$H$2:$H$65536,MATCH(DI$1,background_technosphere!$C$2:$C$65536,0))),INDEX(l_fp!$F$3:$F$65537,MATCH(DI$1,l_fp!$A$3:$A$65537,0)))," "))</f>
        <v xml:space="preserve"> </v>
      </c>
      <c r="DJ3" s="88" t="str">
        <f>IF(_xlfn.IFNA(_xlfn.IFNA(_xlfn.IFNA(INDEX(l_goods!$D$3:$D$65537,MATCH(DJ$1,l_goods!$A$3:$A$65537,0)),INDEX(background_technosphere!$H$2:$H$65536,MATCH(DJ$1,background_technosphere!$C$2:$C$65536,0))),INDEX(l_fp!$F$3:$F$65537,MATCH(DJ$1,l_fp!$A$3:$A$65537,0)))," ")=0," ",_xlfn.IFNA(_xlfn.IFNA(_xlfn.IFNA(INDEX(l_goods!$D$3:$D$65537,MATCH(DJ$1,l_goods!$A$3:$A$65537,0)),INDEX(background_technosphere!$H$2:$H$65536,MATCH(DJ$1,background_technosphere!$C$2:$C$65536,0))),INDEX(l_fp!$F$3:$F$65537,MATCH(DJ$1,l_fp!$A$3:$A$65537,0)))," "))</f>
        <v xml:space="preserve"> </v>
      </c>
      <c r="DK3" s="88" t="str">
        <f>IF(_xlfn.IFNA(_xlfn.IFNA(_xlfn.IFNA(INDEX(l_goods!$D$3:$D$65537,MATCH(DK$1,l_goods!$A$3:$A$65537,0)),INDEX(background_technosphere!$H$2:$H$65536,MATCH(DK$1,background_technosphere!$C$2:$C$65536,0))),INDEX(l_fp!$F$3:$F$65537,MATCH(DK$1,l_fp!$A$3:$A$65537,0)))," ")=0," ",_xlfn.IFNA(_xlfn.IFNA(_xlfn.IFNA(INDEX(l_goods!$D$3:$D$65537,MATCH(DK$1,l_goods!$A$3:$A$65537,0)),INDEX(background_technosphere!$H$2:$H$65536,MATCH(DK$1,background_technosphere!$C$2:$C$65536,0))),INDEX(l_fp!$F$3:$F$65537,MATCH(DK$1,l_fp!$A$3:$A$65537,0)))," "))</f>
        <v xml:space="preserve"> </v>
      </c>
      <c r="DL3" s="88" t="str">
        <f>IF(_xlfn.IFNA(_xlfn.IFNA(_xlfn.IFNA(INDEX(l_goods!$D$3:$D$65537,MATCH(DL$1,l_goods!$A$3:$A$65537,0)),INDEX(background_technosphere!$H$2:$H$65536,MATCH(DL$1,background_technosphere!$C$2:$C$65536,0))),INDEX(l_fp!$F$3:$F$65537,MATCH(DL$1,l_fp!$A$3:$A$65537,0)))," ")=0," ",_xlfn.IFNA(_xlfn.IFNA(_xlfn.IFNA(INDEX(l_goods!$D$3:$D$65537,MATCH(DL$1,l_goods!$A$3:$A$65537,0)),INDEX(background_technosphere!$H$2:$H$65536,MATCH(DL$1,background_technosphere!$C$2:$C$65536,0))),INDEX(l_fp!$F$3:$F$65537,MATCH(DL$1,l_fp!$A$3:$A$65537,0)))," "))</f>
        <v xml:space="preserve"> </v>
      </c>
      <c r="DM3" s="88" t="str">
        <f>IF(_xlfn.IFNA(_xlfn.IFNA(_xlfn.IFNA(INDEX(l_goods!$D$3:$D$65537,MATCH(DM$1,l_goods!$A$3:$A$65537,0)),INDEX(background_technosphere!$H$2:$H$65536,MATCH(DM$1,background_technosphere!$C$2:$C$65536,0))),INDEX(l_fp!$F$3:$F$65537,MATCH(DM$1,l_fp!$A$3:$A$65537,0)))," ")=0," ",_xlfn.IFNA(_xlfn.IFNA(_xlfn.IFNA(INDEX(l_goods!$D$3:$D$65537,MATCH(DM$1,l_goods!$A$3:$A$65537,0)),INDEX(background_technosphere!$H$2:$H$65536,MATCH(DM$1,background_technosphere!$C$2:$C$65536,0))),INDEX(l_fp!$F$3:$F$65537,MATCH(DM$1,l_fp!$A$3:$A$65537,0)))," "))</f>
        <v xml:space="preserve"> </v>
      </c>
      <c r="DN3" s="88" t="str">
        <f>IF(_xlfn.IFNA(_xlfn.IFNA(_xlfn.IFNA(INDEX(l_goods!$D$3:$D$65537,MATCH(DN$1,l_goods!$A$3:$A$65537,0)),INDEX(background_technosphere!$H$2:$H$65536,MATCH(DN$1,background_technosphere!$C$2:$C$65536,0))),INDEX(l_fp!$F$3:$F$65537,MATCH(DN$1,l_fp!$A$3:$A$65537,0)))," ")=0," ",_xlfn.IFNA(_xlfn.IFNA(_xlfn.IFNA(INDEX(l_goods!$D$3:$D$65537,MATCH(DN$1,l_goods!$A$3:$A$65537,0)),INDEX(background_technosphere!$H$2:$H$65536,MATCH(DN$1,background_technosphere!$C$2:$C$65536,0))),INDEX(l_fp!$F$3:$F$65537,MATCH(DN$1,l_fp!$A$3:$A$65537,0)))," "))</f>
        <v xml:space="preserve"> </v>
      </c>
      <c r="DO3" s="88" t="str">
        <f>IF(_xlfn.IFNA(_xlfn.IFNA(_xlfn.IFNA(INDEX(l_goods!$D$3:$D$65537,MATCH(DO$1,l_goods!$A$3:$A$65537,0)),INDEX(background_technosphere!$H$2:$H$65536,MATCH(DO$1,background_technosphere!$C$2:$C$65536,0))),INDEX(l_fp!$F$3:$F$65537,MATCH(DO$1,l_fp!$A$3:$A$65537,0)))," ")=0," ",_xlfn.IFNA(_xlfn.IFNA(_xlfn.IFNA(INDEX(l_goods!$D$3:$D$65537,MATCH(DO$1,l_goods!$A$3:$A$65537,0)),INDEX(background_technosphere!$H$2:$H$65536,MATCH(DO$1,background_technosphere!$C$2:$C$65536,0))),INDEX(l_fp!$F$3:$F$65537,MATCH(DO$1,l_fp!$A$3:$A$65537,0)))," "))</f>
        <v xml:space="preserve"> </v>
      </c>
      <c r="DP3" s="88" t="str">
        <f>IF(_xlfn.IFNA(_xlfn.IFNA(_xlfn.IFNA(INDEX(l_goods!$D$3:$D$65537,MATCH(DP$1,l_goods!$A$3:$A$65537,0)),INDEX(background_technosphere!$H$2:$H$65536,MATCH(DP$1,background_technosphere!$C$2:$C$65536,0))),INDEX(l_fp!$F$3:$F$65537,MATCH(DP$1,l_fp!$A$3:$A$65537,0)))," ")=0," ",_xlfn.IFNA(_xlfn.IFNA(_xlfn.IFNA(INDEX(l_goods!$D$3:$D$65537,MATCH(DP$1,l_goods!$A$3:$A$65537,0)),INDEX(background_technosphere!$H$2:$H$65536,MATCH(DP$1,background_technosphere!$C$2:$C$65536,0))),INDEX(l_fp!$F$3:$F$65537,MATCH(DP$1,l_fp!$A$3:$A$65537,0)))," "))</f>
        <v xml:space="preserve"> </v>
      </c>
      <c r="DQ3" s="88" t="str">
        <f>IF(_xlfn.IFNA(_xlfn.IFNA(_xlfn.IFNA(INDEX(l_goods!$D$3:$D$65537,MATCH(DQ$1,l_goods!$A$3:$A$65537,0)),INDEX(background_technosphere!$H$2:$H$65536,MATCH(DQ$1,background_technosphere!$C$2:$C$65536,0))),INDEX(l_fp!$F$3:$F$65537,MATCH(DQ$1,l_fp!$A$3:$A$65537,0)))," ")=0," ",_xlfn.IFNA(_xlfn.IFNA(_xlfn.IFNA(INDEX(l_goods!$D$3:$D$65537,MATCH(DQ$1,l_goods!$A$3:$A$65537,0)),INDEX(background_technosphere!$H$2:$H$65536,MATCH(DQ$1,background_technosphere!$C$2:$C$65536,0))),INDEX(l_fp!$F$3:$F$65537,MATCH(DQ$1,l_fp!$A$3:$A$65537,0)))," "))</f>
        <v xml:space="preserve"> </v>
      </c>
      <c r="DR3" s="88" t="str">
        <f>IF(_xlfn.IFNA(_xlfn.IFNA(_xlfn.IFNA(INDEX(l_goods!$D$3:$D$65537,MATCH(DR$1,l_goods!$A$3:$A$65537,0)),INDEX(background_technosphere!$H$2:$H$65536,MATCH(DR$1,background_technosphere!$C$2:$C$65536,0))),INDEX(l_fp!$F$3:$F$65537,MATCH(DR$1,l_fp!$A$3:$A$65537,0)))," ")=0," ",_xlfn.IFNA(_xlfn.IFNA(_xlfn.IFNA(INDEX(l_goods!$D$3:$D$65537,MATCH(DR$1,l_goods!$A$3:$A$65537,0)),INDEX(background_technosphere!$H$2:$H$65536,MATCH(DR$1,background_technosphere!$C$2:$C$65536,0))),INDEX(l_fp!$F$3:$F$65537,MATCH(DR$1,l_fp!$A$3:$A$65537,0)))," "))</f>
        <v xml:space="preserve"> </v>
      </c>
      <c r="DS3" s="88" t="str">
        <f>IF(_xlfn.IFNA(_xlfn.IFNA(_xlfn.IFNA(INDEX(l_goods!$D$3:$D$65537,MATCH(DS$1,l_goods!$A$3:$A$65537,0)),INDEX(background_technosphere!$H$2:$H$65536,MATCH(DS$1,background_technosphere!$C$2:$C$65536,0))),INDEX(l_fp!$F$3:$F$65537,MATCH(DS$1,l_fp!$A$3:$A$65537,0)))," ")=0," ",_xlfn.IFNA(_xlfn.IFNA(_xlfn.IFNA(INDEX(l_goods!$D$3:$D$65537,MATCH(DS$1,l_goods!$A$3:$A$65537,0)),INDEX(background_technosphere!$H$2:$H$65536,MATCH(DS$1,background_technosphere!$C$2:$C$65536,0))),INDEX(l_fp!$F$3:$F$65537,MATCH(DS$1,l_fp!$A$3:$A$65537,0)))," "))</f>
        <v xml:space="preserve"> </v>
      </c>
      <c r="DT3" s="88" t="str">
        <f>IF(_xlfn.IFNA(_xlfn.IFNA(_xlfn.IFNA(INDEX(l_goods!$D$3:$D$65537,MATCH(DT$1,l_goods!$A$3:$A$65537,0)),INDEX(background_technosphere!$H$2:$H$65536,MATCH(DT$1,background_technosphere!$C$2:$C$65536,0))),INDEX(l_fp!$F$3:$F$65537,MATCH(DT$1,l_fp!$A$3:$A$65537,0)))," ")=0," ",_xlfn.IFNA(_xlfn.IFNA(_xlfn.IFNA(INDEX(l_goods!$D$3:$D$65537,MATCH(DT$1,l_goods!$A$3:$A$65537,0)),INDEX(background_technosphere!$H$2:$H$65536,MATCH(DT$1,background_technosphere!$C$2:$C$65536,0))),INDEX(l_fp!$F$3:$F$65537,MATCH(DT$1,l_fp!$A$3:$A$65537,0)))," "))</f>
        <v xml:space="preserve"> </v>
      </c>
      <c r="DU3" s="88" t="str">
        <f>IF(_xlfn.IFNA(_xlfn.IFNA(_xlfn.IFNA(INDEX(l_goods!$D$3:$D$65537,MATCH(DU$1,l_goods!$A$3:$A$65537,0)),INDEX(background_technosphere!$H$2:$H$65536,MATCH(DU$1,background_technosphere!$C$2:$C$65536,0))),INDEX(l_fp!$F$3:$F$65537,MATCH(DU$1,l_fp!$A$3:$A$65537,0)))," ")=0," ",_xlfn.IFNA(_xlfn.IFNA(_xlfn.IFNA(INDEX(l_goods!$D$3:$D$65537,MATCH(DU$1,l_goods!$A$3:$A$65537,0)),INDEX(background_technosphere!$H$2:$H$65536,MATCH(DU$1,background_technosphere!$C$2:$C$65536,0))),INDEX(l_fp!$F$3:$F$65537,MATCH(DU$1,l_fp!$A$3:$A$65537,0)))," "))</f>
        <v xml:space="preserve"> </v>
      </c>
      <c r="DV3" s="88" t="str">
        <f>IF(_xlfn.IFNA(_xlfn.IFNA(_xlfn.IFNA(INDEX(l_goods!$D$3:$D$65537,MATCH(DV$1,l_goods!$A$3:$A$65537,0)),INDEX(background_technosphere!$H$2:$H$65536,MATCH(DV$1,background_technosphere!$C$2:$C$65536,0))),INDEX(l_fp!$F$3:$F$65537,MATCH(DV$1,l_fp!$A$3:$A$65537,0)))," ")=0," ",_xlfn.IFNA(_xlfn.IFNA(_xlfn.IFNA(INDEX(l_goods!$D$3:$D$65537,MATCH(DV$1,l_goods!$A$3:$A$65537,0)),INDEX(background_technosphere!$H$2:$H$65536,MATCH(DV$1,background_technosphere!$C$2:$C$65536,0))),INDEX(l_fp!$F$3:$F$65537,MATCH(DV$1,l_fp!$A$3:$A$65537,0)))," "))</f>
        <v xml:space="preserve"> </v>
      </c>
      <c r="DW3" s="88" t="str">
        <f>IF(_xlfn.IFNA(_xlfn.IFNA(_xlfn.IFNA(INDEX(l_goods!$D$3:$D$65537,MATCH(DW$1,l_goods!$A$3:$A$65537,0)),INDEX(background_technosphere!$H$2:$H$65536,MATCH(DW$1,background_technosphere!$C$2:$C$65536,0))),INDEX(l_fp!$F$3:$F$65537,MATCH(DW$1,l_fp!$A$3:$A$65537,0)))," ")=0," ",_xlfn.IFNA(_xlfn.IFNA(_xlfn.IFNA(INDEX(l_goods!$D$3:$D$65537,MATCH(DW$1,l_goods!$A$3:$A$65537,0)),INDEX(background_technosphere!$H$2:$H$65536,MATCH(DW$1,background_technosphere!$C$2:$C$65536,0))),INDEX(l_fp!$F$3:$F$65537,MATCH(DW$1,l_fp!$A$3:$A$65537,0)))," "))</f>
        <v xml:space="preserve"> </v>
      </c>
      <c r="DX3" s="88" t="str">
        <f>IF(_xlfn.IFNA(_xlfn.IFNA(_xlfn.IFNA(INDEX(l_goods!$D$3:$D$65537,MATCH(DX$1,l_goods!$A$3:$A$65537,0)),INDEX(background_technosphere!$H$2:$H$65536,MATCH(DX$1,background_technosphere!$C$2:$C$65536,0))),INDEX(l_fp!$F$3:$F$65537,MATCH(DX$1,l_fp!$A$3:$A$65537,0)))," ")=0," ",_xlfn.IFNA(_xlfn.IFNA(_xlfn.IFNA(INDEX(l_goods!$D$3:$D$65537,MATCH(DX$1,l_goods!$A$3:$A$65537,0)),INDEX(background_technosphere!$H$2:$H$65536,MATCH(DX$1,background_technosphere!$C$2:$C$65536,0))),INDEX(l_fp!$F$3:$F$65537,MATCH(DX$1,l_fp!$A$3:$A$65537,0)))," "))</f>
        <v xml:space="preserve"> </v>
      </c>
      <c r="DY3" s="88" t="str">
        <f>IF(_xlfn.IFNA(_xlfn.IFNA(_xlfn.IFNA(INDEX(l_goods!$D$3:$D$65537,MATCH(DY$1,l_goods!$A$3:$A$65537,0)),INDEX(background_technosphere!$H$2:$H$65536,MATCH(DY$1,background_technosphere!$C$2:$C$65536,0))),INDEX(l_fp!$F$3:$F$65537,MATCH(DY$1,l_fp!$A$3:$A$65537,0)))," ")=0," ",_xlfn.IFNA(_xlfn.IFNA(_xlfn.IFNA(INDEX(l_goods!$D$3:$D$65537,MATCH(DY$1,l_goods!$A$3:$A$65537,0)),INDEX(background_technosphere!$H$2:$H$65536,MATCH(DY$1,background_technosphere!$C$2:$C$65536,0))),INDEX(l_fp!$F$3:$F$65537,MATCH(DY$1,l_fp!$A$3:$A$65537,0)))," "))</f>
        <v xml:space="preserve"> </v>
      </c>
      <c r="DZ3" s="88" t="str">
        <f>IF(_xlfn.IFNA(_xlfn.IFNA(_xlfn.IFNA(INDEX(l_goods!$D$3:$D$65537,MATCH(DZ$1,l_goods!$A$3:$A$65537,0)),INDEX(background_technosphere!$H$2:$H$65536,MATCH(DZ$1,background_technosphere!$C$2:$C$65536,0))),INDEX(l_fp!$F$3:$F$65537,MATCH(DZ$1,l_fp!$A$3:$A$65537,0)))," ")=0," ",_xlfn.IFNA(_xlfn.IFNA(_xlfn.IFNA(INDEX(l_goods!$D$3:$D$65537,MATCH(DZ$1,l_goods!$A$3:$A$65537,0)),INDEX(background_technosphere!$H$2:$H$65536,MATCH(DZ$1,background_technosphere!$C$2:$C$65536,0))),INDEX(l_fp!$F$3:$F$65537,MATCH(DZ$1,l_fp!$A$3:$A$65537,0)))," "))</f>
        <v xml:space="preserve"> </v>
      </c>
      <c r="EA3" s="88" t="str">
        <f>IF(_xlfn.IFNA(_xlfn.IFNA(_xlfn.IFNA(INDEX(l_goods!$D$3:$D$65537,MATCH(EA$1,l_goods!$A$3:$A$65537,0)),INDEX(background_technosphere!$H$2:$H$65536,MATCH(EA$1,background_technosphere!$C$2:$C$65536,0))),INDEX(l_fp!$F$3:$F$65537,MATCH(EA$1,l_fp!$A$3:$A$65537,0)))," ")=0," ",_xlfn.IFNA(_xlfn.IFNA(_xlfn.IFNA(INDEX(l_goods!$D$3:$D$65537,MATCH(EA$1,l_goods!$A$3:$A$65537,0)),INDEX(background_technosphere!$H$2:$H$65536,MATCH(EA$1,background_technosphere!$C$2:$C$65536,0))),INDEX(l_fp!$F$3:$F$65537,MATCH(EA$1,l_fp!$A$3:$A$65537,0)))," "))</f>
        <v xml:space="preserve"> </v>
      </c>
      <c r="EB3" s="88" t="str">
        <f>IF(_xlfn.IFNA(_xlfn.IFNA(_xlfn.IFNA(INDEX(l_goods!$D$3:$D$65537,MATCH(EB$1,l_goods!$A$3:$A$65537,0)),INDEX(background_technosphere!$H$2:$H$65536,MATCH(EB$1,background_technosphere!$C$2:$C$65536,0))),INDEX(l_fp!$F$3:$F$65537,MATCH(EB$1,l_fp!$A$3:$A$65537,0)))," ")=0," ",_xlfn.IFNA(_xlfn.IFNA(_xlfn.IFNA(INDEX(l_goods!$D$3:$D$65537,MATCH(EB$1,l_goods!$A$3:$A$65537,0)),INDEX(background_technosphere!$H$2:$H$65536,MATCH(EB$1,background_technosphere!$C$2:$C$65536,0))),INDEX(l_fp!$F$3:$F$65537,MATCH(EB$1,l_fp!$A$3:$A$65537,0)))," "))</f>
        <v xml:space="preserve"> </v>
      </c>
      <c r="EC3" s="88" t="str">
        <f>IF(_xlfn.IFNA(_xlfn.IFNA(_xlfn.IFNA(INDEX(l_goods!$D$3:$D$65537,MATCH(EC$1,l_goods!$A$3:$A$65537,0)),INDEX(background_technosphere!$H$2:$H$65536,MATCH(EC$1,background_technosphere!$C$2:$C$65536,0))),INDEX(l_fp!$F$3:$F$65537,MATCH(EC$1,l_fp!$A$3:$A$65537,0)))," ")=0," ",_xlfn.IFNA(_xlfn.IFNA(_xlfn.IFNA(INDEX(l_goods!$D$3:$D$65537,MATCH(EC$1,l_goods!$A$3:$A$65537,0)),INDEX(background_technosphere!$H$2:$H$65536,MATCH(EC$1,background_technosphere!$C$2:$C$65536,0))),INDEX(l_fp!$F$3:$F$65537,MATCH(EC$1,l_fp!$A$3:$A$65537,0)))," "))</f>
        <v xml:space="preserve"> </v>
      </c>
      <c r="ED3" s="88" t="str">
        <f>IF(_xlfn.IFNA(_xlfn.IFNA(_xlfn.IFNA(INDEX(l_goods!$D$3:$D$65537,MATCH(ED$1,l_goods!$A$3:$A$65537,0)),INDEX(background_technosphere!$H$2:$H$65536,MATCH(ED$1,background_technosphere!$C$2:$C$65536,0))),INDEX(l_fp!$F$3:$F$65537,MATCH(ED$1,l_fp!$A$3:$A$65537,0)))," ")=0," ",_xlfn.IFNA(_xlfn.IFNA(_xlfn.IFNA(INDEX(l_goods!$D$3:$D$65537,MATCH(ED$1,l_goods!$A$3:$A$65537,0)),INDEX(background_technosphere!$H$2:$H$65536,MATCH(ED$1,background_technosphere!$C$2:$C$65536,0))),INDEX(l_fp!$F$3:$F$65537,MATCH(ED$1,l_fp!$A$3:$A$65537,0)))," "))</f>
        <v xml:space="preserve"> </v>
      </c>
      <c r="EE3" s="88" t="str">
        <f>IF(_xlfn.IFNA(_xlfn.IFNA(_xlfn.IFNA(INDEX(l_goods!$D$3:$D$65537,MATCH(EE$1,l_goods!$A$3:$A$65537,0)),INDEX(background_technosphere!$H$2:$H$65536,MATCH(EE$1,background_technosphere!$C$2:$C$65536,0))),INDEX(l_fp!$F$3:$F$65537,MATCH(EE$1,l_fp!$A$3:$A$65537,0)))," ")=0," ",_xlfn.IFNA(_xlfn.IFNA(_xlfn.IFNA(INDEX(l_goods!$D$3:$D$65537,MATCH(EE$1,l_goods!$A$3:$A$65537,0)),INDEX(background_technosphere!$H$2:$H$65536,MATCH(EE$1,background_technosphere!$C$2:$C$65536,0))),INDEX(l_fp!$F$3:$F$65537,MATCH(EE$1,l_fp!$A$3:$A$65537,0)))," "))</f>
        <v xml:space="preserve"> </v>
      </c>
      <c r="EF3" s="88" t="str">
        <f>IF(_xlfn.IFNA(_xlfn.IFNA(_xlfn.IFNA(INDEX(l_goods!$D$3:$D$65537,MATCH(EF$1,l_goods!$A$3:$A$65537,0)),INDEX(background_technosphere!$H$2:$H$65536,MATCH(EF$1,background_technosphere!$C$2:$C$65536,0))),INDEX(l_fp!$F$3:$F$65537,MATCH(EF$1,l_fp!$A$3:$A$65537,0)))," ")=0," ",_xlfn.IFNA(_xlfn.IFNA(_xlfn.IFNA(INDEX(l_goods!$D$3:$D$65537,MATCH(EF$1,l_goods!$A$3:$A$65537,0)),INDEX(background_technosphere!$H$2:$H$65536,MATCH(EF$1,background_technosphere!$C$2:$C$65536,0))),INDEX(l_fp!$F$3:$F$65537,MATCH(EF$1,l_fp!$A$3:$A$65537,0)))," "))</f>
        <v xml:space="preserve"> </v>
      </c>
      <c r="EG3" s="88" t="str">
        <f>IF(_xlfn.IFNA(_xlfn.IFNA(_xlfn.IFNA(INDEX(l_goods!$D$3:$D$65537,MATCH(EG$1,l_goods!$A$3:$A$65537,0)),INDEX(background_technosphere!$H$2:$H$65536,MATCH(EG$1,background_technosphere!$C$2:$C$65536,0))),INDEX(l_fp!$F$3:$F$65537,MATCH(EG$1,l_fp!$A$3:$A$65537,0)))," ")=0," ",_xlfn.IFNA(_xlfn.IFNA(_xlfn.IFNA(INDEX(l_goods!$D$3:$D$65537,MATCH(EG$1,l_goods!$A$3:$A$65537,0)),INDEX(background_technosphere!$H$2:$H$65536,MATCH(EG$1,background_technosphere!$C$2:$C$65536,0))),INDEX(l_fp!$F$3:$F$65537,MATCH(EG$1,l_fp!$A$3:$A$65537,0)))," "))</f>
        <v xml:space="preserve"> </v>
      </c>
      <c r="EH3" s="88" t="str">
        <f>IF(_xlfn.IFNA(_xlfn.IFNA(_xlfn.IFNA(INDEX(l_goods!$D$3:$D$65537,MATCH(EH$1,l_goods!$A$3:$A$65537,0)),INDEX(background_technosphere!$H$2:$H$65536,MATCH(EH$1,background_technosphere!$C$2:$C$65536,0))),INDEX(l_fp!$F$3:$F$65537,MATCH(EH$1,l_fp!$A$3:$A$65537,0)))," ")=0," ",_xlfn.IFNA(_xlfn.IFNA(_xlfn.IFNA(INDEX(l_goods!$D$3:$D$65537,MATCH(EH$1,l_goods!$A$3:$A$65537,0)),INDEX(background_technosphere!$H$2:$H$65536,MATCH(EH$1,background_technosphere!$C$2:$C$65536,0))),INDEX(l_fp!$F$3:$F$65537,MATCH(EH$1,l_fp!$A$3:$A$65537,0)))," "))</f>
        <v xml:space="preserve"> </v>
      </c>
      <c r="EI3" s="88" t="str">
        <f>IF(_xlfn.IFNA(_xlfn.IFNA(_xlfn.IFNA(INDEX(l_goods!$D$3:$D$65537,MATCH(EI$1,l_goods!$A$3:$A$65537,0)),INDEX(background_technosphere!$H$2:$H$65536,MATCH(EI$1,background_technosphere!$C$2:$C$65536,0))),INDEX(l_fp!$F$3:$F$65537,MATCH(EI$1,l_fp!$A$3:$A$65537,0)))," ")=0," ",_xlfn.IFNA(_xlfn.IFNA(_xlfn.IFNA(INDEX(l_goods!$D$3:$D$65537,MATCH(EI$1,l_goods!$A$3:$A$65537,0)),INDEX(background_technosphere!$H$2:$H$65536,MATCH(EI$1,background_technosphere!$C$2:$C$65536,0))),INDEX(l_fp!$F$3:$F$65537,MATCH(EI$1,l_fp!$A$3:$A$65537,0)))," "))</f>
        <v xml:space="preserve"> </v>
      </c>
      <c r="EJ3" s="88" t="str">
        <f>IF(_xlfn.IFNA(_xlfn.IFNA(_xlfn.IFNA(INDEX(l_goods!$D$3:$D$65537,MATCH(EJ$1,l_goods!$A$3:$A$65537,0)),INDEX(background_technosphere!$H$2:$H$65536,MATCH(EJ$1,background_technosphere!$C$2:$C$65536,0))),INDEX(l_fp!$F$3:$F$65537,MATCH(EJ$1,l_fp!$A$3:$A$65537,0)))," ")=0," ",_xlfn.IFNA(_xlfn.IFNA(_xlfn.IFNA(INDEX(l_goods!$D$3:$D$65537,MATCH(EJ$1,l_goods!$A$3:$A$65537,0)),INDEX(background_technosphere!$H$2:$H$65536,MATCH(EJ$1,background_technosphere!$C$2:$C$65536,0))),INDEX(l_fp!$F$3:$F$65537,MATCH(EJ$1,l_fp!$A$3:$A$65537,0)))," "))</f>
        <v xml:space="preserve"> </v>
      </c>
      <c r="EK3" s="88" t="str">
        <f>IF(_xlfn.IFNA(_xlfn.IFNA(_xlfn.IFNA(INDEX(l_goods!$D$3:$D$65537,MATCH(EK$1,l_goods!$A$3:$A$65537,0)),INDEX(background_technosphere!$H$2:$H$65536,MATCH(EK$1,background_technosphere!$C$2:$C$65536,0))),INDEX(l_fp!$F$3:$F$65537,MATCH(EK$1,l_fp!$A$3:$A$65537,0)))," ")=0," ",_xlfn.IFNA(_xlfn.IFNA(_xlfn.IFNA(INDEX(l_goods!$D$3:$D$65537,MATCH(EK$1,l_goods!$A$3:$A$65537,0)),INDEX(background_technosphere!$H$2:$H$65536,MATCH(EK$1,background_technosphere!$C$2:$C$65536,0))),INDEX(l_fp!$F$3:$F$65537,MATCH(EK$1,l_fp!$A$3:$A$65537,0)))," "))</f>
        <v xml:space="preserve"> </v>
      </c>
      <c r="EL3" s="88" t="str">
        <f>IF(_xlfn.IFNA(_xlfn.IFNA(_xlfn.IFNA(INDEX(l_goods!$D$3:$D$65537,MATCH(EL$1,l_goods!$A$3:$A$65537,0)),INDEX(background_technosphere!$H$2:$H$65536,MATCH(EL$1,background_technosphere!$C$2:$C$65536,0))),INDEX(l_fp!$F$3:$F$65537,MATCH(EL$1,l_fp!$A$3:$A$65537,0)))," ")=0," ",_xlfn.IFNA(_xlfn.IFNA(_xlfn.IFNA(INDEX(l_goods!$D$3:$D$65537,MATCH(EL$1,l_goods!$A$3:$A$65537,0)),INDEX(background_technosphere!$H$2:$H$65536,MATCH(EL$1,background_technosphere!$C$2:$C$65536,0))),INDEX(l_fp!$F$3:$F$65537,MATCH(EL$1,l_fp!$A$3:$A$65537,0)))," "))</f>
        <v xml:space="preserve"> </v>
      </c>
      <c r="EM3" s="88" t="str">
        <f>IF(_xlfn.IFNA(_xlfn.IFNA(_xlfn.IFNA(INDEX(l_goods!$D$3:$D$65537,MATCH(EM$1,l_goods!$A$3:$A$65537,0)),INDEX(background_technosphere!$H$2:$H$65536,MATCH(EM$1,background_technosphere!$C$2:$C$65536,0))),INDEX(l_fp!$F$3:$F$65537,MATCH(EM$1,l_fp!$A$3:$A$65537,0)))," ")=0," ",_xlfn.IFNA(_xlfn.IFNA(_xlfn.IFNA(INDEX(l_goods!$D$3:$D$65537,MATCH(EM$1,l_goods!$A$3:$A$65537,0)),INDEX(background_technosphere!$H$2:$H$65536,MATCH(EM$1,background_technosphere!$C$2:$C$65536,0))),INDEX(l_fp!$F$3:$F$65537,MATCH(EM$1,l_fp!$A$3:$A$65537,0)))," "))</f>
        <v xml:space="preserve"> </v>
      </c>
      <c r="EN3" s="88" t="str">
        <f>IF(_xlfn.IFNA(_xlfn.IFNA(_xlfn.IFNA(INDEX(l_goods!$D$3:$D$65537,MATCH(EN$1,l_goods!$A$3:$A$65537,0)),INDEX(background_technosphere!$H$2:$H$65536,MATCH(EN$1,background_technosphere!$C$2:$C$65536,0))),INDEX(l_fp!$F$3:$F$65537,MATCH(EN$1,l_fp!$A$3:$A$65537,0)))," ")=0," ",_xlfn.IFNA(_xlfn.IFNA(_xlfn.IFNA(INDEX(l_goods!$D$3:$D$65537,MATCH(EN$1,l_goods!$A$3:$A$65537,0)),INDEX(background_technosphere!$H$2:$H$65536,MATCH(EN$1,background_technosphere!$C$2:$C$65536,0))),INDEX(l_fp!$F$3:$F$65537,MATCH(EN$1,l_fp!$A$3:$A$65537,0)))," "))</f>
        <v xml:space="preserve"> </v>
      </c>
      <c r="EO3" s="88" t="str">
        <f>IF(_xlfn.IFNA(_xlfn.IFNA(_xlfn.IFNA(INDEX(l_goods!$D$3:$D$65537,MATCH(EO$1,l_goods!$A$3:$A$65537,0)),INDEX(background_technosphere!$H$2:$H$65536,MATCH(EO$1,background_technosphere!$C$2:$C$65536,0))),INDEX(l_fp!$F$3:$F$65537,MATCH(EO$1,l_fp!$A$3:$A$65537,0)))," ")=0," ",_xlfn.IFNA(_xlfn.IFNA(_xlfn.IFNA(INDEX(l_goods!$D$3:$D$65537,MATCH(EO$1,l_goods!$A$3:$A$65537,0)),INDEX(background_technosphere!$H$2:$H$65536,MATCH(EO$1,background_technosphere!$C$2:$C$65536,0))),INDEX(l_fp!$F$3:$F$65537,MATCH(EO$1,l_fp!$A$3:$A$65537,0)))," "))</f>
        <v xml:space="preserve"> </v>
      </c>
      <c r="EP3" s="88" t="str">
        <f>IF(_xlfn.IFNA(_xlfn.IFNA(_xlfn.IFNA(INDEX(l_goods!$D$3:$D$65537,MATCH(EP$1,l_goods!$A$3:$A$65537,0)),INDEX(background_technosphere!$H$2:$H$65536,MATCH(EP$1,background_technosphere!$C$2:$C$65536,0))),INDEX(l_fp!$F$3:$F$65537,MATCH(EP$1,l_fp!$A$3:$A$65537,0)))," ")=0," ",_xlfn.IFNA(_xlfn.IFNA(_xlfn.IFNA(INDEX(l_goods!$D$3:$D$65537,MATCH(EP$1,l_goods!$A$3:$A$65537,0)),INDEX(background_technosphere!$H$2:$H$65536,MATCH(EP$1,background_technosphere!$C$2:$C$65536,0))),INDEX(l_fp!$F$3:$F$65537,MATCH(EP$1,l_fp!$A$3:$A$65537,0)))," "))</f>
        <v xml:space="preserve"> </v>
      </c>
      <c r="EQ3" s="88" t="str">
        <f>IF(_xlfn.IFNA(_xlfn.IFNA(_xlfn.IFNA(INDEX(l_goods!$D$3:$D$65537,MATCH(EQ$1,l_goods!$A$3:$A$65537,0)),INDEX(background_technosphere!$H$2:$H$65536,MATCH(EQ$1,background_technosphere!$C$2:$C$65536,0))),INDEX(l_fp!$F$3:$F$65537,MATCH(EQ$1,l_fp!$A$3:$A$65537,0)))," ")=0," ",_xlfn.IFNA(_xlfn.IFNA(_xlfn.IFNA(INDEX(l_goods!$D$3:$D$65537,MATCH(EQ$1,l_goods!$A$3:$A$65537,0)),INDEX(background_technosphere!$H$2:$H$65536,MATCH(EQ$1,background_technosphere!$C$2:$C$65536,0))),INDEX(l_fp!$F$3:$F$65537,MATCH(EQ$1,l_fp!$A$3:$A$65537,0)))," "))</f>
        <v xml:space="preserve"> </v>
      </c>
      <c r="ER3" s="88" t="str">
        <f>IF(_xlfn.IFNA(_xlfn.IFNA(_xlfn.IFNA(INDEX(l_goods!$D$3:$D$65537,MATCH(ER$1,l_goods!$A$3:$A$65537,0)),INDEX(background_technosphere!$H$2:$H$65536,MATCH(ER$1,background_technosphere!$C$2:$C$65536,0))),INDEX(l_fp!$F$3:$F$65537,MATCH(ER$1,l_fp!$A$3:$A$65537,0)))," ")=0," ",_xlfn.IFNA(_xlfn.IFNA(_xlfn.IFNA(INDEX(l_goods!$D$3:$D$65537,MATCH(ER$1,l_goods!$A$3:$A$65537,0)),INDEX(background_technosphere!$H$2:$H$65536,MATCH(ER$1,background_technosphere!$C$2:$C$65536,0))),INDEX(l_fp!$F$3:$F$65537,MATCH(ER$1,l_fp!$A$3:$A$65537,0)))," "))</f>
        <v xml:space="preserve"> </v>
      </c>
      <c r="ES3" s="88" t="str">
        <f>IF(_xlfn.IFNA(_xlfn.IFNA(_xlfn.IFNA(INDEX(l_goods!$D$3:$D$65537,MATCH(ES$1,l_goods!$A$3:$A$65537,0)),INDEX(background_technosphere!$H$2:$H$65536,MATCH(ES$1,background_technosphere!$C$2:$C$65536,0))),INDEX(l_fp!$F$3:$F$65537,MATCH(ES$1,l_fp!$A$3:$A$65537,0)))," ")=0," ",_xlfn.IFNA(_xlfn.IFNA(_xlfn.IFNA(INDEX(l_goods!$D$3:$D$65537,MATCH(ES$1,l_goods!$A$3:$A$65537,0)),INDEX(background_technosphere!$H$2:$H$65536,MATCH(ES$1,background_technosphere!$C$2:$C$65536,0))),INDEX(l_fp!$F$3:$F$65537,MATCH(ES$1,l_fp!$A$3:$A$65537,0)))," "))</f>
        <v xml:space="preserve"> </v>
      </c>
      <c r="ET3" s="88" t="str">
        <f>IF(_xlfn.IFNA(_xlfn.IFNA(_xlfn.IFNA(INDEX(l_goods!$D$3:$D$65537,MATCH(ET$1,l_goods!$A$3:$A$65537,0)),INDEX(background_technosphere!$H$2:$H$65536,MATCH(ET$1,background_technosphere!$C$2:$C$65536,0))),INDEX(l_fp!$F$3:$F$65537,MATCH(ET$1,l_fp!$A$3:$A$65537,0)))," ")=0," ",_xlfn.IFNA(_xlfn.IFNA(_xlfn.IFNA(INDEX(l_goods!$D$3:$D$65537,MATCH(ET$1,l_goods!$A$3:$A$65537,0)),INDEX(background_technosphere!$H$2:$H$65536,MATCH(ET$1,background_technosphere!$C$2:$C$65536,0))),INDEX(l_fp!$F$3:$F$65537,MATCH(ET$1,l_fp!$A$3:$A$65537,0)))," "))</f>
        <v xml:space="preserve"> </v>
      </c>
      <c r="EU3" s="88" t="str">
        <f>IF(_xlfn.IFNA(_xlfn.IFNA(_xlfn.IFNA(INDEX(l_goods!$D$3:$D$65537,MATCH(EU$1,l_goods!$A$3:$A$65537,0)),INDEX(background_technosphere!$H$2:$H$65536,MATCH(EU$1,background_technosphere!$C$2:$C$65536,0))),INDEX(l_fp!$F$3:$F$65537,MATCH(EU$1,l_fp!$A$3:$A$65537,0)))," ")=0," ",_xlfn.IFNA(_xlfn.IFNA(_xlfn.IFNA(INDEX(l_goods!$D$3:$D$65537,MATCH(EU$1,l_goods!$A$3:$A$65537,0)),INDEX(background_technosphere!$H$2:$H$65536,MATCH(EU$1,background_technosphere!$C$2:$C$65536,0))),INDEX(l_fp!$F$3:$F$65537,MATCH(EU$1,l_fp!$A$3:$A$65537,0)))," "))</f>
        <v xml:space="preserve"> </v>
      </c>
      <c r="EV3" s="88" t="str">
        <f>IF(_xlfn.IFNA(_xlfn.IFNA(_xlfn.IFNA(INDEX(l_goods!$D$3:$D$65537,MATCH(EV$1,l_goods!$A$3:$A$65537,0)),INDEX(background_technosphere!$H$2:$H$65536,MATCH(EV$1,background_technosphere!$C$2:$C$65536,0))),INDEX(l_fp!$F$3:$F$65537,MATCH(EV$1,l_fp!$A$3:$A$65537,0)))," ")=0," ",_xlfn.IFNA(_xlfn.IFNA(_xlfn.IFNA(INDEX(l_goods!$D$3:$D$65537,MATCH(EV$1,l_goods!$A$3:$A$65537,0)),INDEX(background_technosphere!$H$2:$H$65536,MATCH(EV$1,background_technosphere!$C$2:$C$65536,0))),INDEX(l_fp!$F$3:$F$65537,MATCH(EV$1,l_fp!$A$3:$A$65537,0)))," "))</f>
        <v xml:space="preserve"> </v>
      </c>
      <c r="EW3" s="88" t="str">
        <f>IF(_xlfn.IFNA(_xlfn.IFNA(_xlfn.IFNA(INDEX(l_goods!$D$3:$D$65537,MATCH(EW$1,l_goods!$A$3:$A$65537,0)),INDEX(background_technosphere!$H$2:$H$65536,MATCH(EW$1,background_technosphere!$C$2:$C$65536,0))),INDEX(l_fp!$F$3:$F$65537,MATCH(EW$1,l_fp!$A$3:$A$65537,0)))," ")=0," ",_xlfn.IFNA(_xlfn.IFNA(_xlfn.IFNA(INDEX(l_goods!$D$3:$D$65537,MATCH(EW$1,l_goods!$A$3:$A$65537,0)),INDEX(background_technosphere!$H$2:$H$65536,MATCH(EW$1,background_technosphere!$C$2:$C$65536,0))),INDEX(l_fp!$F$3:$F$65537,MATCH(EW$1,l_fp!$A$3:$A$65537,0)))," "))</f>
        <v xml:space="preserve"> </v>
      </c>
      <c r="EX3" s="88" t="str">
        <f>IF(_xlfn.IFNA(_xlfn.IFNA(_xlfn.IFNA(INDEX(l_goods!$D$3:$D$65537,MATCH(EX$1,l_goods!$A$3:$A$65537,0)),INDEX(background_technosphere!$H$2:$H$65536,MATCH(EX$1,background_technosphere!$C$2:$C$65536,0))),INDEX(l_fp!$F$3:$F$65537,MATCH(EX$1,l_fp!$A$3:$A$65537,0)))," ")=0," ",_xlfn.IFNA(_xlfn.IFNA(_xlfn.IFNA(INDEX(l_goods!$D$3:$D$65537,MATCH(EX$1,l_goods!$A$3:$A$65537,0)),INDEX(background_technosphere!$H$2:$H$65536,MATCH(EX$1,background_technosphere!$C$2:$C$65536,0))),INDEX(l_fp!$F$3:$F$65537,MATCH(EX$1,l_fp!$A$3:$A$65537,0)))," "))</f>
        <v xml:space="preserve"> </v>
      </c>
      <c r="EY3" s="88" t="str">
        <f>IF(_xlfn.IFNA(_xlfn.IFNA(_xlfn.IFNA(INDEX(l_goods!$D$3:$D$65537,MATCH(EY$1,l_goods!$A$3:$A$65537,0)),INDEX(background_technosphere!$H$2:$H$65536,MATCH(EY$1,background_technosphere!$C$2:$C$65536,0))),INDEX(l_fp!$F$3:$F$65537,MATCH(EY$1,l_fp!$A$3:$A$65537,0)))," ")=0," ",_xlfn.IFNA(_xlfn.IFNA(_xlfn.IFNA(INDEX(l_goods!$D$3:$D$65537,MATCH(EY$1,l_goods!$A$3:$A$65537,0)),INDEX(background_technosphere!$H$2:$H$65536,MATCH(EY$1,background_technosphere!$C$2:$C$65536,0))),INDEX(l_fp!$F$3:$F$65537,MATCH(EY$1,l_fp!$A$3:$A$65537,0)))," "))</f>
        <v xml:space="preserve"> </v>
      </c>
      <c r="EZ3" s="88" t="str">
        <f>IF(_xlfn.IFNA(_xlfn.IFNA(_xlfn.IFNA(INDEX(l_goods!$D$3:$D$65537,MATCH(EZ$1,l_goods!$A$3:$A$65537,0)),INDEX(background_technosphere!$H$2:$H$65536,MATCH(EZ$1,background_technosphere!$C$2:$C$65536,0))),INDEX(l_fp!$F$3:$F$65537,MATCH(EZ$1,l_fp!$A$3:$A$65537,0)))," ")=0," ",_xlfn.IFNA(_xlfn.IFNA(_xlfn.IFNA(INDEX(l_goods!$D$3:$D$65537,MATCH(EZ$1,l_goods!$A$3:$A$65537,0)),INDEX(background_technosphere!$H$2:$H$65536,MATCH(EZ$1,background_technosphere!$C$2:$C$65536,0))),INDEX(l_fp!$F$3:$F$65537,MATCH(EZ$1,l_fp!$A$3:$A$65537,0)))," "))</f>
        <v xml:space="preserve"> </v>
      </c>
      <c r="FA3" s="88" t="str">
        <f>IF(_xlfn.IFNA(_xlfn.IFNA(_xlfn.IFNA(INDEX(l_goods!$D$3:$D$65537,MATCH(FA$1,l_goods!$A$3:$A$65537,0)),INDEX(background_technosphere!$H$2:$H$65536,MATCH(FA$1,background_technosphere!$C$2:$C$65536,0))),INDEX(l_fp!$F$3:$F$65537,MATCH(FA$1,l_fp!$A$3:$A$65537,0)))," ")=0," ",_xlfn.IFNA(_xlfn.IFNA(_xlfn.IFNA(INDEX(l_goods!$D$3:$D$65537,MATCH(FA$1,l_goods!$A$3:$A$65537,0)),INDEX(background_technosphere!$H$2:$H$65536,MATCH(FA$1,background_technosphere!$C$2:$C$65536,0))),INDEX(l_fp!$F$3:$F$65537,MATCH(FA$1,l_fp!$A$3:$A$65537,0)))," "))</f>
        <v xml:space="preserve"> </v>
      </c>
      <c r="FB3" s="88" t="str">
        <f>IF(_xlfn.IFNA(_xlfn.IFNA(_xlfn.IFNA(INDEX(l_goods!$D$3:$D$65537,MATCH(FB$1,l_goods!$A$3:$A$65537,0)),INDEX(background_technosphere!$H$2:$H$65536,MATCH(FB$1,background_technosphere!$C$2:$C$65536,0))),INDEX(l_fp!$F$3:$F$65537,MATCH(FB$1,l_fp!$A$3:$A$65537,0)))," ")=0," ",_xlfn.IFNA(_xlfn.IFNA(_xlfn.IFNA(INDEX(l_goods!$D$3:$D$65537,MATCH(FB$1,l_goods!$A$3:$A$65537,0)),INDEX(background_technosphere!$H$2:$H$65536,MATCH(FB$1,background_technosphere!$C$2:$C$65536,0))),INDEX(l_fp!$F$3:$F$65537,MATCH(FB$1,l_fp!$A$3:$A$65537,0)))," "))</f>
        <v xml:space="preserve"> </v>
      </c>
      <c r="FC3" s="88" t="str">
        <f>IF(_xlfn.IFNA(_xlfn.IFNA(_xlfn.IFNA(INDEX(l_goods!$D$3:$D$65537,MATCH(FC$1,l_goods!$A$3:$A$65537,0)),INDEX(background_technosphere!$H$2:$H$65536,MATCH(FC$1,background_technosphere!$C$2:$C$65536,0))),INDEX(l_fp!$F$3:$F$65537,MATCH(FC$1,l_fp!$A$3:$A$65537,0)))," ")=0," ",_xlfn.IFNA(_xlfn.IFNA(_xlfn.IFNA(INDEX(l_goods!$D$3:$D$65537,MATCH(FC$1,l_goods!$A$3:$A$65537,0)),INDEX(background_technosphere!$H$2:$H$65536,MATCH(FC$1,background_technosphere!$C$2:$C$65536,0))),INDEX(l_fp!$F$3:$F$65537,MATCH(FC$1,l_fp!$A$3:$A$65537,0)))," "))</f>
        <v xml:space="preserve"> </v>
      </c>
      <c r="FD3" s="88" t="str">
        <f>IF(_xlfn.IFNA(_xlfn.IFNA(_xlfn.IFNA(INDEX(l_goods!$D$3:$D$65537,MATCH(FD$1,l_goods!$A$3:$A$65537,0)),INDEX(background_technosphere!$H$2:$H$65536,MATCH(FD$1,background_technosphere!$C$2:$C$65536,0))),INDEX(l_fp!$F$3:$F$65537,MATCH(FD$1,l_fp!$A$3:$A$65537,0)))," ")=0," ",_xlfn.IFNA(_xlfn.IFNA(_xlfn.IFNA(INDEX(l_goods!$D$3:$D$65537,MATCH(FD$1,l_goods!$A$3:$A$65537,0)),INDEX(background_technosphere!$H$2:$H$65536,MATCH(FD$1,background_technosphere!$C$2:$C$65536,0))),INDEX(l_fp!$F$3:$F$65537,MATCH(FD$1,l_fp!$A$3:$A$65537,0)))," "))</f>
        <v xml:space="preserve"> </v>
      </c>
      <c r="FE3" s="88" t="str">
        <f>IF(_xlfn.IFNA(_xlfn.IFNA(_xlfn.IFNA(INDEX(l_goods!$D$3:$D$65537,MATCH(FE$1,l_goods!$A$3:$A$65537,0)),INDEX(background_technosphere!$H$2:$H$65536,MATCH(FE$1,background_technosphere!$C$2:$C$65536,0))),INDEX(l_fp!$F$3:$F$65537,MATCH(FE$1,l_fp!$A$3:$A$65537,0)))," ")=0," ",_xlfn.IFNA(_xlfn.IFNA(_xlfn.IFNA(INDEX(l_goods!$D$3:$D$65537,MATCH(FE$1,l_goods!$A$3:$A$65537,0)),INDEX(background_technosphere!$H$2:$H$65536,MATCH(FE$1,background_technosphere!$C$2:$C$65536,0))),INDEX(l_fp!$F$3:$F$65537,MATCH(FE$1,l_fp!$A$3:$A$65537,0)))," "))</f>
        <v xml:space="preserve"> </v>
      </c>
      <c r="FF3" s="88" t="str">
        <f>IF(_xlfn.IFNA(_xlfn.IFNA(_xlfn.IFNA(INDEX(l_goods!$D$3:$D$65537,MATCH(FF$1,l_goods!$A$3:$A$65537,0)),INDEX(background_technosphere!$H$2:$H$65536,MATCH(FF$1,background_technosphere!$C$2:$C$65536,0))),INDEX(l_fp!$F$3:$F$65537,MATCH(FF$1,l_fp!$A$3:$A$65537,0)))," ")=0," ",_xlfn.IFNA(_xlfn.IFNA(_xlfn.IFNA(INDEX(l_goods!$D$3:$D$65537,MATCH(FF$1,l_goods!$A$3:$A$65537,0)),INDEX(background_technosphere!$H$2:$H$65536,MATCH(FF$1,background_technosphere!$C$2:$C$65536,0))),INDEX(l_fp!$F$3:$F$65537,MATCH(FF$1,l_fp!$A$3:$A$65537,0)))," "))</f>
        <v xml:space="preserve"> </v>
      </c>
      <c r="FG3" s="88" t="str">
        <f>IF(_xlfn.IFNA(_xlfn.IFNA(_xlfn.IFNA(INDEX(l_goods!$D$3:$D$65537,MATCH(FG$1,l_goods!$A$3:$A$65537,0)),INDEX(background_technosphere!$H$2:$H$65536,MATCH(FG$1,background_technosphere!$C$2:$C$65536,0))),INDEX(l_fp!$F$3:$F$65537,MATCH(FG$1,l_fp!$A$3:$A$65537,0)))," ")=0," ",_xlfn.IFNA(_xlfn.IFNA(_xlfn.IFNA(INDEX(l_goods!$D$3:$D$65537,MATCH(FG$1,l_goods!$A$3:$A$65537,0)),INDEX(background_technosphere!$H$2:$H$65536,MATCH(FG$1,background_technosphere!$C$2:$C$65536,0))),INDEX(l_fp!$F$3:$F$65537,MATCH(FG$1,l_fp!$A$3:$A$65537,0)))," "))</f>
        <v xml:space="preserve"> </v>
      </c>
      <c r="FH3" s="88" t="str">
        <f>IF(_xlfn.IFNA(_xlfn.IFNA(_xlfn.IFNA(INDEX(l_goods!$D$3:$D$65537,MATCH(FH$1,l_goods!$A$3:$A$65537,0)),INDEX(background_technosphere!$H$2:$H$65536,MATCH(FH$1,background_technosphere!$C$2:$C$65536,0))),INDEX(l_fp!$F$3:$F$65537,MATCH(FH$1,l_fp!$A$3:$A$65537,0)))," ")=0," ",_xlfn.IFNA(_xlfn.IFNA(_xlfn.IFNA(INDEX(l_goods!$D$3:$D$65537,MATCH(FH$1,l_goods!$A$3:$A$65537,0)),INDEX(background_technosphere!$H$2:$H$65536,MATCH(FH$1,background_technosphere!$C$2:$C$65536,0))),INDEX(l_fp!$F$3:$F$65537,MATCH(FH$1,l_fp!$A$3:$A$65537,0)))," "))</f>
        <v xml:space="preserve"> </v>
      </c>
      <c r="FI3" s="88" t="str">
        <f>IF(_xlfn.IFNA(_xlfn.IFNA(_xlfn.IFNA(INDEX(l_goods!$D$3:$D$65537,MATCH(FI$1,l_goods!$A$3:$A$65537,0)),INDEX(background_technosphere!$H$2:$H$65536,MATCH(FI$1,background_technosphere!$C$2:$C$65536,0))),INDEX(l_fp!$F$3:$F$65537,MATCH(FI$1,l_fp!$A$3:$A$65537,0)))," ")=0," ",_xlfn.IFNA(_xlfn.IFNA(_xlfn.IFNA(INDEX(l_goods!$D$3:$D$65537,MATCH(FI$1,l_goods!$A$3:$A$65537,0)),INDEX(background_technosphere!$H$2:$H$65536,MATCH(FI$1,background_technosphere!$C$2:$C$65536,0))),INDEX(l_fp!$F$3:$F$65537,MATCH(FI$1,l_fp!$A$3:$A$65537,0)))," "))</f>
        <v xml:space="preserve"> </v>
      </c>
      <c r="FJ3" s="88" t="str">
        <f>IF(_xlfn.IFNA(_xlfn.IFNA(_xlfn.IFNA(INDEX(l_goods!$D$3:$D$65537,MATCH(FJ$1,l_goods!$A$3:$A$65537,0)),INDEX(background_technosphere!$H$2:$H$65536,MATCH(FJ$1,background_technosphere!$C$2:$C$65536,0))),INDEX(l_fp!$F$3:$F$65537,MATCH(FJ$1,l_fp!$A$3:$A$65537,0)))," ")=0," ",_xlfn.IFNA(_xlfn.IFNA(_xlfn.IFNA(INDEX(l_goods!$D$3:$D$65537,MATCH(FJ$1,l_goods!$A$3:$A$65537,0)),INDEX(background_technosphere!$H$2:$H$65536,MATCH(FJ$1,background_technosphere!$C$2:$C$65536,0))),INDEX(l_fp!$F$3:$F$65537,MATCH(FJ$1,l_fp!$A$3:$A$65537,0)))," "))</f>
        <v xml:space="preserve"> </v>
      </c>
      <c r="FK3" s="88" t="str">
        <f>IF(_xlfn.IFNA(_xlfn.IFNA(_xlfn.IFNA(INDEX(l_goods!$D$3:$D$65537,MATCH(FK$1,l_goods!$A$3:$A$65537,0)),INDEX(background_technosphere!$H$2:$H$65536,MATCH(FK$1,background_technosphere!$C$2:$C$65536,0))),INDEX(l_fp!$F$3:$F$65537,MATCH(FK$1,l_fp!$A$3:$A$65537,0)))," ")=0," ",_xlfn.IFNA(_xlfn.IFNA(_xlfn.IFNA(INDEX(l_goods!$D$3:$D$65537,MATCH(FK$1,l_goods!$A$3:$A$65537,0)),INDEX(background_technosphere!$H$2:$H$65536,MATCH(FK$1,background_technosphere!$C$2:$C$65536,0))),INDEX(l_fp!$F$3:$F$65537,MATCH(FK$1,l_fp!$A$3:$A$65537,0)))," "))</f>
        <v xml:space="preserve"> </v>
      </c>
      <c r="FL3" s="88" t="str">
        <f>IF(_xlfn.IFNA(_xlfn.IFNA(_xlfn.IFNA(INDEX(l_goods!$D$3:$D$65537,MATCH(FL$1,l_goods!$A$3:$A$65537,0)),INDEX(background_technosphere!$H$2:$H$65536,MATCH(FL$1,background_technosphere!$C$2:$C$65536,0))),INDEX(l_fp!$F$3:$F$65537,MATCH(FL$1,l_fp!$A$3:$A$65537,0)))," ")=0," ",_xlfn.IFNA(_xlfn.IFNA(_xlfn.IFNA(INDEX(l_goods!$D$3:$D$65537,MATCH(FL$1,l_goods!$A$3:$A$65537,0)),INDEX(background_technosphere!$H$2:$H$65536,MATCH(FL$1,background_technosphere!$C$2:$C$65536,0))),INDEX(l_fp!$F$3:$F$65537,MATCH(FL$1,l_fp!$A$3:$A$65537,0)))," "))</f>
        <v xml:space="preserve"> </v>
      </c>
      <c r="FM3" s="88" t="str">
        <f>IF(_xlfn.IFNA(_xlfn.IFNA(_xlfn.IFNA(INDEX(l_goods!$D$3:$D$65537,MATCH(FM$1,l_goods!$A$3:$A$65537,0)),INDEX(background_technosphere!$H$2:$H$65536,MATCH(FM$1,background_technosphere!$C$2:$C$65536,0))),INDEX(l_fp!$F$3:$F$65537,MATCH(FM$1,l_fp!$A$3:$A$65537,0)))," ")=0," ",_xlfn.IFNA(_xlfn.IFNA(_xlfn.IFNA(INDEX(l_goods!$D$3:$D$65537,MATCH(FM$1,l_goods!$A$3:$A$65537,0)),INDEX(background_technosphere!$H$2:$H$65536,MATCH(FM$1,background_technosphere!$C$2:$C$65536,0))),INDEX(l_fp!$F$3:$F$65537,MATCH(FM$1,l_fp!$A$3:$A$65537,0)))," "))</f>
        <v xml:space="preserve"> </v>
      </c>
      <c r="FN3" s="88" t="str">
        <f>IF(_xlfn.IFNA(_xlfn.IFNA(_xlfn.IFNA(INDEX(l_goods!$D$3:$D$65537,MATCH(FN$1,l_goods!$A$3:$A$65537,0)),INDEX(background_technosphere!$H$2:$H$65536,MATCH(FN$1,background_technosphere!$C$2:$C$65536,0))),INDEX(l_fp!$F$3:$F$65537,MATCH(FN$1,l_fp!$A$3:$A$65537,0)))," ")=0," ",_xlfn.IFNA(_xlfn.IFNA(_xlfn.IFNA(INDEX(l_goods!$D$3:$D$65537,MATCH(FN$1,l_goods!$A$3:$A$65537,0)),INDEX(background_technosphere!$H$2:$H$65536,MATCH(FN$1,background_technosphere!$C$2:$C$65536,0))),INDEX(l_fp!$F$3:$F$65537,MATCH(FN$1,l_fp!$A$3:$A$65537,0)))," "))</f>
        <v xml:space="preserve"> </v>
      </c>
      <c r="FO3" s="88" t="str">
        <f>IF(_xlfn.IFNA(_xlfn.IFNA(_xlfn.IFNA(INDEX(l_goods!$D$3:$D$65537,MATCH(FO$1,l_goods!$A$3:$A$65537,0)),INDEX(background_technosphere!$H$2:$H$65536,MATCH(FO$1,background_technosphere!$C$2:$C$65536,0))),INDEX(l_fp!$F$3:$F$65537,MATCH(FO$1,l_fp!$A$3:$A$65537,0)))," ")=0," ",_xlfn.IFNA(_xlfn.IFNA(_xlfn.IFNA(INDEX(l_goods!$D$3:$D$65537,MATCH(FO$1,l_goods!$A$3:$A$65537,0)),INDEX(background_technosphere!$H$2:$H$65536,MATCH(FO$1,background_technosphere!$C$2:$C$65536,0))),INDEX(l_fp!$F$3:$F$65537,MATCH(FO$1,l_fp!$A$3:$A$65537,0)))," "))</f>
        <v xml:space="preserve"> </v>
      </c>
      <c r="FP3" s="88" t="str">
        <f>IF(_xlfn.IFNA(_xlfn.IFNA(_xlfn.IFNA(INDEX(l_goods!$D$3:$D$65537,MATCH(FP$1,l_goods!$A$3:$A$65537,0)),INDEX(background_technosphere!$H$2:$H$65536,MATCH(FP$1,background_technosphere!$C$2:$C$65536,0))),INDEX(l_fp!$F$3:$F$65537,MATCH(FP$1,l_fp!$A$3:$A$65537,0)))," ")=0," ",_xlfn.IFNA(_xlfn.IFNA(_xlfn.IFNA(INDEX(l_goods!$D$3:$D$65537,MATCH(FP$1,l_goods!$A$3:$A$65537,0)),INDEX(background_technosphere!$H$2:$H$65536,MATCH(FP$1,background_technosphere!$C$2:$C$65536,0))),INDEX(l_fp!$F$3:$F$65537,MATCH(FP$1,l_fp!$A$3:$A$65537,0)))," "))</f>
        <v xml:space="preserve"> </v>
      </c>
      <c r="FQ3" s="88" t="str">
        <f>IF(_xlfn.IFNA(_xlfn.IFNA(_xlfn.IFNA(INDEX(l_goods!$D$3:$D$65537,MATCH(FQ$1,l_goods!$A$3:$A$65537,0)),INDEX(background_technosphere!$H$2:$H$65536,MATCH(FQ$1,background_technosphere!$C$2:$C$65536,0))),INDEX(l_fp!$F$3:$F$65537,MATCH(FQ$1,l_fp!$A$3:$A$65537,0)))," ")=0," ",_xlfn.IFNA(_xlfn.IFNA(_xlfn.IFNA(INDEX(l_goods!$D$3:$D$65537,MATCH(FQ$1,l_goods!$A$3:$A$65537,0)),INDEX(background_technosphere!$H$2:$H$65536,MATCH(FQ$1,background_technosphere!$C$2:$C$65536,0))),INDEX(l_fp!$F$3:$F$65537,MATCH(FQ$1,l_fp!$A$3:$A$65537,0)))," "))</f>
        <v xml:space="preserve"> </v>
      </c>
      <c r="FR3" s="88" t="str">
        <f>IF(_xlfn.IFNA(_xlfn.IFNA(_xlfn.IFNA(INDEX(l_goods!$D$3:$D$65537,MATCH(FR$1,l_goods!$A$3:$A$65537,0)),INDEX(background_technosphere!$H$2:$H$65536,MATCH(FR$1,background_technosphere!$C$2:$C$65536,0))),INDEX(l_fp!$F$3:$F$65537,MATCH(FR$1,l_fp!$A$3:$A$65537,0)))," ")=0," ",_xlfn.IFNA(_xlfn.IFNA(_xlfn.IFNA(INDEX(l_goods!$D$3:$D$65537,MATCH(FR$1,l_goods!$A$3:$A$65537,0)),INDEX(background_technosphere!$H$2:$H$65536,MATCH(FR$1,background_technosphere!$C$2:$C$65536,0))),INDEX(l_fp!$F$3:$F$65537,MATCH(FR$1,l_fp!$A$3:$A$65537,0)))," "))</f>
        <v xml:space="preserve"> </v>
      </c>
      <c r="FS3" s="88" t="str">
        <f>IF(_xlfn.IFNA(_xlfn.IFNA(_xlfn.IFNA(INDEX(l_goods!$D$3:$D$65537,MATCH(FS$1,l_goods!$A$3:$A$65537,0)),INDEX(background_technosphere!$H$2:$H$65536,MATCH(FS$1,background_technosphere!$C$2:$C$65536,0))),INDEX(l_fp!$F$3:$F$65537,MATCH(FS$1,l_fp!$A$3:$A$65537,0)))," ")=0," ",_xlfn.IFNA(_xlfn.IFNA(_xlfn.IFNA(INDEX(l_goods!$D$3:$D$65537,MATCH(FS$1,l_goods!$A$3:$A$65537,0)),INDEX(background_technosphere!$H$2:$H$65536,MATCH(FS$1,background_technosphere!$C$2:$C$65536,0))),INDEX(l_fp!$F$3:$F$65537,MATCH(FS$1,l_fp!$A$3:$A$65537,0)))," "))</f>
        <v xml:space="preserve"> </v>
      </c>
      <c r="FT3" s="88" t="str">
        <f>IF(_xlfn.IFNA(_xlfn.IFNA(_xlfn.IFNA(INDEX(l_goods!$D$3:$D$65537,MATCH(FT$1,l_goods!$A$3:$A$65537,0)),INDEX(background_technosphere!$H$2:$H$65536,MATCH(FT$1,background_technosphere!$C$2:$C$65536,0))),INDEX(l_fp!$F$3:$F$65537,MATCH(FT$1,l_fp!$A$3:$A$65537,0)))," ")=0," ",_xlfn.IFNA(_xlfn.IFNA(_xlfn.IFNA(INDEX(l_goods!$D$3:$D$65537,MATCH(FT$1,l_goods!$A$3:$A$65537,0)),INDEX(background_technosphere!$H$2:$H$65536,MATCH(FT$1,background_technosphere!$C$2:$C$65536,0))),INDEX(l_fp!$F$3:$F$65537,MATCH(FT$1,l_fp!$A$3:$A$65537,0)))," "))</f>
        <v xml:space="preserve"> </v>
      </c>
      <c r="FU3" s="88" t="str">
        <f>IF(_xlfn.IFNA(_xlfn.IFNA(_xlfn.IFNA(INDEX(l_goods!$D$3:$D$65537,MATCH(FU$1,l_goods!$A$3:$A$65537,0)),INDEX(background_technosphere!$H$2:$H$65536,MATCH(FU$1,background_technosphere!$C$2:$C$65536,0))),INDEX(l_fp!$F$3:$F$65537,MATCH(FU$1,l_fp!$A$3:$A$65537,0)))," ")=0," ",_xlfn.IFNA(_xlfn.IFNA(_xlfn.IFNA(INDEX(l_goods!$D$3:$D$65537,MATCH(FU$1,l_goods!$A$3:$A$65537,0)),INDEX(background_technosphere!$H$2:$H$65536,MATCH(FU$1,background_technosphere!$C$2:$C$65536,0))),INDEX(l_fp!$F$3:$F$65537,MATCH(FU$1,l_fp!$A$3:$A$65537,0)))," "))</f>
        <v xml:space="preserve"> </v>
      </c>
      <c r="FV3" s="88" t="str">
        <f>IF(_xlfn.IFNA(_xlfn.IFNA(_xlfn.IFNA(INDEX(l_goods!$D$3:$D$65537,MATCH(FV$1,l_goods!$A$3:$A$65537,0)),INDEX(background_technosphere!$H$2:$H$65536,MATCH(FV$1,background_technosphere!$C$2:$C$65536,0))),INDEX(l_fp!$F$3:$F$65537,MATCH(FV$1,l_fp!$A$3:$A$65537,0)))," ")=0," ",_xlfn.IFNA(_xlfn.IFNA(_xlfn.IFNA(INDEX(l_goods!$D$3:$D$65537,MATCH(FV$1,l_goods!$A$3:$A$65537,0)),INDEX(background_technosphere!$H$2:$H$65536,MATCH(FV$1,background_technosphere!$C$2:$C$65536,0))),INDEX(l_fp!$F$3:$F$65537,MATCH(FV$1,l_fp!$A$3:$A$65537,0)))," "))</f>
        <v xml:space="preserve"> </v>
      </c>
      <c r="FW3" s="88" t="str">
        <f>IF(_xlfn.IFNA(_xlfn.IFNA(_xlfn.IFNA(INDEX(l_goods!$D$3:$D$65537,MATCH(FW$1,l_goods!$A$3:$A$65537,0)),INDEX(background_technosphere!$H$2:$H$65536,MATCH(FW$1,background_technosphere!$C$2:$C$65536,0))),INDEX(l_fp!$F$3:$F$65537,MATCH(FW$1,l_fp!$A$3:$A$65537,0)))," ")=0," ",_xlfn.IFNA(_xlfn.IFNA(_xlfn.IFNA(INDEX(l_goods!$D$3:$D$65537,MATCH(FW$1,l_goods!$A$3:$A$65537,0)),INDEX(background_technosphere!$H$2:$H$65536,MATCH(FW$1,background_technosphere!$C$2:$C$65536,0))),INDEX(l_fp!$F$3:$F$65537,MATCH(FW$1,l_fp!$A$3:$A$65537,0)))," "))</f>
        <v xml:space="preserve"> </v>
      </c>
      <c r="FX3" s="88" t="str">
        <f>IF(_xlfn.IFNA(_xlfn.IFNA(_xlfn.IFNA(INDEX(l_goods!$D$3:$D$65537,MATCH(FX$1,l_goods!$A$3:$A$65537,0)),INDEX(background_technosphere!$H$2:$H$65536,MATCH(FX$1,background_technosphere!$C$2:$C$65536,0))),INDEX(l_fp!$F$3:$F$65537,MATCH(FX$1,l_fp!$A$3:$A$65537,0)))," ")=0," ",_xlfn.IFNA(_xlfn.IFNA(_xlfn.IFNA(INDEX(l_goods!$D$3:$D$65537,MATCH(FX$1,l_goods!$A$3:$A$65537,0)),INDEX(background_technosphere!$H$2:$H$65536,MATCH(FX$1,background_technosphere!$C$2:$C$65536,0))),INDEX(l_fp!$F$3:$F$65537,MATCH(FX$1,l_fp!$A$3:$A$65537,0)))," "))</f>
        <v xml:space="preserve"> </v>
      </c>
      <c r="FY3" s="88" t="str">
        <f>IF(_xlfn.IFNA(_xlfn.IFNA(_xlfn.IFNA(INDEX(l_goods!$D$3:$D$65537,MATCH(FY$1,l_goods!$A$3:$A$65537,0)),INDEX(background_technosphere!$H$2:$H$65536,MATCH(FY$1,background_technosphere!$C$2:$C$65536,0))),INDEX(l_fp!$F$3:$F$65537,MATCH(FY$1,l_fp!$A$3:$A$65537,0)))," ")=0," ",_xlfn.IFNA(_xlfn.IFNA(_xlfn.IFNA(INDEX(l_goods!$D$3:$D$65537,MATCH(FY$1,l_goods!$A$3:$A$65537,0)),INDEX(background_technosphere!$H$2:$H$65536,MATCH(FY$1,background_technosphere!$C$2:$C$65536,0))),INDEX(l_fp!$F$3:$F$65537,MATCH(FY$1,l_fp!$A$3:$A$65537,0)))," "))</f>
        <v xml:space="preserve"> </v>
      </c>
      <c r="FZ3" s="88" t="str">
        <f>IF(_xlfn.IFNA(_xlfn.IFNA(_xlfn.IFNA(INDEX(l_goods!$D$3:$D$65537,MATCH(FZ$1,l_goods!$A$3:$A$65537,0)),INDEX(background_technosphere!$H$2:$H$65536,MATCH(FZ$1,background_technosphere!$C$2:$C$65536,0))),INDEX(l_fp!$F$3:$F$65537,MATCH(FZ$1,l_fp!$A$3:$A$65537,0)))," ")=0," ",_xlfn.IFNA(_xlfn.IFNA(_xlfn.IFNA(INDEX(l_goods!$D$3:$D$65537,MATCH(FZ$1,l_goods!$A$3:$A$65537,0)),INDEX(background_technosphere!$H$2:$H$65536,MATCH(FZ$1,background_technosphere!$C$2:$C$65536,0))),INDEX(l_fp!$F$3:$F$65537,MATCH(FZ$1,l_fp!$A$3:$A$65537,0)))," "))</f>
        <v xml:space="preserve"> </v>
      </c>
      <c r="GA3" s="88" t="str">
        <f>IF(_xlfn.IFNA(_xlfn.IFNA(_xlfn.IFNA(INDEX(l_goods!$D$3:$D$65537,MATCH(GA$1,l_goods!$A$3:$A$65537,0)),INDEX(background_technosphere!$H$2:$H$65536,MATCH(GA$1,background_technosphere!$C$2:$C$65536,0))),INDEX(l_fp!$F$3:$F$65537,MATCH(GA$1,l_fp!$A$3:$A$65537,0)))," ")=0," ",_xlfn.IFNA(_xlfn.IFNA(_xlfn.IFNA(INDEX(l_goods!$D$3:$D$65537,MATCH(GA$1,l_goods!$A$3:$A$65537,0)),INDEX(background_technosphere!$H$2:$H$65536,MATCH(GA$1,background_technosphere!$C$2:$C$65536,0))),INDEX(l_fp!$F$3:$F$65537,MATCH(GA$1,l_fp!$A$3:$A$65537,0)))," "))</f>
        <v xml:space="preserve"> </v>
      </c>
      <c r="GB3" s="88" t="str">
        <f>IF(_xlfn.IFNA(_xlfn.IFNA(_xlfn.IFNA(INDEX(l_goods!$D$3:$D$65537,MATCH(GB$1,l_goods!$A$3:$A$65537,0)),INDEX(background_technosphere!$H$2:$H$65536,MATCH(GB$1,background_technosphere!$C$2:$C$65536,0))),INDEX(l_fp!$F$3:$F$65537,MATCH(GB$1,l_fp!$A$3:$A$65537,0)))," ")=0," ",_xlfn.IFNA(_xlfn.IFNA(_xlfn.IFNA(INDEX(l_goods!$D$3:$D$65537,MATCH(GB$1,l_goods!$A$3:$A$65537,0)),INDEX(background_technosphere!$H$2:$H$65536,MATCH(GB$1,background_technosphere!$C$2:$C$65536,0))),INDEX(l_fp!$F$3:$F$65537,MATCH(GB$1,l_fp!$A$3:$A$65537,0)))," "))</f>
        <v xml:space="preserve"> </v>
      </c>
      <c r="GC3" s="88" t="str">
        <f>IF(_xlfn.IFNA(_xlfn.IFNA(_xlfn.IFNA(INDEX(l_goods!$D$3:$D$65537,MATCH(GC$1,l_goods!$A$3:$A$65537,0)),INDEX(background_technosphere!$H$2:$H$65536,MATCH(GC$1,background_technosphere!$C$2:$C$65536,0))),INDEX(l_fp!$F$3:$F$65537,MATCH(GC$1,l_fp!$A$3:$A$65537,0)))," ")=0," ",_xlfn.IFNA(_xlfn.IFNA(_xlfn.IFNA(INDEX(l_goods!$D$3:$D$65537,MATCH(GC$1,l_goods!$A$3:$A$65537,0)),INDEX(background_technosphere!$H$2:$H$65536,MATCH(GC$1,background_technosphere!$C$2:$C$65536,0))),INDEX(l_fp!$F$3:$F$65537,MATCH(GC$1,l_fp!$A$3:$A$65537,0)))," "))</f>
        <v xml:space="preserve"> </v>
      </c>
      <c r="GD3" s="88" t="str">
        <f>IF(_xlfn.IFNA(_xlfn.IFNA(_xlfn.IFNA(INDEX(l_goods!$D$3:$D$65537,MATCH(GD$1,l_goods!$A$3:$A$65537,0)),INDEX(background_technosphere!$H$2:$H$65536,MATCH(GD$1,background_technosphere!$C$2:$C$65536,0))),INDEX(l_fp!$F$3:$F$65537,MATCH(GD$1,l_fp!$A$3:$A$65537,0)))," ")=0," ",_xlfn.IFNA(_xlfn.IFNA(_xlfn.IFNA(INDEX(l_goods!$D$3:$D$65537,MATCH(GD$1,l_goods!$A$3:$A$65537,0)),INDEX(background_technosphere!$H$2:$H$65536,MATCH(GD$1,background_technosphere!$C$2:$C$65536,0))),INDEX(l_fp!$F$3:$F$65537,MATCH(GD$1,l_fp!$A$3:$A$65537,0)))," "))</f>
        <v xml:space="preserve"> </v>
      </c>
      <c r="GE3" s="88" t="str">
        <f>IF(_xlfn.IFNA(_xlfn.IFNA(_xlfn.IFNA(INDEX(l_goods!$D$3:$D$65537,MATCH(GE$1,l_goods!$A$3:$A$65537,0)),INDEX(background_technosphere!$H$2:$H$65536,MATCH(GE$1,background_technosphere!$C$2:$C$65536,0))),INDEX(l_fp!$F$3:$F$65537,MATCH(GE$1,l_fp!$A$3:$A$65537,0)))," ")=0," ",_xlfn.IFNA(_xlfn.IFNA(_xlfn.IFNA(INDEX(l_goods!$D$3:$D$65537,MATCH(GE$1,l_goods!$A$3:$A$65537,0)),INDEX(background_technosphere!$H$2:$H$65536,MATCH(GE$1,background_technosphere!$C$2:$C$65536,0))),INDEX(l_fp!$F$3:$F$65537,MATCH(GE$1,l_fp!$A$3:$A$65537,0)))," "))</f>
        <v xml:space="preserve"> </v>
      </c>
      <c r="GF3" s="88" t="str">
        <f>IF(_xlfn.IFNA(_xlfn.IFNA(_xlfn.IFNA(INDEX(l_goods!$D$3:$D$65537,MATCH(GF$1,l_goods!$A$3:$A$65537,0)),INDEX(background_technosphere!$H$2:$H$65536,MATCH(GF$1,background_technosphere!$C$2:$C$65536,0))),INDEX(l_fp!$F$3:$F$65537,MATCH(GF$1,l_fp!$A$3:$A$65537,0)))," ")=0," ",_xlfn.IFNA(_xlfn.IFNA(_xlfn.IFNA(INDEX(l_goods!$D$3:$D$65537,MATCH(GF$1,l_goods!$A$3:$A$65537,0)),INDEX(background_technosphere!$H$2:$H$65536,MATCH(GF$1,background_technosphere!$C$2:$C$65536,0))),INDEX(l_fp!$F$3:$F$65537,MATCH(GF$1,l_fp!$A$3:$A$65537,0)))," "))</f>
        <v xml:space="preserve"> </v>
      </c>
      <c r="GG3" s="88" t="str">
        <f>IF(_xlfn.IFNA(_xlfn.IFNA(_xlfn.IFNA(INDEX(l_goods!$D$3:$D$65537,MATCH(GG$1,l_goods!$A$3:$A$65537,0)),INDEX(background_technosphere!$H$2:$H$65536,MATCH(GG$1,background_technosphere!$C$2:$C$65536,0))),INDEX(l_fp!$F$3:$F$65537,MATCH(GG$1,l_fp!$A$3:$A$65537,0)))," ")=0," ",_xlfn.IFNA(_xlfn.IFNA(_xlfn.IFNA(INDEX(l_goods!$D$3:$D$65537,MATCH(GG$1,l_goods!$A$3:$A$65537,0)),INDEX(background_technosphere!$H$2:$H$65536,MATCH(GG$1,background_technosphere!$C$2:$C$65536,0))),INDEX(l_fp!$F$3:$F$65537,MATCH(GG$1,l_fp!$A$3:$A$65537,0)))," "))</f>
        <v xml:space="preserve"> </v>
      </c>
      <c r="GH3" s="88" t="str">
        <f>IF(_xlfn.IFNA(_xlfn.IFNA(_xlfn.IFNA(INDEX(l_goods!$D$3:$D$65537,MATCH(GH$1,l_goods!$A$3:$A$65537,0)),INDEX(background_technosphere!$H$2:$H$65536,MATCH(GH$1,background_technosphere!$C$2:$C$65536,0))),INDEX(l_fp!$F$3:$F$65537,MATCH(GH$1,l_fp!$A$3:$A$65537,0)))," ")=0," ",_xlfn.IFNA(_xlfn.IFNA(_xlfn.IFNA(INDEX(l_goods!$D$3:$D$65537,MATCH(GH$1,l_goods!$A$3:$A$65537,0)),INDEX(background_technosphere!$H$2:$H$65536,MATCH(GH$1,background_technosphere!$C$2:$C$65536,0))),INDEX(l_fp!$F$3:$F$65537,MATCH(GH$1,l_fp!$A$3:$A$65537,0)))," "))</f>
        <v xml:space="preserve"> </v>
      </c>
      <c r="GI3" s="88" t="str">
        <f>IF(_xlfn.IFNA(_xlfn.IFNA(_xlfn.IFNA(INDEX(l_goods!$D$3:$D$65537,MATCH(GI$1,l_goods!$A$3:$A$65537,0)),INDEX(background_technosphere!$H$2:$H$65536,MATCH(GI$1,background_technosphere!$C$2:$C$65536,0))),INDEX(l_fp!$F$3:$F$65537,MATCH(GI$1,l_fp!$A$3:$A$65537,0)))," ")=0," ",_xlfn.IFNA(_xlfn.IFNA(_xlfn.IFNA(INDEX(l_goods!$D$3:$D$65537,MATCH(GI$1,l_goods!$A$3:$A$65537,0)),INDEX(background_technosphere!$H$2:$H$65536,MATCH(GI$1,background_technosphere!$C$2:$C$65536,0))),INDEX(l_fp!$F$3:$F$65537,MATCH(GI$1,l_fp!$A$3:$A$65537,0)))," "))</f>
        <v xml:space="preserve"> </v>
      </c>
      <c r="GJ3" s="88" t="str">
        <f>IF(_xlfn.IFNA(_xlfn.IFNA(_xlfn.IFNA(INDEX(l_goods!$D$3:$D$65537,MATCH(GJ$1,l_goods!$A$3:$A$65537,0)),INDEX(background_technosphere!$H$2:$H$65536,MATCH(GJ$1,background_technosphere!$C$2:$C$65536,0))),INDEX(l_fp!$F$3:$F$65537,MATCH(GJ$1,l_fp!$A$3:$A$65537,0)))," ")=0," ",_xlfn.IFNA(_xlfn.IFNA(_xlfn.IFNA(INDEX(l_goods!$D$3:$D$65537,MATCH(GJ$1,l_goods!$A$3:$A$65537,0)),INDEX(background_technosphere!$H$2:$H$65536,MATCH(GJ$1,background_technosphere!$C$2:$C$65536,0))),INDEX(l_fp!$F$3:$F$65537,MATCH(GJ$1,l_fp!$A$3:$A$65537,0)))," "))</f>
        <v xml:space="preserve"> </v>
      </c>
      <c r="GK3" s="88" t="str">
        <f>IF(_xlfn.IFNA(_xlfn.IFNA(_xlfn.IFNA(INDEX(l_goods!$D$3:$D$65537,MATCH(GK$1,l_goods!$A$3:$A$65537,0)),INDEX(background_technosphere!$H$2:$H$65536,MATCH(GK$1,background_technosphere!$C$2:$C$65536,0))),INDEX(l_fp!$F$3:$F$65537,MATCH(GK$1,l_fp!$A$3:$A$65537,0)))," ")=0," ",_xlfn.IFNA(_xlfn.IFNA(_xlfn.IFNA(INDEX(l_goods!$D$3:$D$65537,MATCH(GK$1,l_goods!$A$3:$A$65537,0)),INDEX(background_technosphere!$H$2:$H$65536,MATCH(GK$1,background_technosphere!$C$2:$C$65536,0))),INDEX(l_fp!$F$3:$F$65537,MATCH(GK$1,l_fp!$A$3:$A$65537,0)))," "))</f>
        <v xml:space="preserve"> </v>
      </c>
      <c r="GL3" s="88" t="str">
        <f>IF(_xlfn.IFNA(_xlfn.IFNA(_xlfn.IFNA(INDEX(l_goods!$D$3:$D$65537,MATCH(GL$1,l_goods!$A$3:$A$65537,0)),INDEX(background_technosphere!$H$2:$H$65536,MATCH(GL$1,background_technosphere!$C$2:$C$65536,0))),INDEX(l_fp!$F$3:$F$65537,MATCH(GL$1,l_fp!$A$3:$A$65537,0)))," ")=0," ",_xlfn.IFNA(_xlfn.IFNA(_xlfn.IFNA(INDEX(l_goods!$D$3:$D$65537,MATCH(GL$1,l_goods!$A$3:$A$65537,0)),INDEX(background_technosphere!$H$2:$H$65536,MATCH(GL$1,background_technosphere!$C$2:$C$65536,0))),INDEX(l_fp!$F$3:$F$65537,MATCH(GL$1,l_fp!$A$3:$A$65537,0)))," "))</f>
        <v xml:space="preserve"> </v>
      </c>
      <c r="GM3" s="88" t="str">
        <f>IF(_xlfn.IFNA(_xlfn.IFNA(_xlfn.IFNA(INDEX(l_goods!$D$3:$D$65537,MATCH(GM$1,l_goods!$A$3:$A$65537,0)),INDEX(background_technosphere!$H$2:$H$65536,MATCH(GM$1,background_technosphere!$C$2:$C$65536,0))),INDEX(l_fp!$F$3:$F$65537,MATCH(GM$1,l_fp!$A$3:$A$65537,0)))," ")=0," ",_xlfn.IFNA(_xlfn.IFNA(_xlfn.IFNA(INDEX(l_goods!$D$3:$D$65537,MATCH(GM$1,l_goods!$A$3:$A$65537,0)),INDEX(background_technosphere!$H$2:$H$65536,MATCH(GM$1,background_technosphere!$C$2:$C$65536,0))),INDEX(l_fp!$F$3:$F$65537,MATCH(GM$1,l_fp!$A$3:$A$65537,0)))," "))</f>
        <v xml:space="preserve"> </v>
      </c>
      <c r="GN3" s="88" t="str">
        <f>IF(_xlfn.IFNA(_xlfn.IFNA(_xlfn.IFNA(INDEX(l_goods!$D$3:$D$65537,MATCH(GN$1,l_goods!$A$3:$A$65537,0)),INDEX(background_technosphere!$H$2:$H$65536,MATCH(GN$1,background_technosphere!$C$2:$C$65536,0))),INDEX(l_fp!$F$3:$F$65537,MATCH(GN$1,l_fp!$A$3:$A$65537,0)))," ")=0," ",_xlfn.IFNA(_xlfn.IFNA(_xlfn.IFNA(INDEX(l_goods!$D$3:$D$65537,MATCH(GN$1,l_goods!$A$3:$A$65537,0)),INDEX(background_technosphere!$H$2:$H$65536,MATCH(GN$1,background_technosphere!$C$2:$C$65536,0))),INDEX(l_fp!$F$3:$F$65537,MATCH(GN$1,l_fp!$A$3:$A$65537,0)))," "))</f>
        <v xml:space="preserve"> </v>
      </c>
      <c r="GO3" s="88" t="str">
        <f>IF(_xlfn.IFNA(_xlfn.IFNA(_xlfn.IFNA(INDEX(l_goods!$D$3:$D$65537,MATCH(GO$1,l_goods!$A$3:$A$65537,0)),INDEX(background_technosphere!$H$2:$H$65536,MATCH(GO$1,background_technosphere!$C$2:$C$65536,0))),INDEX(l_fp!$F$3:$F$65537,MATCH(GO$1,l_fp!$A$3:$A$65537,0)))," ")=0," ",_xlfn.IFNA(_xlfn.IFNA(_xlfn.IFNA(INDEX(l_goods!$D$3:$D$65537,MATCH(GO$1,l_goods!$A$3:$A$65537,0)),INDEX(background_technosphere!$H$2:$H$65536,MATCH(GO$1,background_technosphere!$C$2:$C$65536,0))),INDEX(l_fp!$F$3:$F$65537,MATCH(GO$1,l_fp!$A$3:$A$65537,0)))," "))</f>
        <v xml:space="preserve"> </v>
      </c>
      <c r="GP3" s="88" t="str">
        <f>IF(_xlfn.IFNA(_xlfn.IFNA(_xlfn.IFNA(INDEX(l_goods!$D$3:$D$65537,MATCH(GP$1,l_goods!$A$3:$A$65537,0)),INDEX(background_technosphere!$H$2:$H$65536,MATCH(GP$1,background_technosphere!$C$2:$C$65536,0))),INDEX(l_fp!$F$3:$F$65537,MATCH(GP$1,l_fp!$A$3:$A$65537,0)))," ")=0," ",_xlfn.IFNA(_xlfn.IFNA(_xlfn.IFNA(INDEX(l_goods!$D$3:$D$65537,MATCH(GP$1,l_goods!$A$3:$A$65537,0)),INDEX(background_technosphere!$H$2:$H$65536,MATCH(GP$1,background_technosphere!$C$2:$C$65536,0))),INDEX(l_fp!$F$3:$F$65537,MATCH(GP$1,l_fp!$A$3:$A$65537,0)))," "))</f>
        <v xml:space="preserve"> </v>
      </c>
      <c r="GQ3" s="88" t="str">
        <f>IF(_xlfn.IFNA(_xlfn.IFNA(_xlfn.IFNA(INDEX(l_goods!$D$3:$D$65537,MATCH(GQ$1,l_goods!$A$3:$A$65537,0)),INDEX(background_technosphere!$H$2:$H$65536,MATCH(GQ$1,background_technosphere!$C$2:$C$65536,0))),INDEX(l_fp!$F$3:$F$65537,MATCH(GQ$1,l_fp!$A$3:$A$65537,0)))," ")=0," ",_xlfn.IFNA(_xlfn.IFNA(_xlfn.IFNA(INDEX(l_goods!$D$3:$D$65537,MATCH(GQ$1,l_goods!$A$3:$A$65537,0)),INDEX(background_technosphere!$H$2:$H$65536,MATCH(GQ$1,background_technosphere!$C$2:$C$65536,0))),INDEX(l_fp!$F$3:$F$65537,MATCH(GQ$1,l_fp!$A$3:$A$65537,0)))," "))</f>
        <v xml:space="preserve"> </v>
      </c>
      <c r="GR3" s="88" t="str">
        <f>IF(_xlfn.IFNA(_xlfn.IFNA(_xlfn.IFNA(INDEX(l_goods!$D$3:$D$65537,MATCH(GR$1,l_goods!$A$3:$A$65537,0)),INDEX(background_technosphere!$H$2:$H$65536,MATCH(GR$1,background_technosphere!$C$2:$C$65536,0))),INDEX(l_fp!$F$3:$F$65537,MATCH(GR$1,l_fp!$A$3:$A$65537,0)))," ")=0," ",_xlfn.IFNA(_xlfn.IFNA(_xlfn.IFNA(INDEX(l_goods!$D$3:$D$65537,MATCH(GR$1,l_goods!$A$3:$A$65537,0)),INDEX(background_technosphere!$H$2:$H$65536,MATCH(GR$1,background_technosphere!$C$2:$C$65536,0))),INDEX(l_fp!$F$3:$F$65537,MATCH(GR$1,l_fp!$A$3:$A$65537,0)))," "))</f>
        <v xml:space="preserve"> </v>
      </c>
      <c r="GS3" s="88"/>
    </row>
    <row r="4" spans="1:201" x14ac:dyDescent="0.25">
      <c r="A4" s="90" t="str">
        <f>l_noncons!$A$3</f>
        <v>mass [kg] n.e.s.</v>
      </c>
    </row>
    <row r="5" spans="1:201" x14ac:dyDescent="0.25">
      <c r="A5" s="91" t="str">
        <f>l_noncons!$A$4</f>
        <v>C [kg] n.e.s.</v>
      </c>
      <c r="B5" s="83">
        <v>0.5</v>
      </c>
    </row>
    <row r="6" spans="1:201" x14ac:dyDescent="0.25">
      <c r="A6" s="91" t="str">
        <f>l_noncons!$A$5</f>
        <v>H [kg] n.e.s.</v>
      </c>
      <c r="B6" s="83">
        <v>0.3</v>
      </c>
    </row>
    <row r="7" spans="1:201" x14ac:dyDescent="0.25">
      <c r="A7" s="91" t="str">
        <f>l_noncons!$A$6</f>
        <v>C [mol] n.e.s.</v>
      </c>
    </row>
    <row r="8" spans="1:201" x14ac:dyDescent="0.25">
      <c r="A8" s="91" t="str">
        <f>l_noncons!$A$7</f>
        <v>H [mol] n.e.s.</v>
      </c>
    </row>
    <row r="9" spans="1:201" x14ac:dyDescent="0.25">
      <c r="A9" s="91" t="str">
        <f>l_noncons!$A$8</f>
        <v/>
      </c>
    </row>
    <row r="10" spans="1:201" x14ac:dyDescent="0.25">
      <c r="A10" s="91" t="str">
        <f>l_noncons!$A$9</f>
        <v/>
      </c>
    </row>
    <row r="11" spans="1:201" x14ac:dyDescent="0.25">
      <c r="A11" s="91" t="str">
        <f>l_noncons!$A$10</f>
        <v/>
      </c>
    </row>
    <row r="12" spans="1:201" x14ac:dyDescent="0.25">
      <c r="A12" s="91" t="str">
        <f>l_noncons!$A$11</f>
        <v/>
      </c>
    </row>
    <row r="13" spans="1:201" x14ac:dyDescent="0.25">
      <c r="A13" s="91" t="str">
        <f>l_noncons!$A$12</f>
        <v/>
      </c>
    </row>
    <row r="14" spans="1:201" x14ac:dyDescent="0.25">
      <c r="A14" s="91" t="str">
        <f>l_noncons!$A$13</f>
        <v/>
      </c>
    </row>
    <row r="15" spans="1:201" x14ac:dyDescent="0.25">
      <c r="A15" s="91" t="str">
        <f>l_noncons!$A$14</f>
        <v/>
      </c>
    </row>
    <row r="16" spans="1:201" x14ac:dyDescent="0.25">
      <c r="A16" s="91" t="str">
        <f>l_noncons!$A$15</f>
        <v/>
      </c>
    </row>
    <row r="17" spans="1:1" x14ac:dyDescent="0.25">
      <c r="A17" s="91" t="str">
        <f>l_noncons!$A$16</f>
        <v/>
      </c>
    </row>
    <row r="18" spans="1:1" x14ac:dyDescent="0.25">
      <c r="A18" s="91" t="str">
        <f>l_noncons!$A$17</f>
        <v/>
      </c>
    </row>
    <row r="19" spans="1:1" x14ac:dyDescent="0.25">
      <c r="A19" s="91" t="str">
        <f>l_noncons!$A$18</f>
        <v/>
      </c>
    </row>
    <row r="20" spans="1:1" x14ac:dyDescent="0.25">
      <c r="A20" s="91" t="str">
        <f>l_noncons!$A$19</f>
        <v/>
      </c>
    </row>
    <row r="21" spans="1:1" x14ac:dyDescent="0.25">
      <c r="A21" s="91" t="str">
        <f>l_noncons!$A$20</f>
        <v/>
      </c>
    </row>
    <row r="22" spans="1:1" x14ac:dyDescent="0.25">
      <c r="A22" s="91" t="str">
        <f>l_noncons!$A$21</f>
        <v/>
      </c>
    </row>
    <row r="23" spans="1:1" x14ac:dyDescent="0.25">
      <c r="A23" s="91" t="str">
        <f>l_noncons!$A$22</f>
        <v/>
      </c>
    </row>
    <row r="24" spans="1:1" x14ac:dyDescent="0.25">
      <c r="A24" s="91" t="str">
        <f>l_noncons!$A$23</f>
        <v/>
      </c>
    </row>
    <row r="25" spans="1:1" x14ac:dyDescent="0.25">
      <c r="A25" s="91" t="str">
        <f>l_noncons!$A$24</f>
        <v/>
      </c>
    </row>
    <row r="26" spans="1:1" x14ac:dyDescent="0.25">
      <c r="A26" s="91" t="str">
        <f>l_noncons!$A$25</f>
        <v/>
      </c>
    </row>
    <row r="27" spans="1:1" x14ac:dyDescent="0.25">
      <c r="A27" s="91" t="str">
        <f>l_noncons!$A$26</f>
        <v/>
      </c>
    </row>
    <row r="28" spans="1:1" x14ac:dyDescent="0.25">
      <c r="A28" s="91" t="str">
        <f>l_noncons!$A$27</f>
        <v/>
      </c>
    </row>
    <row r="29" spans="1:1" x14ac:dyDescent="0.25">
      <c r="A29" s="91" t="str">
        <f>l_noncons!$A$28</f>
        <v/>
      </c>
    </row>
    <row r="30" spans="1:1" x14ac:dyDescent="0.25">
      <c r="A30" s="91" t="str">
        <f>l_noncons!$A$29</f>
        <v/>
      </c>
    </row>
    <row r="31" spans="1:1" x14ac:dyDescent="0.25">
      <c r="A31" s="91" t="str">
        <f>l_noncons!$A$30</f>
        <v/>
      </c>
    </row>
    <row r="32" spans="1:1" x14ac:dyDescent="0.25">
      <c r="A32" s="91" t="str">
        <f>l_noncons!$A$31</f>
        <v/>
      </c>
    </row>
    <row r="33" spans="1:1" x14ac:dyDescent="0.25">
      <c r="A33" s="91" t="str">
        <f>l_noncons!$A$32</f>
        <v/>
      </c>
    </row>
    <row r="34" spans="1:1" x14ac:dyDescent="0.25">
      <c r="A34" s="91" t="str">
        <f>l_noncons!$A$33</f>
        <v/>
      </c>
    </row>
    <row r="35" spans="1:1" x14ac:dyDescent="0.25">
      <c r="A35" s="91" t="str">
        <f>l_noncons!$A$34</f>
        <v/>
      </c>
    </row>
    <row r="36" spans="1:1" x14ac:dyDescent="0.25">
      <c r="A36" s="91" t="str">
        <f>l_noncons!$A$35</f>
        <v/>
      </c>
    </row>
    <row r="37" spans="1:1" x14ac:dyDescent="0.25">
      <c r="A37" s="91" t="str">
        <f>l_noncons!$A$36</f>
        <v/>
      </c>
    </row>
    <row r="38" spans="1:1" x14ac:dyDescent="0.25">
      <c r="A38" s="91" t="str">
        <f>l_noncons!$A$37</f>
        <v/>
      </c>
    </row>
    <row r="39" spans="1:1" x14ac:dyDescent="0.25">
      <c r="A39" s="91" t="str">
        <f>l_noncons!$A$38</f>
        <v/>
      </c>
    </row>
    <row r="40" spans="1:1" x14ac:dyDescent="0.25">
      <c r="A40" s="91" t="str">
        <f>l_noncons!$A$39</f>
        <v/>
      </c>
    </row>
    <row r="41" spans="1:1" x14ac:dyDescent="0.25">
      <c r="A41" s="91" t="str">
        <f>l_noncons!$A$40</f>
        <v/>
      </c>
    </row>
    <row r="42" spans="1:1" x14ac:dyDescent="0.25">
      <c r="A42" s="91" t="str">
        <f>l_noncons!$A$41</f>
        <v/>
      </c>
    </row>
    <row r="43" spans="1:1" x14ac:dyDescent="0.25">
      <c r="A43" s="91" t="str">
        <f>l_noncons!$A$42</f>
        <v/>
      </c>
    </row>
    <row r="44" spans="1:1" x14ac:dyDescent="0.25">
      <c r="A44" s="91" t="str">
        <f>l_noncons!$A$43</f>
        <v/>
      </c>
    </row>
    <row r="45" spans="1:1" x14ac:dyDescent="0.25">
      <c r="A45" s="91" t="str">
        <f>l_noncons!$A$44</f>
        <v/>
      </c>
    </row>
    <row r="46" spans="1:1" x14ac:dyDescent="0.25">
      <c r="A46" s="91" t="str">
        <f>l_noncons!$A$45</f>
        <v/>
      </c>
    </row>
    <row r="47" spans="1:1" x14ac:dyDescent="0.25">
      <c r="A47" s="91" t="str">
        <f>l_noncons!$A$46</f>
        <v/>
      </c>
    </row>
    <row r="48" spans="1:1" x14ac:dyDescent="0.25">
      <c r="A48" s="91" t="str">
        <f>l_noncons!$A$47</f>
        <v/>
      </c>
    </row>
    <row r="49" spans="1:1" x14ac:dyDescent="0.25">
      <c r="A49" s="91" t="str">
        <f>l_noncons!$A$48</f>
        <v/>
      </c>
    </row>
    <row r="50" spans="1:1" x14ac:dyDescent="0.25">
      <c r="A50" s="91" t="str">
        <f>l_noncons!$A$49</f>
        <v/>
      </c>
    </row>
    <row r="51" spans="1:1" x14ac:dyDescent="0.25">
      <c r="A51" s="91" t="str">
        <f>l_noncons!$A$50</f>
        <v/>
      </c>
    </row>
    <row r="52" spans="1:1" x14ac:dyDescent="0.25">
      <c r="A52" s="91" t="str">
        <f>l_noncons!$A$51</f>
        <v/>
      </c>
    </row>
    <row r="53" spans="1:1" x14ac:dyDescent="0.25">
      <c r="A53" s="91" t="str">
        <f>l_noncons!$A$52</f>
        <v/>
      </c>
    </row>
    <row r="54" spans="1:1" x14ac:dyDescent="0.25">
      <c r="A54" s="91" t="str">
        <f>l_noncons!$A$53</f>
        <v/>
      </c>
    </row>
    <row r="55" spans="1:1" x14ac:dyDescent="0.25">
      <c r="A55" s="91" t="str">
        <f>l_noncons!$A$54</f>
        <v/>
      </c>
    </row>
    <row r="56" spans="1:1" x14ac:dyDescent="0.25">
      <c r="A56" s="91" t="str">
        <f>l_noncons!$A$55</f>
        <v/>
      </c>
    </row>
    <row r="57" spans="1:1" x14ac:dyDescent="0.25">
      <c r="A57" s="91" t="str">
        <f>l_noncons!$A$56</f>
        <v/>
      </c>
    </row>
    <row r="58" spans="1:1" x14ac:dyDescent="0.25">
      <c r="A58" s="91" t="str">
        <f>l_noncons!$A$57</f>
        <v/>
      </c>
    </row>
    <row r="59" spans="1:1" x14ac:dyDescent="0.25">
      <c r="A59" s="91" t="str">
        <f>l_noncons!$A$58</f>
        <v/>
      </c>
    </row>
    <row r="60" spans="1:1" x14ac:dyDescent="0.25">
      <c r="A60" s="91" t="str">
        <f>l_noncons!$A$59</f>
        <v/>
      </c>
    </row>
    <row r="61" spans="1:1" x14ac:dyDescent="0.25">
      <c r="A61" s="91" t="str">
        <f>l_noncons!$A$60</f>
        <v/>
      </c>
    </row>
    <row r="62" spans="1:1" x14ac:dyDescent="0.25">
      <c r="A62" s="91" t="str">
        <f>l_noncons!$A$61</f>
        <v/>
      </c>
    </row>
    <row r="63" spans="1:1" x14ac:dyDescent="0.25">
      <c r="A63" s="91" t="str">
        <f>l_noncons!$A$62</f>
        <v/>
      </c>
    </row>
    <row r="64" spans="1:1" x14ac:dyDescent="0.25">
      <c r="A64" s="91" t="str">
        <f>l_noncons!$A$63</f>
        <v/>
      </c>
    </row>
    <row r="65" spans="1:1" x14ac:dyDescent="0.25">
      <c r="A65" s="91" t="str">
        <f>l_noncons!$A$64</f>
        <v/>
      </c>
    </row>
    <row r="66" spans="1:1" x14ac:dyDescent="0.25">
      <c r="A66" s="91" t="str">
        <f>l_noncons!$A$65</f>
        <v/>
      </c>
    </row>
    <row r="67" spans="1:1" x14ac:dyDescent="0.25">
      <c r="A67" s="91" t="str">
        <f>l_noncons!$A$66</f>
        <v/>
      </c>
    </row>
    <row r="68" spans="1:1" x14ac:dyDescent="0.25">
      <c r="A68" s="91" t="str">
        <f>l_noncons!$A$67</f>
        <v/>
      </c>
    </row>
    <row r="69" spans="1:1" x14ac:dyDescent="0.25">
      <c r="A69" s="91" t="str">
        <f>l_noncons!$A$68</f>
        <v/>
      </c>
    </row>
    <row r="70" spans="1:1" x14ac:dyDescent="0.25">
      <c r="A70" s="91" t="str">
        <f>l_noncons!$A$69</f>
        <v/>
      </c>
    </row>
    <row r="71" spans="1:1" x14ac:dyDescent="0.25">
      <c r="A71" s="91" t="str">
        <f>l_noncons!$A$70</f>
        <v/>
      </c>
    </row>
    <row r="72" spans="1:1" x14ac:dyDescent="0.25">
      <c r="A72" s="91" t="str">
        <f>l_noncons!$A$71</f>
        <v/>
      </c>
    </row>
    <row r="73" spans="1:1" x14ac:dyDescent="0.25">
      <c r="A73" s="91" t="str">
        <f>l_noncons!$A$72</f>
        <v/>
      </c>
    </row>
    <row r="74" spans="1:1" x14ac:dyDescent="0.25">
      <c r="A74" s="91" t="str">
        <f>l_noncons!$A$73</f>
        <v/>
      </c>
    </row>
    <row r="75" spans="1:1" x14ac:dyDescent="0.25">
      <c r="A75" s="91" t="str">
        <f>l_noncons!$A$74</f>
        <v/>
      </c>
    </row>
    <row r="76" spans="1:1" x14ac:dyDescent="0.25">
      <c r="A76" s="91" t="str">
        <f>l_noncons!$A$75</f>
        <v/>
      </c>
    </row>
    <row r="77" spans="1:1" x14ac:dyDescent="0.25">
      <c r="A77" s="91" t="str">
        <f>l_noncons!$A$76</f>
        <v/>
      </c>
    </row>
    <row r="78" spans="1:1" x14ac:dyDescent="0.25">
      <c r="A78" s="91" t="str">
        <f>l_noncons!$A$77</f>
        <v/>
      </c>
    </row>
    <row r="79" spans="1:1" x14ac:dyDescent="0.25">
      <c r="A79" s="91" t="str">
        <f>l_noncons!$A$78</f>
        <v/>
      </c>
    </row>
    <row r="80" spans="1:1" x14ac:dyDescent="0.25">
      <c r="A80" s="91" t="str">
        <f>l_noncons!$A$79</f>
        <v/>
      </c>
    </row>
    <row r="81" spans="1:1" x14ac:dyDescent="0.25">
      <c r="A81" s="91" t="str">
        <f>l_noncons!$A$80</f>
        <v/>
      </c>
    </row>
    <row r="82" spans="1:1" x14ac:dyDescent="0.25">
      <c r="A82" s="91" t="str">
        <f>l_noncons!$A$81</f>
        <v/>
      </c>
    </row>
    <row r="83" spans="1:1" x14ac:dyDescent="0.25">
      <c r="A83" s="91" t="str">
        <f>l_noncons!$A$82</f>
        <v/>
      </c>
    </row>
    <row r="84" spans="1:1" x14ac:dyDescent="0.25">
      <c r="A84" s="91" t="str">
        <f>l_noncons!$A$83</f>
        <v/>
      </c>
    </row>
    <row r="85" spans="1:1" x14ac:dyDescent="0.25">
      <c r="A85" s="91" t="str">
        <f>l_noncons!$A$84</f>
        <v/>
      </c>
    </row>
    <row r="86" spans="1:1" x14ac:dyDescent="0.25">
      <c r="A86" s="91" t="str">
        <f>l_noncons!$A$85</f>
        <v/>
      </c>
    </row>
    <row r="87" spans="1:1" x14ac:dyDescent="0.25">
      <c r="A87" s="91" t="str">
        <f>l_noncons!$A$86</f>
        <v/>
      </c>
    </row>
    <row r="88" spans="1:1" x14ac:dyDescent="0.25">
      <c r="A88" s="91" t="str">
        <f>l_noncons!$A$87</f>
        <v/>
      </c>
    </row>
    <row r="89" spans="1:1" x14ac:dyDescent="0.25">
      <c r="A89" s="91" t="str">
        <f>l_noncons!$A$88</f>
        <v/>
      </c>
    </row>
    <row r="90" spans="1:1" x14ac:dyDescent="0.25">
      <c r="A90" s="91" t="str">
        <f>l_noncons!$A$89</f>
        <v/>
      </c>
    </row>
    <row r="91" spans="1:1" x14ac:dyDescent="0.25">
      <c r="A91" s="91" t="str">
        <f>l_noncons!$A$90</f>
        <v/>
      </c>
    </row>
    <row r="92" spans="1:1" x14ac:dyDescent="0.25">
      <c r="A92" s="91" t="str">
        <f>l_noncons!$A$91</f>
        <v/>
      </c>
    </row>
    <row r="93" spans="1:1" x14ac:dyDescent="0.25">
      <c r="A93" s="91" t="str">
        <f>l_noncons!$A$92</f>
        <v/>
      </c>
    </row>
    <row r="94" spans="1:1" x14ac:dyDescent="0.25">
      <c r="A94" s="91" t="str">
        <f>l_noncons!$A$93</f>
        <v/>
      </c>
    </row>
    <row r="95" spans="1:1" x14ac:dyDescent="0.25">
      <c r="A95" s="91" t="str">
        <f>l_noncons!$A$94</f>
        <v/>
      </c>
    </row>
    <row r="96" spans="1:1" x14ac:dyDescent="0.25">
      <c r="A96" s="91" t="str">
        <f>l_noncons!$A$95</f>
        <v/>
      </c>
    </row>
    <row r="97" spans="1:1" x14ac:dyDescent="0.25">
      <c r="A97" s="91" t="str">
        <f>l_noncons!$A$96</f>
        <v/>
      </c>
    </row>
    <row r="98" spans="1:1" x14ac:dyDescent="0.25">
      <c r="A98" s="91" t="str">
        <f>l_noncons!$A$97</f>
        <v/>
      </c>
    </row>
    <row r="99" spans="1:1" x14ac:dyDescent="0.25">
      <c r="A99" s="91" t="str">
        <f>l_noncons!$A$98</f>
        <v/>
      </c>
    </row>
    <row r="100" spans="1:1" x14ac:dyDescent="0.25">
      <c r="A100" s="91" t="str">
        <f>l_noncons!$A$99</f>
        <v/>
      </c>
    </row>
    <row r="101" spans="1:1" x14ac:dyDescent="0.25">
      <c r="A101" s="91" t="str">
        <f>l_noncons!$A$100</f>
        <v/>
      </c>
    </row>
    <row r="102" spans="1:1" x14ac:dyDescent="0.25">
      <c r="A102" s="91" t="str">
        <f>l_noncons!$A$101</f>
        <v/>
      </c>
    </row>
    <row r="103" spans="1:1" x14ac:dyDescent="0.25">
      <c r="A103" s="91" t="str">
        <f>l_noncons!$A$102</f>
        <v/>
      </c>
    </row>
    <row r="104" spans="1:1" x14ac:dyDescent="0.25">
      <c r="A104" s="91" t="str">
        <f>l_noncons!$A$103</f>
        <v/>
      </c>
    </row>
    <row r="105" spans="1:1" x14ac:dyDescent="0.25">
      <c r="A105" s="91" t="str">
        <f>l_noncons!$A$104</f>
        <v/>
      </c>
    </row>
    <row r="106" spans="1:1" x14ac:dyDescent="0.25">
      <c r="A106" s="91" t="str">
        <f>l_noncons!$A$105</f>
        <v/>
      </c>
    </row>
    <row r="107" spans="1:1" x14ac:dyDescent="0.25">
      <c r="A107" s="91" t="str">
        <f>l_noncons!$A$106</f>
        <v/>
      </c>
    </row>
    <row r="108" spans="1:1" x14ac:dyDescent="0.25">
      <c r="A108" s="91" t="str">
        <f>l_noncons!$A$107</f>
        <v/>
      </c>
    </row>
    <row r="109" spans="1:1" x14ac:dyDescent="0.25">
      <c r="A109" s="91" t="str">
        <f>l_noncons!$A$108</f>
        <v/>
      </c>
    </row>
    <row r="110" spans="1:1" x14ac:dyDescent="0.25">
      <c r="A110" s="91" t="str">
        <f>l_noncons!$A$109</f>
        <v/>
      </c>
    </row>
    <row r="111" spans="1:1" x14ac:dyDescent="0.25">
      <c r="A111" s="91" t="str">
        <f>l_noncons!$A$110</f>
        <v/>
      </c>
    </row>
    <row r="112" spans="1:1" x14ac:dyDescent="0.25">
      <c r="A112" s="91" t="str">
        <f>l_noncons!$A$111</f>
        <v/>
      </c>
    </row>
    <row r="113" spans="1:1" x14ac:dyDescent="0.25">
      <c r="A113" s="91" t="str">
        <f>l_noncons!$A$112</f>
        <v/>
      </c>
    </row>
    <row r="114" spans="1:1" x14ac:dyDescent="0.25">
      <c r="A114" s="91" t="str">
        <f>l_noncons!$A$113</f>
        <v/>
      </c>
    </row>
    <row r="115" spans="1:1" x14ac:dyDescent="0.25">
      <c r="A115" s="91" t="str">
        <f>l_noncons!$A$114</f>
        <v/>
      </c>
    </row>
    <row r="116" spans="1:1" x14ac:dyDescent="0.25">
      <c r="A116" s="91" t="str">
        <f>l_noncons!$A$115</f>
        <v/>
      </c>
    </row>
    <row r="117" spans="1:1" x14ac:dyDescent="0.25">
      <c r="A117" s="91" t="str">
        <f>l_noncons!$A$116</f>
        <v/>
      </c>
    </row>
    <row r="118" spans="1:1" x14ac:dyDescent="0.25">
      <c r="A118" s="91" t="str">
        <f>l_noncons!$A$117</f>
        <v/>
      </c>
    </row>
    <row r="119" spans="1:1" x14ac:dyDescent="0.25">
      <c r="A119" s="91" t="str">
        <f>l_noncons!$A$118</f>
        <v/>
      </c>
    </row>
    <row r="120" spans="1:1" x14ac:dyDescent="0.25">
      <c r="A120" s="91" t="str">
        <f>l_noncons!$A$119</f>
        <v/>
      </c>
    </row>
    <row r="121" spans="1:1" x14ac:dyDescent="0.25">
      <c r="A121" s="91" t="str">
        <f>l_noncons!$A$120</f>
        <v/>
      </c>
    </row>
    <row r="122" spans="1:1" x14ac:dyDescent="0.25">
      <c r="A122" s="91" t="str">
        <f>l_noncons!$A$121</f>
        <v/>
      </c>
    </row>
    <row r="123" spans="1:1" x14ac:dyDescent="0.25">
      <c r="A123" s="91" t="str">
        <f>l_noncons!$A$122</f>
        <v/>
      </c>
    </row>
    <row r="124" spans="1:1" x14ac:dyDescent="0.25">
      <c r="A124" s="91" t="str">
        <f>l_noncons!$A$123</f>
        <v/>
      </c>
    </row>
    <row r="125" spans="1:1" x14ac:dyDescent="0.25">
      <c r="A125" s="91" t="str">
        <f>l_noncons!$A$124</f>
        <v/>
      </c>
    </row>
    <row r="126" spans="1:1" x14ac:dyDescent="0.25">
      <c r="A126" s="91" t="str">
        <f>l_noncons!$A$125</f>
        <v/>
      </c>
    </row>
    <row r="127" spans="1:1" x14ac:dyDescent="0.25">
      <c r="A127" s="91" t="str">
        <f>l_noncons!$A$126</f>
        <v/>
      </c>
    </row>
    <row r="128" spans="1:1" x14ac:dyDescent="0.25">
      <c r="A128" s="91" t="str">
        <f>l_noncons!$A$127</f>
        <v/>
      </c>
    </row>
    <row r="129" spans="1:1" x14ac:dyDescent="0.25">
      <c r="A129" s="91" t="str">
        <f>l_noncons!$A$128</f>
        <v/>
      </c>
    </row>
    <row r="130" spans="1:1" x14ac:dyDescent="0.25">
      <c r="A130" s="91" t="str">
        <f>l_noncons!$A$129</f>
        <v/>
      </c>
    </row>
    <row r="131" spans="1:1" x14ac:dyDescent="0.25">
      <c r="A131" s="91" t="str">
        <f>l_noncons!$A$130</f>
        <v/>
      </c>
    </row>
    <row r="132" spans="1:1" x14ac:dyDescent="0.25">
      <c r="A132" s="91" t="str">
        <f>l_noncons!$A$131</f>
        <v/>
      </c>
    </row>
    <row r="133" spans="1:1" x14ac:dyDescent="0.25">
      <c r="A133" s="91" t="str">
        <f>l_noncons!$A$132</f>
        <v/>
      </c>
    </row>
    <row r="134" spans="1:1" x14ac:dyDescent="0.25">
      <c r="A134" s="91" t="str">
        <f>l_noncons!$A$133</f>
        <v/>
      </c>
    </row>
    <row r="135" spans="1:1" x14ac:dyDescent="0.25">
      <c r="A135" s="91" t="str">
        <f>l_noncons!$A$134</f>
        <v/>
      </c>
    </row>
    <row r="136" spans="1:1" x14ac:dyDescent="0.25">
      <c r="A136" s="91" t="str">
        <f>l_noncons!$A$135</f>
        <v/>
      </c>
    </row>
    <row r="137" spans="1:1" x14ac:dyDescent="0.25">
      <c r="A137" s="91" t="str">
        <f>l_noncons!$A$136</f>
        <v/>
      </c>
    </row>
    <row r="138" spans="1:1" x14ac:dyDescent="0.25">
      <c r="A138" s="91" t="str">
        <f>l_noncons!$A$137</f>
        <v/>
      </c>
    </row>
    <row r="139" spans="1:1" x14ac:dyDescent="0.25">
      <c r="A139" s="91" t="str">
        <f>l_noncons!$A$138</f>
        <v/>
      </c>
    </row>
    <row r="140" spans="1:1" x14ac:dyDescent="0.25">
      <c r="A140" s="91" t="str">
        <f>l_noncons!$A$139</f>
        <v/>
      </c>
    </row>
    <row r="141" spans="1:1" x14ac:dyDescent="0.25">
      <c r="A141" s="91" t="str">
        <f>l_noncons!$A$140</f>
        <v/>
      </c>
    </row>
    <row r="142" spans="1:1" x14ac:dyDescent="0.25">
      <c r="A142" s="91" t="str">
        <f>l_noncons!$A$141</f>
        <v/>
      </c>
    </row>
    <row r="143" spans="1:1" x14ac:dyDescent="0.25">
      <c r="A143" s="91" t="str">
        <f>l_noncons!$A$142</f>
        <v/>
      </c>
    </row>
    <row r="144" spans="1:1" x14ac:dyDescent="0.25">
      <c r="A144" s="91" t="str">
        <f>l_noncons!$A$143</f>
        <v/>
      </c>
    </row>
    <row r="145" spans="1:1" x14ac:dyDescent="0.25">
      <c r="A145" s="91" t="str">
        <f>l_noncons!$A$144</f>
        <v/>
      </c>
    </row>
    <row r="146" spans="1:1" x14ac:dyDescent="0.25">
      <c r="A146" s="91" t="str">
        <f>l_noncons!$A$145</f>
        <v/>
      </c>
    </row>
    <row r="147" spans="1:1" x14ac:dyDescent="0.25">
      <c r="A147" s="91" t="str">
        <f>l_noncons!$A$146</f>
        <v/>
      </c>
    </row>
    <row r="148" spans="1:1" x14ac:dyDescent="0.25">
      <c r="A148" s="91" t="str">
        <f>l_noncons!$A$147</f>
        <v/>
      </c>
    </row>
    <row r="149" spans="1:1" x14ac:dyDescent="0.25">
      <c r="A149" s="91" t="str">
        <f>l_noncons!$A$148</f>
        <v/>
      </c>
    </row>
    <row r="150" spans="1:1" x14ac:dyDescent="0.25">
      <c r="A150" s="91" t="str">
        <f>l_noncons!$A$149</f>
        <v/>
      </c>
    </row>
    <row r="151" spans="1:1" x14ac:dyDescent="0.25">
      <c r="A151" s="91" t="str">
        <f>l_noncons!$A$150</f>
        <v/>
      </c>
    </row>
    <row r="152" spans="1:1" x14ac:dyDescent="0.25">
      <c r="A152" s="91" t="str">
        <f>l_noncons!$A$151</f>
        <v/>
      </c>
    </row>
    <row r="153" spans="1:1" x14ac:dyDescent="0.25">
      <c r="A153" s="91" t="str">
        <f>l_noncons!$A$152</f>
        <v/>
      </c>
    </row>
    <row r="154" spans="1:1" x14ac:dyDescent="0.25">
      <c r="A154" s="91" t="str">
        <f>l_noncons!$A$153</f>
        <v/>
      </c>
    </row>
    <row r="155" spans="1:1" x14ac:dyDescent="0.25">
      <c r="A155" s="91" t="str">
        <f>l_noncons!$A$154</f>
        <v/>
      </c>
    </row>
    <row r="156" spans="1:1" x14ac:dyDescent="0.25">
      <c r="A156" s="91" t="str">
        <f>l_noncons!$A$155</f>
        <v/>
      </c>
    </row>
    <row r="157" spans="1:1" x14ac:dyDescent="0.25">
      <c r="A157" s="91" t="str">
        <f>l_noncons!$A$156</f>
        <v/>
      </c>
    </row>
    <row r="158" spans="1:1" x14ac:dyDescent="0.25">
      <c r="A158" s="91" t="str">
        <f>l_noncons!$A$157</f>
        <v/>
      </c>
    </row>
    <row r="159" spans="1:1" x14ac:dyDescent="0.25">
      <c r="A159" s="91" t="str">
        <f>l_noncons!$A$158</f>
        <v/>
      </c>
    </row>
    <row r="160" spans="1:1" x14ac:dyDescent="0.25">
      <c r="A160" s="91" t="str">
        <f>l_noncons!$A$159</f>
        <v/>
      </c>
    </row>
    <row r="161" spans="1:1" x14ac:dyDescent="0.25">
      <c r="A161" s="91" t="str">
        <f>l_noncons!$A$160</f>
        <v/>
      </c>
    </row>
    <row r="162" spans="1:1" x14ac:dyDescent="0.25">
      <c r="A162" s="91" t="str">
        <f>l_noncons!$A$161</f>
        <v/>
      </c>
    </row>
    <row r="163" spans="1:1" x14ac:dyDescent="0.25">
      <c r="A163" s="91" t="str">
        <f>l_noncons!$A$162</f>
        <v/>
      </c>
    </row>
    <row r="164" spans="1:1" x14ac:dyDescent="0.25">
      <c r="A164" s="91" t="str">
        <f>l_noncons!$A$163</f>
        <v/>
      </c>
    </row>
    <row r="165" spans="1:1" x14ac:dyDescent="0.25">
      <c r="A165" s="91" t="str">
        <f>l_noncons!$A$164</f>
        <v/>
      </c>
    </row>
    <row r="166" spans="1:1" x14ac:dyDescent="0.25">
      <c r="A166" s="91" t="str">
        <f>l_noncons!$A$165</f>
        <v/>
      </c>
    </row>
    <row r="167" spans="1:1" x14ac:dyDescent="0.25">
      <c r="A167" s="91" t="str">
        <f>l_noncons!$A$166</f>
        <v/>
      </c>
    </row>
    <row r="168" spans="1:1" x14ac:dyDescent="0.25">
      <c r="A168" s="91" t="str">
        <f>l_noncons!$A$167</f>
        <v/>
      </c>
    </row>
    <row r="169" spans="1:1" x14ac:dyDescent="0.25">
      <c r="A169" s="91" t="str">
        <f>l_noncons!$A$168</f>
        <v/>
      </c>
    </row>
    <row r="170" spans="1:1" x14ac:dyDescent="0.25">
      <c r="A170" s="91" t="str">
        <f>l_noncons!$A$169</f>
        <v/>
      </c>
    </row>
    <row r="171" spans="1:1" x14ac:dyDescent="0.25">
      <c r="A171" s="91" t="str">
        <f>l_noncons!$A$170</f>
        <v/>
      </c>
    </row>
    <row r="172" spans="1:1" x14ac:dyDescent="0.25">
      <c r="A172" s="91" t="str">
        <f>l_noncons!$A$171</f>
        <v/>
      </c>
    </row>
    <row r="173" spans="1:1" x14ac:dyDescent="0.25">
      <c r="A173" s="91" t="str">
        <f>l_noncons!$A$172</f>
        <v/>
      </c>
    </row>
    <row r="174" spans="1:1" x14ac:dyDescent="0.25">
      <c r="A174" s="91" t="str">
        <f>l_noncons!$A$173</f>
        <v/>
      </c>
    </row>
    <row r="175" spans="1:1" x14ac:dyDescent="0.25">
      <c r="A175" s="91" t="str">
        <f>l_noncons!$A$174</f>
        <v/>
      </c>
    </row>
    <row r="176" spans="1:1" x14ac:dyDescent="0.25">
      <c r="A176" s="91" t="str">
        <f>l_noncons!$A$175</f>
        <v/>
      </c>
    </row>
    <row r="177" spans="1:1" x14ac:dyDescent="0.25">
      <c r="A177" s="91" t="str">
        <f>l_noncons!$A$176</f>
        <v/>
      </c>
    </row>
    <row r="178" spans="1:1" x14ac:dyDescent="0.25">
      <c r="A178" s="91" t="str">
        <f>l_noncons!$A$177</f>
        <v/>
      </c>
    </row>
    <row r="179" spans="1:1" x14ac:dyDescent="0.25">
      <c r="A179" s="91" t="str">
        <f>l_noncons!$A$178</f>
        <v/>
      </c>
    </row>
    <row r="180" spans="1:1" x14ac:dyDescent="0.25">
      <c r="A180" s="91" t="str">
        <f>l_noncons!$A$179</f>
        <v/>
      </c>
    </row>
    <row r="181" spans="1:1" x14ac:dyDescent="0.25">
      <c r="A181" s="91" t="str">
        <f>l_noncons!$A$180</f>
        <v/>
      </c>
    </row>
    <row r="182" spans="1:1" x14ac:dyDescent="0.25">
      <c r="A182" s="91" t="str">
        <f>l_noncons!$A$181</f>
        <v/>
      </c>
    </row>
    <row r="183" spans="1:1" x14ac:dyDescent="0.25">
      <c r="A183" s="91" t="str">
        <f>l_noncons!$A$182</f>
        <v/>
      </c>
    </row>
    <row r="184" spans="1:1" x14ac:dyDescent="0.25">
      <c r="A184" s="91" t="str">
        <f>l_noncons!$A$183</f>
        <v/>
      </c>
    </row>
    <row r="185" spans="1:1" x14ac:dyDescent="0.25">
      <c r="A185" s="91" t="str">
        <f>l_noncons!$A$184</f>
        <v/>
      </c>
    </row>
    <row r="186" spans="1:1" x14ac:dyDescent="0.25">
      <c r="A186" s="91" t="str">
        <f>l_noncons!$A$185</f>
        <v/>
      </c>
    </row>
    <row r="187" spans="1:1" x14ac:dyDescent="0.25">
      <c r="A187" s="91" t="str">
        <f>l_noncons!$A$186</f>
        <v/>
      </c>
    </row>
    <row r="188" spans="1:1" x14ac:dyDescent="0.25">
      <c r="A188" s="91" t="str">
        <f>l_noncons!$A$187</f>
        <v/>
      </c>
    </row>
    <row r="189" spans="1:1" x14ac:dyDescent="0.25">
      <c r="A189" s="91" t="str">
        <f>l_noncons!$A$188</f>
        <v/>
      </c>
    </row>
    <row r="190" spans="1:1" x14ac:dyDescent="0.25">
      <c r="A190" s="91" t="str">
        <f>l_noncons!$A$189</f>
        <v/>
      </c>
    </row>
    <row r="191" spans="1:1" x14ac:dyDescent="0.25">
      <c r="A191" s="91" t="str">
        <f>l_noncons!$A$190</f>
        <v/>
      </c>
    </row>
    <row r="192" spans="1:1" x14ac:dyDescent="0.25">
      <c r="A192" s="91" t="str">
        <f>l_noncons!$A$191</f>
        <v/>
      </c>
    </row>
    <row r="193" spans="1:1" x14ac:dyDescent="0.25">
      <c r="A193" s="91" t="str">
        <f>l_noncons!$A$192</f>
        <v/>
      </c>
    </row>
    <row r="194" spans="1:1" x14ac:dyDescent="0.25">
      <c r="A194" s="91" t="str">
        <f>l_noncons!$A$193</f>
        <v/>
      </c>
    </row>
    <row r="195" spans="1:1" x14ac:dyDescent="0.25">
      <c r="A195" s="91" t="str">
        <f>l_noncons!$A$194</f>
        <v/>
      </c>
    </row>
    <row r="196" spans="1:1" x14ac:dyDescent="0.25">
      <c r="A196" s="91" t="str">
        <f>l_noncons!$A$195</f>
        <v/>
      </c>
    </row>
    <row r="197" spans="1:1" x14ac:dyDescent="0.25">
      <c r="A197" s="91" t="str">
        <f>l_noncons!$A$196</f>
        <v/>
      </c>
    </row>
    <row r="198" spans="1:1" x14ac:dyDescent="0.25">
      <c r="A198" s="91" t="str">
        <f>l_noncons!$A$197</f>
        <v/>
      </c>
    </row>
    <row r="199" spans="1:1" x14ac:dyDescent="0.25">
      <c r="A199" s="91" t="str">
        <f>l_noncons!$A$198</f>
        <v/>
      </c>
    </row>
    <row r="200" spans="1:1" x14ac:dyDescent="0.25">
      <c r="A200" s="91" t="str">
        <f>l_noncons!$A$199</f>
        <v/>
      </c>
    </row>
    <row r="201" spans="1:1" x14ac:dyDescent="0.25">
      <c r="A201" s="91" t="str">
        <f>l_noncons!$A$200</f>
        <v/>
      </c>
    </row>
    <row r="202" spans="1:1" x14ac:dyDescent="0.25">
      <c r="A202" s="91" t="str">
        <f>l_noncons!$A$201</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Z202"/>
  <sheetViews>
    <sheetView zoomScaleNormal="100" workbookViewId="0">
      <pane xSplit="1" ySplit="3" topLeftCell="B4" activePane="bottomRight" state="frozen"/>
      <selection pane="topRight" activeCell="B1" sqref="B1"/>
      <selection pane="bottomLeft" activeCell="A4" sqref="A4"/>
      <selection pane="bottomRight" activeCell="M11" sqref="M11"/>
    </sheetView>
  </sheetViews>
  <sheetFormatPr defaultRowHeight="13.2" x14ac:dyDescent="0.25"/>
  <cols>
    <col min="1" max="1" width="22.21875" style="92" customWidth="1"/>
    <col min="2" max="2" width="13.6640625" customWidth="1"/>
    <col min="3" max="3" width="13.33203125" customWidth="1"/>
  </cols>
  <sheetData>
    <row r="1" spans="1:494" s="94" customFormat="1" x14ac:dyDescent="0.25">
      <c r="A1" s="93" t="s">
        <v>5674</v>
      </c>
      <c r="B1" s="94" t="str">
        <f t="array" ref="B1:GT1">IF(TRANSPOSE(l_fp!A3:A203)=0,"",TRANSPOSE(l_fp!A3:A203))</f>
        <v/>
      </c>
      <c r="C1" s="94" t="str">
        <v/>
      </c>
      <c r="D1" s="94" t="str">
        <v/>
      </c>
      <c r="E1" s="94" t="str">
        <v/>
      </c>
      <c r="F1" s="94" t="str">
        <v/>
      </c>
      <c r="G1" s="94" t="str">
        <v/>
      </c>
      <c r="H1" s="94" t="str">
        <v/>
      </c>
      <c r="I1" s="94" t="str">
        <v/>
      </c>
      <c r="J1" s="94" t="str">
        <v/>
      </c>
      <c r="K1" s="94" t="str">
        <v/>
      </c>
      <c r="L1" s="94" t="str">
        <v/>
      </c>
      <c r="M1" s="94" t="str">
        <v/>
      </c>
      <c r="N1" s="94" t="str">
        <v/>
      </c>
      <c r="O1" s="94" t="str">
        <v/>
      </c>
      <c r="P1" s="94" t="str">
        <v/>
      </c>
      <c r="Q1" s="94" t="str">
        <v/>
      </c>
      <c r="R1" s="94" t="str">
        <v/>
      </c>
      <c r="S1" s="94" t="str">
        <v/>
      </c>
      <c r="T1" s="94" t="str">
        <v/>
      </c>
      <c r="U1" s="94" t="str">
        <v/>
      </c>
      <c r="V1" s="94" t="str">
        <v/>
      </c>
      <c r="W1" s="94" t="str">
        <v/>
      </c>
      <c r="X1" s="94" t="str">
        <v/>
      </c>
      <c r="Y1" s="94" t="str">
        <v/>
      </c>
      <c r="Z1" s="94" t="str">
        <v/>
      </c>
      <c r="AA1" s="94" t="str">
        <v/>
      </c>
      <c r="AB1" s="94" t="str">
        <v/>
      </c>
      <c r="AC1" s="94" t="str">
        <v/>
      </c>
      <c r="AD1" s="94" t="str">
        <v/>
      </c>
      <c r="AE1" s="94" t="str">
        <v/>
      </c>
      <c r="AF1" s="94" t="str">
        <v/>
      </c>
      <c r="AG1" s="94" t="str">
        <v/>
      </c>
      <c r="AH1" s="94" t="str">
        <v/>
      </c>
      <c r="AI1" s="94" t="str">
        <v/>
      </c>
      <c r="AJ1" s="94" t="str">
        <v/>
      </c>
      <c r="AK1" s="94" t="str">
        <v/>
      </c>
      <c r="AL1" s="94" t="str">
        <v/>
      </c>
      <c r="AM1" s="94" t="str">
        <v/>
      </c>
      <c r="AN1" s="94" t="str">
        <v/>
      </c>
      <c r="AO1" s="94" t="str">
        <v/>
      </c>
      <c r="AP1" s="94" t="str">
        <v/>
      </c>
      <c r="AQ1" s="94" t="str">
        <v/>
      </c>
      <c r="AR1" s="94" t="str">
        <v/>
      </c>
      <c r="AS1" s="94" t="str">
        <v/>
      </c>
      <c r="AT1" s="94" t="str">
        <v/>
      </c>
      <c r="AU1" s="94" t="str">
        <v/>
      </c>
      <c r="AV1" s="94" t="str">
        <v/>
      </c>
      <c r="AW1" s="94" t="str">
        <v/>
      </c>
      <c r="AX1" s="94" t="str">
        <v/>
      </c>
      <c r="AY1" s="94" t="str">
        <v/>
      </c>
      <c r="AZ1" s="94" t="str">
        <v/>
      </c>
      <c r="BA1" s="94" t="str">
        <v/>
      </c>
      <c r="BB1" s="94" t="str">
        <v/>
      </c>
      <c r="BC1" s="94" t="str">
        <v/>
      </c>
      <c r="BD1" s="94" t="str">
        <v/>
      </c>
      <c r="BE1" s="94" t="str">
        <v/>
      </c>
      <c r="BF1" s="94" t="str">
        <v/>
      </c>
      <c r="BG1" s="94" t="str">
        <v/>
      </c>
      <c r="BH1" s="94" t="str">
        <v/>
      </c>
      <c r="BI1" s="94" t="str">
        <v/>
      </c>
      <c r="BJ1" s="94" t="str">
        <v/>
      </c>
      <c r="BK1" s="94" t="str">
        <v/>
      </c>
      <c r="BL1" s="94" t="str">
        <v/>
      </c>
      <c r="BM1" s="94" t="str">
        <v/>
      </c>
      <c r="BN1" s="94" t="str">
        <v/>
      </c>
      <c r="BO1" s="94" t="str">
        <v/>
      </c>
      <c r="BP1" s="94" t="str">
        <v/>
      </c>
      <c r="BQ1" s="94" t="str">
        <v/>
      </c>
      <c r="BR1" s="94" t="str">
        <v/>
      </c>
      <c r="BS1" s="94" t="str">
        <v/>
      </c>
      <c r="BT1" s="94" t="str">
        <v/>
      </c>
      <c r="BU1" s="94" t="str">
        <v/>
      </c>
      <c r="BV1" s="94" t="str">
        <v/>
      </c>
      <c r="BW1" s="94" t="str">
        <v/>
      </c>
      <c r="BX1" s="94" t="str">
        <v/>
      </c>
      <c r="BY1" s="94" t="str">
        <v/>
      </c>
      <c r="BZ1" s="94" t="str">
        <v/>
      </c>
      <c r="CA1" s="94" t="str">
        <v/>
      </c>
      <c r="CB1" s="94" t="str">
        <v/>
      </c>
      <c r="CC1" s="94" t="str">
        <v/>
      </c>
      <c r="CD1" s="94" t="str">
        <v/>
      </c>
      <c r="CE1" s="94" t="str">
        <v/>
      </c>
      <c r="CF1" s="94" t="str">
        <v/>
      </c>
      <c r="CG1" s="94" t="str">
        <v/>
      </c>
      <c r="CH1" s="94" t="str">
        <v/>
      </c>
      <c r="CI1" s="94" t="str">
        <v/>
      </c>
      <c r="CJ1" s="94" t="str">
        <v/>
      </c>
      <c r="CK1" s="94" t="str">
        <v/>
      </c>
      <c r="CL1" s="94" t="str">
        <v/>
      </c>
      <c r="CM1" s="94" t="str">
        <v/>
      </c>
      <c r="CN1" s="94" t="str">
        <v/>
      </c>
      <c r="CO1" s="94" t="str">
        <v/>
      </c>
      <c r="CP1" s="94" t="str">
        <v/>
      </c>
      <c r="CQ1" s="94" t="str">
        <v/>
      </c>
      <c r="CR1" s="94" t="str">
        <v/>
      </c>
      <c r="CS1" s="94" t="str">
        <v/>
      </c>
      <c r="CT1" s="94" t="str">
        <v/>
      </c>
      <c r="CU1" s="94" t="str">
        <v/>
      </c>
      <c r="CV1" s="94" t="str">
        <v/>
      </c>
      <c r="CW1" s="94" t="str">
        <v/>
      </c>
      <c r="CX1" s="94" t="str">
        <v/>
      </c>
      <c r="CY1" s="94" t="str">
        <v/>
      </c>
      <c r="CZ1" s="94" t="str">
        <v/>
      </c>
      <c r="DA1" s="94" t="str">
        <v/>
      </c>
      <c r="DB1" s="94" t="str">
        <v/>
      </c>
      <c r="DC1" s="94" t="str">
        <v/>
      </c>
      <c r="DD1" s="94" t="str">
        <v/>
      </c>
      <c r="DE1" s="94" t="str">
        <v/>
      </c>
      <c r="DF1" s="94" t="str">
        <v/>
      </c>
      <c r="DG1" s="94" t="str">
        <v/>
      </c>
      <c r="DH1" s="94" t="str">
        <v/>
      </c>
      <c r="DI1" s="94" t="str">
        <v/>
      </c>
      <c r="DJ1" s="94" t="str">
        <v/>
      </c>
      <c r="DK1" s="94" t="str">
        <v/>
      </c>
      <c r="DL1" s="94" t="str">
        <v/>
      </c>
      <c r="DM1" s="94" t="str">
        <v/>
      </c>
      <c r="DN1" s="94" t="str">
        <v/>
      </c>
      <c r="DO1" s="94" t="str">
        <v/>
      </c>
      <c r="DP1" s="94" t="str">
        <v/>
      </c>
      <c r="DQ1" s="94" t="str">
        <v/>
      </c>
      <c r="DR1" s="94" t="str">
        <v/>
      </c>
      <c r="DS1" s="94" t="str">
        <v/>
      </c>
      <c r="DT1" s="94" t="str">
        <v/>
      </c>
      <c r="DU1" s="94" t="str">
        <v/>
      </c>
      <c r="DV1" s="94" t="str">
        <v/>
      </c>
      <c r="DW1" s="94" t="str">
        <v/>
      </c>
      <c r="DX1" s="94" t="str">
        <v/>
      </c>
      <c r="DY1" s="94" t="str">
        <v/>
      </c>
      <c r="DZ1" s="94" t="str">
        <v/>
      </c>
      <c r="EA1" s="94" t="str">
        <v/>
      </c>
      <c r="EB1" s="94" t="str">
        <v/>
      </c>
      <c r="EC1" s="94" t="str">
        <v/>
      </c>
      <c r="ED1" s="94" t="str">
        <v/>
      </c>
      <c r="EE1" s="94" t="str">
        <v/>
      </c>
      <c r="EF1" s="94" t="str">
        <v/>
      </c>
      <c r="EG1" s="94" t="str">
        <v/>
      </c>
      <c r="EH1" s="94" t="str">
        <v/>
      </c>
      <c r="EI1" s="94" t="str">
        <v/>
      </c>
      <c r="EJ1" s="94" t="str">
        <v/>
      </c>
      <c r="EK1" s="94" t="str">
        <v/>
      </c>
      <c r="EL1" s="94" t="str">
        <v/>
      </c>
      <c r="EM1" s="94" t="str">
        <v/>
      </c>
      <c r="EN1" s="94" t="str">
        <v/>
      </c>
      <c r="EO1" s="94" t="str">
        <v/>
      </c>
      <c r="EP1" s="94" t="str">
        <v/>
      </c>
      <c r="EQ1" s="94" t="str">
        <v/>
      </c>
      <c r="ER1" s="94" t="str">
        <v/>
      </c>
      <c r="ES1" s="94" t="str">
        <v/>
      </c>
      <c r="ET1" s="94" t="str">
        <v/>
      </c>
      <c r="EU1" s="94" t="str">
        <v/>
      </c>
      <c r="EV1" s="94" t="str">
        <v/>
      </c>
      <c r="EW1" s="94" t="str">
        <v/>
      </c>
      <c r="EX1" s="94" t="str">
        <v/>
      </c>
      <c r="EY1" s="94" t="str">
        <v/>
      </c>
      <c r="EZ1" s="94" t="str">
        <v/>
      </c>
      <c r="FA1" s="94" t="str">
        <v/>
      </c>
      <c r="FB1" s="94" t="str">
        <v/>
      </c>
      <c r="FC1" s="94" t="str">
        <v/>
      </c>
      <c r="FD1" s="94" t="str">
        <v/>
      </c>
      <c r="FE1" s="94" t="str">
        <v/>
      </c>
      <c r="FF1" s="94" t="str">
        <v/>
      </c>
      <c r="FG1" s="94" t="str">
        <v/>
      </c>
      <c r="FH1" s="94" t="str">
        <v/>
      </c>
      <c r="FI1" s="94" t="str">
        <v/>
      </c>
      <c r="FJ1" s="94" t="str">
        <v/>
      </c>
      <c r="FK1" s="94" t="str">
        <v/>
      </c>
      <c r="FL1" s="94" t="str">
        <v/>
      </c>
      <c r="FM1" s="94" t="str">
        <v/>
      </c>
      <c r="FN1" s="94" t="str">
        <v/>
      </c>
      <c r="FO1" s="94" t="str">
        <v/>
      </c>
      <c r="FP1" s="94" t="str">
        <v/>
      </c>
      <c r="FQ1" s="94" t="str">
        <v/>
      </c>
      <c r="FR1" s="94" t="str">
        <v/>
      </c>
      <c r="FS1" s="94" t="str">
        <v/>
      </c>
      <c r="FT1" s="94" t="str">
        <v/>
      </c>
      <c r="FU1" s="94" t="str">
        <v/>
      </c>
      <c r="FV1" s="94" t="str">
        <v/>
      </c>
      <c r="FW1" s="94" t="str">
        <v/>
      </c>
      <c r="FX1" s="94" t="str">
        <v/>
      </c>
      <c r="FY1" s="94" t="str">
        <v/>
      </c>
      <c r="FZ1" s="94" t="str">
        <v/>
      </c>
      <c r="GA1" s="94" t="str">
        <v/>
      </c>
      <c r="GB1" s="94" t="str">
        <v/>
      </c>
      <c r="GC1" s="94" t="str">
        <v/>
      </c>
      <c r="GD1" s="94" t="str">
        <v/>
      </c>
      <c r="GE1" s="94" t="str">
        <v/>
      </c>
      <c r="GF1" s="94" t="str">
        <v/>
      </c>
      <c r="GG1" s="94" t="str">
        <v/>
      </c>
      <c r="GH1" s="94" t="str">
        <v/>
      </c>
      <c r="GI1" s="94" t="str">
        <v/>
      </c>
      <c r="GJ1" s="94" t="str">
        <v/>
      </c>
      <c r="GK1" s="94" t="str">
        <v/>
      </c>
      <c r="GL1" s="94" t="str">
        <v/>
      </c>
      <c r="GM1" s="94" t="str">
        <v/>
      </c>
      <c r="GN1" s="94" t="str">
        <v/>
      </c>
      <c r="GO1" s="94" t="str">
        <v/>
      </c>
      <c r="GP1" s="94" t="str">
        <v/>
      </c>
      <c r="GQ1" s="94" t="str">
        <v/>
      </c>
      <c r="GR1" s="94" t="str">
        <v/>
      </c>
      <c r="GS1" s="94" t="str">
        <v/>
      </c>
      <c r="GT1" s="94" t="str">
        <v/>
      </c>
    </row>
    <row r="2" spans="1:494" s="57" customFormat="1" x14ac:dyDescent="0.25">
      <c r="A2" s="95" t="s">
        <v>5675</v>
      </c>
      <c r="B2" s="57" t="str">
        <f>IF(_xlfn.IFNA(_xlfn.IFNA(_xlfn.IFNA(INDEX(l_goods!$B$3:$B$65537,MATCH(B$1,l_goods!$A$3:$A$65537,0)),INDEX(background_technosphere!$F$2:$F$65536,MATCH(B$1,background_technosphere!$C$2:$C$65536,0))),INDEX(l_fp!$B$3:$B$65537,MATCH(B$1,l_fp!$A$3:$A$65537,0)))," ")=0," ",_xlfn.IFNA(_xlfn.IFNA(_xlfn.IFNA(INDEX(l_goods!$B$3:$B$65537,MATCH(B$1,l_goods!$A$3:$A$65537,0)),INDEX(background_technosphere!$F$2:$F$65536,MATCH(B$1,background_technosphere!$C$2:$C$65536,0))),INDEX(l_fp!$B$3:$B$65537,MATCH(B$1,l_fp!$A$3:$A$65537,0)))," "))</f>
        <v xml:space="preserve"> </v>
      </c>
      <c r="C2" s="57" t="str">
        <f>IF(_xlfn.IFNA(_xlfn.IFNA(_xlfn.IFNA(INDEX(l_goods!$B$3:$B$65537,MATCH(C$1,l_goods!$A$3:$A$65537,0)),INDEX(background_technosphere!$F$2:$F$65536,MATCH(C$1,background_technosphere!$C$2:$C$65536,0))),INDEX(l_fp!$B$3:$B$65537,MATCH(C$1,l_fp!$A$3:$A$65537,0)))," ")=0," ",_xlfn.IFNA(_xlfn.IFNA(_xlfn.IFNA(INDEX(l_goods!$B$3:$B$65537,MATCH(C$1,l_goods!$A$3:$A$65537,0)),INDEX(background_technosphere!$F$2:$F$65536,MATCH(C$1,background_technosphere!$C$2:$C$65536,0))),INDEX(l_fp!$B$3:$B$65537,MATCH(C$1,l_fp!$A$3:$A$65537,0)))," "))</f>
        <v xml:space="preserve"> </v>
      </c>
      <c r="D2" s="57" t="str">
        <f>IF(_xlfn.IFNA(_xlfn.IFNA(_xlfn.IFNA(INDEX(l_goods!$B$3:$B$65537,MATCH(D$1,l_goods!$A$3:$A$65537,0)),INDEX(background_technosphere!$F$2:$F$65536,MATCH(D$1,background_technosphere!$C$2:$C$65536,0))),INDEX(l_fp!$B$3:$B$65537,MATCH(D$1,l_fp!$A$3:$A$65537,0)))," ")=0," ",_xlfn.IFNA(_xlfn.IFNA(_xlfn.IFNA(INDEX(l_goods!$B$3:$B$65537,MATCH(D$1,l_goods!$A$3:$A$65537,0)),INDEX(background_technosphere!$F$2:$F$65536,MATCH(D$1,background_technosphere!$C$2:$C$65536,0))),INDEX(l_fp!$B$3:$B$65537,MATCH(D$1,l_fp!$A$3:$A$65537,0)))," "))</f>
        <v xml:space="preserve"> </v>
      </c>
      <c r="E2" s="57" t="str">
        <f>IF(_xlfn.IFNA(_xlfn.IFNA(_xlfn.IFNA(INDEX(l_goods!$B$3:$B$65537,MATCH(E$1,l_goods!$A$3:$A$65537,0)),INDEX(background_technosphere!$F$2:$F$65536,MATCH(E$1,background_technosphere!$C$2:$C$65536,0))),INDEX(l_fp!$B$3:$B$65537,MATCH(E$1,l_fp!$A$3:$A$65537,0)))," ")=0," ",_xlfn.IFNA(_xlfn.IFNA(_xlfn.IFNA(INDEX(l_goods!$B$3:$B$65537,MATCH(E$1,l_goods!$A$3:$A$65537,0)),INDEX(background_technosphere!$F$2:$F$65536,MATCH(E$1,background_technosphere!$C$2:$C$65536,0))),INDEX(l_fp!$B$3:$B$65537,MATCH(E$1,l_fp!$A$3:$A$65537,0)))," "))</f>
        <v xml:space="preserve"> </v>
      </c>
      <c r="F2" s="57" t="str">
        <f>IF(_xlfn.IFNA(_xlfn.IFNA(_xlfn.IFNA(INDEX(l_goods!$B$3:$B$65537,MATCH(F$1,l_goods!$A$3:$A$65537,0)),INDEX(background_technosphere!$F$2:$F$65536,MATCH(F$1,background_technosphere!$C$2:$C$65536,0))),INDEX(l_fp!$B$3:$B$65537,MATCH(F$1,l_fp!$A$3:$A$65537,0)))," ")=0," ",_xlfn.IFNA(_xlfn.IFNA(_xlfn.IFNA(INDEX(l_goods!$B$3:$B$65537,MATCH(F$1,l_goods!$A$3:$A$65537,0)),INDEX(background_technosphere!$F$2:$F$65536,MATCH(F$1,background_technosphere!$C$2:$C$65536,0))),INDEX(l_fp!$B$3:$B$65537,MATCH(F$1,l_fp!$A$3:$A$65537,0)))," "))</f>
        <v xml:space="preserve"> </v>
      </c>
      <c r="G2" s="57" t="str">
        <f>IF(_xlfn.IFNA(_xlfn.IFNA(_xlfn.IFNA(INDEX(l_goods!$B$3:$B$65537,MATCH(G$1,l_goods!$A$3:$A$65537,0)),INDEX(background_technosphere!$F$2:$F$65536,MATCH(G$1,background_technosphere!$C$2:$C$65536,0))),INDEX(l_fp!$B$3:$B$65537,MATCH(G$1,l_fp!$A$3:$A$65537,0)))," ")=0," ",_xlfn.IFNA(_xlfn.IFNA(_xlfn.IFNA(INDEX(l_goods!$B$3:$B$65537,MATCH(G$1,l_goods!$A$3:$A$65537,0)),INDEX(background_technosphere!$F$2:$F$65536,MATCH(G$1,background_technosphere!$C$2:$C$65536,0))),INDEX(l_fp!$B$3:$B$65537,MATCH(G$1,l_fp!$A$3:$A$65537,0)))," "))</f>
        <v xml:space="preserve"> </v>
      </c>
      <c r="H2" s="57" t="str">
        <f>IF(_xlfn.IFNA(_xlfn.IFNA(_xlfn.IFNA(INDEX(l_goods!$B$3:$B$65537,MATCH(H$1,l_goods!$A$3:$A$65537,0)),INDEX(background_technosphere!$F$2:$F$65536,MATCH(H$1,background_technosphere!$C$2:$C$65536,0))),INDEX(l_fp!$B$3:$B$65537,MATCH(H$1,l_fp!$A$3:$A$65537,0)))," ")=0," ",_xlfn.IFNA(_xlfn.IFNA(_xlfn.IFNA(INDEX(l_goods!$B$3:$B$65537,MATCH(H$1,l_goods!$A$3:$A$65537,0)),INDEX(background_technosphere!$F$2:$F$65536,MATCH(H$1,background_technosphere!$C$2:$C$65536,0))),INDEX(l_fp!$B$3:$B$65537,MATCH(H$1,l_fp!$A$3:$A$65537,0)))," "))</f>
        <v xml:space="preserve"> </v>
      </c>
      <c r="I2" s="57" t="str">
        <f>IF(_xlfn.IFNA(_xlfn.IFNA(_xlfn.IFNA(INDEX(l_goods!$B$3:$B$65537,MATCH(I$1,l_goods!$A$3:$A$65537,0)),INDEX(background_technosphere!$F$2:$F$65536,MATCH(I$1,background_technosphere!$C$2:$C$65536,0))),INDEX(l_fp!$B$3:$B$65537,MATCH(I$1,l_fp!$A$3:$A$65537,0)))," ")=0," ",_xlfn.IFNA(_xlfn.IFNA(_xlfn.IFNA(INDEX(l_goods!$B$3:$B$65537,MATCH(I$1,l_goods!$A$3:$A$65537,0)),INDEX(background_technosphere!$F$2:$F$65536,MATCH(I$1,background_technosphere!$C$2:$C$65536,0))),INDEX(l_fp!$B$3:$B$65537,MATCH(I$1,l_fp!$A$3:$A$65537,0)))," "))</f>
        <v xml:space="preserve"> </v>
      </c>
      <c r="J2" s="57" t="str">
        <f>IF(_xlfn.IFNA(_xlfn.IFNA(_xlfn.IFNA(INDEX(l_goods!$B$3:$B$65537,MATCH(J$1,l_goods!$A$3:$A$65537,0)),INDEX(background_technosphere!$F$2:$F$65536,MATCH(J$1,background_technosphere!$C$2:$C$65536,0))),INDEX(l_fp!$B$3:$B$65537,MATCH(J$1,l_fp!$A$3:$A$65537,0)))," ")=0," ",_xlfn.IFNA(_xlfn.IFNA(_xlfn.IFNA(INDEX(l_goods!$B$3:$B$65537,MATCH(J$1,l_goods!$A$3:$A$65537,0)),INDEX(background_technosphere!$F$2:$F$65536,MATCH(J$1,background_technosphere!$C$2:$C$65536,0))),INDEX(l_fp!$B$3:$B$65537,MATCH(J$1,l_fp!$A$3:$A$65537,0)))," "))</f>
        <v xml:space="preserve"> </v>
      </c>
      <c r="K2" s="57" t="str">
        <f>IF(_xlfn.IFNA(_xlfn.IFNA(_xlfn.IFNA(INDEX(l_goods!$B$3:$B$65537,MATCH(K$1,l_goods!$A$3:$A$65537,0)),INDEX(background_technosphere!$F$2:$F$65536,MATCH(K$1,background_technosphere!$C$2:$C$65536,0))),INDEX(l_fp!$B$3:$B$65537,MATCH(K$1,l_fp!$A$3:$A$65537,0)))," ")=0," ",_xlfn.IFNA(_xlfn.IFNA(_xlfn.IFNA(INDEX(l_goods!$B$3:$B$65537,MATCH(K$1,l_goods!$A$3:$A$65537,0)),INDEX(background_technosphere!$F$2:$F$65536,MATCH(K$1,background_technosphere!$C$2:$C$65536,0))),INDEX(l_fp!$B$3:$B$65537,MATCH(K$1,l_fp!$A$3:$A$65537,0)))," "))</f>
        <v xml:space="preserve"> </v>
      </c>
      <c r="L2" s="57" t="str">
        <f>IF(_xlfn.IFNA(_xlfn.IFNA(_xlfn.IFNA(INDEX(l_goods!$B$3:$B$65537,MATCH(L$1,l_goods!$A$3:$A$65537,0)),INDEX(background_technosphere!$F$2:$F$65536,MATCH(L$1,background_technosphere!$C$2:$C$65536,0))),INDEX(l_fp!$B$3:$B$65537,MATCH(L$1,l_fp!$A$3:$A$65537,0)))," ")=0," ",_xlfn.IFNA(_xlfn.IFNA(_xlfn.IFNA(INDEX(l_goods!$B$3:$B$65537,MATCH(L$1,l_goods!$A$3:$A$65537,0)),INDEX(background_technosphere!$F$2:$F$65536,MATCH(L$1,background_technosphere!$C$2:$C$65536,0))),INDEX(l_fp!$B$3:$B$65537,MATCH(L$1,l_fp!$A$3:$A$65537,0)))," "))</f>
        <v xml:space="preserve"> </v>
      </c>
      <c r="M2" s="57" t="str">
        <f>IF(_xlfn.IFNA(_xlfn.IFNA(_xlfn.IFNA(INDEX(l_goods!$B$3:$B$65537,MATCH(M$1,l_goods!$A$3:$A$65537,0)),INDEX(background_technosphere!$F$2:$F$65536,MATCH(M$1,background_technosphere!$C$2:$C$65536,0))),INDEX(l_fp!$B$3:$B$65537,MATCH(M$1,l_fp!$A$3:$A$65537,0)))," ")=0," ",_xlfn.IFNA(_xlfn.IFNA(_xlfn.IFNA(INDEX(l_goods!$B$3:$B$65537,MATCH(M$1,l_goods!$A$3:$A$65537,0)),INDEX(background_technosphere!$F$2:$F$65536,MATCH(M$1,background_technosphere!$C$2:$C$65536,0))),INDEX(l_fp!$B$3:$B$65537,MATCH(M$1,l_fp!$A$3:$A$65537,0)))," "))</f>
        <v xml:space="preserve"> </v>
      </c>
      <c r="N2" s="57" t="str">
        <f>IF(_xlfn.IFNA(_xlfn.IFNA(_xlfn.IFNA(INDEX(l_goods!$B$3:$B$65537,MATCH(N$1,l_goods!$A$3:$A$65537,0)),INDEX(background_technosphere!$F$2:$F$65536,MATCH(N$1,background_technosphere!$C$2:$C$65536,0))),INDEX(l_fp!$B$3:$B$65537,MATCH(N$1,l_fp!$A$3:$A$65537,0)))," ")=0," ",_xlfn.IFNA(_xlfn.IFNA(_xlfn.IFNA(INDEX(l_goods!$B$3:$B$65537,MATCH(N$1,l_goods!$A$3:$A$65537,0)),INDEX(background_technosphere!$F$2:$F$65536,MATCH(N$1,background_technosphere!$C$2:$C$65536,0))),INDEX(l_fp!$B$3:$B$65537,MATCH(N$1,l_fp!$A$3:$A$65537,0)))," "))</f>
        <v xml:space="preserve"> </v>
      </c>
      <c r="O2" s="57" t="str">
        <f>IF(_xlfn.IFNA(_xlfn.IFNA(_xlfn.IFNA(INDEX(l_goods!$B$3:$B$65537,MATCH(O$1,l_goods!$A$3:$A$65537,0)),INDEX(background_technosphere!$F$2:$F$65536,MATCH(O$1,background_technosphere!$C$2:$C$65536,0))),INDEX(l_fp!$B$3:$B$65537,MATCH(O$1,l_fp!$A$3:$A$65537,0)))," ")=0," ",_xlfn.IFNA(_xlfn.IFNA(_xlfn.IFNA(INDEX(l_goods!$B$3:$B$65537,MATCH(O$1,l_goods!$A$3:$A$65537,0)),INDEX(background_technosphere!$F$2:$F$65536,MATCH(O$1,background_technosphere!$C$2:$C$65536,0))),INDEX(l_fp!$B$3:$B$65537,MATCH(O$1,l_fp!$A$3:$A$65537,0)))," "))</f>
        <v xml:space="preserve"> </v>
      </c>
      <c r="P2" s="57" t="str">
        <f>IF(_xlfn.IFNA(_xlfn.IFNA(_xlfn.IFNA(INDEX(l_goods!$B$3:$B$65537,MATCH(P$1,l_goods!$A$3:$A$65537,0)),INDEX(background_technosphere!$F$2:$F$65536,MATCH(P$1,background_technosphere!$C$2:$C$65536,0))),INDEX(l_fp!$B$3:$B$65537,MATCH(P$1,l_fp!$A$3:$A$65537,0)))," ")=0," ",_xlfn.IFNA(_xlfn.IFNA(_xlfn.IFNA(INDEX(l_goods!$B$3:$B$65537,MATCH(P$1,l_goods!$A$3:$A$65537,0)),INDEX(background_technosphere!$F$2:$F$65536,MATCH(P$1,background_technosphere!$C$2:$C$65536,0))),INDEX(l_fp!$B$3:$B$65537,MATCH(P$1,l_fp!$A$3:$A$65537,0)))," "))</f>
        <v xml:space="preserve"> </v>
      </c>
      <c r="Q2" s="57" t="str">
        <f>IF(_xlfn.IFNA(_xlfn.IFNA(_xlfn.IFNA(INDEX(l_goods!$B$3:$B$65537,MATCH(Q$1,l_goods!$A$3:$A$65537,0)),INDEX(background_technosphere!$F$2:$F$65536,MATCH(Q$1,background_technosphere!$C$2:$C$65536,0))),INDEX(l_fp!$B$3:$B$65537,MATCH(Q$1,l_fp!$A$3:$A$65537,0)))," ")=0," ",_xlfn.IFNA(_xlfn.IFNA(_xlfn.IFNA(INDEX(l_goods!$B$3:$B$65537,MATCH(Q$1,l_goods!$A$3:$A$65537,0)),INDEX(background_technosphere!$F$2:$F$65536,MATCH(Q$1,background_technosphere!$C$2:$C$65536,0))),INDEX(l_fp!$B$3:$B$65537,MATCH(Q$1,l_fp!$A$3:$A$65537,0)))," "))</f>
        <v xml:space="preserve"> </v>
      </c>
      <c r="R2" s="57" t="str">
        <f>IF(_xlfn.IFNA(_xlfn.IFNA(_xlfn.IFNA(INDEX(l_goods!$B$3:$B$65537,MATCH(R$1,l_goods!$A$3:$A$65537,0)),INDEX(background_technosphere!$F$2:$F$65536,MATCH(R$1,background_technosphere!$C$2:$C$65536,0))),INDEX(l_fp!$B$3:$B$65537,MATCH(R$1,l_fp!$A$3:$A$65537,0)))," ")=0," ",_xlfn.IFNA(_xlfn.IFNA(_xlfn.IFNA(INDEX(l_goods!$B$3:$B$65537,MATCH(R$1,l_goods!$A$3:$A$65537,0)),INDEX(background_technosphere!$F$2:$F$65536,MATCH(R$1,background_technosphere!$C$2:$C$65536,0))),INDEX(l_fp!$B$3:$B$65537,MATCH(R$1,l_fp!$A$3:$A$65537,0)))," "))</f>
        <v xml:space="preserve"> </v>
      </c>
      <c r="S2" s="57" t="str">
        <f>IF(_xlfn.IFNA(_xlfn.IFNA(_xlfn.IFNA(INDEX(l_goods!$B$3:$B$65537,MATCH(S$1,l_goods!$A$3:$A$65537,0)),INDEX(background_technosphere!$F$2:$F$65536,MATCH(S$1,background_technosphere!$C$2:$C$65536,0))),INDEX(l_fp!$B$3:$B$65537,MATCH(S$1,l_fp!$A$3:$A$65537,0)))," ")=0," ",_xlfn.IFNA(_xlfn.IFNA(_xlfn.IFNA(INDEX(l_goods!$B$3:$B$65537,MATCH(S$1,l_goods!$A$3:$A$65537,0)),INDEX(background_technosphere!$F$2:$F$65536,MATCH(S$1,background_technosphere!$C$2:$C$65536,0))),INDEX(l_fp!$B$3:$B$65537,MATCH(S$1,l_fp!$A$3:$A$65537,0)))," "))</f>
        <v xml:space="preserve"> </v>
      </c>
      <c r="T2" s="57" t="str">
        <f>IF(_xlfn.IFNA(_xlfn.IFNA(_xlfn.IFNA(INDEX(l_goods!$B$3:$B$65537,MATCH(T$1,l_goods!$A$3:$A$65537,0)),INDEX(background_technosphere!$F$2:$F$65536,MATCH(T$1,background_technosphere!$C$2:$C$65536,0))),INDEX(l_fp!$B$3:$B$65537,MATCH(T$1,l_fp!$A$3:$A$65537,0)))," ")=0," ",_xlfn.IFNA(_xlfn.IFNA(_xlfn.IFNA(INDEX(l_goods!$B$3:$B$65537,MATCH(T$1,l_goods!$A$3:$A$65537,0)),INDEX(background_technosphere!$F$2:$F$65536,MATCH(T$1,background_technosphere!$C$2:$C$65536,0))),INDEX(l_fp!$B$3:$B$65537,MATCH(T$1,l_fp!$A$3:$A$65537,0)))," "))</f>
        <v xml:space="preserve"> </v>
      </c>
      <c r="U2" s="57" t="str">
        <f>IF(_xlfn.IFNA(_xlfn.IFNA(_xlfn.IFNA(INDEX(l_goods!$B$3:$B$65537,MATCH(U$1,l_goods!$A$3:$A$65537,0)),INDEX(background_technosphere!$F$2:$F$65536,MATCH(U$1,background_technosphere!$C$2:$C$65536,0))),INDEX(l_fp!$B$3:$B$65537,MATCH(U$1,l_fp!$A$3:$A$65537,0)))," ")=0," ",_xlfn.IFNA(_xlfn.IFNA(_xlfn.IFNA(INDEX(l_goods!$B$3:$B$65537,MATCH(U$1,l_goods!$A$3:$A$65537,0)),INDEX(background_technosphere!$F$2:$F$65536,MATCH(U$1,background_technosphere!$C$2:$C$65536,0))),INDEX(l_fp!$B$3:$B$65537,MATCH(U$1,l_fp!$A$3:$A$65537,0)))," "))</f>
        <v xml:space="preserve"> </v>
      </c>
      <c r="V2" s="57" t="str">
        <f>IF(_xlfn.IFNA(_xlfn.IFNA(_xlfn.IFNA(INDEX(l_goods!$B$3:$B$65537,MATCH(V$1,l_goods!$A$3:$A$65537,0)),INDEX(background_technosphere!$F$2:$F$65536,MATCH(V$1,background_technosphere!$C$2:$C$65536,0))),INDEX(l_fp!$B$3:$B$65537,MATCH(V$1,l_fp!$A$3:$A$65537,0)))," ")=0," ",_xlfn.IFNA(_xlfn.IFNA(_xlfn.IFNA(INDEX(l_goods!$B$3:$B$65537,MATCH(V$1,l_goods!$A$3:$A$65537,0)),INDEX(background_technosphere!$F$2:$F$65536,MATCH(V$1,background_technosphere!$C$2:$C$65536,0))),INDEX(l_fp!$B$3:$B$65537,MATCH(V$1,l_fp!$A$3:$A$65537,0)))," "))</f>
        <v xml:space="preserve"> </v>
      </c>
      <c r="W2" s="57" t="str">
        <f>IF(_xlfn.IFNA(_xlfn.IFNA(_xlfn.IFNA(INDEX(l_goods!$B$3:$B$65537,MATCH(W$1,l_goods!$A$3:$A$65537,0)),INDEX(background_technosphere!$F$2:$F$65536,MATCH(W$1,background_technosphere!$C$2:$C$65536,0))),INDEX(l_fp!$B$3:$B$65537,MATCH(W$1,l_fp!$A$3:$A$65537,0)))," ")=0," ",_xlfn.IFNA(_xlfn.IFNA(_xlfn.IFNA(INDEX(l_goods!$B$3:$B$65537,MATCH(W$1,l_goods!$A$3:$A$65537,0)),INDEX(background_technosphere!$F$2:$F$65536,MATCH(W$1,background_technosphere!$C$2:$C$65536,0))),INDEX(l_fp!$B$3:$B$65537,MATCH(W$1,l_fp!$A$3:$A$65537,0)))," "))</f>
        <v xml:space="preserve"> </v>
      </c>
      <c r="X2" s="57" t="str">
        <f>IF(_xlfn.IFNA(_xlfn.IFNA(_xlfn.IFNA(INDEX(l_goods!$B$3:$B$65537,MATCH(X$1,l_goods!$A$3:$A$65537,0)),INDEX(background_technosphere!$F$2:$F$65536,MATCH(X$1,background_technosphere!$C$2:$C$65536,0))),INDEX(l_fp!$B$3:$B$65537,MATCH(X$1,l_fp!$A$3:$A$65537,0)))," ")=0," ",_xlfn.IFNA(_xlfn.IFNA(_xlfn.IFNA(INDEX(l_goods!$B$3:$B$65537,MATCH(X$1,l_goods!$A$3:$A$65537,0)),INDEX(background_technosphere!$F$2:$F$65536,MATCH(X$1,background_technosphere!$C$2:$C$65536,0))),INDEX(l_fp!$B$3:$B$65537,MATCH(X$1,l_fp!$A$3:$A$65537,0)))," "))</f>
        <v xml:space="preserve"> </v>
      </c>
      <c r="Y2" s="57" t="str">
        <f>IF(_xlfn.IFNA(_xlfn.IFNA(_xlfn.IFNA(INDEX(l_goods!$B$3:$B$65537,MATCH(Y$1,l_goods!$A$3:$A$65537,0)),INDEX(background_technosphere!$F$2:$F$65536,MATCH(Y$1,background_technosphere!$C$2:$C$65536,0))),INDEX(l_fp!$B$3:$B$65537,MATCH(Y$1,l_fp!$A$3:$A$65537,0)))," ")=0," ",_xlfn.IFNA(_xlfn.IFNA(_xlfn.IFNA(INDEX(l_goods!$B$3:$B$65537,MATCH(Y$1,l_goods!$A$3:$A$65537,0)),INDEX(background_technosphere!$F$2:$F$65536,MATCH(Y$1,background_technosphere!$C$2:$C$65536,0))),INDEX(l_fp!$B$3:$B$65537,MATCH(Y$1,l_fp!$A$3:$A$65537,0)))," "))</f>
        <v xml:space="preserve"> </v>
      </c>
      <c r="Z2" s="57" t="str">
        <f>IF(_xlfn.IFNA(_xlfn.IFNA(_xlfn.IFNA(INDEX(l_goods!$B$3:$B$65537,MATCH(Z$1,l_goods!$A$3:$A$65537,0)),INDEX(background_technosphere!$F$2:$F$65536,MATCH(Z$1,background_technosphere!$C$2:$C$65536,0))),INDEX(l_fp!$B$3:$B$65537,MATCH(Z$1,l_fp!$A$3:$A$65537,0)))," ")=0," ",_xlfn.IFNA(_xlfn.IFNA(_xlfn.IFNA(INDEX(l_goods!$B$3:$B$65537,MATCH(Z$1,l_goods!$A$3:$A$65537,0)),INDEX(background_technosphere!$F$2:$F$65536,MATCH(Z$1,background_technosphere!$C$2:$C$65536,0))),INDEX(l_fp!$B$3:$B$65537,MATCH(Z$1,l_fp!$A$3:$A$65537,0)))," "))</f>
        <v xml:space="preserve"> </v>
      </c>
      <c r="AA2" s="57" t="str">
        <f>IF(_xlfn.IFNA(_xlfn.IFNA(_xlfn.IFNA(INDEX(l_goods!$B$3:$B$65537,MATCH(AA$1,l_goods!$A$3:$A$65537,0)),INDEX(background_technosphere!$F$2:$F$65536,MATCH(AA$1,background_technosphere!$C$2:$C$65536,0))),INDEX(l_fp!$B$3:$B$65537,MATCH(AA$1,l_fp!$A$3:$A$65537,0)))," ")=0," ",_xlfn.IFNA(_xlfn.IFNA(_xlfn.IFNA(INDEX(l_goods!$B$3:$B$65537,MATCH(AA$1,l_goods!$A$3:$A$65537,0)),INDEX(background_technosphere!$F$2:$F$65536,MATCH(AA$1,background_technosphere!$C$2:$C$65536,0))),INDEX(l_fp!$B$3:$B$65537,MATCH(AA$1,l_fp!$A$3:$A$65537,0)))," "))</f>
        <v xml:space="preserve"> </v>
      </c>
      <c r="AB2" s="57" t="str">
        <f>IF(_xlfn.IFNA(_xlfn.IFNA(_xlfn.IFNA(INDEX(l_goods!$B$3:$B$65537,MATCH(AB$1,l_goods!$A$3:$A$65537,0)),INDEX(background_technosphere!$F$2:$F$65536,MATCH(AB$1,background_technosphere!$C$2:$C$65536,0))),INDEX(l_fp!$B$3:$B$65537,MATCH(AB$1,l_fp!$A$3:$A$65537,0)))," ")=0," ",_xlfn.IFNA(_xlfn.IFNA(_xlfn.IFNA(INDEX(l_goods!$B$3:$B$65537,MATCH(AB$1,l_goods!$A$3:$A$65537,0)),INDEX(background_technosphere!$F$2:$F$65536,MATCH(AB$1,background_technosphere!$C$2:$C$65536,0))),INDEX(l_fp!$B$3:$B$65537,MATCH(AB$1,l_fp!$A$3:$A$65537,0)))," "))</f>
        <v xml:space="preserve"> </v>
      </c>
      <c r="AC2" s="57" t="str">
        <f>IF(_xlfn.IFNA(_xlfn.IFNA(_xlfn.IFNA(INDEX(l_goods!$B$3:$B$65537,MATCH(AC$1,l_goods!$A$3:$A$65537,0)),INDEX(background_technosphere!$F$2:$F$65536,MATCH(AC$1,background_technosphere!$C$2:$C$65536,0))),INDEX(l_fp!$B$3:$B$65537,MATCH(AC$1,l_fp!$A$3:$A$65537,0)))," ")=0," ",_xlfn.IFNA(_xlfn.IFNA(_xlfn.IFNA(INDEX(l_goods!$B$3:$B$65537,MATCH(AC$1,l_goods!$A$3:$A$65537,0)),INDEX(background_technosphere!$F$2:$F$65536,MATCH(AC$1,background_technosphere!$C$2:$C$65536,0))),INDEX(l_fp!$B$3:$B$65537,MATCH(AC$1,l_fp!$A$3:$A$65537,0)))," "))</f>
        <v xml:space="preserve"> </v>
      </c>
      <c r="AD2" s="57" t="str">
        <f>IF(_xlfn.IFNA(_xlfn.IFNA(_xlfn.IFNA(INDEX(l_goods!$B$3:$B$65537,MATCH(AD$1,l_goods!$A$3:$A$65537,0)),INDEX(background_technosphere!$F$2:$F$65536,MATCH(AD$1,background_technosphere!$C$2:$C$65536,0))),INDEX(l_fp!$B$3:$B$65537,MATCH(AD$1,l_fp!$A$3:$A$65537,0)))," ")=0," ",_xlfn.IFNA(_xlfn.IFNA(_xlfn.IFNA(INDEX(l_goods!$B$3:$B$65537,MATCH(AD$1,l_goods!$A$3:$A$65537,0)),INDEX(background_technosphere!$F$2:$F$65536,MATCH(AD$1,background_technosphere!$C$2:$C$65536,0))),INDEX(l_fp!$B$3:$B$65537,MATCH(AD$1,l_fp!$A$3:$A$65537,0)))," "))</f>
        <v xml:space="preserve"> </v>
      </c>
      <c r="AE2" s="57" t="str">
        <f>IF(_xlfn.IFNA(_xlfn.IFNA(_xlfn.IFNA(INDEX(l_goods!$B$3:$B$65537,MATCH(AE$1,l_goods!$A$3:$A$65537,0)),INDEX(background_technosphere!$F$2:$F$65536,MATCH(AE$1,background_technosphere!$C$2:$C$65536,0))),INDEX(l_fp!$B$3:$B$65537,MATCH(AE$1,l_fp!$A$3:$A$65537,0)))," ")=0," ",_xlfn.IFNA(_xlfn.IFNA(_xlfn.IFNA(INDEX(l_goods!$B$3:$B$65537,MATCH(AE$1,l_goods!$A$3:$A$65537,0)),INDEX(background_technosphere!$F$2:$F$65536,MATCH(AE$1,background_technosphere!$C$2:$C$65536,0))),INDEX(l_fp!$B$3:$B$65537,MATCH(AE$1,l_fp!$A$3:$A$65537,0)))," "))</f>
        <v xml:space="preserve"> </v>
      </c>
      <c r="AF2" s="57" t="str">
        <f>IF(_xlfn.IFNA(_xlfn.IFNA(_xlfn.IFNA(INDEX(l_goods!$B$3:$B$65537,MATCH(AF$1,l_goods!$A$3:$A$65537,0)),INDEX(background_technosphere!$F$2:$F$65536,MATCH(AF$1,background_technosphere!$C$2:$C$65536,0))),INDEX(l_fp!$B$3:$B$65537,MATCH(AF$1,l_fp!$A$3:$A$65537,0)))," ")=0," ",_xlfn.IFNA(_xlfn.IFNA(_xlfn.IFNA(INDEX(l_goods!$B$3:$B$65537,MATCH(AF$1,l_goods!$A$3:$A$65537,0)),INDEX(background_technosphere!$F$2:$F$65536,MATCH(AF$1,background_technosphere!$C$2:$C$65536,0))),INDEX(l_fp!$B$3:$B$65537,MATCH(AF$1,l_fp!$A$3:$A$65537,0)))," "))</f>
        <v xml:space="preserve"> </v>
      </c>
      <c r="AG2" s="57" t="str">
        <f>IF(_xlfn.IFNA(_xlfn.IFNA(_xlfn.IFNA(INDEX(l_goods!$B$3:$B$65537,MATCH(AG$1,l_goods!$A$3:$A$65537,0)),INDEX(background_technosphere!$F$2:$F$65536,MATCH(AG$1,background_technosphere!$C$2:$C$65536,0))),INDEX(l_fp!$B$3:$B$65537,MATCH(AG$1,l_fp!$A$3:$A$65537,0)))," ")=0," ",_xlfn.IFNA(_xlfn.IFNA(_xlfn.IFNA(INDEX(l_goods!$B$3:$B$65537,MATCH(AG$1,l_goods!$A$3:$A$65537,0)),INDEX(background_technosphere!$F$2:$F$65536,MATCH(AG$1,background_technosphere!$C$2:$C$65536,0))),INDEX(l_fp!$B$3:$B$65537,MATCH(AG$1,l_fp!$A$3:$A$65537,0)))," "))</f>
        <v xml:space="preserve"> </v>
      </c>
      <c r="AH2" s="57" t="str">
        <f>IF(_xlfn.IFNA(_xlfn.IFNA(_xlfn.IFNA(INDEX(l_goods!$B$3:$B$65537,MATCH(AH$1,l_goods!$A$3:$A$65537,0)),INDEX(background_technosphere!$F$2:$F$65536,MATCH(AH$1,background_technosphere!$C$2:$C$65536,0))),INDEX(l_fp!$B$3:$B$65537,MATCH(AH$1,l_fp!$A$3:$A$65537,0)))," ")=0," ",_xlfn.IFNA(_xlfn.IFNA(_xlfn.IFNA(INDEX(l_goods!$B$3:$B$65537,MATCH(AH$1,l_goods!$A$3:$A$65537,0)),INDEX(background_technosphere!$F$2:$F$65536,MATCH(AH$1,background_technosphere!$C$2:$C$65536,0))),INDEX(l_fp!$B$3:$B$65537,MATCH(AH$1,l_fp!$A$3:$A$65537,0)))," "))</f>
        <v xml:space="preserve"> </v>
      </c>
      <c r="AI2" s="57" t="str">
        <f>IF(_xlfn.IFNA(_xlfn.IFNA(_xlfn.IFNA(INDEX(l_goods!$B$3:$B$65537,MATCH(AI$1,l_goods!$A$3:$A$65537,0)),INDEX(background_technosphere!$F$2:$F$65536,MATCH(AI$1,background_technosphere!$C$2:$C$65536,0))),INDEX(l_fp!$B$3:$B$65537,MATCH(AI$1,l_fp!$A$3:$A$65537,0)))," ")=0," ",_xlfn.IFNA(_xlfn.IFNA(_xlfn.IFNA(INDEX(l_goods!$B$3:$B$65537,MATCH(AI$1,l_goods!$A$3:$A$65537,0)),INDEX(background_technosphere!$F$2:$F$65536,MATCH(AI$1,background_technosphere!$C$2:$C$65536,0))),INDEX(l_fp!$B$3:$B$65537,MATCH(AI$1,l_fp!$A$3:$A$65537,0)))," "))</f>
        <v xml:space="preserve"> </v>
      </c>
      <c r="AJ2" s="57" t="str">
        <f>IF(_xlfn.IFNA(_xlfn.IFNA(_xlfn.IFNA(INDEX(l_goods!$B$3:$B$65537,MATCH(AJ$1,l_goods!$A$3:$A$65537,0)),INDEX(background_technosphere!$F$2:$F$65536,MATCH(AJ$1,background_technosphere!$C$2:$C$65536,0))),INDEX(l_fp!$B$3:$B$65537,MATCH(AJ$1,l_fp!$A$3:$A$65537,0)))," ")=0," ",_xlfn.IFNA(_xlfn.IFNA(_xlfn.IFNA(INDEX(l_goods!$B$3:$B$65537,MATCH(AJ$1,l_goods!$A$3:$A$65537,0)),INDEX(background_technosphere!$F$2:$F$65536,MATCH(AJ$1,background_technosphere!$C$2:$C$65536,0))),INDEX(l_fp!$B$3:$B$65537,MATCH(AJ$1,l_fp!$A$3:$A$65537,0)))," "))</f>
        <v xml:space="preserve"> </v>
      </c>
      <c r="AK2" s="57" t="str">
        <f>IF(_xlfn.IFNA(_xlfn.IFNA(_xlfn.IFNA(INDEX(l_goods!$B$3:$B$65537,MATCH(AK$1,l_goods!$A$3:$A$65537,0)),INDEX(background_technosphere!$F$2:$F$65536,MATCH(AK$1,background_technosphere!$C$2:$C$65536,0))),INDEX(l_fp!$B$3:$B$65537,MATCH(AK$1,l_fp!$A$3:$A$65537,0)))," ")=0," ",_xlfn.IFNA(_xlfn.IFNA(_xlfn.IFNA(INDEX(l_goods!$B$3:$B$65537,MATCH(AK$1,l_goods!$A$3:$A$65537,0)),INDEX(background_technosphere!$F$2:$F$65536,MATCH(AK$1,background_technosphere!$C$2:$C$65536,0))),INDEX(l_fp!$B$3:$B$65537,MATCH(AK$1,l_fp!$A$3:$A$65537,0)))," "))</f>
        <v xml:space="preserve"> </v>
      </c>
      <c r="AL2" s="57" t="str">
        <f>IF(_xlfn.IFNA(_xlfn.IFNA(_xlfn.IFNA(INDEX(l_goods!$B$3:$B$65537,MATCH(AL$1,l_goods!$A$3:$A$65537,0)),INDEX(background_technosphere!$F$2:$F$65536,MATCH(AL$1,background_technosphere!$C$2:$C$65536,0))),INDEX(l_fp!$B$3:$B$65537,MATCH(AL$1,l_fp!$A$3:$A$65537,0)))," ")=0," ",_xlfn.IFNA(_xlfn.IFNA(_xlfn.IFNA(INDEX(l_goods!$B$3:$B$65537,MATCH(AL$1,l_goods!$A$3:$A$65537,0)),INDEX(background_technosphere!$F$2:$F$65536,MATCH(AL$1,background_technosphere!$C$2:$C$65536,0))),INDEX(l_fp!$B$3:$B$65537,MATCH(AL$1,l_fp!$A$3:$A$65537,0)))," "))</f>
        <v xml:space="preserve"> </v>
      </c>
      <c r="AM2" s="57" t="str">
        <f>IF(_xlfn.IFNA(_xlfn.IFNA(_xlfn.IFNA(INDEX(l_goods!$B$3:$B$65537,MATCH(AM$1,l_goods!$A$3:$A$65537,0)),INDEX(background_technosphere!$F$2:$F$65536,MATCH(AM$1,background_technosphere!$C$2:$C$65536,0))),INDEX(l_fp!$B$3:$B$65537,MATCH(AM$1,l_fp!$A$3:$A$65537,0)))," ")=0," ",_xlfn.IFNA(_xlfn.IFNA(_xlfn.IFNA(INDEX(l_goods!$B$3:$B$65537,MATCH(AM$1,l_goods!$A$3:$A$65537,0)),INDEX(background_technosphere!$F$2:$F$65536,MATCH(AM$1,background_technosphere!$C$2:$C$65536,0))),INDEX(l_fp!$B$3:$B$65537,MATCH(AM$1,l_fp!$A$3:$A$65537,0)))," "))</f>
        <v xml:space="preserve"> </v>
      </c>
      <c r="AN2" s="57" t="str">
        <f>IF(_xlfn.IFNA(_xlfn.IFNA(_xlfn.IFNA(INDEX(l_goods!$B$3:$B$65537,MATCH(AN$1,l_goods!$A$3:$A$65537,0)),INDEX(background_technosphere!$F$2:$F$65536,MATCH(AN$1,background_technosphere!$C$2:$C$65536,0))),INDEX(l_fp!$B$3:$B$65537,MATCH(AN$1,l_fp!$A$3:$A$65537,0)))," ")=0," ",_xlfn.IFNA(_xlfn.IFNA(_xlfn.IFNA(INDEX(l_goods!$B$3:$B$65537,MATCH(AN$1,l_goods!$A$3:$A$65537,0)),INDEX(background_technosphere!$F$2:$F$65536,MATCH(AN$1,background_technosphere!$C$2:$C$65536,0))),INDEX(l_fp!$B$3:$B$65537,MATCH(AN$1,l_fp!$A$3:$A$65537,0)))," "))</f>
        <v xml:space="preserve"> </v>
      </c>
      <c r="AO2" s="57" t="str">
        <f>IF(_xlfn.IFNA(_xlfn.IFNA(_xlfn.IFNA(INDEX(l_goods!$B$3:$B$65537,MATCH(AO$1,l_goods!$A$3:$A$65537,0)),INDEX(background_technosphere!$F$2:$F$65536,MATCH(AO$1,background_technosphere!$C$2:$C$65536,0))),INDEX(l_fp!$B$3:$B$65537,MATCH(AO$1,l_fp!$A$3:$A$65537,0)))," ")=0," ",_xlfn.IFNA(_xlfn.IFNA(_xlfn.IFNA(INDEX(l_goods!$B$3:$B$65537,MATCH(AO$1,l_goods!$A$3:$A$65537,0)),INDEX(background_technosphere!$F$2:$F$65536,MATCH(AO$1,background_technosphere!$C$2:$C$65536,0))),INDEX(l_fp!$B$3:$B$65537,MATCH(AO$1,l_fp!$A$3:$A$65537,0)))," "))</f>
        <v xml:space="preserve"> </v>
      </c>
      <c r="AP2" s="57" t="str">
        <f>IF(_xlfn.IFNA(_xlfn.IFNA(_xlfn.IFNA(INDEX(l_goods!$B$3:$B$65537,MATCH(AP$1,l_goods!$A$3:$A$65537,0)),INDEX(background_technosphere!$F$2:$F$65536,MATCH(AP$1,background_technosphere!$C$2:$C$65536,0))),INDEX(l_fp!$B$3:$B$65537,MATCH(AP$1,l_fp!$A$3:$A$65537,0)))," ")=0," ",_xlfn.IFNA(_xlfn.IFNA(_xlfn.IFNA(INDEX(l_goods!$B$3:$B$65537,MATCH(AP$1,l_goods!$A$3:$A$65537,0)),INDEX(background_technosphere!$F$2:$F$65536,MATCH(AP$1,background_technosphere!$C$2:$C$65536,0))),INDEX(l_fp!$B$3:$B$65537,MATCH(AP$1,l_fp!$A$3:$A$65537,0)))," "))</f>
        <v xml:space="preserve"> </v>
      </c>
      <c r="AQ2" s="57" t="str">
        <f>IF(_xlfn.IFNA(_xlfn.IFNA(_xlfn.IFNA(INDEX(l_goods!$B$3:$B$65537,MATCH(AQ$1,l_goods!$A$3:$A$65537,0)),INDEX(background_technosphere!$F$2:$F$65536,MATCH(AQ$1,background_technosphere!$C$2:$C$65536,0))),INDEX(l_fp!$B$3:$B$65537,MATCH(AQ$1,l_fp!$A$3:$A$65537,0)))," ")=0," ",_xlfn.IFNA(_xlfn.IFNA(_xlfn.IFNA(INDEX(l_goods!$B$3:$B$65537,MATCH(AQ$1,l_goods!$A$3:$A$65537,0)),INDEX(background_technosphere!$F$2:$F$65536,MATCH(AQ$1,background_technosphere!$C$2:$C$65536,0))),INDEX(l_fp!$B$3:$B$65537,MATCH(AQ$1,l_fp!$A$3:$A$65537,0)))," "))</f>
        <v xml:space="preserve"> </v>
      </c>
      <c r="AR2" s="57" t="str">
        <f>IF(_xlfn.IFNA(_xlfn.IFNA(_xlfn.IFNA(INDEX(l_goods!$B$3:$B$65537,MATCH(AR$1,l_goods!$A$3:$A$65537,0)),INDEX(background_technosphere!$F$2:$F$65536,MATCH(AR$1,background_technosphere!$C$2:$C$65536,0))),INDEX(l_fp!$B$3:$B$65537,MATCH(AR$1,l_fp!$A$3:$A$65537,0)))," ")=0," ",_xlfn.IFNA(_xlfn.IFNA(_xlfn.IFNA(INDEX(l_goods!$B$3:$B$65537,MATCH(AR$1,l_goods!$A$3:$A$65537,0)),INDEX(background_technosphere!$F$2:$F$65536,MATCH(AR$1,background_technosphere!$C$2:$C$65536,0))),INDEX(l_fp!$B$3:$B$65537,MATCH(AR$1,l_fp!$A$3:$A$65537,0)))," "))</f>
        <v xml:space="preserve"> </v>
      </c>
      <c r="AS2" s="57" t="str">
        <f>IF(_xlfn.IFNA(_xlfn.IFNA(_xlfn.IFNA(INDEX(l_goods!$B$3:$B$65537,MATCH(AS$1,l_goods!$A$3:$A$65537,0)),INDEX(background_technosphere!$F$2:$F$65536,MATCH(AS$1,background_technosphere!$C$2:$C$65536,0))),INDEX(l_fp!$B$3:$B$65537,MATCH(AS$1,l_fp!$A$3:$A$65537,0)))," ")=0," ",_xlfn.IFNA(_xlfn.IFNA(_xlfn.IFNA(INDEX(l_goods!$B$3:$B$65537,MATCH(AS$1,l_goods!$A$3:$A$65537,0)),INDEX(background_technosphere!$F$2:$F$65536,MATCH(AS$1,background_technosphere!$C$2:$C$65536,0))),INDEX(l_fp!$B$3:$B$65537,MATCH(AS$1,l_fp!$A$3:$A$65537,0)))," "))</f>
        <v xml:space="preserve"> </v>
      </c>
      <c r="AT2" s="57" t="str">
        <f>IF(_xlfn.IFNA(_xlfn.IFNA(_xlfn.IFNA(INDEX(l_goods!$B$3:$B$65537,MATCH(AT$1,l_goods!$A$3:$A$65537,0)),INDEX(background_technosphere!$F$2:$F$65536,MATCH(AT$1,background_technosphere!$C$2:$C$65536,0))),INDEX(l_fp!$B$3:$B$65537,MATCH(AT$1,l_fp!$A$3:$A$65537,0)))," ")=0," ",_xlfn.IFNA(_xlfn.IFNA(_xlfn.IFNA(INDEX(l_goods!$B$3:$B$65537,MATCH(AT$1,l_goods!$A$3:$A$65537,0)),INDEX(background_technosphere!$F$2:$F$65536,MATCH(AT$1,background_technosphere!$C$2:$C$65536,0))),INDEX(l_fp!$B$3:$B$65537,MATCH(AT$1,l_fp!$A$3:$A$65537,0)))," "))</f>
        <v xml:space="preserve"> </v>
      </c>
      <c r="AU2" s="57" t="str">
        <f>IF(_xlfn.IFNA(_xlfn.IFNA(_xlfn.IFNA(INDEX(l_goods!$B$3:$B$65537,MATCH(AU$1,l_goods!$A$3:$A$65537,0)),INDEX(background_technosphere!$F$2:$F$65536,MATCH(AU$1,background_technosphere!$C$2:$C$65536,0))),INDEX(l_fp!$B$3:$B$65537,MATCH(AU$1,l_fp!$A$3:$A$65537,0)))," ")=0," ",_xlfn.IFNA(_xlfn.IFNA(_xlfn.IFNA(INDEX(l_goods!$B$3:$B$65537,MATCH(AU$1,l_goods!$A$3:$A$65537,0)),INDEX(background_technosphere!$F$2:$F$65536,MATCH(AU$1,background_technosphere!$C$2:$C$65536,0))),INDEX(l_fp!$B$3:$B$65537,MATCH(AU$1,l_fp!$A$3:$A$65537,0)))," "))</f>
        <v xml:space="preserve"> </v>
      </c>
      <c r="AV2" s="57" t="str">
        <f>IF(_xlfn.IFNA(_xlfn.IFNA(_xlfn.IFNA(INDEX(l_goods!$B$3:$B$65537,MATCH(AV$1,l_goods!$A$3:$A$65537,0)),INDEX(background_technosphere!$F$2:$F$65536,MATCH(AV$1,background_technosphere!$C$2:$C$65536,0))),INDEX(l_fp!$B$3:$B$65537,MATCH(AV$1,l_fp!$A$3:$A$65537,0)))," ")=0," ",_xlfn.IFNA(_xlfn.IFNA(_xlfn.IFNA(INDEX(l_goods!$B$3:$B$65537,MATCH(AV$1,l_goods!$A$3:$A$65537,0)),INDEX(background_technosphere!$F$2:$F$65536,MATCH(AV$1,background_technosphere!$C$2:$C$65536,0))),INDEX(l_fp!$B$3:$B$65537,MATCH(AV$1,l_fp!$A$3:$A$65537,0)))," "))</f>
        <v xml:space="preserve"> </v>
      </c>
      <c r="AW2" s="57" t="str">
        <f>IF(_xlfn.IFNA(_xlfn.IFNA(_xlfn.IFNA(INDEX(l_goods!$B$3:$B$65537,MATCH(AW$1,l_goods!$A$3:$A$65537,0)),INDEX(background_technosphere!$F$2:$F$65536,MATCH(AW$1,background_technosphere!$C$2:$C$65536,0))),INDEX(l_fp!$B$3:$B$65537,MATCH(AW$1,l_fp!$A$3:$A$65537,0)))," ")=0," ",_xlfn.IFNA(_xlfn.IFNA(_xlfn.IFNA(INDEX(l_goods!$B$3:$B$65537,MATCH(AW$1,l_goods!$A$3:$A$65537,0)),INDEX(background_technosphere!$F$2:$F$65536,MATCH(AW$1,background_technosphere!$C$2:$C$65536,0))),INDEX(l_fp!$B$3:$B$65537,MATCH(AW$1,l_fp!$A$3:$A$65537,0)))," "))</f>
        <v xml:space="preserve"> </v>
      </c>
      <c r="AX2" s="57" t="str">
        <f>IF(_xlfn.IFNA(_xlfn.IFNA(_xlfn.IFNA(INDEX(l_goods!$B$3:$B$65537,MATCH(AX$1,l_goods!$A$3:$A$65537,0)),INDEX(background_technosphere!$F$2:$F$65536,MATCH(AX$1,background_technosphere!$C$2:$C$65536,0))),INDEX(l_fp!$B$3:$B$65537,MATCH(AX$1,l_fp!$A$3:$A$65537,0)))," ")=0," ",_xlfn.IFNA(_xlfn.IFNA(_xlfn.IFNA(INDEX(l_goods!$B$3:$B$65537,MATCH(AX$1,l_goods!$A$3:$A$65537,0)),INDEX(background_technosphere!$F$2:$F$65536,MATCH(AX$1,background_technosphere!$C$2:$C$65536,0))),INDEX(l_fp!$B$3:$B$65537,MATCH(AX$1,l_fp!$A$3:$A$65537,0)))," "))</f>
        <v xml:space="preserve"> </v>
      </c>
      <c r="AY2" s="57" t="str">
        <f>IF(_xlfn.IFNA(_xlfn.IFNA(_xlfn.IFNA(INDEX(l_goods!$B$3:$B$65537,MATCH(AY$1,l_goods!$A$3:$A$65537,0)),INDEX(background_technosphere!$F$2:$F$65536,MATCH(AY$1,background_technosphere!$C$2:$C$65536,0))),INDEX(l_fp!$B$3:$B$65537,MATCH(AY$1,l_fp!$A$3:$A$65537,0)))," ")=0," ",_xlfn.IFNA(_xlfn.IFNA(_xlfn.IFNA(INDEX(l_goods!$B$3:$B$65537,MATCH(AY$1,l_goods!$A$3:$A$65537,0)),INDEX(background_technosphere!$F$2:$F$65536,MATCH(AY$1,background_technosphere!$C$2:$C$65536,0))),INDEX(l_fp!$B$3:$B$65537,MATCH(AY$1,l_fp!$A$3:$A$65537,0)))," "))</f>
        <v xml:space="preserve"> </v>
      </c>
      <c r="AZ2" s="57" t="str">
        <f>IF(_xlfn.IFNA(_xlfn.IFNA(_xlfn.IFNA(INDEX(l_goods!$B$3:$B$65537,MATCH(AZ$1,l_goods!$A$3:$A$65537,0)),INDEX(background_technosphere!$F$2:$F$65536,MATCH(AZ$1,background_technosphere!$C$2:$C$65536,0))),INDEX(l_fp!$B$3:$B$65537,MATCH(AZ$1,l_fp!$A$3:$A$65537,0)))," ")=0," ",_xlfn.IFNA(_xlfn.IFNA(_xlfn.IFNA(INDEX(l_goods!$B$3:$B$65537,MATCH(AZ$1,l_goods!$A$3:$A$65537,0)),INDEX(background_technosphere!$F$2:$F$65536,MATCH(AZ$1,background_technosphere!$C$2:$C$65536,0))),INDEX(l_fp!$B$3:$B$65537,MATCH(AZ$1,l_fp!$A$3:$A$65537,0)))," "))</f>
        <v xml:space="preserve"> </v>
      </c>
      <c r="BA2" s="57" t="str">
        <f>IF(_xlfn.IFNA(_xlfn.IFNA(_xlfn.IFNA(INDEX(l_goods!$B$3:$B$65537,MATCH(BA$1,l_goods!$A$3:$A$65537,0)),INDEX(background_technosphere!$F$2:$F$65536,MATCH(BA$1,background_technosphere!$C$2:$C$65536,0))),INDEX(l_fp!$B$3:$B$65537,MATCH(BA$1,l_fp!$A$3:$A$65537,0)))," ")=0," ",_xlfn.IFNA(_xlfn.IFNA(_xlfn.IFNA(INDEX(l_goods!$B$3:$B$65537,MATCH(BA$1,l_goods!$A$3:$A$65537,0)),INDEX(background_technosphere!$F$2:$F$65536,MATCH(BA$1,background_technosphere!$C$2:$C$65536,0))),INDEX(l_fp!$B$3:$B$65537,MATCH(BA$1,l_fp!$A$3:$A$65537,0)))," "))</f>
        <v xml:space="preserve"> </v>
      </c>
      <c r="BB2" s="57" t="str">
        <f>IF(_xlfn.IFNA(_xlfn.IFNA(_xlfn.IFNA(INDEX(l_goods!$B$3:$B$65537,MATCH(BB$1,l_goods!$A$3:$A$65537,0)),INDEX(background_technosphere!$F$2:$F$65536,MATCH(BB$1,background_technosphere!$C$2:$C$65536,0))),INDEX(l_fp!$B$3:$B$65537,MATCH(BB$1,l_fp!$A$3:$A$65537,0)))," ")=0," ",_xlfn.IFNA(_xlfn.IFNA(_xlfn.IFNA(INDEX(l_goods!$B$3:$B$65537,MATCH(BB$1,l_goods!$A$3:$A$65537,0)),INDEX(background_technosphere!$F$2:$F$65536,MATCH(BB$1,background_technosphere!$C$2:$C$65536,0))),INDEX(l_fp!$B$3:$B$65537,MATCH(BB$1,l_fp!$A$3:$A$65537,0)))," "))</f>
        <v xml:space="preserve"> </v>
      </c>
      <c r="BC2" s="57" t="str">
        <f>IF(_xlfn.IFNA(_xlfn.IFNA(_xlfn.IFNA(INDEX(l_goods!$B$3:$B$65537,MATCH(BC$1,l_goods!$A$3:$A$65537,0)),INDEX(background_technosphere!$F$2:$F$65536,MATCH(BC$1,background_technosphere!$C$2:$C$65536,0))),INDEX(l_fp!$B$3:$B$65537,MATCH(BC$1,l_fp!$A$3:$A$65537,0)))," ")=0," ",_xlfn.IFNA(_xlfn.IFNA(_xlfn.IFNA(INDEX(l_goods!$B$3:$B$65537,MATCH(BC$1,l_goods!$A$3:$A$65537,0)),INDEX(background_technosphere!$F$2:$F$65536,MATCH(BC$1,background_technosphere!$C$2:$C$65536,0))),INDEX(l_fp!$B$3:$B$65537,MATCH(BC$1,l_fp!$A$3:$A$65537,0)))," "))</f>
        <v xml:space="preserve"> </v>
      </c>
      <c r="BD2" s="57" t="str">
        <f>IF(_xlfn.IFNA(_xlfn.IFNA(_xlfn.IFNA(INDEX(l_goods!$B$3:$B$65537,MATCH(BD$1,l_goods!$A$3:$A$65537,0)),INDEX(background_technosphere!$F$2:$F$65536,MATCH(BD$1,background_technosphere!$C$2:$C$65536,0))),INDEX(l_fp!$B$3:$B$65537,MATCH(BD$1,l_fp!$A$3:$A$65537,0)))," ")=0," ",_xlfn.IFNA(_xlfn.IFNA(_xlfn.IFNA(INDEX(l_goods!$B$3:$B$65537,MATCH(BD$1,l_goods!$A$3:$A$65537,0)),INDEX(background_technosphere!$F$2:$F$65536,MATCH(BD$1,background_technosphere!$C$2:$C$65536,0))),INDEX(l_fp!$B$3:$B$65537,MATCH(BD$1,l_fp!$A$3:$A$65537,0)))," "))</f>
        <v xml:space="preserve"> </v>
      </c>
      <c r="BE2" s="57" t="str">
        <f>IF(_xlfn.IFNA(_xlfn.IFNA(_xlfn.IFNA(INDEX(l_goods!$B$3:$B$65537,MATCH(BE$1,l_goods!$A$3:$A$65537,0)),INDEX(background_technosphere!$F$2:$F$65536,MATCH(BE$1,background_technosphere!$C$2:$C$65536,0))),INDEX(l_fp!$B$3:$B$65537,MATCH(BE$1,l_fp!$A$3:$A$65537,0)))," ")=0," ",_xlfn.IFNA(_xlfn.IFNA(_xlfn.IFNA(INDEX(l_goods!$B$3:$B$65537,MATCH(BE$1,l_goods!$A$3:$A$65537,0)),INDEX(background_technosphere!$F$2:$F$65536,MATCH(BE$1,background_technosphere!$C$2:$C$65536,0))),INDEX(l_fp!$B$3:$B$65537,MATCH(BE$1,l_fp!$A$3:$A$65537,0)))," "))</f>
        <v xml:space="preserve"> </v>
      </c>
      <c r="BF2" s="57" t="str">
        <f>IF(_xlfn.IFNA(_xlfn.IFNA(_xlfn.IFNA(INDEX(l_goods!$B$3:$B$65537,MATCH(BF$1,l_goods!$A$3:$A$65537,0)),INDEX(background_technosphere!$F$2:$F$65536,MATCH(BF$1,background_technosphere!$C$2:$C$65536,0))),INDEX(l_fp!$B$3:$B$65537,MATCH(BF$1,l_fp!$A$3:$A$65537,0)))," ")=0," ",_xlfn.IFNA(_xlfn.IFNA(_xlfn.IFNA(INDEX(l_goods!$B$3:$B$65537,MATCH(BF$1,l_goods!$A$3:$A$65537,0)),INDEX(background_technosphere!$F$2:$F$65536,MATCH(BF$1,background_technosphere!$C$2:$C$65536,0))),INDEX(l_fp!$B$3:$B$65537,MATCH(BF$1,l_fp!$A$3:$A$65537,0)))," "))</f>
        <v xml:space="preserve"> </v>
      </c>
      <c r="BG2" s="57" t="str">
        <f>IF(_xlfn.IFNA(_xlfn.IFNA(_xlfn.IFNA(INDEX(l_goods!$B$3:$B$65537,MATCH(BG$1,l_goods!$A$3:$A$65537,0)),INDEX(background_technosphere!$F$2:$F$65536,MATCH(BG$1,background_technosphere!$C$2:$C$65536,0))),INDEX(l_fp!$B$3:$B$65537,MATCH(BG$1,l_fp!$A$3:$A$65537,0)))," ")=0," ",_xlfn.IFNA(_xlfn.IFNA(_xlfn.IFNA(INDEX(l_goods!$B$3:$B$65537,MATCH(BG$1,l_goods!$A$3:$A$65537,0)),INDEX(background_technosphere!$F$2:$F$65536,MATCH(BG$1,background_technosphere!$C$2:$C$65536,0))),INDEX(l_fp!$B$3:$B$65537,MATCH(BG$1,l_fp!$A$3:$A$65537,0)))," "))</f>
        <v xml:space="preserve"> </v>
      </c>
      <c r="BH2" s="57" t="str">
        <f>IF(_xlfn.IFNA(_xlfn.IFNA(_xlfn.IFNA(INDEX(l_goods!$B$3:$B$65537,MATCH(BH$1,l_goods!$A$3:$A$65537,0)),INDEX(background_technosphere!$F$2:$F$65536,MATCH(BH$1,background_technosphere!$C$2:$C$65536,0))),INDEX(l_fp!$B$3:$B$65537,MATCH(BH$1,l_fp!$A$3:$A$65537,0)))," ")=0," ",_xlfn.IFNA(_xlfn.IFNA(_xlfn.IFNA(INDEX(l_goods!$B$3:$B$65537,MATCH(BH$1,l_goods!$A$3:$A$65537,0)),INDEX(background_technosphere!$F$2:$F$65536,MATCH(BH$1,background_technosphere!$C$2:$C$65536,0))),INDEX(l_fp!$B$3:$B$65537,MATCH(BH$1,l_fp!$A$3:$A$65537,0)))," "))</f>
        <v xml:space="preserve"> </v>
      </c>
      <c r="BI2" s="57" t="str">
        <f>IF(_xlfn.IFNA(_xlfn.IFNA(_xlfn.IFNA(INDEX(l_goods!$B$3:$B$65537,MATCH(BI$1,l_goods!$A$3:$A$65537,0)),INDEX(background_technosphere!$F$2:$F$65536,MATCH(BI$1,background_technosphere!$C$2:$C$65536,0))),INDEX(l_fp!$B$3:$B$65537,MATCH(BI$1,l_fp!$A$3:$A$65537,0)))," ")=0," ",_xlfn.IFNA(_xlfn.IFNA(_xlfn.IFNA(INDEX(l_goods!$B$3:$B$65537,MATCH(BI$1,l_goods!$A$3:$A$65537,0)),INDEX(background_technosphere!$F$2:$F$65536,MATCH(BI$1,background_technosphere!$C$2:$C$65536,0))),INDEX(l_fp!$B$3:$B$65537,MATCH(BI$1,l_fp!$A$3:$A$65537,0)))," "))</f>
        <v xml:space="preserve"> </v>
      </c>
      <c r="BJ2" s="57" t="str">
        <f>IF(_xlfn.IFNA(_xlfn.IFNA(_xlfn.IFNA(INDEX(l_goods!$B$3:$B$65537,MATCH(BJ$1,l_goods!$A$3:$A$65537,0)),INDEX(background_technosphere!$F$2:$F$65536,MATCH(BJ$1,background_technosphere!$C$2:$C$65536,0))),INDEX(l_fp!$B$3:$B$65537,MATCH(BJ$1,l_fp!$A$3:$A$65537,0)))," ")=0," ",_xlfn.IFNA(_xlfn.IFNA(_xlfn.IFNA(INDEX(l_goods!$B$3:$B$65537,MATCH(BJ$1,l_goods!$A$3:$A$65537,0)),INDEX(background_technosphere!$F$2:$F$65536,MATCH(BJ$1,background_technosphere!$C$2:$C$65536,0))),INDEX(l_fp!$B$3:$B$65537,MATCH(BJ$1,l_fp!$A$3:$A$65537,0)))," "))</f>
        <v xml:space="preserve"> </v>
      </c>
      <c r="BK2" s="57" t="str">
        <f>IF(_xlfn.IFNA(_xlfn.IFNA(_xlfn.IFNA(INDEX(l_goods!$B$3:$B$65537,MATCH(BK$1,l_goods!$A$3:$A$65537,0)),INDEX(background_technosphere!$F$2:$F$65536,MATCH(BK$1,background_technosphere!$C$2:$C$65536,0))),INDEX(l_fp!$B$3:$B$65537,MATCH(BK$1,l_fp!$A$3:$A$65537,0)))," ")=0," ",_xlfn.IFNA(_xlfn.IFNA(_xlfn.IFNA(INDEX(l_goods!$B$3:$B$65537,MATCH(BK$1,l_goods!$A$3:$A$65537,0)),INDEX(background_technosphere!$F$2:$F$65536,MATCH(BK$1,background_technosphere!$C$2:$C$65536,0))),INDEX(l_fp!$B$3:$B$65537,MATCH(BK$1,l_fp!$A$3:$A$65537,0)))," "))</f>
        <v xml:space="preserve"> </v>
      </c>
      <c r="BL2" s="57" t="str">
        <f>IF(_xlfn.IFNA(_xlfn.IFNA(_xlfn.IFNA(INDEX(l_goods!$B$3:$B$65537,MATCH(BL$1,l_goods!$A$3:$A$65537,0)),INDEX(background_technosphere!$F$2:$F$65536,MATCH(BL$1,background_technosphere!$C$2:$C$65536,0))),INDEX(l_fp!$B$3:$B$65537,MATCH(BL$1,l_fp!$A$3:$A$65537,0)))," ")=0," ",_xlfn.IFNA(_xlfn.IFNA(_xlfn.IFNA(INDEX(l_goods!$B$3:$B$65537,MATCH(BL$1,l_goods!$A$3:$A$65537,0)),INDEX(background_technosphere!$F$2:$F$65536,MATCH(BL$1,background_technosphere!$C$2:$C$65536,0))),INDEX(l_fp!$B$3:$B$65537,MATCH(BL$1,l_fp!$A$3:$A$65537,0)))," "))</f>
        <v xml:space="preserve"> </v>
      </c>
      <c r="BM2" s="57" t="str">
        <f>IF(_xlfn.IFNA(_xlfn.IFNA(_xlfn.IFNA(INDEX(l_goods!$B$3:$B$65537,MATCH(BM$1,l_goods!$A$3:$A$65537,0)),INDEX(background_technosphere!$F$2:$F$65536,MATCH(BM$1,background_technosphere!$C$2:$C$65536,0))),INDEX(l_fp!$B$3:$B$65537,MATCH(BM$1,l_fp!$A$3:$A$65537,0)))," ")=0," ",_xlfn.IFNA(_xlfn.IFNA(_xlfn.IFNA(INDEX(l_goods!$B$3:$B$65537,MATCH(BM$1,l_goods!$A$3:$A$65537,0)),INDEX(background_technosphere!$F$2:$F$65536,MATCH(BM$1,background_technosphere!$C$2:$C$65536,0))),INDEX(l_fp!$B$3:$B$65537,MATCH(BM$1,l_fp!$A$3:$A$65537,0)))," "))</f>
        <v xml:space="preserve"> </v>
      </c>
      <c r="BN2" s="57" t="str">
        <f>IF(_xlfn.IFNA(_xlfn.IFNA(_xlfn.IFNA(INDEX(l_goods!$B$3:$B$65537,MATCH(BN$1,l_goods!$A$3:$A$65537,0)),INDEX(background_technosphere!$F$2:$F$65536,MATCH(BN$1,background_technosphere!$C$2:$C$65536,0))),INDEX(l_fp!$B$3:$B$65537,MATCH(BN$1,l_fp!$A$3:$A$65537,0)))," ")=0," ",_xlfn.IFNA(_xlfn.IFNA(_xlfn.IFNA(INDEX(l_goods!$B$3:$B$65537,MATCH(BN$1,l_goods!$A$3:$A$65537,0)),INDEX(background_technosphere!$F$2:$F$65536,MATCH(BN$1,background_technosphere!$C$2:$C$65536,0))),INDEX(l_fp!$B$3:$B$65537,MATCH(BN$1,l_fp!$A$3:$A$65537,0)))," "))</f>
        <v xml:space="preserve"> </v>
      </c>
      <c r="BO2" s="57" t="str">
        <f>IF(_xlfn.IFNA(_xlfn.IFNA(_xlfn.IFNA(INDEX(l_goods!$B$3:$B$65537,MATCH(BO$1,l_goods!$A$3:$A$65537,0)),INDEX(background_technosphere!$F$2:$F$65536,MATCH(BO$1,background_technosphere!$C$2:$C$65536,0))),INDEX(l_fp!$B$3:$B$65537,MATCH(BO$1,l_fp!$A$3:$A$65537,0)))," ")=0," ",_xlfn.IFNA(_xlfn.IFNA(_xlfn.IFNA(INDEX(l_goods!$B$3:$B$65537,MATCH(BO$1,l_goods!$A$3:$A$65537,0)),INDEX(background_technosphere!$F$2:$F$65536,MATCH(BO$1,background_technosphere!$C$2:$C$65536,0))),INDEX(l_fp!$B$3:$B$65537,MATCH(BO$1,l_fp!$A$3:$A$65537,0)))," "))</f>
        <v xml:space="preserve"> </v>
      </c>
      <c r="BP2" s="57" t="str">
        <f>IF(_xlfn.IFNA(_xlfn.IFNA(_xlfn.IFNA(INDEX(l_goods!$B$3:$B$65537,MATCH(BP$1,l_goods!$A$3:$A$65537,0)),INDEX(background_technosphere!$F$2:$F$65536,MATCH(BP$1,background_technosphere!$C$2:$C$65536,0))),INDEX(l_fp!$B$3:$B$65537,MATCH(BP$1,l_fp!$A$3:$A$65537,0)))," ")=0," ",_xlfn.IFNA(_xlfn.IFNA(_xlfn.IFNA(INDEX(l_goods!$B$3:$B$65537,MATCH(BP$1,l_goods!$A$3:$A$65537,0)),INDEX(background_technosphere!$F$2:$F$65536,MATCH(BP$1,background_technosphere!$C$2:$C$65536,0))),INDEX(l_fp!$B$3:$B$65537,MATCH(BP$1,l_fp!$A$3:$A$65537,0)))," "))</f>
        <v xml:space="preserve"> </v>
      </c>
      <c r="BQ2" s="57" t="str">
        <f>IF(_xlfn.IFNA(_xlfn.IFNA(_xlfn.IFNA(INDEX(l_goods!$B$3:$B$65537,MATCH(BQ$1,l_goods!$A$3:$A$65537,0)),INDEX(background_technosphere!$F$2:$F$65536,MATCH(BQ$1,background_technosphere!$C$2:$C$65536,0))),INDEX(l_fp!$B$3:$B$65537,MATCH(BQ$1,l_fp!$A$3:$A$65537,0)))," ")=0," ",_xlfn.IFNA(_xlfn.IFNA(_xlfn.IFNA(INDEX(l_goods!$B$3:$B$65537,MATCH(BQ$1,l_goods!$A$3:$A$65537,0)),INDEX(background_technosphere!$F$2:$F$65536,MATCH(BQ$1,background_technosphere!$C$2:$C$65536,0))),INDEX(l_fp!$B$3:$B$65537,MATCH(BQ$1,l_fp!$A$3:$A$65537,0)))," "))</f>
        <v xml:space="preserve"> </v>
      </c>
      <c r="BR2" s="57" t="str">
        <f>IF(_xlfn.IFNA(_xlfn.IFNA(_xlfn.IFNA(INDEX(l_goods!$B$3:$B$65537,MATCH(BR$1,l_goods!$A$3:$A$65537,0)),INDEX(background_technosphere!$F$2:$F$65536,MATCH(BR$1,background_technosphere!$C$2:$C$65536,0))),INDEX(l_fp!$B$3:$B$65537,MATCH(BR$1,l_fp!$A$3:$A$65537,0)))," ")=0," ",_xlfn.IFNA(_xlfn.IFNA(_xlfn.IFNA(INDEX(l_goods!$B$3:$B$65537,MATCH(BR$1,l_goods!$A$3:$A$65537,0)),INDEX(background_technosphere!$F$2:$F$65536,MATCH(BR$1,background_technosphere!$C$2:$C$65536,0))),INDEX(l_fp!$B$3:$B$65537,MATCH(BR$1,l_fp!$A$3:$A$65537,0)))," "))</f>
        <v xml:space="preserve"> </v>
      </c>
      <c r="BS2" s="57" t="str">
        <f>IF(_xlfn.IFNA(_xlfn.IFNA(_xlfn.IFNA(INDEX(l_goods!$B$3:$B$65537,MATCH(BS$1,l_goods!$A$3:$A$65537,0)),INDEX(background_technosphere!$F$2:$F$65536,MATCH(BS$1,background_technosphere!$C$2:$C$65536,0))),INDEX(l_fp!$B$3:$B$65537,MATCH(BS$1,l_fp!$A$3:$A$65537,0)))," ")=0," ",_xlfn.IFNA(_xlfn.IFNA(_xlfn.IFNA(INDEX(l_goods!$B$3:$B$65537,MATCH(BS$1,l_goods!$A$3:$A$65537,0)),INDEX(background_technosphere!$F$2:$F$65536,MATCH(BS$1,background_technosphere!$C$2:$C$65536,0))),INDEX(l_fp!$B$3:$B$65537,MATCH(BS$1,l_fp!$A$3:$A$65537,0)))," "))</f>
        <v xml:space="preserve"> </v>
      </c>
      <c r="BT2" s="57" t="str">
        <f>IF(_xlfn.IFNA(_xlfn.IFNA(_xlfn.IFNA(INDEX(l_goods!$B$3:$B$65537,MATCH(BT$1,l_goods!$A$3:$A$65537,0)),INDEX(background_technosphere!$F$2:$F$65536,MATCH(BT$1,background_technosphere!$C$2:$C$65536,0))),INDEX(l_fp!$B$3:$B$65537,MATCH(BT$1,l_fp!$A$3:$A$65537,0)))," ")=0," ",_xlfn.IFNA(_xlfn.IFNA(_xlfn.IFNA(INDEX(l_goods!$B$3:$B$65537,MATCH(BT$1,l_goods!$A$3:$A$65537,0)),INDEX(background_technosphere!$F$2:$F$65536,MATCH(BT$1,background_technosphere!$C$2:$C$65536,0))),INDEX(l_fp!$B$3:$B$65537,MATCH(BT$1,l_fp!$A$3:$A$65537,0)))," "))</f>
        <v xml:space="preserve"> </v>
      </c>
      <c r="BU2" s="57" t="str">
        <f>IF(_xlfn.IFNA(_xlfn.IFNA(_xlfn.IFNA(INDEX(l_goods!$B$3:$B$65537,MATCH(BU$1,l_goods!$A$3:$A$65537,0)),INDEX(background_technosphere!$F$2:$F$65536,MATCH(BU$1,background_technosphere!$C$2:$C$65536,0))),INDEX(l_fp!$B$3:$B$65537,MATCH(BU$1,l_fp!$A$3:$A$65537,0)))," ")=0," ",_xlfn.IFNA(_xlfn.IFNA(_xlfn.IFNA(INDEX(l_goods!$B$3:$B$65537,MATCH(BU$1,l_goods!$A$3:$A$65537,0)),INDEX(background_technosphere!$F$2:$F$65536,MATCH(BU$1,background_technosphere!$C$2:$C$65536,0))),INDEX(l_fp!$B$3:$B$65537,MATCH(BU$1,l_fp!$A$3:$A$65537,0)))," "))</f>
        <v xml:space="preserve"> </v>
      </c>
      <c r="BV2" s="57" t="str">
        <f>IF(_xlfn.IFNA(_xlfn.IFNA(_xlfn.IFNA(INDEX(l_goods!$B$3:$B$65537,MATCH(BV$1,l_goods!$A$3:$A$65537,0)),INDEX(background_technosphere!$F$2:$F$65536,MATCH(BV$1,background_technosphere!$C$2:$C$65536,0))),INDEX(l_fp!$B$3:$B$65537,MATCH(BV$1,l_fp!$A$3:$A$65537,0)))," ")=0," ",_xlfn.IFNA(_xlfn.IFNA(_xlfn.IFNA(INDEX(l_goods!$B$3:$B$65537,MATCH(BV$1,l_goods!$A$3:$A$65537,0)),INDEX(background_technosphere!$F$2:$F$65536,MATCH(BV$1,background_technosphere!$C$2:$C$65536,0))),INDEX(l_fp!$B$3:$B$65537,MATCH(BV$1,l_fp!$A$3:$A$65537,0)))," "))</f>
        <v xml:space="preserve"> </v>
      </c>
      <c r="BW2" s="57" t="str">
        <f>IF(_xlfn.IFNA(_xlfn.IFNA(_xlfn.IFNA(INDEX(l_goods!$B$3:$B$65537,MATCH(BW$1,l_goods!$A$3:$A$65537,0)),INDEX(background_technosphere!$F$2:$F$65536,MATCH(BW$1,background_technosphere!$C$2:$C$65536,0))),INDEX(l_fp!$B$3:$B$65537,MATCH(BW$1,l_fp!$A$3:$A$65537,0)))," ")=0," ",_xlfn.IFNA(_xlfn.IFNA(_xlfn.IFNA(INDEX(l_goods!$B$3:$B$65537,MATCH(BW$1,l_goods!$A$3:$A$65537,0)),INDEX(background_technosphere!$F$2:$F$65536,MATCH(BW$1,background_technosphere!$C$2:$C$65536,0))),INDEX(l_fp!$B$3:$B$65537,MATCH(BW$1,l_fp!$A$3:$A$65537,0)))," "))</f>
        <v xml:space="preserve"> </v>
      </c>
      <c r="BX2" s="57" t="str">
        <f>IF(_xlfn.IFNA(_xlfn.IFNA(_xlfn.IFNA(INDEX(l_goods!$B$3:$B$65537,MATCH(BX$1,l_goods!$A$3:$A$65537,0)),INDEX(background_technosphere!$F$2:$F$65536,MATCH(BX$1,background_technosphere!$C$2:$C$65536,0))),INDEX(l_fp!$B$3:$B$65537,MATCH(BX$1,l_fp!$A$3:$A$65537,0)))," ")=0," ",_xlfn.IFNA(_xlfn.IFNA(_xlfn.IFNA(INDEX(l_goods!$B$3:$B$65537,MATCH(BX$1,l_goods!$A$3:$A$65537,0)),INDEX(background_technosphere!$F$2:$F$65536,MATCH(BX$1,background_technosphere!$C$2:$C$65536,0))),INDEX(l_fp!$B$3:$B$65537,MATCH(BX$1,l_fp!$A$3:$A$65537,0)))," "))</f>
        <v xml:space="preserve"> </v>
      </c>
      <c r="BY2" s="57" t="str">
        <f>IF(_xlfn.IFNA(_xlfn.IFNA(_xlfn.IFNA(INDEX(l_goods!$B$3:$B$65537,MATCH(BY$1,l_goods!$A$3:$A$65537,0)),INDEX(background_technosphere!$F$2:$F$65536,MATCH(BY$1,background_technosphere!$C$2:$C$65536,0))),INDEX(l_fp!$B$3:$B$65537,MATCH(BY$1,l_fp!$A$3:$A$65537,0)))," ")=0," ",_xlfn.IFNA(_xlfn.IFNA(_xlfn.IFNA(INDEX(l_goods!$B$3:$B$65537,MATCH(BY$1,l_goods!$A$3:$A$65537,0)),INDEX(background_technosphere!$F$2:$F$65536,MATCH(BY$1,background_technosphere!$C$2:$C$65536,0))),INDEX(l_fp!$B$3:$B$65537,MATCH(BY$1,l_fp!$A$3:$A$65537,0)))," "))</f>
        <v xml:space="preserve"> </v>
      </c>
      <c r="BZ2" s="57" t="str">
        <f>IF(_xlfn.IFNA(_xlfn.IFNA(_xlfn.IFNA(INDEX(l_goods!$B$3:$B$65537,MATCH(BZ$1,l_goods!$A$3:$A$65537,0)),INDEX(background_technosphere!$F$2:$F$65536,MATCH(BZ$1,background_technosphere!$C$2:$C$65536,0))),INDEX(l_fp!$B$3:$B$65537,MATCH(BZ$1,l_fp!$A$3:$A$65537,0)))," ")=0," ",_xlfn.IFNA(_xlfn.IFNA(_xlfn.IFNA(INDEX(l_goods!$B$3:$B$65537,MATCH(BZ$1,l_goods!$A$3:$A$65537,0)),INDEX(background_technosphere!$F$2:$F$65536,MATCH(BZ$1,background_technosphere!$C$2:$C$65536,0))),INDEX(l_fp!$B$3:$B$65537,MATCH(BZ$1,l_fp!$A$3:$A$65537,0)))," "))</f>
        <v xml:space="preserve"> </v>
      </c>
      <c r="CA2" s="57" t="str">
        <f>IF(_xlfn.IFNA(_xlfn.IFNA(_xlfn.IFNA(INDEX(l_goods!$B$3:$B$65537,MATCH(CA$1,l_goods!$A$3:$A$65537,0)),INDEX(background_technosphere!$F$2:$F$65536,MATCH(CA$1,background_technosphere!$C$2:$C$65536,0))),INDEX(l_fp!$B$3:$B$65537,MATCH(CA$1,l_fp!$A$3:$A$65537,0)))," ")=0," ",_xlfn.IFNA(_xlfn.IFNA(_xlfn.IFNA(INDEX(l_goods!$B$3:$B$65537,MATCH(CA$1,l_goods!$A$3:$A$65537,0)),INDEX(background_technosphere!$F$2:$F$65536,MATCH(CA$1,background_technosphere!$C$2:$C$65536,0))),INDEX(l_fp!$B$3:$B$65537,MATCH(CA$1,l_fp!$A$3:$A$65537,0)))," "))</f>
        <v xml:space="preserve"> </v>
      </c>
      <c r="CB2" s="57" t="str">
        <f>IF(_xlfn.IFNA(_xlfn.IFNA(_xlfn.IFNA(INDEX(l_goods!$B$3:$B$65537,MATCH(CB$1,l_goods!$A$3:$A$65537,0)),INDEX(background_technosphere!$F$2:$F$65536,MATCH(CB$1,background_technosphere!$C$2:$C$65536,0))),INDEX(l_fp!$B$3:$B$65537,MATCH(CB$1,l_fp!$A$3:$A$65537,0)))," ")=0," ",_xlfn.IFNA(_xlfn.IFNA(_xlfn.IFNA(INDEX(l_goods!$B$3:$B$65537,MATCH(CB$1,l_goods!$A$3:$A$65537,0)),INDEX(background_technosphere!$F$2:$F$65536,MATCH(CB$1,background_technosphere!$C$2:$C$65536,0))),INDEX(l_fp!$B$3:$B$65537,MATCH(CB$1,l_fp!$A$3:$A$65537,0)))," "))</f>
        <v xml:space="preserve"> </v>
      </c>
      <c r="CC2" s="57" t="str">
        <f>IF(_xlfn.IFNA(_xlfn.IFNA(_xlfn.IFNA(INDEX(l_goods!$B$3:$B$65537,MATCH(CC$1,l_goods!$A$3:$A$65537,0)),INDEX(background_technosphere!$F$2:$F$65536,MATCH(CC$1,background_technosphere!$C$2:$C$65536,0))),INDEX(l_fp!$B$3:$B$65537,MATCH(CC$1,l_fp!$A$3:$A$65537,0)))," ")=0," ",_xlfn.IFNA(_xlfn.IFNA(_xlfn.IFNA(INDEX(l_goods!$B$3:$B$65537,MATCH(CC$1,l_goods!$A$3:$A$65537,0)),INDEX(background_technosphere!$F$2:$F$65536,MATCH(CC$1,background_technosphere!$C$2:$C$65536,0))),INDEX(l_fp!$B$3:$B$65537,MATCH(CC$1,l_fp!$A$3:$A$65537,0)))," "))</f>
        <v xml:space="preserve"> </v>
      </c>
      <c r="CD2" s="57" t="str">
        <f>IF(_xlfn.IFNA(_xlfn.IFNA(_xlfn.IFNA(INDEX(l_goods!$B$3:$B$65537,MATCH(CD$1,l_goods!$A$3:$A$65537,0)),INDEX(background_technosphere!$F$2:$F$65536,MATCH(CD$1,background_technosphere!$C$2:$C$65536,0))),INDEX(l_fp!$B$3:$B$65537,MATCH(CD$1,l_fp!$A$3:$A$65537,0)))," ")=0," ",_xlfn.IFNA(_xlfn.IFNA(_xlfn.IFNA(INDEX(l_goods!$B$3:$B$65537,MATCH(CD$1,l_goods!$A$3:$A$65537,0)),INDEX(background_technosphere!$F$2:$F$65536,MATCH(CD$1,background_technosphere!$C$2:$C$65536,0))),INDEX(l_fp!$B$3:$B$65537,MATCH(CD$1,l_fp!$A$3:$A$65537,0)))," "))</f>
        <v xml:space="preserve"> </v>
      </c>
      <c r="CE2" s="57" t="str">
        <f>IF(_xlfn.IFNA(_xlfn.IFNA(_xlfn.IFNA(INDEX(l_goods!$B$3:$B$65537,MATCH(CE$1,l_goods!$A$3:$A$65537,0)),INDEX(background_technosphere!$F$2:$F$65536,MATCH(CE$1,background_technosphere!$C$2:$C$65536,0))),INDEX(l_fp!$B$3:$B$65537,MATCH(CE$1,l_fp!$A$3:$A$65537,0)))," ")=0," ",_xlfn.IFNA(_xlfn.IFNA(_xlfn.IFNA(INDEX(l_goods!$B$3:$B$65537,MATCH(CE$1,l_goods!$A$3:$A$65537,0)),INDEX(background_technosphere!$F$2:$F$65536,MATCH(CE$1,background_technosphere!$C$2:$C$65536,0))),INDEX(l_fp!$B$3:$B$65537,MATCH(CE$1,l_fp!$A$3:$A$65537,0)))," "))</f>
        <v xml:space="preserve"> </v>
      </c>
      <c r="CF2" s="57" t="str">
        <f>IF(_xlfn.IFNA(_xlfn.IFNA(_xlfn.IFNA(INDEX(l_goods!$B$3:$B$65537,MATCH(CF$1,l_goods!$A$3:$A$65537,0)),INDEX(background_technosphere!$F$2:$F$65536,MATCH(CF$1,background_technosphere!$C$2:$C$65536,0))),INDEX(l_fp!$B$3:$B$65537,MATCH(CF$1,l_fp!$A$3:$A$65537,0)))," ")=0," ",_xlfn.IFNA(_xlfn.IFNA(_xlfn.IFNA(INDEX(l_goods!$B$3:$B$65537,MATCH(CF$1,l_goods!$A$3:$A$65537,0)),INDEX(background_technosphere!$F$2:$F$65536,MATCH(CF$1,background_technosphere!$C$2:$C$65536,0))),INDEX(l_fp!$B$3:$B$65537,MATCH(CF$1,l_fp!$A$3:$A$65537,0)))," "))</f>
        <v xml:space="preserve"> </v>
      </c>
      <c r="CG2" s="57" t="str">
        <f>IF(_xlfn.IFNA(_xlfn.IFNA(_xlfn.IFNA(INDEX(l_goods!$B$3:$B$65537,MATCH(CG$1,l_goods!$A$3:$A$65537,0)),INDEX(background_technosphere!$F$2:$F$65536,MATCH(CG$1,background_technosphere!$C$2:$C$65536,0))),INDEX(l_fp!$B$3:$B$65537,MATCH(CG$1,l_fp!$A$3:$A$65537,0)))," ")=0," ",_xlfn.IFNA(_xlfn.IFNA(_xlfn.IFNA(INDEX(l_goods!$B$3:$B$65537,MATCH(CG$1,l_goods!$A$3:$A$65537,0)),INDEX(background_technosphere!$F$2:$F$65536,MATCH(CG$1,background_technosphere!$C$2:$C$65536,0))),INDEX(l_fp!$B$3:$B$65537,MATCH(CG$1,l_fp!$A$3:$A$65537,0)))," "))</f>
        <v xml:space="preserve"> </v>
      </c>
      <c r="CH2" s="57" t="str">
        <f>IF(_xlfn.IFNA(_xlfn.IFNA(_xlfn.IFNA(INDEX(l_goods!$B$3:$B$65537,MATCH(CH$1,l_goods!$A$3:$A$65537,0)),INDEX(background_technosphere!$F$2:$F$65536,MATCH(CH$1,background_technosphere!$C$2:$C$65536,0))),INDEX(l_fp!$B$3:$B$65537,MATCH(CH$1,l_fp!$A$3:$A$65537,0)))," ")=0," ",_xlfn.IFNA(_xlfn.IFNA(_xlfn.IFNA(INDEX(l_goods!$B$3:$B$65537,MATCH(CH$1,l_goods!$A$3:$A$65537,0)),INDEX(background_technosphere!$F$2:$F$65536,MATCH(CH$1,background_technosphere!$C$2:$C$65536,0))),INDEX(l_fp!$B$3:$B$65537,MATCH(CH$1,l_fp!$A$3:$A$65537,0)))," "))</f>
        <v xml:space="preserve"> </v>
      </c>
      <c r="CI2" s="57" t="str">
        <f>IF(_xlfn.IFNA(_xlfn.IFNA(_xlfn.IFNA(INDEX(l_goods!$B$3:$B$65537,MATCH(CI$1,l_goods!$A$3:$A$65537,0)),INDEX(background_technosphere!$F$2:$F$65536,MATCH(CI$1,background_technosphere!$C$2:$C$65536,0))),INDEX(l_fp!$B$3:$B$65537,MATCH(CI$1,l_fp!$A$3:$A$65537,0)))," ")=0," ",_xlfn.IFNA(_xlfn.IFNA(_xlfn.IFNA(INDEX(l_goods!$B$3:$B$65537,MATCH(CI$1,l_goods!$A$3:$A$65537,0)),INDEX(background_technosphere!$F$2:$F$65536,MATCH(CI$1,background_technosphere!$C$2:$C$65536,0))),INDEX(l_fp!$B$3:$B$65537,MATCH(CI$1,l_fp!$A$3:$A$65537,0)))," "))</f>
        <v xml:space="preserve"> </v>
      </c>
      <c r="CJ2" s="57" t="str">
        <f>IF(_xlfn.IFNA(_xlfn.IFNA(_xlfn.IFNA(INDEX(l_goods!$B$3:$B$65537,MATCH(CJ$1,l_goods!$A$3:$A$65537,0)),INDEX(background_technosphere!$F$2:$F$65536,MATCH(CJ$1,background_technosphere!$C$2:$C$65536,0))),INDEX(l_fp!$B$3:$B$65537,MATCH(CJ$1,l_fp!$A$3:$A$65537,0)))," ")=0," ",_xlfn.IFNA(_xlfn.IFNA(_xlfn.IFNA(INDEX(l_goods!$B$3:$B$65537,MATCH(CJ$1,l_goods!$A$3:$A$65537,0)),INDEX(background_technosphere!$F$2:$F$65536,MATCH(CJ$1,background_technosphere!$C$2:$C$65536,0))),INDEX(l_fp!$B$3:$B$65537,MATCH(CJ$1,l_fp!$A$3:$A$65537,0)))," "))</f>
        <v xml:space="preserve"> </v>
      </c>
      <c r="CK2" s="57" t="str">
        <f>IF(_xlfn.IFNA(_xlfn.IFNA(_xlfn.IFNA(INDEX(l_goods!$B$3:$B$65537,MATCH(CK$1,l_goods!$A$3:$A$65537,0)),INDEX(background_technosphere!$F$2:$F$65536,MATCH(CK$1,background_technosphere!$C$2:$C$65536,0))),INDEX(l_fp!$B$3:$B$65537,MATCH(CK$1,l_fp!$A$3:$A$65537,0)))," ")=0," ",_xlfn.IFNA(_xlfn.IFNA(_xlfn.IFNA(INDEX(l_goods!$B$3:$B$65537,MATCH(CK$1,l_goods!$A$3:$A$65537,0)),INDEX(background_technosphere!$F$2:$F$65536,MATCH(CK$1,background_technosphere!$C$2:$C$65536,0))),INDEX(l_fp!$B$3:$B$65537,MATCH(CK$1,l_fp!$A$3:$A$65537,0)))," "))</f>
        <v xml:space="preserve"> </v>
      </c>
      <c r="CL2" s="57" t="str">
        <f>IF(_xlfn.IFNA(_xlfn.IFNA(_xlfn.IFNA(INDEX(l_goods!$B$3:$B$65537,MATCH(CL$1,l_goods!$A$3:$A$65537,0)),INDEX(background_technosphere!$F$2:$F$65536,MATCH(CL$1,background_technosphere!$C$2:$C$65536,0))),INDEX(l_fp!$B$3:$B$65537,MATCH(CL$1,l_fp!$A$3:$A$65537,0)))," ")=0," ",_xlfn.IFNA(_xlfn.IFNA(_xlfn.IFNA(INDEX(l_goods!$B$3:$B$65537,MATCH(CL$1,l_goods!$A$3:$A$65537,0)),INDEX(background_technosphere!$F$2:$F$65536,MATCH(CL$1,background_technosphere!$C$2:$C$65536,0))),INDEX(l_fp!$B$3:$B$65537,MATCH(CL$1,l_fp!$A$3:$A$65537,0)))," "))</f>
        <v xml:space="preserve"> </v>
      </c>
      <c r="CM2" s="57" t="str">
        <f>IF(_xlfn.IFNA(_xlfn.IFNA(_xlfn.IFNA(INDEX(l_goods!$B$3:$B$65537,MATCH(CM$1,l_goods!$A$3:$A$65537,0)),INDEX(background_technosphere!$F$2:$F$65536,MATCH(CM$1,background_technosphere!$C$2:$C$65536,0))),INDEX(l_fp!$B$3:$B$65537,MATCH(CM$1,l_fp!$A$3:$A$65537,0)))," ")=0," ",_xlfn.IFNA(_xlfn.IFNA(_xlfn.IFNA(INDEX(l_goods!$B$3:$B$65537,MATCH(CM$1,l_goods!$A$3:$A$65537,0)),INDEX(background_technosphere!$F$2:$F$65536,MATCH(CM$1,background_technosphere!$C$2:$C$65536,0))),INDEX(l_fp!$B$3:$B$65537,MATCH(CM$1,l_fp!$A$3:$A$65537,0)))," "))</f>
        <v xml:space="preserve"> </v>
      </c>
      <c r="CN2" s="57" t="str">
        <f>IF(_xlfn.IFNA(_xlfn.IFNA(_xlfn.IFNA(INDEX(l_goods!$B$3:$B$65537,MATCH(CN$1,l_goods!$A$3:$A$65537,0)),INDEX(background_technosphere!$F$2:$F$65536,MATCH(CN$1,background_technosphere!$C$2:$C$65536,0))),INDEX(l_fp!$B$3:$B$65537,MATCH(CN$1,l_fp!$A$3:$A$65537,0)))," ")=0," ",_xlfn.IFNA(_xlfn.IFNA(_xlfn.IFNA(INDEX(l_goods!$B$3:$B$65537,MATCH(CN$1,l_goods!$A$3:$A$65537,0)),INDEX(background_technosphere!$F$2:$F$65536,MATCH(CN$1,background_technosphere!$C$2:$C$65536,0))),INDEX(l_fp!$B$3:$B$65537,MATCH(CN$1,l_fp!$A$3:$A$65537,0)))," "))</f>
        <v xml:space="preserve"> </v>
      </c>
      <c r="CO2" s="57" t="str">
        <f>IF(_xlfn.IFNA(_xlfn.IFNA(_xlfn.IFNA(INDEX(l_goods!$B$3:$B$65537,MATCH(CO$1,l_goods!$A$3:$A$65537,0)),INDEX(background_technosphere!$F$2:$F$65536,MATCH(CO$1,background_technosphere!$C$2:$C$65536,0))),INDEX(l_fp!$B$3:$B$65537,MATCH(CO$1,l_fp!$A$3:$A$65537,0)))," ")=0," ",_xlfn.IFNA(_xlfn.IFNA(_xlfn.IFNA(INDEX(l_goods!$B$3:$B$65537,MATCH(CO$1,l_goods!$A$3:$A$65537,0)),INDEX(background_technosphere!$F$2:$F$65536,MATCH(CO$1,background_technosphere!$C$2:$C$65536,0))),INDEX(l_fp!$B$3:$B$65537,MATCH(CO$1,l_fp!$A$3:$A$65537,0)))," "))</f>
        <v xml:space="preserve"> </v>
      </c>
      <c r="CP2" s="57" t="str">
        <f>IF(_xlfn.IFNA(_xlfn.IFNA(_xlfn.IFNA(INDEX(l_goods!$B$3:$B$65537,MATCH(CP$1,l_goods!$A$3:$A$65537,0)),INDEX(background_technosphere!$F$2:$F$65536,MATCH(CP$1,background_technosphere!$C$2:$C$65536,0))),INDEX(l_fp!$B$3:$B$65537,MATCH(CP$1,l_fp!$A$3:$A$65537,0)))," ")=0," ",_xlfn.IFNA(_xlfn.IFNA(_xlfn.IFNA(INDEX(l_goods!$B$3:$B$65537,MATCH(CP$1,l_goods!$A$3:$A$65537,0)),INDEX(background_technosphere!$F$2:$F$65536,MATCH(CP$1,background_technosphere!$C$2:$C$65536,0))),INDEX(l_fp!$B$3:$B$65537,MATCH(CP$1,l_fp!$A$3:$A$65537,0)))," "))</f>
        <v xml:space="preserve"> </v>
      </c>
      <c r="CQ2" s="57" t="str">
        <f>IF(_xlfn.IFNA(_xlfn.IFNA(_xlfn.IFNA(INDEX(l_goods!$B$3:$B$65537,MATCH(CQ$1,l_goods!$A$3:$A$65537,0)),INDEX(background_technosphere!$F$2:$F$65536,MATCH(CQ$1,background_technosphere!$C$2:$C$65536,0))),INDEX(l_fp!$B$3:$B$65537,MATCH(CQ$1,l_fp!$A$3:$A$65537,0)))," ")=0," ",_xlfn.IFNA(_xlfn.IFNA(_xlfn.IFNA(INDEX(l_goods!$B$3:$B$65537,MATCH(CQ$1,l_goods!$A$3:$A$65537,0)),INDEX(background_technosphere!$F$2:$F$65536,MATCH(CQ$1,background_technosphere!$C$2:$C$65536,0))),INDEX(l_fp!$B$3:$B$65537,MATCH(CQ$1,l_fp!$A$3:$A$65537,0)))," "))</f>
        <v xml:space="preserve"> </v>
      </c>
      <c r="CR2" s="57" t="str">
        <f>IF(_xlfn.IFNA(_xlfn.IFNA(_xlfn.IFNA(INDEX(l_goods!$B$3:$B$65537,MATCH(CR$1,l_goods!$A$3:$A$65537,0)),INDEX(background_technosphere!$F$2:$F$65536,MATCH(CR$1,background_technosphere!$C$2:$C$65536,0))),INDEX(l_fp!$B$3:$B$65537,MATCH(CR$1,l_fp!$A$3:$A$65537,0)))," ")=0," ",_xlfn.IFNA(_xlfn.IFNA(_xlfn.IFNA(INDEX(l_goods!$B$3:$B$65537,MATCH(CR$1,l_goods!$A$3:$A$65537,0)),INDEX(background_technosphere!$F$2:$F$65536,MATCH(CR$1,background_technosphere!$C$2:$C$65536,0))),INDEX(l_fp!$B$3:$B$65537,MATCH(CR$1,l_fp!$A$3:$A$65537,0)))," "))</f>
        <v xml:space="preserve"> </v>
      </c>
      <c r="CS2" s="57" t="str">
        <f>IF(_xlfn.IFNA(_xlfn.IFNA(_xlfn.IFNA(INDEX(l_goods!$B$3:$B$65537,MATCH(CS$1,l_goods!$A$3:$A$65537,0)),INDEX(background_technosphere!$F$2:$F$65536,MATCH(CS$1,background_technosphere!$C$2:$C$65536,0))),INDEX(l_fp!$B$3:$B$65537,MATCH(CS$1,l_fp!$A$3:$A$65537,0)))," ")=0," ",_xlfn.IFNA(_xlfn.IFNA(_xlfn.IFNA(INDEX(l_goods!$B$3:$B$65537,MATCH(CS$1,l_goods!$A$3:$A$65537,0)),INDEX(background_technosphere!$F$2:$F$65536,MATCH(CS$1,background_technosphere!$C$2:$C$65536,0))),INDEX(l_fp!$B$3:$B$65537,MATCH(CS$1,l_fp!$A$3:$A$65537,0)))," "))</f>
        <v xml:space="preserve"> </v>
      </c>
      <c r="CT2" s="57" t="str">
        <f>IF(_xlfn.IFNA(_xlfn.IFNA(_xlfn.IFNA(INDEX(l_goods!$B$3:$B$65537,MATCH(CT$1,l_goods!$A$3:$A$65537,0)),INDEX(background_technosphere!$F$2:$F$65536,MATCH(CT$1,background_technosphere!$C$2:$C$65536,0))),INDEX(l_fp!$B$3:$B$65537,MATCH(CT$1,l_fp!$A$3:$A$65537,0)))," ")=0," ",_xlfn.IFNA(_xlfn.IFNA(_xlfn.IFNA(INDEX(l_goods!$B$3:$B$65537,MATCH(CT$1,l_goods!$A$3:$A$65537,0)),INDEX(background_technosphere!$F$2:$F$65536,MATCH(CT$1,background_technosphere!$C$2:$C$65536,0))),INDEX(l_fp!$B$3:$B$65537,MATCH(CT$1,l_fp!$A$3:$A$65537,0)))," "))</f>
        <v xml:space="preserve"> </v>
      </c>
      <c r="CU2" s="57" t="str">
        <f>IF(_xlfn.IFNA(_xlfn.IFNA(_xlfn.IFNA(INDEX(l_goods!$B$3:$B$65537,MATCH(CU$1,l_goods!$A$3:$A$65537,0)),INDEX(background_technosphere!$F$2:$F$65536,MATCH(CU$1,background_technosphere!$C$2:$C$65536,0))),INDEX(l_fp!$B$3:$B$65537,MATCH(CU$1,l_fp!$A$3:$A$65537,0)))," ")=0," ",_xlfn.IFNA(_xlfn.IFNA(_xlfn.IFNA(INDEX(l_goods!$B$3:$B$65537,MATCH(CU$1,l_goods!$A$3:$A$65537,0)),INDEX(background_technosphere!$F$2:$F$65536,MATCH(CU$1,background_technosphere!$C$2:$C$65536,0))),INDEX(l_fp!$B$3:$B$65537,MATCH(CU$1,l_fp!$A$3:$A$65537,0)))," "))</f>
        <v xml:space="preserve"> </v>
      </c>
      <c r="CV2" s="57" t="str">
        <f>IF(_xlfn.IFNA(_xlfn.IFNA(_xlfn.IFNA(INDEX(l_goods!$B$3:$B$65537,MATCH(CV$1,l_goods!$A$3:$A$65537,0)),INDEX(background_technosphere!$F$2:$F$65536,MATCH(CV$1,background_technosphere!$C$2:$C$65536,0))),INDEX(l_fp!$B$3:$B$65537,MATCH(CV$1,l_fp!$A$3:$A$65537,0)))," ")=0," ",_xlfn.IFNA(_xlfn.IFNA(_xlfn.IFNA(INDEX(l_goods!$B$3:$B$65537,MATCH(CV$1,l_goods!$A$3:$A$65537,0)),INDEX(background_technosphere!$F$2:$F$65536,MATCH(CV$1,background_technosphere!$C$2:$C$65536,0))),INDEX(l_fp!$B$3:$B$65537,MATCH(CV$1,l_fp!$A$3:$A$65537,0)))," "))</f>
        <v xml:space="preserve"> </v>
      </c>
      <c r="CW2" s="57" t="str">
        <f>IF(_xlfn.IFNA(_xlfn.IFNA(_xlfn.IFNA(INDEX(l_goods!$B$3:$B$65537,MATCH(CW$1,l_goods!$A$3:$A$65537,0)),INDEX(background_technosphere!$F$2:$F$65536,MATCH(CW$1,background_technosphere!$C$2:$C$65536,0))),INDEX(l_fp!$B$3:$B$65537,MATCH(CW$1,l_fp!$A$3:$A$65537,0)))," ")=0," ",_xlfn.IFNA(_xlfn.IFNA(_xlfn.IFNA(INDEX(l_goods!$B$3:$B$65537,MATCH(CW$1,l_goods!$A$3:$A$65537,0)),INDEX(background_technosphere!$F$2:$F$65536,MATCH(CW$1,background_technosphere!$C$2:$C$65536,0))),INDEX(l_fp!$B$3:$B$65537,MATCH(CW$1,l_fp!$A$3:$A$65537,0)))," "))</f>
        <v xml:space="preserve"> </v>
      </c>
      <c r="CX2" s="57" t="str">
        <f>IF(_xlfn.IFNA(_xlfn.IFNA(_xlfn.IFNA(INDEX(l_goods!$B$3:$B$65537,MATCH(CX$1,l_goods!$A$3:$A$65537,0)),INDEX(background_technosphere!$F$2:$F$65536,MATCH(CX$1,background_technosphere!$C$2:$C$65536,0))),INDEX(l_fp!$B$3:$B$65537,MATCH(CX$1,l_fp!$A$3:$A$65537,0)))," ")=0," ",_xlfn.IFNA(_xlfn.IFNA(_xlfn.IFNA(INDEX(l_goods!$B$3:$B$65537,MATCH(CX$1,l_goods!$A$3:$A$65537,0)),INDEX(background_technosphere!$F$2:$F$65536,MATCH(CX$1,background_technosphere!$C$2:$C$65536,0))),INDEX(l_fp!$B$3:$B$65537,MATCH(CX$1,l_fp!$A$3:$A$65537,0)))," "))</f>
        <v xml:space="preserve"> </v>
      </c>
      <c r="CY2" s="57" t="str">
        <f>IF(_xlfn.IFNA(_xlfn.IFNA(_xlfn.IFNA(INDEX(l_goods!$B$3:$B$65537,MATCH(CY$1,l_goods!$A$3:$A$65537,0)),INDEX(background_technosphere!$F$2:$F$65536,MATCH(CY$1,background_technosphere!$C$2:$C$65536,0))),INDEX(l_fp!$B$3:$B$65537,MATCH(CY$1,l_fp!$A$3:$A$65537,0)))," ")=0," ",_xlfn.IFNA(_xlfn.IFNA(_xlfn.IFNA(INDEX(l_goods!$B$3:$B$65537,MATCH(CY$1,l_goods!$A$3:$A$65537,0)),INDEX(background_technosphere!$F$2:$F$65536,MATCH(CY$1,background_technosphere!$C$2:$C$65536,0))),INDEX(l_fp!$B$3:$B$65537,MATCH(CY$1,l_fp!$A$3:$A$65537,0)))," "))</f>
        <v xml:space="preserve"> </v>
      </c>
      <c r="CZ2" s="57" t="str">
        <f>IF(_xlfn.IFNA(_xlfn.IFNA(_xlfn.IFNA(INDEX(l_goods!$B$3:$B$65537,MATCH(CZ$1,l_goods!$A$3:$A$65537,0)),INDEX(background_technosphere!$F$2:$F$65536,MATCH(CZ$1,background_technosphere!$C$2:$C$65536,0))),INDEX(l_fp!$B$3:$B$65537,MATCH(CZ$1,l_fp!$A$3:$A$65537,0)))," ")=0," ",_xlfn.IFNA(_xlfn.IFNA(_xlfn.IFNA(INDEX(l_goods!$B$3:$B$65537,MATCH(CZ$1,l_goods!$A$3:$A$65537,0)),INDEX(background_technosphere!$F$2:$F$65536,MATCH(CZ$1,background_technosphere!$C$2:$C$65536,0))),INDEX(l_fp!$B$3:$B$65537,MATCH(CZ$1,l_fp!$A$3:$A$65537,0)))," "))</f>
        <v xml:space="preserve"> </v>
      </c>
      <c r="DA2" s="57" t="str">
        <f>IF(_xlfn.IFNA(_xlfn.IFNA(_xlfn.IFNA(INDEX(l_goods!$B$3:$B$65537,MATCH(DA$1,l_goods!$A$3:$A$65537,0)),INDEX(background_technosphere!$F$2:$F$65536,MATCH(DA$1,background_technosphere!$C$2:$C$65536,0))),INDEX(l_fp!$B$3:$B$65537,MATCH(DA$1,l_fp!$A$3:$A$65537,0)))," ")=0," ",_xlfn.IFNA(_xlfn.IFNA(_xlfn.IFNA(INDEX(l_goods!$B$3:$B$65537,MATCH(DA$1,l_goods!$A$3:$A$65537,0)),INDEX(background_technosphere!$F$2:$F$65536,MATCH(DA$1,background_technosphere!$C$2:$C$65536,0))),INDEX(l_fp!$B$3:$B$65537,MATCH(DA$1,l_fp!$A$3:$A$65537,0)))," "))</f>
        <v xml:space="preserve"> </v>
      </c>
      <c r="DB2" s="57" t="str">
        <f>IF(_xlfn.IFNA(_xlfn.IFNA(_xlfn.IFNA(INDEX(l_goods!$B$3:$B$65537,MATCH(DB$1,l_goods!$A$3:$A$65537,0)),INDEX(background_technosphere!$F$2:$F$65536,MATCH(DB$1,background_technosphere!$C$2:$C$65536,0))),INDEX(l_fp!$B$3:$B$65537,MATCH(DB$1,l_fp!$A$3:$A$65537,0)))," ")=0," ",_xlfn.IFNA(_xlfn.IFNA(_xlfn.IFNA(INDEX(l_goods!$B$3:$B$65537,MATCH(DB$1,l_goods!$A$3:$A$65537,0)),INDEX(background_technosphere!$F$2:$F$65536,MATCH(DB$1,background_technosphere!$C$2:$C$65536,0))),INDEX(l_fp!$B$3:$B$65537,MATCH(DB$1,l_fp!$A$3:$A$65537,0)))," "))</f>
        <v xml:space="preserve"> </v>
      </c>
      <c r="DC2" s="57" t="str">
        <f>IF(_xlfn.IFNA(_xlfn.IFNA(_xlfn.IFNA(INDEX(l_goods!$B$3:$B$65537,MATCH(DC$1,l_goods!$A$3:$A$65537,0)),INDEX(background_technosphere!$F$2:$F$65536,MATCH(DC$1,background_technosphere!$C$2:$C$65536,0))),INDEX(l_fp!$B$3:$B$65537,MATCH(DC$1,l_fp!$A$3:$A$65537,0)))," ")=0," ",_xlfn.IFNA(_xlfn.IFNA(_xlfn.IFNA(INDEX(l_goods!$B$3:$B$65537,MATCH(DC$1,l_goods!$A$3:$A$65537,0)),INDEX(background_technosphere!$F$2:$F$65536,MATCH(DC$1,background_technosphere!$C$2:$C$65536,0))),INDEX(l_fp!$B$3:$B$65537,MATCH(DC$1,l_fp!$A$3:$A$65537,0)))," "))</f>
        <v xml:space="preserve"> </v>
      </c>
      <c r="DD2" s="57" t="str">
        <f>IF(_xlfn.IFNA(_xlfn.IFNA(_xlfn.IFNA(INDEX(l_goods!$B$3:$B$65537,MATCH(DD$1,l_goods!$A$3:$A$65537,0)),INDEX(background_technosphere!$F$2:$F$65536,MATCH(DD$1,background_technosphere!$C$2:$C$65536,0))),INDEX(l_fp!$B$3:$B$65537,MATCH(DD$1,l_fp!$A$3:$A$65537,0)))," ")=0," ",_xlfn.IFNA(_xlfn.IFNA(_xlfn.IFNA(INDEX(l_goods!$B$3:$B$65537,MATCH(DD$1,l_goods!$A$3:$A$65537,0)),INDEX(background_technosphere!$F$2:$F$65536,MATCH(DD$1,background_technosphere!$C$2:$C$65536,0))),INDEX(l_fp!$B$3:$B$65537,MATCH(DD$1,l_fp!$A$3:$A$65537,0)))," "))</f>
        <v xml:space="preserve"> </v>
      </c>
      <c r="DE2" s="57" t="str">
        <f>IF(_xlfn.IFNA(_xlfn.IFNA(_xlfn.IFNA(INDEX(l_goods!$B$3:$B$65537,MATCH(DE$1,l_goods!$A$3:$A$65537,0)),INDEX(background_technosphere!$F$2:$F$65536,MATCH(DE$1,background_technosphere!$C$2:$C$65536,0))),INDEX(l_fp!$B$3:$B$65537,MATCH(DE$1,l_fp!$A$3:$A$65537,0)))," ")=0," ",_xlfn.IFNA(_xlfn.IFNA(_xlfn.IFNA(INDEX(l_goods!$B$3:$B$65537,MATCH(DE$1,l_goods!$A$3:$A$65537,0)),INDEX(background_technosphere!$F$2:$F$65536,MATCH(DE$1,background_technosphere!$C$2:$C$65536,0))),INDEX(l_fp!$B$3:$B$65537,MATCH(DE$1,l_fp!$A$3:$A$65537,0)))," "))</f>
        <v xml:space="preserve"> </v>
      </c>
      <c r="DF2" s="57" t="str">
        <f>IF(_xlfn.IFNA(_xlfn.IFNA(_xlfn.IFNA(INDEX(l_goods!$B$3:$B$65537,MATCH(DF$1,l_goods!$A$3:$A$65537,0)),INDEX(background_technosphere!$F$2:$F$65536,MATCH(DF$1,background_technosphere!$C$2:$C$65536,0))),INDEX(l_fp!$B$3:$B$65537,MATCH(DF$1,l_fp!$A$3:$A$65537,0)))," ")=0," ",_xlfn.IFNA(_xlfn.IFNA(_xlfn.IFNA(INDEX(l_goods!$B$3:$B$65537,MATCH(DF$1,l_goods!$A$3:$A$65537,0)),INDEX(background_technosphere!$F$2:$F$65536,MATCH(DF$1,background_technosphere!$C$2:$C$65536,0))),INDEX(l_fp!$B$3:$B$65537,MATCH(DF$1,l_fp!$A$3:$A$65537,0)))," "))</f>
        <v xml:space="preserve"> </v>
      </c>
      <c r="DG2" s="57" t="str">
        <f>IF(_xlfn.IFNA(_xlfn.IFNA(_xlfn.IFNA(INDEX(l_goods!$B$3:$B$65537,MATCH(DG$1,l_goods!$A$3:$A$65537,0)),INDEX(background_technosphere!$F$2:$F$65536,MATCH(DG$1,background_technosphere!$C$2:$C$65536,0))),INDEX(l_fp!$B$3:$B$65537,MATCH(DG$1,l_fp!$A$3:$A$65537,0)))," ")=0," ",_xlfn.IFNA(_xlfn.IFNA(_xlfn.IFNA(INDEX(l_goods!$B$3:$B$65537,MATCH(DG$1,l_goods!$A$3:$A$65537,0)),INDEX(background_technosphere!$F$2:$F$65536,MATCH(DG$1,background_technosphere!$C$2:$C$65536,0))),INDEX(l_fp!$B$3:$B$65537,MATCH(DG$1,l_fp!$A$3:$A$65537,0)))," "))</f>
        <v xml:space="preserve"> </v>
      </c>
      <c r="DH2" s="57" t="str">
        <f>IF(_xlfn.IFNA(_xlfn.IFNA(_xlfn.IFNA(INDEX(l_goods!$B$3:$B$65537,MATCH(DH$1,l_goods!$A$3:$A$65537,0)),INDEX(background_technosphere!$F$2:$F$65536,MATCH(DH$1,background_technosphere!$C$2:$C$65536,0))),INDEX(l_fp!$B$3:$B$65537,MATCH(DH$1,l_fp!$A$3:$A$65537,0)))," ")=0," ",_xlfn.IFNA(_xlfn.IFNA(_xlfn.IFNA(INDEX(l_goods!$B$3:$B$65537,MATCH(DH$1,l_goods!$A$3:$A$65537,0)),INDEX(background_technosphere!$F$2:$F$65536,MATCH(DH$1,background_technosphere!$C$2:$C$65536,0))),INDEX(l_fp!$B$3:$B$65537,MATCH(DH$1,l_fp!$A$3:$A$65537,0)))," "))</f>
        <v xml:space="preserve"> </v>
      </c>
      <c r="DI2" s="57" t="str">
        <f>IF(_xlfn.IFNA(_xlfn.IFNA(_xlfn.IFNA(INDEX(l_goods!$B$3:$B$65537,MATCH(DI$1,l_goods!$A$3:$A$65537,0)),INDEX(background_technosphere!$F$2:$F$65536,MATCH(DI$1,background_technosphere!$C$2:$C$65536,0))),INDEX(l_fp!$B$3:$B$65537,MATCH(DI$1,l_fp!$A$3:$A$65537,0)))," ")=0," ",_xlfn.IFNA(_xlfn.IFNA(_xlfn.IFNA(INDEX(l_goods!$B$3:$B$65537,MATCH(DI$1,l_goods!$A$3:$A$65537,0)),INDEX(background_technosphere!$F$2:$F$65536,MATCH(DI$1,background_technosphere!$C$2:$C$65536,0))),INDEX(l_fp!$B$3:$B$65537,MATCH(DI$1,l_fp!$A$3:$A$65537,0)))," "))</f>
        <v xml:space="preserve"> </v>
      </c>
      <c r="DJ2" s="57" t="str">
        <f>IF(_xlfn.IFNA(_xlfn.IFNA(_xlfn.IFNA(INDEX(l_goods!$B$3:$B$65537,MATCH(DJ$1,l_goods!$A$3:$A$65537,0)),INDEX(background_technosphere!$F$2:$F$65536,MATCH(DJ$1,background_technosphere!$C$2:$C$65536,0))),INDEX(l_fp!$B$3:$B$65537,MATCH(DJ$1,l_fp!$A$3:$A$65537,0)))," ")=0," ",_xlfn.IFNA(_xlfn.IFNA(_xlfn.IFNA(INDEX(l_goods!$B$3:$B$65537,MATCH(DJ$1,l_goods!$A$3:$A$65537,0)),INDEX(background_technosphere!$F$2:$F$65536,MATCH(DJ$1,background_technosphere!$C$2:$C$65536,0))),INDEX(l_fp!$B$3:$B$65537,MATCH(DJ$1,l_fp!$A$3:$A$65537,0)))," "))</f>
        <v xml:space="preserve"> </v>
      </c>
      <c r="DK2" s="57" t="str">
        <f>IF(_xlfn.IFNA(_xlfn.IFNA(_xlfn.IFNA(INDEX(l_goods!$B$3:$B$65537,MATCH(DK$1,l_goods!$A$3:$A$65537,0)),INDEX(background_technosphere!$F$2:$F$65536,MATCH(DK$1,background_technosphere!$C$2:$C$65536,0))),INDEX(l_fp!$B$3:$B$65537,MATCH(DK$1,l_fp!$A$3:$A$65537,0)))," ")=0," ",_xlfn.IFNA(_xlfn.IFNA(_xlfn.IFNA(INDEX(l_goods!$B$3:$B$65537,MATCH(DK$1,l_goods!$A$3:$A$65537,0)),INDEX(background_technosphere!$F$2:$F$65536,MATCH(DK$1,background_technosphere!$C$2:$C$65536,0))),INDEX(l_fp!$B$3:$B$65537,MATCH(DK$1,l_fp!$A$3:$A$65537,0)))," "))</f>
        <v xml:space="preserve"> </v>
      </c>
      <c r="DL2" s="57" t="str">
        <f>IF(_xlfn.IFNA(_xlfn.IFNA(_xlfn.IFNA(INDEX(l_goods!$B$3:$B$65537,MATCH(DL$1,l_goods!$A$3:$A$65537,0)),INDEX(background_technosphere!$F$2:$F$65536,MATCH(DL$1,background_technosphere!$C$2:$C$65536,0))),INDEX(l_fp!$B$3:$B$65537,MATCH(DL$1,l_fp!$A$3:$A$65537,0)))," ")=0," ",_xlfn.IFNA(_xlfn.IFNA(_xlfn.IFNA(INDEX(l_goods!$B$3:$B$65537,MATCH(DL$1,l_goods!$A$3:$A$65537,0)),INDEX(background_technosphere!$F$2:$F$65536,MATCH(DL$1,background_technosphere!$C$2:$C$65536,0))),INDEX(l_fp!$B$3:$B$65537,MATCH(DL$1,l_fp!$A$3:$A$65537,0)))," "))</f>
        <v xml:space="preserve"> </v>
      </c>
      <c r="DM2" s="57" t="str">
        <f>IF(_xlfn.IFNA(_xlfn.IFNA(_xlfn.IFNA(INDEX(l_goods!$B$3:$B$65537,MATCH(DM$1,l_goods!$A$3:$A$65537,0)),INDEX(background_technosphere!$F$2:$F$65536,MATCH(DM$1,background_technosphere!$C$2:$C$65536,0))),INDEX(l_fp!$B$3:$B$65537,MATCH(DM$1,l_fp!$A$3:$A$65537,0)))," ")=0," ",_xlfn.IFNA(_xlfn.IFNA(_xlfn.IFNA(INDEX(l_goods!$B$3:$B$65537,MATCH(DM$1,l_goods!$A$3:$A$65537,0)),INDEX(background_technosphere!$F$2:$F$65536,MATCH(DM$1,background_technosphere!$C$2:$C$65536,0))),INDEX(l_fp!$B$3:$B$65537,MATCH(DM$1,l_fp!$A$3:$A$65537,0)))," "))</f>
        <v xml:space="preserve"> </v>
      </c>
      <c r="DN2" s="57" t="str">
        <f>IF(_xlfn.IFNA(_xlfn.IFNA(_xlfn.IFNA(INDEX(l_goods!$B$3:$B$65537,MATCH(DN$1,l_goods!$A$3:$A$65537,0)),INDEX(background_technosphere!$F$2:$F$65536,MATCH(DN$1,background_technosphere!$C$2:$C$65536,0))),INDEX(l_fp!$B$3:$B$65537,MATCH(DN$1,l_fp!$A$3:$A$65537,0)))," ")=0," ",_xlfn.IFNA(_xlfn.IFNA(_xlfn.IFNA(INDEX(l_goods!$B$3:$B$65537,MATCH(DN$1,l_goods!$A$3:$A$65537,0)),INDEX(background_technosphere!$F$2:$F$65536,MATCH(DN$1,background_technosphere!$C$2:$C$65536,0))),INDEX(l_fp!$B$3:$B$65537,MATCH(DN$1,l_fp!$A$3:$A$65537,0)))," "))</f>
        <v xml:space="preserve"> </v>
      </c>
      <c r="DO2" s="57" t="str">
        <f>IF(_xlfn.IFNA(_xlfn.IFNA(_xlfn.IFNA(INDEX(l_goods!$B$3:$B$65537,MATCH(DO$1,l_goods!$A$3:$A$65537,0)),INDEX(background_technosphere!$F$2:$F$65536,MATCH(DO$1,background_technosphere!$C$2:$C$65536,0))),INDEX(l_fp!$B$3:$B$65537,MATCH(DO$1,l_fp!$A$3:$A$65537,0)))," ")=0," ",_xlfn.IFNA(_xlfn.IFNA(_xlfn.IFNA(INDEX(l_goods!$B$3:$B$65537,MATCH(DO$1,l_goods!$A$3:$A$65537,0)),INDEX(background_technosphere!$F$2:$F$65536,MATCH(DO$1,background_technosphere!$C$2:$C$65536,0))),INDEX(l_fp!$B$3:$B$65537,MATCH(DO$1,l_fp!$A$3:$A$65537,0)))," "))</f>
        <v xml:space="preserve"> </v>
      </c>
      <c r="DP2" s="57" t="str">
        <f>IF(_xlfn.IFNA(_xlfn.IFNA(_xlfn.IFNA(INDEX(l_goods!$B$3:$B$65537,MATCH(DP$1,l_goods!$A$3:$A$65537,0)),INDEX(background_technosphere!$F$2:$F$65536,MATCH(DP$1,background_technosphere!$C$2:$C$65536,0))),INDEX(l_fp!$B$3:$B$65537,MATCH(DP$1,l_fp!$A$3:$A$65537,0)))," ")=0," ",_xlfn.IFNA(_xlfn.IFNA(_xlfn.IFNA(INDEX(l_goods!$B$3:$B$65537,MATCH(DP$1,l_goods!$A$3:$A$65537,0)),INDEX(background_technosphere!$F$2:$F$65536,MATCH(DP$1,background_technosphere!$C$2:$C$65536,0))),INDEX(l_fp!$B$3:$B$65537,MATCH(DP$1,l_fp!$A$3:$A$65537,0)))," "))</f>
        <v xml:space="preserve"> </v>
      </c>
      <c r="DQ2" s="57" t="str">
        <f>IF(_xlfn.IFNA(_xlfn.IFNA(_xlfn.IFNA(INDEX(l_goods!$B$3:$B$65537,MATCH(DQ$1,l_goods!$A$3:$A$65537,0)),INDEX(background_technosphere!$F$2:$F$65536,MATCH(DQ$1,background_technosphere!$C$2:$C$65536,0))),INDEX(l_fp!$B$3:$B$65537,MATCH(DQ$1,l_fp!$A$3:$A$65537,0)))," ")=0," ",_xlfn.IFNA(_xlfn.IFNA(_xlfn.IFNA(INDEX(l_goods!$B$3:$B$65537,MATCH(DQ$1,l_goods!$A$3:$A$65537,0)),INDEX(background_technosphere!$F$2:$F$65536,MATCH(DQ$1,background_technosphere!$C$2:$C$65536,0))),INDEX(l_fp!$B$3:$B$65537,MATCH(DQ$1,l_fp!$A$3:$A$65537,0)))," "))</f>
        <v xml:space="preserve"> </v>
      </c>
      <c r="DR2" s="57" t="str">
        <f>IF(_xlfn.IFNA(_xlfn.IFNA(_xlfn.IFNA(INDEX(l_goods!$B$3:$B$65537,MATCH(DR$1,l_goods!$A$3:$A$65537,0)),INDEX(background_technosphere!$F$2:$F$65536,MATCH(DR$1,background_technosphere!$C$2:$C$65536,0))),INDEX(l_fp!$B$3:$B$65537,MATCH(DR$1,l_fp!$A$3:$A$65537,0)))," ")=0," ",_xlfn.IFNA(_xlfn.IFNA(_xlfn.IFNA(INDEX(l_goods!$B$3:$B$65537,MATCH(DR$1,l_goods!$A$3:$A$65537,0)),INDEX(background_technosphere!$F$2:$F$65536,MATCH(DR$1,background_technosphere!$C$2:$C$65536,0))),INDEX(l_fp!$B$3:$B$65537,MATCH(DR$1,l_fp!$A$3:$A$65537,0)))," "))</f>
        <v xml:space="preserve"> </v>
      </c>
      <c r="DS2" s="57" t="str">
        <f>IF(_xlfn.IFNA(_xlfn.IFNA(_xlfn.IFNA(INDEX(l_goods!$B$3:$B$65537,MATCH(DS$1,l_goods!$A$3:$A$65537,0)),INDEX(background_technosphere!$F$2:$F$65536,MATCH(DS$1,background_technosphere!$C$2:$C$65536,0))),INDEX(l_fp!$B$3:$B$65537,MATCH(DS$1,l_fp!$A$3:$A$65537,0)))," ")=0," ",_xlfn.IFNA(_xlfn.IFNA(_xlfn.IFNA(INDEX(l_goods!$B$3:$B$65537,MATCH(DS$1,l_goods!$A$3:$A$65537,0)),INDEX(background_technosphere!$F$2:$F$65536,MATCH(DS$1,background_technosphere!$C$2:$C$65536,0))),INDEX(l_fp!$B$3:$B$65537,MATCH(DS$1,l_fp!$A$3:$A$65537,0)))," "))</f>
        <v xml:space="preserve"> </v>
      </c>
      <c r="DT2" s="57" t="str">
        <f>IF(_xlfn.IFNA(_xlfn.IFNA(_xlfn.IFNA(INDEX(l_goods!$B$3:$B$65537,MATCH(DT$1,l_goods!$A$3:$A$65537,0)),INDEX(background_technosphere!$F$2:$F$65536,MATCH(DT$1,background_technosphere!$C$2:$C$65536,0))),INDEX(l_fp!$B$3:$B$65537,MATCH(DT$1,l_fp!$A$3:$A$65537,0)))," ")=0," ",_xlfn.IFNA(_xlfn.IFNA(_xlfn.IFNA(INDEX(l_goods!$B$3:$B$65537,MATCH(DT$1,l_goods!$A$3:$A$65537,0)),INDEX(background_technosphere!$F$2:$F$65536,MATCH(DT$1,background_technosphere!$C$2:$C$65536,0))),INDEX(l_fp!$B$3:$B$65537,MATCH(DT$1,l_fp!$A$3:$A$65537,0)))," "))</f>
        <v xml:space="preserve"> </v>
      </c>
      <c r="DU2" s="57" t="str">
        <f>IF(_xlfn.IFNA(_xlfn.IFNA(_xlfn.IFNA(INDEX(l_goods!$B$3:$B$65537,MATCH(DU$1,l_goods!$A$3:$A$65537,0)),INDEX(background_technosphere!$F$2:$F$65536,MATCH(DU$1,background_technosphere!$C$2:$C$65536,0))),INDEX(l_fp!$B$3:$B$65537,MATCH(DU$1,l_fp!$A$3:$A$65537,0)))," ")=0," ",_xlfn.IFNA(_xlfn.IFNA(_xlfn.IFNA(INDEX(l_goods!$B$3:$B$65537,MATCH(DU$1,l_goods!$A$3:$A$65537,0)),INDEX(background_technosphere!$F$2:$F$65536,MATCH(DU$1,background_technosphere!$C$2:$C$65536,0))),INDEX(l_fp!$B$3:$B$65537,MATCH(DU$1,l_fp!$A$3:$A$65537,0)))," "))</f>
        <v xml:space="preserve"> </v>
      </c>
      <c r="DV2" s="57" t="str">
        <f>IF(_xlfn.IFNA(_xlfn.IFNA(_xlfn.IFNA(INDEX(l_goods!$B$3:$B$65537,MATCH(DV$1,l_goods!$A$3:$A$65537,0)),INDEX(background_technosphere!$F$2:$F$65536,MATCH(DV$1,background_technosphere!$C$2:$C$65536,0))),INDEX(l_fp!$B$3:$B$65537,MATCH(DV$1,l_fp!$A$3:$A$65537,0)))," ")=0," ",_xlfn.IFNA(_xlfn.IFNA(_xlfn.IFNA(INDEX(l_goods!$B$3:$B$65537,MATCH(DV$1,l_goods!$A$3:$A$65537,0)),INDEX(background_technosphere!$F$2:$F$65536,MATCH(DV$1,background_technosphere!$C$2:$C$65536,0))),INDEX(l_fp!$B$3:$B$65537,MATCH(DV$1,l_fp!$A$3:$A$65537,0)))," "))</f>
        <v xml:space="preserve"> </v>
      </c>
      <c r="DW2" s="57" t="str">
        <f>IF(_xlfn.IFNA(_xlfn.IFNA(_xlfn.IFNA(INDEX(l_goods!$B$3:$B$65537,MATCH(DW$1,l_goods!$A$3:$A$65537,0)),INDEX(background_technosphere!$F$2:$F$65536,MATCH(DW$1,background_technosphere!$C$2:$C$65536,0))),INDEX(l_fp!$B$3:$B$65537,MATCH(DW$1,l_fp!$A$3:$A$65537,0)))," ")=0," ",_xlfn.IFNA(_xlfn.IFNA(_xlfn.IFNA(INDEX(l_goods!$B$3:$B$65537,MATCH(DW$1,l_goods!$A$3:$A$65537,0)),INDEX(background_technosphere!$F$2:$F$65536,MATCH(DW$1,background_technosphere!$C$2:$C$65536,0))),INDEX(l_fp!$B$3:$B$65537,MATCH(DW$1,l_fp!$A$3:$A$65537,0)))," "))</f>
        <v xml:space="preserve"> </v>
      </c>
      <c r="DX2" s="57" t="str">
        <f>IF(_xlfn.IFNA(_xlfn.IFNA(_xlfn.IFNA(INDEX(l_goods!$B$3:$B$65537,MATCH(DX$1,l_goods!$A$3:$A$65537,0)),INDEX(background_technosphere!$F$2:$F$65536,MATCH(DX$1,background_technosphere!$C$2:$C$65536,0))),INDEX(l_fp!$B$3:$B$65537,MATCH(DX$1,l_fp!$A$3:$A$65537,0)))," ")=0," ",_xlfn.IFNA(_xlfn.IFNA(_xlfn.IFNA(INDEX(l_goods!$B$3:$B$65537,MATCH(DX$1,l_goods!$A$3:$A$65537,0)),INDEX(background_technosphere!$F$2:$F$65536,MATCH(DX$1,background_technosphere!$C$2:$C$65536,0))),INDEX(l_fp!$B$3:$B$65537,MATCH(DX$1,l_fp!$A$3:$A$65537,0)))," "))</f>
        <v xml:space="preserve"> </v>
      </c>
      <c r="DY2" s="57" t="str">
        <f>IF(_xlfn.IFNA(_xlfn.IFNA(_xlfn.IFNA(INDEX(l_goods!$B$3:$B$65537,MATCH(DY$1,l_goods!$A$3:$A$65537,0)),INDEX(background_technosphere!$F$2:$F$65536,MATCH(DY$1,background_technosphere!$C$2:$C$65536,0))),INDEX(l_fp!$B$3:$B$65537,MATCH(DY$1,l_fp!$A$3:$A$65537,0)))," ")=0," ",_xlfn.IFNA(_xlfn.IFNA(_xlfn.IFNA(INDEX(l_goods!$B$3:$B$65537,MATCH(DY$1,l_goods!$A$3:$A$65537,0)),INDEX(background_technosphere!$F$2:$F$65536,MATCH(DY$1,background_technosphere!$C$2:$C$65536,0))),INDEX(l_fp!$B$3:$B$65537,MATCH(DY$1,l_fp!$A$3:$A$65537,0)))," "))</f>
        <v xml:space="preserve"> </v>
      </c>
      <c r="DZ2" s="57" t="str">
        <f>IF(_xlfn.IFNA(_xlfn.IFNA(_xlfn.IFNA(INDEX(l_goods!$B$3:$B$65537,MATCH(DZ$1,l_goods!$A$3:$A$65537,0)),INDEX(background_technosphere!$F$2:$F$65536,MATCH(DZ$1,background_technosphere!$C$2:$C$65536,0))),INDEX(l_fp!$B$3:$B$65537,MATCH(DZ$1,l_fp!$A$3:$A$65537,0)))," ")=0," ",_xlfn.IFNA(_xlfn.IFNA(_xlfn.IFNA(INDEX(l_goods!$B$3:$B$65537,MATCH(DZ$1,l_goods!$A$3:$A$65537,0)),INDEX(background_technosphere!$F$2:$F$65536,MATCH(DZ$1,background_technosphere!$C$2:$C$65536,0))),INDEX(l_fp!$B$3:$B$65537,MATCH(DZ$1,l_fp!$A$3:$A$65537,0)))," "))</f>
        <v xml:space="preserve"> </v>
      </c>
      <c r="EA2" s="57" t="str">
        <f>IF(_xlfn.IFNA(_xlfn.IFNA(_xlfn.IFNA(INDEX(l_goods!$B$3:$B$65537,MATCH(EA$1,l_goods!$A$3:$A$65537,0)),INDEX(background_technosphere!$F$2:$F$65536,MATCH(EA$1,background_technosphere!$C$2:$C$65536,0))),INDEX(l_fp!$B$3:$B$65537,MATCH(EA$1,l_fp!$A$3:$A$65537,0)))," ")=0," ",_xlfn.IFNA(_xlfn.IFNA(_xlfn.IFNA(INDEX(l_goods!$B$3:$B$65537,MATCH(EA$1,l_goods!$A$3:$A$65537,0)),INDEX(background_technosphere!$F$2:$F$65536,MATCH(EA$1,background_technosphere!$C$2:$C$65536,0))),INDEX(l_fp!$B$3:$B$65537,MATCH(EA$1,l_fp!$A$3:$A$65537,0)))," "))</f>
        <v xml:space="preserve"> </v>
      </c>
      <c r="EB2" s="57" t="str">
        <f>IF(_xlfn.IFNA(_xlfn.IFNA(_xlfn.IFNA(INDEX(l_goods!$B$3:$B$65537,MATCH(EB$1,l_goods!$A$3:$A$65537,0)),INDEX(background_technosphere!$F$2:$F$65536,MATCH(EB$1,background_technosphere!$C$2:$C$65536,0))),INDEX(l_fp!$B$3:$B$65537,MATCH(EB$1,l_fp!$A$3:$A$65537,0)))," ")=0," ",_xlfn.IFNA(_xlfn.IFNA(_xlfn.IFNA(INDEX(l_goods!$B$3:$B$65537,MATCH(EB$1,l_goods!$A$3:$A$65537,0)),INDEX(background_technosphere!$F$2:$F$65536,MATCH(EB$1,background_technosphere!$C$2:$C$65536,0))),INDEX(l_fp!$B$3:$B$65537,MATCH(EB$1,l_fp!$A$3:$A$65537,0)))," "))</f>
        <v xml:space="preserve"> </v>
      </c>
      <c r="EC2" s="57" t="str">
        <f>IF(_xlfn.IFNA(_xlfn.IFNA(_xlfn.IFNA(INDEX(l_goods!$B$3:$B$65537,MATCH(EC$1,l_goods!$A$3:$A$65537,0)),INDEX(background_technosphere!$F$2:$F$65536,MATCH(EC$1,background_technosphere!$C$2:$C$65536,0))),INDEX(l_fp!$B$3:$B$65537,MATCH(EC$1,l_fp!$A$3:$A$65537,0)))," ")=0," ",_xlfn.IFNA(_xlfn.IFNA(_xlfn.IFNA(INDEX(l_goods!$B$3:$B$65537,MATCH(EC$1,l_goods!$A$3:$A$65537,0)),INDEX(background_technosphere!$F$2:$F$65536,MATCH(EC$1,background_technosphere!$C$2:$C$65536,0))),INDEX(l_fp!$B$3:$B$65537,MATCH(EC$1,l_fp!$A$3:$A$65537,0)))," "))</f>
        <v xml:space="preserve"> </v>
      </c>
      <c r="ED2" s="57" t="str">
        <f>IF(_xlfn.IFNA(_xlfn.IFNA(_xlfn.IFNA(INDEX(l_goods!$B$3:$B$65537,MATCH(ED$1,l_goods!$A$3:$A$65537,0)),INDEX(background_technosphere!$F$2:$F$65536,MATCH(ED$1,background_technosphere!$C$2:$C$65536,0))),INDEX(l_fp!$B$3:$B$65537,MATCH(ED$1,l_fp!$A$3:$A$65537,0)))," ")=0," ",_xlfn.IFNA(_xlfn.IFNA(_xlfn.IFNA(INDEX(l_goods!$B$3:$B$65537,MATCH(ED$1,l_goods!$A$3:$A$65537,0)),INDEX(background_technosphere!$F$2:$F$65536,MATCH(ED$1,background_technosphere!$C$2:$C$65536,0))),INDEX(l_fp!$B$3:$B$65537,MATCH(ED$1,l_fp!$A$3:$A$65537,0)))," "))</f>
        <v xml:space="preserve"> </v>
      </c>
      <c r="EE2" s="57" t="str">
        <f>IF(_xlfn.IFNA(_xlfn.IFNA(_xlfn.IFNA(INDEX(l_goods!$B$3:$B$65537,MATCH(EE$1,l_goods!$A$3:$A$65537,0)),INDEX(background_technosphere!$F$2:$F$65536,MATCH(EE$1,background_technosphere!$C$2:$C$65536,0))),INDEX(l_fp!$B$3:$B$65537,MATCH(EE$1,l_fp!$A$3:$A$65537,0)))," ")=0," ",_xlfn.IFNA(_xlfn.IFNA(_xlfn.IFNA(INDEX(l_goods!$B$3:$B$65537,MATCH(EE$1,l_goods!$A$3:$A$65537,0)),INDEX(background_technosphere!$F$2:$F$65536,MATCH(EE$1,background_technosphere!$C$2:$C$65536,0))),INDEX(l_fp!$B$3:$B$65537,MATCH(EE$1,l_fp!$A$3:$A$65537,0)))," "))</f>
        <v xml:space="preserve"> </v>
      </c>
      <c r="EF2" s="57" t="str">
        <f>IF(_xlfn.IFNA(_xlfn.IFNA(_xlfn.IFNA(INDEX(l_goods!$B$3:$B$65537,MATCH(EF$1,l_goods!$A$3:$A$65537,0)),INDEX(background_technosphere!$F$2:$F$65536,MATCH(EF$1,background_technosphere!$C$2:$C$65536,0))),INDEX(l_fp!$B$3:$B$65537,MATCH(EF$1,l_fp!$A$3:$A$65537,0)))," ")=0," ",_xlfn.IFNA(_xlfn.IFNA(_xlfn.IFNA(INDEX(l_goods!$B$3:$B$65537,MATCH(EF$1,l_goods!$A$3:$A$65537,0)),INDEX(background_technosphere!$F$2:$F$65536,MATCH(EF$1,background_technosphere!$C$2:$C$65536,0))),INDEX(l_fp!$B$3:$B$65537,MATCH(EF$1,l_fp!$A$3:$A$65537,0)))," "))</f>
        <v xml:space="preserve"> </v>
      </c>
      <c r="EG2" s="57" t="str">
        <f>IF(_xlfn.IFNA(_xlfn.IFNA(_xlfn.IFNA(INDEX(l_goods!$B$3:$B$65537,MATCH(EG$1,l_goods!$A$3:$A$65537,0)),INDEX(background_technosphere!$F$2:$F$65536,MATCH(EG$1,background_technosphere!$C$2:$C$65536,0))),INDEX(l_fp!$B$3:$B$65537,MATCH(EG$1,l_fp!$A$3:$A$65537,0)))," ")=0," ",_xlfn.IFNA(_xlfn.IFNA(_xlfn.IFNA(INDEX(l_goods!$B$3:$B$65537,MATCH(EG$1,l_goods!$A$3:$A$65537,0)),INDEX(background_technosphere!$F$2:$F$65536,MATCH(EG$1,background_technosphere!$C$2:$C$65536,0))),INDEX(l_fp!$B$3:$B$65537,MATCH(EG$1,l_fp!$A$3:$A$65537,0)))," "))</f>
        <v xml:space="preserve"> </v>
      </c>
      <c r="EH2" s="57" t="str">
        <f>IF(_xlfn.IFNA(_xlfn.IFNA(_xlfn.IFNA(INDEX(l_goods!$B$3:$B$65537,MATCH(EH$1,l_goods!$A$3:$A$65537,0)),INDEX(background_technosphere!$F$2:$F$65536,MATCH(EH$1,background_technosphere!$C$2:$C$65536,0))),INDEX(l_fp!$B$3:$B$65537,MATCH(EH$1,l_fp!$A$3:$A$65537,0)))," ")=0," ",_xlfn.IFNA(_xlfn.IFNA(_xlfn.IFNA(INDEX(l_goods!$B$3:$B$65537,MATCH(EH$1,l_goods!$A$3:$A$65537,0)),INDEX(background_technosphere!$F$2:$F$65536,MATCH(EH$1,background_technosphere!$C$2:$C$65536,0))),INDEX(l_fp!$B$3:$B$65537,MATCH(EH$1,l_fp!$A$3:$A$65537,0)))," "))</f>
        <v xml:space="preserve"> </v>
      </c>
      <c r="EI2" s="57" t="str">
        <f>IF(_xlfn.IFNA(_xlfn.IFNA(_xlfn.IFNA(INDEX(l_goods!$B$3:$B$65537,MATCH(EI$1,l_goods!$A$3:$A$65537,0)),INDEX(background_technosphere!$F$2:$F$65536,MATCH(EI$1,background_technosphere!$C$2:$C$65536,0))),INDEX(l_fp!$B$3:$B$65537,MATCH(EI$1,l_fp!$A$3:$A$65537,0)))," ")=0," ",_xlfn.IFNA(_xlfn.IFNA(_xlfn.IFNA(INDEX(l_goods!$B$3:$B$65537,MATCH(EI$1,l_goods!$A$3:$A$65537,0)),INDEX(background_technosphere!$F$2:$F$65536,MATCH(EI$1,background_technosphere!$C$2:$C$65536,0))),INDEX(l_fp!$B$3:$B$65537,MATCH(EI$1,l_fp!$A$3:$A$65537,0)))," "))</f>
        <v xml:space="preserve"> </v>
      </c>
      <c r="EJ2" s="57" t="str">
        <f>IF(_xlfn.IFNA(_xlfn.IFNA(_xlfn.IFNA(INDEX(l_goods!$B$3:$B$65537,MATCH(EJ$1,l_goods!$A$3:$A$65537,0)),INDEX(background_technosphere!$F$2:$F$65536,MATCH(EJ$1,background_technosphere!$C$2:$C$65536,0))),INDEX(l_fp!$B$3:$B$65537,MATCH(EJ$1,l_fp!$A$3:$A$65537,0)))," ")=0," ",_xlfn.IFNA(_xlfn.IFNA(_xlfn.IFNA(INDEX(l_goods!$B$3:$B$65537,MATCH(EJ$1,l_goods!$A$3:$A$65537,0)),INDEX(background_technosphere!$F$2:$F$65536,MATCH(EJ$1,background_technosphere!$C$2:$C$65536,0))),INDEX(l_fp!$B$3:$B$65537,MATCH(EJ$1,l_fp!$A$3:$A$65537,0)))," "))</f>
        <v xml:space="preserve"> </v>
      </c>
      <c r="EK2" s="57" t="str">
        <f>IF(_xlfn.IFNA(_xlfn.IFNA(_xlfn.IFNA(INDEX(l_goods!$B$3:$B$65537,MATCH(EK$1,l_goods!$A$3:$A$65537,0)),INDEX(background_technosphere!$F$2:$F$65536,MATCH(EK$1,background_technosphere!$C$2:$C$65536,0))),INDEX(l_fp!$B$3:$B$65537,MATCH(EK$1,l_fp!$A$3:$A$65537,0)))," ")=0," ",_xlfn.IFNA(_xlfn.IFNA(_xlfn.IFNA(INDEX(l_goods!$B$3:$B$65537,MATCH(EK$1,l_goods!$A$3:$A$65537,0)),INDEX(background_technosphere!$F$2:$F$65536,MATCH(EK$1,background_technosphere!$C$2:$C$65536,0))),INDEX(l_fp!$B$3:$B$65537,MATCH(EK$1,l_fp!$A$3:$A$65537,0)))," "))</f>
        <v xml:space="preserve"> </v>
      </c>
      <c r="EL2" s="57" t="str">
        <f>IF(_xlfn.IFNA(_xlfn.IFNA(_xlfn.IFNA(INDEX(l_goods!$B$3:$B$65537,MATCH(EL$1,l_goods!$A$3:$A$65537,0)),INDEX(background_technosphere!$F$2:$F$65536,MATCH(EL$1,background_technosphere!$C$2:$C$65536,0))),INDEX(l_fp!$B$3:$B$65537,MATCH(EL$1,l_fp!$A$3:$A$65537,0)))," ")=0," ",_xlfn.IFNA(_xlfn.IFNA(_xlfn.IFNA(INDEX(l_goods!$B$3:$B$65537,MATCH(EL$1,l_goods!$A$3:$A$65537,0)),INDEX(background_technosphere!$F$2:$F$65536,MATCH(EL$1,background_technosphere!$C$2:$C$65536,0))),INDEX(l_fp!$B$3:$B$65537,MATCH(EL$1,l_fp!$A$3:$A$65537,0)))," "))</f>
        <v xml:space="preserve"> </v>
      </c>
      <c r="EM2" s="57" t="str">
        <f>IF(_xlfn.IFNA(_xlfn.IFNA(_xlfn.IFNA(INDEX(l_goods!$B$3:$B$65537,MATCH(EM$1,l_goods!$A$3:$A$65537,0)),INDEX(background_technosphere!$F$2:$F$65536,MATCH(EM$1,background_technosphere!$C$2:$C$65536,0))),INDEX(l_fp!$B$3:$B$65537,MATCH(EM$1,l_fp!$A$3:$A$65537,0)))," ")=0," ",_xlfn.IFNA(_xlfn.IFNA(_xlfn.IFNA(INDEX(l_goods!$B$3:$B$65537,MATCH(EM$1,l_goods!$A$3:$A$65537,0)),INDEX(background_technosphere!$F$2:$F$65536,MATCH(EM$1,background_technosphere!$C$2:$C$65536,0))),INDEX(l_fp!$B$3:$B$65537,MATCH(EM$1,l_fp!$A$3:$A$65537,0)))," "))</f>
        <v xml:space="preserve"> </v>
      </c>
      <c r="EN2" s="57" t="str">
        <f>IF(_xlfn.IFNA(_xlfn.IFNA(_xlfn.IFNA(INDEX(l_goods!$B$3:$B$65537,MATCH(EN$1,l_goods!$A$3:$A$65537,0)),INDEX(background_technosphere!$F$2:$F$65536,MATCH(EN$1,background_technosphere!$C$2:$C$65536,0))),INDEX(l_fp!$B$3:$B$65537,MATCH(EN$1,l_fp!$A$3:$A$65537,0)))," ")=0," ",_xlfn.IFNA(_xlfn.IFNA(_xlfn.IFNA(INDEX(l_goods!$B$3:$B$65537,MATCH(EN$1,l_goods!$A$3:$A$65537,0)),INDEX(background_technosphere!$F$2:$F$65536,MATCH(EN$1,background_technosphere!$C$2:$C$65536,0))),INDEX(l_fp!$B$3:$B$65537,MATCH(EN$1,l_fp!$A$3:$A$65537,0)))," "))</f>
        <v xml:space="preserve"> </v>
      </c>
      <c r="EO2" s="57" t="str">
        <f>IF(_xlfn.IFNA(_xlfn.IFNA(_xlfn.IFNA(INDEX(l_goods!$B$3:$B$65537,MATCH(EO$1,l_goods!$A$3:$A$65537,0)),INDEX(background_technosphere!$F$2:$F$65536,MATCH(EO$1,background_technosphere!$C$2:$C$65536,0))),INDEX(l_fp!$B$3:$B$65537,MATCH(EO$1,l_fp!$A$3:$A$65537,0)))," ")=0," ",_xlfn.IFNA(_xlfn.IFNA(_xlfn.IFNA(INDEX(l_goods!$B$3:$B$65537,MATCH(EO$1,l_goods!$A$3:$A$65537,0)),INDEX(background_technosphere!$F$2:$F$65536,MATCH(EO$1,background_technosphere!$C$2:$C$65536,0))),INDEX(l_fp!$B$3:$B$65537,MATCH(EO$1,l_fp!$A$3:$A$65537,0)))," "))</f>
        <v xml:space="preserve"> </v>
      </c>
      <c r="EP2" s="57" t="str">
        <f>IF(_xlfn.IFNA(_xlfn.IFNA(_xlfn.IFNA(INDEX(l_goods!$B$3:$B$65537,MATCH(EP$1,l_goods!$A$3:$A$65537,0)),INDEX(background_technosphere!$F$2:$F$65536,MATCH(EP$1,background_technosphere!$C$2:$C$65536,0))),INDEX(l_fp!$B$3:$B$65537,MATCH(EP$1,l_fp!$A$3:$A$65537,0)))," ")=0," ",_xlfn.IFNA(_xlfn.IFNA(_xlfn.IFNA(INDEX(l_goods!$B$3:$B$65537,MATCH(EP$1,l_goods!$A$3:$A$65537,0)),INDEX(background_technosphere!$F$2:$F$65536,MATCH(EP$1,background_technosphere!$C$2:$C$65536,0))),INDEX(l_fp!$B$3:$B$65537,MATCH(EP$1,l_fp!$A$3:$A$65537,0)))," "))</f>
        <v xml:space="preserve"> </v>
      </c>
      <c r="EQ2" s="57" t="str">
        <f>IF(_xlfn.IFNA(_xlfn.IFNA(_xlfn.IFNA(INDEX(l_goods!$B$3:$B$65537,MATCH(EQ$1,l_goods!$A$3:$A$65537,0)),INDEX(background_technosphere!$F$2:$F$65536,MATCH(EQ$1,background_technosphere!$C$2:$C$65536,0))),INDEX(l_fp!$B$3:$B$65537,MATCH(EQ$1,l_fp!$A$3:$A$65537,0)))," ")=0," ",_xlfn.IFNA(_xlfn.IFNA(_xlfn.IFNA(INDEX(l_goods!$B$3:$B$65537,MATCH(EQ$1,l_goods!$A$3:$A$65537,0)),INDEX(background_technosphere!$F$2:$F$65536,MATCH(EQ$1,background_technosphere!$C$2:$C$65536,0))),INDEX(l_fp!$B$3:$B$65537,MATCH(EQ$1,l_fp!$A$3:$A$65537,0)))," "))</f>
        <v xml:space="preserve"> </v>
      </c>
      <c r="ER2" s="57" t="str">
        <f>IF(_xlfn.IFNA(_xlfn.IFNA(_xlfn.IFNA(INDEX(l_goods!$B$3:$B$65537,MATCH(ER$1,l_goods!$A$3:$A$65537,0)),INDEX(background_technosphere!$F$2:$F$65536,MATCH(ER$1,background_technosphere!$C$2:$C$65536,0))),INDEX(l_fp!$B$3:$B$65537,MATCH(ER$1,l_fp!$A$3:$A$65537,0)))," ")=0," ",_xlfn.IFNA(_xlfn.IFNA(_xlfn.IFNA(INDEX(l_goods!$B$3:$B$65537,MATCH(ER$1,l_goods!$A$3:$A$65537,0)),INDEX(background_technosphere!$F$2:$F$65536,MATCH(ER$1,background_technosphere!$C$2:$C$65536,0))),INDEX(l_fp!$B$3:$B$65537,MATCH(ER$1,l_fp!$A$3:$A$65537,0)))," "))</f>
        <v xml:space="preserve"> </v>
      </c>
      <c r="ES2" s="57" t="str">
        <f>IF(_xlfn.IFNA(_xlfn.IFNA(_xlfn.IFNA(INDEX(l_goods!$B$3:$B$65537,MATCH(ES$1,l_goods!$A$3:$A$65537,0)),INDEX(background_technosphere!$F$2:$F$65536,MATCH(ES$1,background_technosphere!$C$2:$C$65536,0))),INDEX(l_fp!$B$3:$B$65537,MATCH(ES$1,l_fp!$A$3:$A$65537,0)))," ")=0," ",_xlfn.IFNA(_xlfn.IFNA(_xlfn.IFNA(INDEX(l_goods!$B$3:$B$65537,MATCH(ES$1,l_goods!$A$3:$A$65537,0)),INDEX(background_technosphere!$F$2:$F$65536,MATCH(ES$1,background_technosphere!$C$2:$C$65536,0))),INDEX(l_fp!$B$3:$B$65537,MATCH(ES$1,l_fp!$A$3:$A$65537,0)))," "))</f>
        <v xml:space="preserve"> </v>
      </c>
      <c r="ET2" s="57" t="str">
        <f>IF(_xlfn.IFNA(_xlfn.IFNA(_xlfn.IFNA(INDEX(l_goods!$B$3:$B$65537,MATCH(ET$1,l_goods!$A$3:$A$65537,0)),INDEX(background_technosphere!$F$2:$F$65536,MATCH(ET$1,background_technosphere!$C$2:$C$65536,0))),INDEX(l_fp!$B$3:$B$65537,MATCH(ET$1,l_fp!$A$3:$A$65537,0)))," ")=0," ",_xlfn.IFNA(_xlfn.IFNA(_xlfn.IFNA(INDEX(l_goods!$B$3:$B$65537,MATCH(ET$1,l_goods!$A$3:$A$65537,0)),INDEX(background_technosphere!$F$2:$F$65536,MATCH(ET$1,background_technosphere!$C$2:$C$65536,0))),INDEX(l_fp!$B$3:$B$65537,MATCH(ET$1,l_fp!$A$3:$A$65537,0)))," "))</f>
        <v xml:space="preserve"> </v>
      </c>
      <c r="EU2" s="57" t="str">
        <f>IF(_xlfn.IFNA(_xlfn.IFNA(_xlfn.IFNA(INDEX(l_goods!$B$3:$B$65537,MATCH(EU$1,l_goods!$A$3:$A$65537,0)),INDEX(background_technosphere!$F$2:$F$65536,MATCH(EU$1,background_technosphere!$C$2:$C$65536,0))),INDEX(l_fp!$B$3:$B$65537,MATCH(EU$1,l_fp!$A$3:$A$65537,0)))," ")=0," ",_xlfn.IFNA(_xlfn.IFNA(_xlfn.IFNA(INDEX(l_goods!$B$3:$B$65537,MATCH(EU$1,l_goods!$A$3:$A$65537,0)),INDEX(background_technosphere!$F$2:$F$65536,MATCH(EU$1,background_technosphere!$C$2:$C$65536,0))),INDEX(l_fp!$B$3:$B$65537,MATCH(EU$1,l_fp!$A$3:$A$65537,0)))," "))</f>
        <v xml:space="preserve"> </v>
      </c>
      <c r="EV2" s="57" t="str">
        <f>IF(_xlfn.IFNA(_xlfn.IFNA(_xlfn.IFNA(INDEX(l_goods!$B$3:$B$65537,MATCH(EV$1,l_goods!$A$3:$A$65537,0)),INDEX(background_technosphere!$F$2:$F$65536,MATCH(EV$1,background_technosphere!$C$2:$C$65536,0))),INDEX(l_fp!$B$3:$B$65537,MATCH(EV$1,l_fp!$A$3:$A$65537,0)))," ")=0," ",_xlfn.IFNA(_xlfn.IFNA(_xlfn.IFNA(INDEX(l_goods!$B$3:$B$65537,MATCH(EV$1,l_goods!$A$3:$A$65537,0)),INDEX(background_technosphere!$F$2:$F$65536,MATCH(EV$1,background_technosphere!$C$2:$C$65536,0))),INDEX(l_fp!$B$3:$B$65537,MATCH(EV$1,l_fp!$A$3:$A$65537,0)))," "))</f>
        <v xml:space="preserve"> </v>
      </c>
      <c r="EW2" s="57" t="str">
        <f>IF(_xlfn.IFNA(_xlfn.IFNA(_xlfn.IFNA(INDEX(l_goods!$B$3:$B$65537,MATCH(EW$1,l_goods!$A$3:$A$65537,0)),INDEX(background_technosphere!$F$2:$F$65536,MATCH(EW$1,background_technosphere!$C$2:$C$65536,0))),INDEX(l_fp!$B$3:$B$65537,MATCH(EW$1,l_fp!$A$3:$A$65537,0)))," ")=0," ",_xlfn.IFNA(_xlfn.IFNA(_xlfn.IFNA(INDEX(l_goods!$B$3:$B$65537,MATCH(EW$1,l_goods!$A$3:$A$65537,0)),INDEX(background_technosphere!$F$2:$F$65536,MATCH(EW$1,background_technosphere!$C$2:$C$65536,0))),INDEX(l_fp!$B$3:$B$65537,MATCH(EW$1,l_fp!$A$3:$A$65537,0)))," "))</f>
        <v xml:space="preserve"> </v>
      </c>
      <c r="EX2" s="57" t="str">
        <f>IF(_xlfn.IFNA(_xlfn.IFNA(_xlfn.IFNA(INDEX(l_goods!$B$3:$B$65537,MATCH(EX$1,l_goods!$A$3:$A$65537,0)),INDEX(background_technosphere!$F$2:$F$65536,MATCH(EX$1,background_technosphere!$C$2:$C$65536,0))),INDEX(l_fp!$B$3:$B$65537,MATCH(EX$1,l_fp!$A$3:$A$65537,0)))," ")=0," ",_xlfn.IFNA(_xlfn.IFNA(_xlfn.IFNA(INDEX(l_goods!$B$3:$B$65537,MATCH(EX$1,l_goods!$A$3:$A$65537,0)),INDEX(background_technosphere!$F$2:$F$65536,MATCH(EX$1,background_technosphere!$C$2:$C$65536,0))),INDEX(l_fp!$B$3:$B$65537,MATCH(EX$1,l_fp!$A$3:$A$65537,0)))," "))</f>
        <v xml:space="preserve"> </v>
      </c>
      <c r="EY2" s="57" t="str">
        <f>IF(_xlfn.IFNA(_xlfn.IFNA(_xlfn.IFNA(INDEX(l_goods!$B$3:$B$65537,MATCH(EY$1,l_goods!$A$3:$A$65537,0)),INDEX(background_technosphere!$F$2:$F$65536,MATCH(EY$1,background_technosphere!$C$2:$C$65536,0))),INDEX(l_fp!$B$3:$B$65537,MATCH(EY$1,l_fp!$A$3:$A$65537,0)))," ")=0," ",_xlfn.IFNA(_xlfn.IFNA(_xlfn.IFNA(INDEX(l_goods!$B$3:$B$65537,MATCH(EY$1,l_goods!$A$3:$A$65537,0)),INDEX(background_technosphere!$F$2:$F$65536,MATCH(EY$1,background_technosphere!$C$2:$C$65536,0))),INDEX(l_fp!$B$3:$B$65537,MATCH(EY$1,l_fp!$A$3:$A$65537,0)))," "))</f>
        <v xml:space="preserve"> </v>
      </c>
      <c r="EZ2" s="57" t="str">
        <f>IF(_xlfn.IFNA(_xlfn.IFNA(_xlfn.IFNA(INDEX(l_goods!$B$3:$B$65537,MATCH(EZ$1,l_goods!$A$3:$A$65537,0)),INDEX(background_technosphere!$F$2:$F$65536,MATCH(EZ$1,background_technosphere!$C$2:$C$65536,0))),INDEX(l_fp!$B$3:$B$65537,MATCH(EZ$1,l_fp!$A$3:$A$65537,0)))," ")=0," ",_xlfn.IFNA(_xlfn.IFNA(_xlfn.IFNA(INDEX(l_goods!$B$3:$B$65537,MATCH(EZ$1,l_goods!$A$3:$A$65537,0)),INDEX(background_technosphere!$F$2:$F$65536,MATCH(EZ$1,background_technosphere!$C$2:$C$65536,0))),INDEX(l_fp!$B$3:$B$65537,MATCH(EZ$1,l_fp!$A$3:$A$65537,0)))," "))</f>
        <v xml:space="preserve"> </v>
      </c>
      <c r="FA2" s="57" t="str">
        <f>IF(_xlfn.IFNA(_xlfn.IFNA(_xlfn.IFNA(INDEX(l_goods!$B$3:$B$65537,MATCH(FA$1,l_goods!$A$3:$A$65537,0)),INDEX(background_technosphere!$F$2:$F$65536,MATCH(FA$1,background_technosphere!$C$2:$C$65536,0))),INDEX(l_fp!$B$3:$B$65537,MATCH(FA$1,l_fp!$A$3:$A$65537,0)))," ")=0," ",_xlfn.IFNA(_xlfn.IFNA(_xlfn.IFNA(INDEX(l_goods!$B$3:$B$65537,MATCH(FA$1,l_goods!$A$3:$A$65537,0)),INDEX(background_technosphere!$F$2:$F$65536,MATCH(FA$1,background_technosphere!$C$2:$C$65536,0))),INDEX(l_fp!$B$3:$B$65537,MATCH(FA$1,l_fp!$A$3:$A$65537,0)))," "))</f>
        <v xml:space="preserve"> </v>
      </c>
      <c r="FB2" s="57" t="str">
        <f>IF(_xlfn.IFNA(_xlfn.IFNA(_xlfn.IFNA(INDEX(l_goods!$B$3:$B$65537,MATCH(FB$1,l_goods!$A$3:$A$65537,0)),INDEX(background_technosphere!$F$2:$F$65536,MATCH(FB$1,background_technosphere!$C$2:$C$65536,0))),INDEX(l_fp!$B$3:$B$65537,MATCH(FB$1,l_fp!$A$3:$A$65537,0)))," ")=0," ",_xlfn.IFNA(_xlfn.IFNA(_xlfn.IFNA(INDEX(l_goods!$B$3:$B$65537,MATCH(FB$1,l_goods!$A$3:$A$65537,0)),INDEX(background_technosphere!$F$2:$F$65536,MATCH(FB$1,background_technosphere!$C$2:$C$65536,0))),INDEX(l_fp!$B$3:$B$65537,MATCH(FB$1,l_fp!$A$3:$A$65537,0)))," "))</f>
        <v xml:space="preserve"> </v>
      </c>
      <c r="FC2" s="57" t="str">
        <f>IF(_xlfn.IFNA(_xlfn.IFNA(_xlfn.IFNA(INDEX(l_goods!$B$3:$B$65537,MATCH(FC$1,l_goods!$A$3:$A$65537,0)),INDEX(background_technosphere!$F$2:$F$65536,MATCH(FC$1,background_technosphere!$C$2:$C$65536,0))),INDEX(l_fp!$B$3:$B$65537,MATCH(FC$1,l_fp!$A$3:$A$65537,0)))," ")=0," ",_xlfn.IFNA(_xlfn.IFNA(_xlfn.IFNA(INDEX(l_goods!$B$3:$B$65537,MATCH(FC$1,l_goods!$A$3:$A$65537,0)),INDEX(background_technosphere!$F$2:$F$65536,MATCH(FC$1,background_technosphere!$C$2:$C$65536,0))),INDEX(l_fp!$B$3:$B$65537,MATCH(FC$1,l_fp!$A$3:$A$65537,0)))," "))</f>
        <v xml:space="preserve"> </v>
      </c>
      <c r="FD2" s="57" t="str">
        <f>IF(_xlfn.IFNA(_xlfn.IFNA(_xlfn.IFNA(INDEX(l_goods!$B$3:$B$65537,MATCH(FD$1,l_goods!$A$3:$A$65537,0)),INDEX(background_technosphere!$F$2:$F$65536,MATCH(FD$1,background_technosphere!$C$2:$C$65536,0))),INDEX(l_fp!$B$3:$B$65537,MATCH(FD$1,l_fp!$A$3:$A$65537,0)))," ")=0," ",_xlfn.IFNA(_xlfn.IFNA(_xlfn.IFNA(INDEX(l_goods!$B$3:$B$65537,MATCH(FD$1,l_goods!$A$3:$A$65537,0)),INDEX(background_technosphere!$F$2:$F$65536,MATCH(FD$1,background_technosphere!$C$2:$C$65536,0))),INDEX(l_fp!$B$3:$B$65537,MATCH(FD$1,l_fp!$A$3:$A$65537,0)))," "))</f>
        <v xml:space="preserve"> </v>
      </c>
      <c r="FE2" s="57" t="str">
        <f>IF(_xlfn.IFNA(_xlfn.IFNA(_xlfn.IFNA(INDEX(l_goods!$B$3:$B$65537,MATCH(FE$1,l_goods!$A$3:$A$65537,0)),INDEX(background_technosphere!$F$2:$F$65536,MATCH(FE$1,background_technosphere!$C$2:$C$65536,0))),INDEX(l_fp!$B$3:$B$65537,MATCH(FE$1,l_fp!$A$3:$A$65537,0)))," ")=0," ",_xlfn.IFNA(_xlfn.IFNA(_xlfn.IFNA(INDEX(l_goods!$B$3:$B$65537,MATCH(FE$1,l_goods!$A$3:$A$65537,0)),INDEX(background_technosphere!$F$2:$F$65536,MATCH(FE$1,background_technosphere!$C$2:$C$65536,0))),INDEX(l_fp!$B$3:$B$65537,MATCH(FE$1,l_fp!$A$3:$A$65537,0)))," "))</f>
        <v xml:space="preserve"> </v>
      </c>
      <c r="FF2" s="57" t="str">
        <f>IF(_xlfn.IFNA(_xlfn.IFNA(_xlfn.IFNA(INDEX(l_goods!$B$3:$B$65537,MATCH(FF$1,l_goods!$A$3:$A$65537,0)),INDEX(background_technosphere!$F$2:$F$65536,MATCH(FF$1,background_technosphere!$C$2:$C$65536,0))),INDEX(l_fp!$B$3:$B$65537,MATCH(FF$1,l_fp!$A$3:$A$65537,0)))," ")=0," ",_xlfn.IFNA(_xlfn.IFNA(_xlfn.IFNA(INDEX(l_goods!$B$3:$B$65537,MATCH(FF$1,l_goods!$A$3:$A$65537,0)),INDEX(background_technosphere!$F$2:$F$65536,MATCH(FF$1,background_technosphere!$C$2:$C$65536,0))),INDEX(l_fp!$B$3:$B$65537,MATCH(FF$1,l_fp!$A$3:$A$65537,0)))," "))</f>
        <v xml:space="preserve"> </v>
      </c>
      <c r="FG2" s="57" t="str">
        <f>IF(_xlfn.IFNA(_xlfn.IFNA(_xlfn.IFNA(INDEX(l_goods!$B$3:$B$65537,MATCH(FG$1,l_goods!$A$3:$A$65537,0)),INDEX(background_technosphere!$F$2:$F$65536,MATCH(FG$1,background_technosphere!$C$2:$C$65536,0))),INDEX(l_fp!$B$3:$B$65537,MATCH(FG$1,l_fp!$A$3:$A$65537,0)))," ")=0," ",_xlfn.IFNA(_xlfn.IFNA(_xlfn.IFNA(INDEX(l_goods!$B$3:$B$65537,MATCH(FG$1,l_goods!$A$3:$A$65537,0)),INDEX(background_technosphere!$F$2:$F$65536,MATCH(FG$1,background_technosphere!$C$2:$C$65536,0))),INDEX(l_fp!$B$3:$B$65537,MATCH(FG$1,l_fp!$A$3:$A$65537,0)))," "))</f>
        <v xml:space="preserve"> </v>
      </c>
      <c r="FH2" s="57" t="str">
        <f>IF(_xlfn.IFNA(_xlfn.IFNA(_xlfn.IFNA(INDEX(l_goods!$B$3:$B$65537,MATCH(FH$1,l_goods!$A$3:$A$65537,0)),INDEX(background_technosphere!$F$2:$F$65536,MATCH(FH$1,background_technosphere!$C$2:$C$65536,0))),INDEX(l_fp!$B$3:$B$65537,MATCH(FH$1,l_fp!$A$3:$A$65537,0)))," ")=0," ",_xlfn.IFNA(_xlfn.IFNA(_xlfn.IFNA(INDEX(l_goods!$B$3:$B$65537,MATCH(FH$1,l_goods!$A$3:$A$65537,0)),INDEX(background_technosphere!$F$2:$F$65536,MATCH(FH$1,background_technosphere!$C$2:$C$65536,0))),INDEX(l_fp!$B$3:$B$65537,MATCH(FH$1,l_fp!$A$3:$A$65537,0)))," "))</f>
        <v xml:space="preserve"> </v>
      </c>
      <c r="FI2" s="57" t="str">
        <f>IF(_xlfn.IFNA(_xlfn.IFNA(_xlfn.IFNA(INDEX(l_goods!$B$3:$B$65537,MATCH(FI$1,l_goods!$A$3:$A$65537,0)),INDEX(background_technosphere!$F$2:$F$65536,MATCH(FI$1,background_technosphere!$C$2:$C$65536,0))),INDEX(l_fp!$B$3:$B$65537,MATCH(FI$1,l_fp!$A$3:$A$65537,0)))," ")=0," ",_xlfn.IFNA(_xlfn.IFNA(_xlfn.IFNA(INDEX(l_goods!$B$3:$B$65537,MATCH(FI$1,l_goods!$A$3:$A$65537,0)),INDEX(background_technosphere!$F$2:$F$65536,MATCH(FI$1,background_technosphere!$C$2:$C$65536,0))),INDEX(l_fp!$B$3:$B$65537,MATCH(FI$1,l_fp!$A$3:$A$65537,0)))," "))</f>
        <v xml:space="preserve"> </v>
      </c>
      <c r="FJ2" s="57" t="str">
        <f>IF(_xlfn.IFNA(_xlfn.IFNA(_xlfn.IFNA(INDEX(l_goods!$B$3:$B$65537,MATCH(FJ$1,l_goods!$A$3:$A$65537,0)),INDEX(background_technosphere!$F$2:$F$65536,MATCH(FJ$1,background_technosphere!$C$2:$C$65536,0))),INDEX(l_fp!$B$3:$B$65537,MATCH(FJ$1,l_fp!$A$3:$A$65537,0)))," ")=0," ",_xlfn.IFNA(_xlfn.IFNA(_xlfn.IFNA(INDEX(l_goods!$B$3:$B$65537,MATCH(FJ$1,l_goods!$A$3:$A$65537,0)),INDEX(background_technosphere!$F$2:$F$65536,MATCH(FJ$1,background_technosphere!$C$2:$C$65536,0))),INDEX(l_fp!$B$3:$B$65537,MATCH(FJ$1,l_fp!$A$3:$A$65537,0)))," "))</f>
        <v xml:space="preserve"> </v>
      </c>
      <c r="FK2" s="57" t="str">
        <f>IF(_xlfn.IFNA(_xlfn.IFNA(_xlfn.IFNA(INDEX(l_goods!$B$3:$B$65537,MATCH(FK$1,l_goods!$A$3:$A$65537,0)),INDEX(background_technosphere!$F$2:$F$65536,MATCH(FK$1,background_technosphere!$C$2:$C$65536,0))),INDEX(l_fp!$B$3:$B$65537,MATCH(FK$1,l_fp!$A$3:$A$65537,0)))," ")=0," ",_xlfn.IFNA(_xlfn.IFNA(_xlfn.IFNA(INDEX(l_goods!$B$3:$B$65537,MATCH(FK$1,l_goods!$A$3:$A$65537,0)),INDEX(background_technosphere!$F$2:$F$65536,MATCH(FK$1,background_technosphere!$C$2:$C$65536,0))),INDEX(l_fp!$B$3:$B$65537,MATCH(FK$1,l_fp!$A$3:$A$65537,0)))," "))</f>
        <v xml:space="preserve"> </v>
      </c>
      <c r="FL2" s="57" t="str">
        <f>IF(_xlfn.IFNA(_xlfn.IFNA(_xlfn.IFNA(INDEX(l_goods!$B$3:$B$65537,MATCH(FL$1,l_goods!$A$3:$A$65537,0)),INDEX(background_technosphere!$F$2:$F$65536,MATCH(FL$1,background_technosphere!$C$2:$C$65536,0))),INDEX(l_fp!$B$3:$B$65537,MATCH(FL$1,l_fp!$A$3:$A$65537,0)))," ")=0," ",_xlfn.IFNA(_xlfn.IFNA(_xlfn.IFNA(INDEX(l_goods!$B$3:$B$65537,MATCH(FL$1,l_goods!$A$3:$A$65537,0)),INDEX(background_technosphere!$F$2:$F$65536,MATCH(FL$1,background_technosphere!$C$2:$C$65536,0))),INDEX(l_fp!$B$3:$B$65537,MATCH(FL$1,l_fp!$A$3:$A$65537,0)))," "))</f>
        <v xml:space="preserve"> </v>
      </c>
      <c r="FM2" s="57" t="str">
        <f>IF(_xlfn.IFNA(_xlfn.IFNA(_xlfn.IFNA(INDEX(l_goods!$B$3:$B$65537,MATCH(FM$1,l_goods!$A$3:$A$65537,0)),INDEX(background_technosphere!$F$2:$F$65536,MATCH(FM$1,background_technosphere!$C$2:$C$65536,0))),INDEX(l_fp!$B$3:$B$65537,MATCH(FM$1,l_fp!$A$3:$A$65537,0)))," ")=0," ",_xlfn.IFNA(_xlfn.IFNA(_xlfn.IFNA(INDEX(l_goods!$B$3:$B$65537,MATCH(FM$1,l_goods!$A$3:$A$65537,0)),INDEX(background_technosphere!$F$2:$F$65536,MATCH(FM$1,background_technosphere!$C$2:$C$65536,0))),INDEX(l_fp!$B$3:$B$65537,MATCH(FM$1,l_fp!$A$3:$A$65537,0)))," "))</f>
        <v xml:space="preserve"> </v>
      </c>
      <c r="FN2" s="57" t="str">
        <f>IF(_xlfn.IFNA(_xlfn.IFNA(_xlfn.IFNA(INDEX(l_goods!$B$3:$B$65537,MATCH(FN$1,l_goods!$A$3:$A$65537,0)),INDEX(background_technosphere!$F$2:$F$65536,MATCH(FN$1,background_technosphere!$C$2:$C$65536,0))),INDEX(l_fp!$B$3:$B$65537,MATCH(FN$1,l_fp!$A$3:$A$65537,0)))," ")=0," ",_xlfn.IFNA(_xlfn.IFNA(_xlfn.IFNA(INDEX(l_goods!$B$3:$B$65537,MATCH(FN$1,l_goods!$A$3:$A$65537,0)),INDEX(background_technosphere!$F$2:$F$65536,MATCH(FN$1,background_technosphere!$C$2:$C$65536,0))),INDEX(l_fp!$B$3:$B$65537,MATCH(FN$1,l_fp!$A$3:$A$65537,0)))," "))</f>
        <v xml:space="preserve"> </v>
      </c>
      <c r="FO2" s="57" t="str">
        <f>IF(_xlfn.IFNA(_xlfn.IFNA(_xlfn.IFNA(INDEX(l_goods!$B$3:$B$65537,MATCH(FO$1,l_goods!$A$3:$A$65537,0)),INDEX(background_technosphere!$F$2:$F$65536,MATCH(FO$1,background_technosphere!$C$2:$C$65536,0))),INDEX(l_fp!$B$3:$B$65537,MATCH(FO$1,l_fp!$A$3:$A$65537,0)))," ")=0," ",_xlfn.IFNA(_xlfn.IFNA(_xlfn.IFNA(INDEX(l_goods!$B$3:$B$65537,MATCH(FO$1,l_goods!$A$3:$A$65537,0)),INDEX(background_technosphere!$F$2:$F$65536,MATCH(FO$1,background_technosphere!$C$2:$C$65536,0))),INDEX(l_fp!$B$3:$B$65537,MATCH(FO$1,l_fp!$A$3:$A$65537,0)))," "))</f>
        <v xml:space="preserve"> </v>
      </c>
      <c r="FP2" s="57" t="str">
        <f>IF(_xlfn.IFNA(_xlfn.IFNA(_xlfn.IFNA(INDEX(l_goods!$B$3:$B$65537,MATCH(FP$1,l_goods!$A$3:$A$65537,0)),INDEX(background_technosphere!$F$2:$F$65536,MATCH(FP$1,background_technosphere!$C$2:$C$65536,0))),INDEX(l_fp!$B$3:$B$65537,MATCH(FP$1,l_fp!$A$3:$A$65537,0)))," ")=0," ",_xlfn.IFNA(_xlfn.IFNA(_xlfn.IFNA(INDEX(l_goods!$B$3:$B$65537,MATCH(FP$1,l_goods!$A$3:$A$65537,0)),INDEX(background_technosphere!$F$2:$F$65536,MATCH(FP$1,background_technosphere!$C$2:$C$65536,0))),INDEX(l_fp!$B$3:$B$65537,MATCH(FP$1,l_fp!$A$3:$A$65537,0)))," "))</f>
        <v xml:space="preserve"> </v>
      </c>
      <c r="FQ2" s="57" t="str">
        <f>IF(_xlfn.IFNA(_xlfn.IFNA(_xlfn.IFNA(INDEX(l_goods!$B$3:$B$65537,MATCH(FQ$1,l_goods!$A$3:$A$65537,0)),INDEX(background_technosphere!$F$2:$F$65536,MATCH(FQ$1,background_technosphere!$C$2:$C$65536,0))),INDEX(l_fp!$B$3:$B$65537,MATCH(FQ$1,l_fp!$A$3:$A$65537,0)))," ")=0," ",_xlfn.IFNA(_xlfn.IFNA(_xlfn.IFNA(INDEX(l_goods!$B$3:$B$65537,MATCH(FQ$1,l_goods!$A$3:$A$65537,0)),INDEX(background_technosphere!$F$2:$F$65536,MATCH(FQ$1,background_technosphere!$C$2:$C$65536,0))),INDEX(l_fp!$B$3:$B$65537,MATCH(FQ$1,l_fp!$A$3:$A$65537,0)))," "))</f>
        <v xml:space="preserve"> </v>
      </c>
      <c r="FR2" s="57" t="str">
        <f>IF(_xlfn.IFNA(_xlfn.IFNA(_xlfn.IFNA(INDEX(l_goods!$B$3:$B$65537,MATCH(FR$1,l_goods!$A$3:$A$65537,0)),INDEX(background_technosphere!$F$2:$F$65536,MATCH(FR$1,background_technosphere!$C$2:$C$65536,0))),INDEX(l_fp!$B$3:$B$65537,MATCH(FR$1,l_fp!$A$3:$A$65537,0)))," ")=0," ",_xlfn.IFNA(_xlfn.IFNA(_xlfn.IFNA(INDEX(l_goods!$B$3:$B$65537,MATCH(FR$1,l_goods!$A$3:$A$65537,0)),INDEX(background_technosphere!$F$2:$F$65536,MATCH(FR$1,background_technosphere!$C$2:$C$65536,0))),INDEX(l_fp!$B$3:$B$65537,MATCH(FR$1,l_fp!$A$3:$A$65537,0)))," "))</f>
        <v xml:space="preserve"> </v>
      </c>
      <c r="FS2" s="57" t="str">
        <f>IF(_xlfn.IFNA(_xlfn.IFNA(_xlfn.IFNA(INDEX(l_goods!$B$3:$B$65537,MATCH(FS$1,l_goods!$A$3:$A$65537,0)),INDEX(background_technosphere!$F$2:$F$65536,MATCH(FS$1,background_technosphere!$C$2:$C$65536,0))),INDEX(l_fp!$B$3:$B$65537,MATCH(FS$1,l_fp!$A$3:$A$65537,0)))," ")=0," ",_xlfn.IFNA(_xlfn.IFNA(_xlfn.IFNA(INDEX(l_goods!$B$3:$B$65537,MATCH(FS$1,l_goods!$A$3:$A$65537,0)),INDEX(background_technosphere!$F$2:$F$65536,MATCH(FS$1,background_technosphere!$C$2:$C$65536,0))),INDEX(l_fp!$B$3:$B$65537,MATCH(FS$1,l_fp!$A$3:$A$65537,0)))," "))</f>
        <v xml:space="preserve"> </v>
      </c>
      <c r="FT2" s="57" t="str">
        <f>IF(_xlfn.IFNA(_xlfn.IFNA(_xlfn.IFNA(INDEX(l_goods!$B$3:$B$65537,MATCH(FT$1,l_goods!$A$3:$A$65537,0)),INDEX(background_technosphere!$F$2:$F$65536,MATCH(FT$1,background_technosphere!$C$2:$C$65536,0))),INDEX(l_fp!$B$3:$B$65537,MATCH(FT$1,l_fp!$A$3:$A$65537,0)))," ")=0," ",_xlfn.IFNA(_xlfn.IFNA(_xlfn.IFNA(INDEX(l_goods!$B$3:$B$65537,MATCH(FT$1,l_goods!$A$3:$A$65537,0)),INDEX(background_technosphere!$F$2:$F$65536,MATCH(FT$1,background_technosphere!$C$2:$C$65536,0))),INDEX(l_fp!$B$3:$B$65537,MATCH(FT$1,l_fp!$A$3:$A$65537,0)))," "))</f>
        <v xml:space="preserve"> </v>
      </c>
      <c r="FU2" s="57" t="str">
        <f>IF(_xlfn.IFNA(_xlfn.IFNA(_xlfn.IFNA(INDEX(l_goods!$B$3:$B$65537,MATCH(FU$1,l_goods!$A$3:$A$65537,0)),INDEX(background_technosphere!$F$2:$F$65536,MATCH(FU$1,background_technosphere!$C$2:$C$65536,0))),INDEX(l_fp!$B$3:$B$65537,MATCH(FU$1,l_fp!$A$3:$A$65537,0)))," ")=0," ",_xlfn.IFNA(_xlfn.IFNA(_xlfn.IFNA(INDEX(l_goods!$B$3:$B$65537,MATCH(FU$1,l_goods!$A$3:$A$65537,0)),INDEX(background_technosphere!$F$2:$F$65536,MATCH(FU$1,background_technosphere!$C$2:$C$65536,0))),INDEX(l_fp!$B$3:$B$65537,MATCH(FU$1,l_fp!$A$3:$A$65537,0)))," "))</f>
        <v xml:space="preserve"> </v>
      </c>
      <c r="FV2" s="57" t="str">
        <f>IF(_xlfn.IFNA(_xlfn.IFNA(_xlfn.IFNA(INDEX(l_goods!$B$3:$B$65537,MATCH(FV$1,l_goods!$A$3:$A$65537,0)),INDEX(background_technosphere!$F$2:$F$65536,MATCH(FV$1,background_technosphere!$C$2:$C$65536,0))),INDEX(l_fp!$B$3:$B$65537,MATCH(FV$1,l_fp!$A$3:$A$65537,0)))," ")=0," ",_xlfn.IFNA(_xlfn.IFNA(_xlfn.IFNA(INDEX(l_goods!$B$3:$B$65537,MATCH(FV$1,l_goods!$A$3:$A$65537,0)),INDEX(background_technosphere!$F$2:$F$65536,MATCH(FV$1,background_technosphere!$C$2:$C$65536,0))),INDEX(l_fp!$B$3:$B$65537,MATCH(FV$1,l_fp!$A$3:$A$65537,0)))," "))</f>
        <v xml:space="preserve"> </v>
      </c>
      <c r="FW2" s="57" t="str">
        <f>IF(_xlfn.IFNA(_xlfn.IFNA(_xlfn.IFNA(INDEX(l_goods!$B$3:$B$65537,MATCH(FW$1,l_goods!$A$3:$A$65537,0)),INDEX(background_technosphere!$F$2:$F$65536,MATCH(FW$1,background_technosphere!$C$2:$C$65536,0))),INDEX(l_fp!$B$3:$B$65537,MATCH(FW$1,l_fp!$A$3:$A$65537,0)))," ")=0," ",_xlfn.IFNA(_xlfn.IFNA(_xlfn.IFNA(INDEX(l_goods!$B$3:$B$65537,MATCH(FW$1,l_goods!$A$3:$A$65537,0)),INDEX(background_technosphere!$F$2:$F$65536,MATCH(FW$1,background_technosphere!$C$2:$C$65536,0))),INDEX(l_fp!$B$3:$B$65537,MATCH(FW$1,l_fp!$A$3:$A$65537,0)))," "))</f>
        <v xml:space="preserve"> </v>
      </c>
      <c r="FX2" s="57" t="str">
        <f>IF(_xlfn.IFNA(_xlfn.IFNA(_xlfn.IFNA(INDEX(l_goods!$B$3:$B$65537,MATCH(FX$1,l_goods!$A$3:$A$65537,0)),INDEX(background_technosphere!$F$2:$F$65536,MATCH(FX$1,background_technosphere!$C$2:$C$65536,0))),INDEX(l_fp!$B$3:$B$65537,MATCH(FX$1,l_fp!$A$3:$A$65537,0)))," ")=0," ",_xlfn.IFNA(_xlfn.IFNA(_xlfn.IFNA(INDEX(l_goods!$B$3:$B$65537,MATCH(FX$1,l_goods!$A$3:$A$65537,0)),INDEX(background_technosphere!$F$2:$F$65536,MATCH(FX$1,background_technosphere!$C$2:$C$65536,0))),INDEX(l_fp!$B$3:$B$65537,MATCH(FX$1,l_fp!$A$3:$A$65537,0)))," "))</f>
        <v xml:space="preserve"> </v>
      </c>
      <c r="FY2" s="57" t="str">
        <f>IF(_xlfn.IFNA(_xlfn.IFNA(_xlfn.IFNA(INDEX(l_goods!$B$3:$B$65537,MATCH(FY$1,l_goods!$A$3:$A$65537,0)),INDEX(background_technosphere!$F$2:$F$65536,MATCH(FY$1,background_technosphere!$C$2:$C$65536,0))),INDEX(l_fp!$B$3:$B$65537,MATCH(FY$1,l_fp!$A$3:$A$65537,0)))," ")=0," ",_xlfn.IFNA(_xlfn.IFNA(_xlfn.IFNA(INDEX(l_goods!$B$3:$B$65537,MATCH(FY$1,l_goods!$A$3:$A$65537,0)),INDEX(background_technosphere!$F$2:$F$65536,MATCH(FY$1,background_technosphere!$C$2:$C$65536,0))),INDEX(l_fp!$B$3:$B$65537,MATCH(FY$1,l_fp!$A$3:$A$65537,0)))," "))</f>
        <v xml:space="preserve"> </v>
      </c>
      <c r="FZ2" s="57" t="str">
        <f>IF(_xlfn.IFNA(_xlfn.IFNA(_xlfn.IFNA(INDEX(l_goods!$B$3:$B$65537,MATCH(FZ$1,l_goods!$A$3:$A$65537,0)),INDEX(background_technosphere!$F$2:$F$65536,MATCH(FZ$1,background_technosphere!$C$2:$C$65536,0))),INDEX(l_fp!$B$3:$B$65537,MATCH(FZ$1,l_fp!$A$3:$A$65537,0)))," ")=0," ",_xlfn.IFNA(_xlfn.IFNA(_xlfn.IFNA(INDEX(l_goods!$B$3:$B$65537,MATCH(FZ$1,l_goods!$A$3:$A$65537,0)),INDEX(background_technosphere!$F$2:$F$65536,MATCH(FZ$1,background_technosphere!$C$2:$C$65536,0))),INDEX(l_fp!$B$3:$B$65537,MATCH(FZ$1,l_fp!$A$3:$A$65537,0)))," "))</f>
        <v xml:space="preserve"> </v>
      </c>
      <c r="GA2" s="57" t="str">
        <f>IF(_xlfn.IFNA(_xlfn.IFNA(_xlfn.IFNA(INDEX(l_goods!$B$3:$B$65537,MATCH(GA$1,l_goods!$A$3:$A$65537,0)),INDEX(background_technosphere!$F$2:$F$65536,MATCH(GA$1,background_technosphere!$C$2:$C$65536,0))),INDEX(l_fp!$B$3:$B$65537,MATCH(GA$1,l_fp!$A$3:$A$65537,0)))," ")=0," ",_xlfn.IFNA(_xlfn.IFNA(_xlfn.IFNA(INDEX(l_goods!$B$3:$B$65537,MATCH(GA$1,l_goods!$A$3:$A$65537,0)),INDEX(background_technosphere!$F$2:$F$65536,MATCH(GA$1,background_technosphere!$C$2:$C$65536,0))),INDEX(l_fp!$B$3:$B$65537,MATCH(GA$1,l_fp!$A$3:$A$65537,0)))," "))</f>
        <v xml:space="preserve"> </v>
      </c>
      <c r="GB2" s="57" t="str">
        <f>IF(_xlfn.IFNA(_xlfn.IFNA(_xlfn.IFNA(INDEX(l_goods!$B$3:$B$65537,MATCH(GB$1,l_goods!$A$3:$A$65537,0)),INDEX(background_technosphere!$F$2:$F$65536,MATCH(GB$1,background_technosphere!$C$2:$C$65536,0))),INDEX(l_fp!$B$3:$B$65537,MATCH(GB$1,l_fp!$A$3:$A$65537,0)))," ")=0," ",_xlfn.IFNA(_xlfn.IFNA(_xlfn.IFNA(INDEX(l_goods!$B$3:$B$65537,MATCH(GB$1,l_goods!$A$3:$A$65537,0)),INDEX(background_technosphere!$F$2:$F$65536,MATCH(GB$1,background_technosphere!$C$2:$C$65536,0))),INDEX(l_fp!$B$3:$B$65537,MATCH(GB$1,l_fp!$A$3:$A$65537,0)))," "))</f>
        <v xml:space="preserve"> </v>
      </c>
      <c r="GC2" s="57" t="str">
        <f>IF(_xlfn.IFNA(_xlfn.IFNA(_xlfn.IFNA(INDEX(l_goods!$B$3:$B$65537,MATCH(GC$1,l_goods!$A$3:$A$65537,0)),INDEX(background_technosphere!$F$2:$F$65536,MATCH(GC$1,background_technosphere!$C$2:$C$65536,0))),INDEX(l_fp!$B$3:$B$65537,MATCH(GC$1,l_fp!$A$3:$A$65537,0)))," ")=0," ",_xlfn.IFNA(_xlfn.IFNA(_xlfn.IFNA(INDEX(l_goods!$B$3:$B$65537,MATCH(GC$1,l_goods!$A$3:$A$65537,0)),INDEX(background_technosphere!$F$2:$F$65536,MATCH(GC$1,background_technosphere!$C$2:$C$65536,0))),INDEX(l_fp!$B$3:$B$65537,MATCH(GC$1,l_fp!$A$3:$A$65537,0)))," "))</f>
        <v xml:space="preserve"> </v>
      </c>
      <c r="GD2" s="57" t="str">
        <f>IF(_xlfn.IFNA(_xlfn.IFNA(_xlfn.IFNA(INDEX(l_goods!$B$3:$B$65537,MATCH(GD$1,l_goods!$A$3:$A$65537,0)),INDEX(background_technosphere!$F$2:$F$65536,MATCH(GD$1,background_technosphere!$C$2:$C$65536,0))),INDEX(l_fp!$B$3:$B$65537,MATCH(GD$1,l_fp!$A$3:$A$65537,0)))," ")=0," ",_xlfn.IFNA(_xlfn.IFNA(_xlfn.IFNA(INDEX(l_goods!$B$3:$B$65537,MATCH(GD$1,l_goods!$A$3:$A$65537,0)),INDEX(background_technosphere!$F$2:$F$65536,MATCH(GD$1,background_technosphere!$C$2:$C$65536,0))),INDEX(l_fp!$B$3:$B$65537,MATCH(GD$1,l_fp!$A$3:$A$65537,0)))," "))</f>
        <v xml:space="preserve"> </v>
      </c>
      <c r="GE2" s="57" t="str">
        <f>IF(_xlfn.IFNA(_xlfn.IFNA(_xlfn.IFNA(INDEX(l_goods!$B$3:$B$65537,MATCH(GE$1,l_goods!$A$3:$A$65537,0)),INDEX(background_technosphere!$F$2:$F$65536,MATCH(GE$1,background_technosphere!$C$2:$C$65536,0))),INDEX(l_fp!$B$3:$B$65537,MATCH(GE$1,l_fp!$A$3:$A$65537,0)))," ")=0," ",_xlfn.IFNA(_xlfn.IFNA(_xlfn.IFNA(INDEX(l_goods!$B$3:$B$65537,MATCH(GE$1,l_goods!$A$3:$A$65537,0)),INDEX(background_technosphere!$F$2:$F$65536,MATCH(GE$1,background_technosphere!$C$2:$C$65536,0))),INDEX(l_fp!$B$3:$B$65537,MATCH(GE$1,l_fp!$A$3:$A$65537,0)))," "))</f>
        <v xml:space="preserve"> </v>
      </c>
      <c r="GF2" s="57" t="str">
        <f>IF(_xlfn.IFNA(_xlfn.IFNA(_xlfn.IFNA(INDEX(l_goods!$B$3:$B$65537,MATCH(GF$1,l_goods!$A$3:$A$65537,0)),INDEX(background_technosphere!$F$2:$F$65536,MATCH(GF$1,background_technosphere!$C$2:$C$65536,0))),INDEX(l_fp!$B$3:$B$65537,MATCH(GF$1,l_fp!$A$3:$A$65537,0)))," ")=0," ",_xlfn.IFNA(_xlfn.IFNA(_xlfn.IFNA(INDEX(l_goods!$B$3:$B$65537,MATCH(GF$1,l_goods!$A$3:$A$65537,0)),INDEX(background_technosphere!$F$2:$F$65536,MATCH(GF$1,background_technosphere!$C$2:$C$65536,0))),INDEX(l_fp!$B$3:$B$65537,MATCH(GF$1,l_fp!$A$3:$A$65537,0)))," "))</f>
        <v xml:space="preserve"> </v>
      </c>
      <c r="GG2" s="57" t="str">
        <f>IF(_xlfn.IFNA(_xlfn.IFNA(_xlfn.IFNA(INDEX(l_goods!$B$3:$B$65537,MATCH(GG$1,l_goods!$A$3:$A$65537,0)),INDEX(background_technosphere!$F$2:$F$65536,MATCH(GG$1,background_technosphere!$C$2:$C$65536,0))),INDEX(l_fp!$B$3:$B$65537,MATCH(GG$1,l_fp!$A$3:$A$65537,0)))," ")=0," ",_xlfn.IFNA(_xlfn.IFNA(_xlfn.IFNA(INDEX(l_goods!$B$3:$B$65537,MATCH(GG$1,l_goods!$A$3:$A$65537,0)),INDEX(background_technosphere!$F$2:$F$65536,MATCH(GG$1,background_technosphere!$C$2:$C$65536,0))),INDEX(l_fp!$B$3:$B$65537,MATCH(GG$1,l_fp!$A$3:$A$65537,0)))," "))</f>
        <v xml:space="preserve"> </v>
      </c>
      <c r="GH2" s="57" t="str">
        <f>IF(_xlfn.IFNA(_xlfn.IFNA(_xlfn.IFNA(INDEX(l_goods!$B$3:$B$65537,MATCH(GH$1,l_goods!$A$3:$A$65537,0)),INDEX(background_technosphere!$F$2:$F$65536,MATCH(GH$1,background_technosphere!$C$2:$C$65536,0))),INDEX(l_fp!$B$3:$B$65537,MATCH(GH$1,l_fp!$A$3:$A$65537,0)))," ")=0," ",_xlfn.IFNA(_xlfn.IFNA(_xlfn.IFNA(INDEX(l_goods!$B$3:$B$65537,MATCH(GH$1,l_goods!$A$3:$A$65537,0)),INDEX(background_technosphere!$F$2:$F$65536,MATCH(GH$1,background_technosphere!$C$2:$C$65536,0))),INDEX(l_fp!$B$3:$B$65537,MATCH(GH$1,l_fp!$A$3:$A$65537,0)))," "))</f>
        <v xml:space="preserve"> </v>
      </c>
      <c r="GI2" s="57" t="str">
        <f>IF(_xlfn.IFNA(_xlfn.IFNA(_xlfn.IFNA(INDEX(l_goods!$B$3:$B$65537,MATCH(GI$1,l_goods!$A$3:$A$65537,0)),INDEX(background_technosphere!$F$2:$F$65536,MATCH(GI$1,background_technosphere!$C$2:$C$65536,0))),INDEX(l_fp!$B$3:$B$65537,MATCH(GI$1,l_fp!$A$3:$A$65537,0)))," ")=0," ",_xlfn.IFNA(_xlfn.IFNA(_xlfn.IFNA(INDEX(l_goods!$B$3:$B$65537,MATCH(GI$1,l_goods!$A$3:$A$65537,0)),INDEX(background_technosphere!$F$2:$F$65536,MATCH(GI$1,background_technosphere!$C$2:$C$65536,0))),INDEX(l_fp!$B$3:$B$65537,MATCH(GI$1,l_fp!$A$3:$A$65537,0)))," "))</f>
        <v xml:space="preserve"> </v>
      </c>
      <c r="GJ2" s="57" t="str">
        <f>IF(_xlfn.IFNA(_xlfn.IFNA(_xlfn.IFNA(INDEX(l_goods!$B$3:$B$65537,MATCH(GJ$1,l_goods!$A$3:$A$65537,0)),INDEX(background_technosphere!$F$2:$F$65536,MATCH(GJ$1,background_technosphere!$C$2:$C$65536,0))),INDEX(l_fp!$B$3:$B$65537,MATCH(GJ$1,l_fp!$A$3:$A$65537,0)))," ")=0," ",_xlfn.IFNA(_xlfn.IFNA(_xlfn.IFNA(INDEX(l_goods!$B$3:$B$65537,MATCH(GJ$1,l_goods!$A$3:$A$65537,0)),INDEX(background_technosphere!$F$2:$F$65536,MATCH(GJ$1,background_technosphere!$C$2:$C$65536,0))),INDEX(l_fp!$B$3:$B$65537,MATCH(GJ$1,l_fp!$A$3:$A$65537,0)))," "))</f>
        <v xml:space="preserve"> </v>
      </c>
      <c r="GK2" s="57" t="str">
        <f>IF(_xlfn.IFNA(_xlfn.IFNA(_xlfn.IFNA(INDEX(l_goods!$B$3:$B$65537,MATCH(GK$1,l_goods!$A$3:$A$65537,0)),INDEX(background_technosphere!$F$2:$F$65536,MATCH(GK$1,background_technosphere!$C$2:$C$65536,0))),INDEX(l_fp!$B$3:$B$65537,MATCH(GK$1,l_fp!$A$3:$A$65537,0)))," ")=0," ",_xlfn.IFNA(_xlfn.IFNA(_xlfn.IFNA(INDEX(l_goods!$B$3:$B$65537,MATCH(GK$1,l_goods!$A$3:$A$65537,0)),INDEX(background_technosphere!$F$2:$F$65536,MATCH(GK$1,background_technosphere!$C$2:$C$65536,0))),INDEX(l_fp!$B$3:$B$65537,MATCH(GK$1,l_fp!$A$3:$A$65537,0)))," "))</f>
        <v xml:space="preserve"> </v>
      </c>
      <c r="GL2" s="57" t="str">
        <f>IF(_xlfn.IFNA(_xlfn.IFNA(_xlfn.IFNA(INDEX(l_goods!$B$3:$B$65537,MATCH(GL$1,l_goods!$A$3:$A$65537,0)),INDEX(background_technosphere!$F$2:$F$65536,MATCH(GL$1,background_technosphere!$C$2:$C$65536,0))),INDEX(l_fp!$B$3:$B$65537,MATCH(GL$1,l_fp!$A$3:$A$65537,0)))," ")=0," ",_xlfn.IFNA(_xlfn.IFNA(_xlfn.IFNA(INDEX(l_goods!$B$3:$B$65537,MATCH(GL$1,l_goods!$A$3:$A$65537,0)),INDEX(background_technosphere!$F$2:$F$65536,MATCH(GL$1,background_technosphere!$C$2:$C$65536,0))),INDEX(l_fp!$B$3:$B$65537,MATCH(GL$1,l_fp!$A$3:$A$65537,0)))," "))</f>
        <v xml:space="preserve"> </v>
      </c>
      <c r="GM2" s="57" t="str">
        <f>IF(_xlfn.IFNA(_xlfn.IFNA(_xlfn.IFNA(INDEX(l_goods!$B$3:$B$65537,MATCH(GM$1,l_goods!$A$3:$A$65537,0)),INDEX(background_technosphere!$F$2:$F$65536,MATCH(GM$1,background_technosphere!$C$2:$C$65536,0))),INDEX(l_fp!$B$3:$B$65537,MATCH(GM$1,l_fp!$A$3:$A$65537,0)))," ")=0," ",_xlfn.IFNA(_xlfn.IFNA(_xlfn.IFNA(INDEX(l_goods!$B$3:$B$65537,MATCH(GM$1,l_goods!$A$3:$A$65537,0)),INDEX(background_technosphere!$F$2:$F$65536,MATCH(GM$1,background_technosphere!$C$2:$C$65536,0))),INDEX(l_fp!$B$3:$B$65537,MATCH(GM$1,l_fp!$A$3:$A$65537,0)))," "))</f>
        <v xml:space="preserve"> </v>
      </c>
      <c r="GN2" s="57" t="str">
        <f>IF(_xlfn.IFNA(_xlfn.IFNA(_xlfn.IFNA(INDEX(l_goods!$B$3:$B$65537,MATCH(GN$1,l_goods!$A$3:$A$65537,0)),INDEX(background_technosphere!$F$2:$F$65536,MATCH(GN$1,background_technosphere!$C$2:$C$65536,0))),INDEX(l_fp!$B$3:$B$65537,MATCH(GN$1,l_fp!$A$3:$A$65537,0)))," ")=0," ",_xlfn.IFNA(_xlfn.IFNA(_xlfn.IFNA(INDEX(l_goods!$B$3:$B$65537,MATCH(GN$1,l_goods!$A$3:$A$65537,0)),INDEX(background_technosphere!$F$2:$F$65536,MATCH(GN$1,background_technosphere!$C$2:$C$65536,0))),INDEX(l_fp!$B$3:$B$65537,MATCH(GN$1,l_fp!$A$3:$A$65537,0)))," "))</f>
        <v xml:space="preserve"> </v>
      </c>
      <c r="GO2" s="57" t="str">
        <f>IF(_xlfn.IFNA(_xlfn.IFNA(_xlfn.IFNA(INDEX(l_goods!$B$3:$B$65537,MATCH(GO$1,l_goods!$A$3:$A$65537,0)),INDEX(background_technosphere!$F$2:$F$65536,MATCH(GO$1,background_technosphere!$C$2:$C$65536,0))),INDEX(l_fp!$B$3:$B$65537,MATCH(GO$1,l_fp!$A$3:$A$65537,0)))," ")=0," ",_xlfn.IFNA(_xlfn.IFNA(_xlfn.IFNA(INDEX(l_goods!$B$3:$B$65537,MATCH(GO$1,l_goods!$A$3:$A$65537,0)),INDEX(background_technosphere!$F$2:$F$65536,MATCH(GO$1,background_technosphere!$C$2:$C$65536,0))),INDEX(l_fp!$B$3:$B$65537,MATCH(GO$1,l_fp!$A$3:$A$65537,0)))," "))</f>
        <v xml:space="preserve"> </v>
      </c>
      <c r="GP2" s="57" t="str">
        <f>IF(_xlfn.IFNA(_xlfn.IFNA(_xlfn.IFNA(INDEX(l_goods!$B$3:$B$65537,MATCH(GP$1,l_goods!$A$3:$A$65537,0)),INDEX(background_technosphere!$F$2:$F$65536,MATCH(GP$1,background_technosphere!$C$2:$C$65536,0))),INDEX(l_fp!$B$3:$B$65537,MATCH(GP$1,l_fp!$A$3:$A$65537,0)))," ")=0," ",_xlfn.IFNA(_xlfn.IFNA(_xlfn.IFNA(INDEX(l_goods!$B$3:$B$65537,MATCH(GP$1,l_goods!$A$3:$A$65537,0)),INDEX(background_technosphere!$F$2:$F$65536,MATCH(GP$1,background_technosphere!$C$2:$C$65536,0))),INDEX(l_fp!$B$3:$B$65537,MATCH(GP$1,l_fp!$A$3:$A$65537,0)))," "))</f>
        <v xml:space="preserve"> </v>
      </c>
      <c r="GQ2" s="57" t="str">
        <f>IF(_xlfn.IFNA(_xlfn.IFNA(_xlfn.IFNA(INDEX(l_goods!$B$3:$B$65537,MATCH(GQ$1,l_goods!$A$3:$A$65537,0)),INDEX(background_technosphere!$F$2:$F$65536,MATCH(GQ$1,background_technosphere!$C$2:$C$65536,0))),INDEX(l_fp!$B$3:$B$65537,MATCH(GQ$1,l_fp!$A$3:$A$65537,0)))," ")=0," ",_xlfn.IFNA(_xlfn.IFNA(_xlfn.IFNA(INDEX(l_goods!$B$3:$B$65537,MATCH(GQ$1,l_goods!$A$3:$A$65537,0)),INDEX(background_technosphere!$F$2:$F$65536,MATCH(GQ$1,background_technosphere!$C$2:$C$65536,0))),INDEX(l_fp!$B$3:$B$65537,MATCH(GQ$1,l_fp!$A$3:$A$65537,0)))," "))</f>
        <v xml:space="preserve"> </v>
      </c>
      <c r="GR2" s="57" t="str">
        <f>IF(_xlfn.IFNA(_xlfn.IFNA(_xlfn.IFNA(INDEX(l_goods!$B$3:$B$65537,MATCH(GR$1,l_goods!$A$3:$A$65537,0)),INDEX(background_technosphere!$F$2:$F$65536,MATCH(GR$1,background_technosphere!$C$2:$C$65536,0))),INDEX(l_fp!$B$3:$B$65537,MATCH(GR$1,l_fp!$A$3:$A$65537,0)))," ")=0," ",_xlfn.IFNA(_xlfn.IFNA(_xlfn.IFNA(INDEX(l_goods!$B$3:$B$65537,MATCH(GR$1,l_goods!$A$3:$A$65537,0)),INDEX(background_technosphere!$F$2:$F$65536,MATCH(GR$1,background_technosphere!$C$2:$C$65536,0))),INDEX(l_fp!$B$3:$B$65537,MATCH(GR$1,l_fp!$A$3:$A$65537,0)))," "))</f>
        <v xml:space="preserve"> </v>
      </c>
      <c r="GS2" s="57" t="str">
        <f>IF(_xlfn.IFNA(_xlfn.IFNA(_xlfn.IFNA(INDEX(l_goods!$B$3:$B$65537,MATCH(GS$1,l_goods!$A$3:$A$65537,0)),INDEX(background_technosphere!$F$2:$F$65536,MATCH(GS$1,background_technosphere!$C$2:$C$65536,0))),INDEX(l_fp!$B$3:$B$65537,MATCH(GS$1,l_fp!$A$3:$A$65537,0)))," ")=0," ",_xlfn.IFNA(_xlfn.IFNA(_xlfn.IFNA(INDEX(l_goods!$B$3:$B$65537,MATCH(GS$1,l_goods!$A$3:$A$65537,0)),INDEX(background_technosphere!$F$2:$F$65536,MATCH(GS$1,background_technosphere!$C$2:$C$65536,0))),INDEX(l_fp!$B$3:$B$65537,MATCH(GS$1,l_fp!$A$3:$A$65537,0)))," "))</f>
        <v xml:space="preserve"> </v>
      </c>
      <c r="GT2" s="57" t="str">
        <f>IF(_xlfn.IFNA(_xlfn.IFNA(_xlfn.IFNA(INDEX(l_goods!$B$3:$B$65537,MATCH(GT$1,l_goods!$A$3:$A$65537,0)),INDEX(background_technosphere!$F$2:$F$65536,MATCH(GT$1,background_technosphere!$C$2:$C$65536,0))),INDEX(l_fp!$B$3:$B$65537,MATCH(GT$1,l_fp!$A$3:$A$65537,0)))," ")=0," ",_xlfn.IFNA(_xlfn.IFNA(_xlfn.IFNA(INDEX(l_goods!$B$3:$B$65537,MATCH(GT$1,l_goods!$A$3:$A$65537,0)),INDEX(background_technosphere!$F$2:$F$65536,MATCH(GT$1,background_technosphere!$C$2:$C$65536,0))),INDEX(l_fp!$B$3:$B$65537,MATCH(GT$1,l_fp!$A$3:$A$65537,0)))," "))</f>
        <v xml:space="preserve"> </v>
      </c>
    </row>
    <row r="3" spans="1:494" s="57" customFormat="1" x14ac:dyDescent="0.25">
      <c r="A3" s="95" t="s">
        <v>5676</v>
      </c>
      <c r="B3" s="57" t="str">
        <f>IF(_xlfn.IFNA(_xlfn.IFNA(_xlfn.IFNA(INDEX(l_goods!$D$3:$D$65537,MATCH(B$1,l_goods!$A$3:$A$65537,0)),INDEX(background_technosphere!$H$2:$H$65536,MATCH(B$1,background_technosphere!$C$2:$C$65536,0))),INDEX(l_fp!$F$3:$F$65537,MATCH(B$1,l_fp!$A$3:$A$65537,0)))," ")=0," ",_xlfn.IFNA(_xlfn.IFNA(_xlfn.IFNA(INDEX(l_goods!$D$3:$D$65537,MATCH(B$1,l_goods!$A$3:$A$65537,0)),INDEX(background_technosphere!$H$2:$H$65536,MATCH(B$1,background_technosphere!$C$2:$C$65536,0))),INDEX(l_fp!$F$3:$F$65537,MATCH(B$1,l_fp!$A$3:$A$65537,0)))," "))</f>
        <v xml:space="preserve"> </v>
      </c>
      <c r="C3" s="57" t="str">
        <f>IF(_xlfn.IFNA(_xlfn.IFNA(_xlfn.IFNA(INDEX(l_goods!$D$3:$D$65537,MATCH(C$1,l_goods!$A$3:$A$65537,0)),INDEX(background_technosphere!$H$2:$H$65536,MATCH(C$1,background_technosphere!$C$2:$C$65536,0))),INDEX(l_fp!$F$3:$F$65537,MATCH(C$1,l_fp!$A$3:$A$65537,0)))," ")=0," ",_xlfn.IFNA(_xlfn.IFNA(_xlfn.IFNA(INDEX(l_goods!$D$3:$D$65537,MATCH(C$1,l_goods!$A$3:$A$65537,0)),INDEX(background_technosphere!$H$2:$H$65536,MATCH(C$1,background_technosphere!$C$2:$C$65536,0))),INDEX(l_fp!$F$3:$F$65537,MATCH(C$1,l_fp!$A$3:$A$65537,0)))," "))</f>
        <v xml:space="preserve"> </v>
      </c>
      <c r="D3" s="57" t="str">
        <f>IF(_xlfn.IFNA(_xlfn.IFNA(_xlfn.IFNA(INDEX(l_goods!$D$3:$D$65537,MATCH(D$1,l_goods!$A$3:$A$65537,0)),INDEX(background_technosphere!$H$2:$H$65536,MATCH(D$1,background_technosphere!$C$2:$C$65536,0))),INDEX(l_fp!$F$3:$F$65537,MATCH(D$1,l_fp!$A$3:$A$65537,0)))," ")=0," ",_xlfn.IFNA(_xlfn.IFNA(_xlfn.IFNA(INDEX(l_goods!$D$3:$D$65537,MATCH(D$1,l_goods!$A$3:$A$65537,0)),INDEX(background_technosphere!$H$2:$H$65536,MATCH(D$1,background_technosphere!$C$2:$C$65536,0))),INDEX(l_fp!$F$3:$F$65537,MATCH(D$1,l_fp!$A$3:$A$65537,0)))," "))</f>
        <v xml:space="preserve"> </v>
      </c>
      <c r="E3" s="57" t="str">
        <f>IF(_xlfn.IFNA(_xlfn.IFNA(_xlfn.IFNA(INDEX(l_goods!$D$3:$D$65537,MATCH(E$1,l_goods!$A$3:$A$65537,0)),INDEX(background_technosphere!$H$2:$H$65536,MATCH(E$1,background_technosphere!$C$2:$C$65536,0))),INDEX(l_fp!$F$3:$F$65537,MATCH(E$1,l_fp!$A$3:$A$65537,0)))," ")=0," ",_xlfn.IFNA(_xlfn.IFNA(_xlfn.IFNA(INDEX(l_goods!$D$3:$D$65537,MATCH(E$1,l_goods!$A$3:$A$65537,0)),INDEX(background_technosphere!$H$2:$H$65536,MATCH(E$1,background_technosphere!$C$2:$C$65536,0))),INDEX(l_fp!$F$3:$F$65537,MATCH(E$1,l_fp!$A$3:$A$65537,0)))," "))</f>
        <v xml:space="preserve"> </v>
      </c>
      <c r="F3" s="57" t="str">
        <f>IF(_xlfn.IFNA(_xlfn.IFNA(_xlfn.IFNA(INDEX(l_goods!$D$3:$D$65537,MATCH(F$1,l_goods!$A$3:$A$65537,0)),INDEX(background_technosphere!$H$2:$H$65536,MATCH(F$1,background_technosphere!$C$2:$C$65536,0))),INDEX(l_fp!$F$3:$F$65537,MATCH(F$1,l_fp!$A$3:$A$65537,0)))," ")=0," ",_xlfn.IFNA(_xlfn.IFNA(_xlfn.IFNA(INDEX(l_goods!$D$3:$D$65537,MATCH(F$1,l_goods!$A$3:$A$65537,0)),INDEX(background_technosphere!$H$2:$H$65536,MATCH(F$1,background_technosphere!$C$2:$C$65536,0))),INDEX(l_fp!$F$3:$F$65537,MATCH(F$1,l_fp!$A$3:$A$65537,0)))," "))</f>
        <v xml:space="preserve"> </v>
      </c>
      <c r="G3" s="57" t="str">
        <f>IF(_xlfn.IFNA(_xlfn.IFNA(_xlfn.IFNA(INDEX(l_goods!$D$3:$D$65537,MATCH(G$1,l_goods!$A$3:$A$65537,0)),INDEX(background_technosphere!$H$2:$H$65536,MATCH(G$1,background_technosphere!$C$2:$C$65536,0))),INDEX(l_fp!$F$3:$F$65537,MATCH(G$1,l_fp!$A$3:$A$65537,0)))," ")=0," ",_xlfn.IFNA(_xlfn.IFNA(_xlfn.IFNA(INDEX(l_goods!$D$3:$D$65537,MATCH(G$1,l_goods!$A$3:$A$65537,0)),INDEX(background_technosphere!$H$2:$H$65536,MATCH(G$1,background_technosphere!$C$2:$C$65536,0))),INDEX(l_fp!$F$3:$F$65537,MATCH(G$1,l_fp!$A$3:$A$65537,0)))," "))</f>
        <v xml:space="preserve"> </v>
      </c>
      <c r="H3" s="57" t="str">
        <f>IF(_xlfn.IFNA(_xlfn.IFNA(_xlfn.IFNA(INDEX(l_goods!$D$3:$D$65537,MATCH(H$1,l_goods!$A$3:$A$65537,0)),INDEX(background_technosphere!$H$2:$H$65536,MATCH(H$1,background_technosphere!$C$2:$C$65536,0))),INDEX(l_fp!$F$3:$F$65537,MATCH(H$1,l_fp!$A$3:$A$65537,0)))," ")=0," ",_xlfn.IFNA(_xlfn.IFNA(_xlfn.IFNA(INDEX(l_goods!$D$3:$D$65537,MATCH(H$1,l_goods!$A$3:$A$65537,0)),INDEX(background_technosphere!$H$2:$H$65536,MATCH(H$1,background_technosphere!$C$2:$C$65536,0))),INDEX(l_fp!$F$3:$F$65537,MATCH(H$1,l_fp!$A$3:$A$65537,0)))," "))</f>
        <v xml:space="preserve"> </v>
      </c>
      <c r="I3" s="57" t="str">
        <f>IF(_xlfn.IFNA(_xlfn.IFNA(_xlfn.IFNA(INDEX(l_goods!$D$3:$D$65537,MATCH(I$1,l_goods!$A$3:$A$65537,0)),INDEX(background_technosphere!$H$2:$H$65536,MATCH(I$1,background_technosphere!$C$2:$C$65536,0))),INDEX(l_fp!$F$3:$F$65537,MATCH(I$1,l_fp!$A$3:$A$65537,0)))," ")=0," ",_xlfn.IFNA(_xlfn.IFNA(_xlfn.IFNA(INDEX(l_goods!$D$3:$D$65537,MATCH(I$1,l_goods!$A$3:$A$65537,0)),INDEX(background_technosphere!$H$2:$H$65536,MATCH(I$1,background_technosphere!$C$2:$C$65536,0))),INDEX(l_fp!$F$3:$F$65537,MATCH(I$1,l_fp!$A$3:$A$65537,0)))," "))</f>
        <v xml:space="preserve"> </v>
      </c>
      <c r="J3" s="57" t="str">
        <f>IF(_xlfn.IFNA(_xlfn.IFNA(_xlfn.IFNA(INDEX(l_goods!$D$3:$D$65537,MATCH(J$1,l_goods!$A$3:$A$65537,0)),INDEX(background_technosphere!$H$2:$H$65536,MATCH(J$1,background_technosphere!$C$2:$C$65536,0))),INDEX(l_fp!$F$3:$F$65537,MATCH(J$1,l_fp!$A$3:$A$65537,0)))," ")=0," ",_xlfn.IFNA(_xlfn.IFNA(_xlfn.IFNA(INDEX(l_goods!$D$3:$D$65537,MATCH(J$1,l_goods!$A$3:$A$65537,0)),INDEX(background_technosphere!$H$2:$H$65536,MATCH(J$1,background_technosphere!$C$2:$C$65536,0))),INDEX(l_fp!$F$3:$F$65537,MATCH(J$1,l_fp!$A$3:$A$65537,0)))," "))</f>
        <v xml:space="preserve"> </v>
      </c>
      <c r="K3" s="57" t="str">
        <f>IF(_xlfn.IFNA(_xlfn.IFNA(_xlfn.IFNA(INDEX(l_goods!$D$3:$D$65537,MATCH(K$1,l_goods!$A$3:$A$65537,0)),INDEX(background_technosphere!$H$2:$H$65536,MATCH(K$1,background_technosphere!$C$2:$C$65536,0))),INDEX(l_fp!$F$3:$F$65537,MATCH(K$1,l_fp!$A$3:$A$65537,0)))," ")=0," ",_xlfn.IFNA(_xlfn.IFNA(_xlfn.IFNA(INDEX(l_goods!$D$3:$D$65537,MATCH(K$1,l_goods!$A$3:$A$65537,0)),INDEX(background_technosphere!$H$2:$H$65536,MATCH(K$1,background_technosphere!$C$2:$C$65536,0))),INDEX(l_fp!$F$3:$F$65537,MATCH(K$1,l_fp!$A$3:$A$65537,0)))," "))</f>
        <v xml:space="preserve"> </v>
      </c>
      <c r="L3" s="57" t="str">
        <f>IF(_xlfn.IFNA(_xlfn.IFNA(_xlfn.IFNA(INDEX(l_goods!$D$3:$D$65537,MATCH(L$1,l_goods!$A$3:$A$65537,0)),INDEX(background_technosphere!$H$2:$H$65536,MATCH(L$1,background_technosphere!$C$2:$C$65536,0))),INDEX(l_fp!$F$3:$F$65537,MATCH(L$1,l_fp!$A$3:$A$65537,0)))," ")=0," ",_xlfn.IFNA(_xlfn.IFNA(_xlfn.IFNA(INDEX(l_goods!$D$3:$D$65537,MATCH(L$1,l_goods!$A$3:$A$65537,0)),INDEX(background_technosphere!$H$2:$H$65536,MATCH(L$1,background_technosphere!$C$2:$C$65536,0))),INDEX(l_fp!$F$3:$F$65537,MATCH(L$1,l_fp!$A$3:$A$65537,0)))," "))</f>
        <v xml:space="preserve"> </v>
      </c>
      <c r="M3" s="57" t="str">
        <f>IF(_xlfn.IFNA(_xlfn.IFNA(_xlfn.IFNA(INDEX(l_goods!$D$3:$D$65537,MATCH(M$1,l_goods!$A$3:$A$65537,0)),INDEX(background_technosphere!$H$2:$H$65536,MATCH(M$1,background_technosphere!$C$2:$C$65536,0))),INDEX(l_fp!$F$3:$F$65537,MATCH(M$1,l_fp!$A$3:$A$65537,0)))," ")=0," ",_xlfn.IFNA(_xlfn.IFNA(_xlfn.IFNA(INDEX(l_goods!$D$3:$D$65537,MATCH(M$1,l_goods!$A$3:$A$65537,0)),INDEX(background_technosphere!$H$2:$H$65536,MATCH(M$1,background_technosphere!$C$2:$C$65536,0))),INDEX(l_fp!$F$3:$F$65537,MATCH(M$1,l_fp!$A$3:$A$65537,0)))," "))</f>
        <v xml:space="preserve"> </v>
      </c>
      <c r="N3" s="57" t="str">
        <f>IF(_xlfn.IFNA(_xlfn.IFNA(_xlfn.IFNA(INDEX(l_goods!$D$3:$D$65537,MATCH(N$1,l_goods!$A$3:$A$65537,0)),INDEX(background_technosphere!$H$2:$H$65536,MATCH(N$1,background_technosphere!$C$2:$C$65536,0))),INDEX(l_fp!$F$3:$F$65537,MATCH(N$1,l_fp!$A$3:$A$65537,0)))," ")=0," ",_xlfn.IFNA(_xlfn.IFNA(_xlfn.IFNA(INDEX(l_goods!$D$3:$D$65537,MATCH(N$1,l_goods!$A$3:$A$65537,0)),INDEX(background_technosphere!$H$2:$H$65536,MATCH(N$1,background_technosphere!$C$2:$C$65536,0))),INDEX(l_fp!$F$3:$F$65537,MATCH(N$1,l_fp!$A$3:$A$65537,0)))," "))</f>
        <v xml:space="preserve"> </v>
      </c>
      <c r="O3" s="57" t="str">
        <f>IF(_xlfn.IFNA(_xlfn.IFNA(_xlfn.IFNA(INDEX(l_goods!$D$3:$D$65537,MATCH(O$1,l_goods!$A$3:$A$65537,0)),INDEX(background_technosphere!$H$2:$H$65536,MATCH(O$1,background_technosphere!$C$2:$C$65536,0))),INDEX(l_fp!$F$3:$F$65537,MATCH(O$1,l_fp!$A$3:$A$65537,0)))," ")=0," ",_xlfn.IFNA(_xlfn.IFNA(_xlfn.IFNA(INDEX(l_goods!$D$3:$D$65537,MATCH(O$1,l_goods!$A$3:$A$65537,0)),INDEX(background_technosphere!$H$2:$H$65536,MATCH(O$1,background_technosphere!$C$2:$C$65536,0))),INDEX(l_fp!$F$3:$F$65537,MATCH(O$1,l_fp!$A$3:$A$65537,0)))," "))</f>
        <v xml:space="preserve"> </v>
      </c>
      <c r="P3" s="57" t="str">
        <f>IF(_xlfn.IFNA(_xlfn.IFNA(_xlfn.IFNA(INDEX(l_goods!$D$3:$D$65537,MATCH(P$1,l_goods!$A$3:$A$65537,0)),INDEX(background_technosphere!$H$2:$H$65536,MATCH(P$1,background_technosphere!$C$2:$C$65536,0))),INDEX(l_fp!$F$3:$F$65537,MATCH(P$1,l_fp!$A$3:$A$65537,0)))," ")=0," ",_xlfn.IFNA(_xlfn.IFNA(_xlfn.IFNA(INDEX(l_goods!$D$3:$D$65537,MATCH(P$1,l_goods!$A$3:$A$65537,0)),INDEX(background_technosphere!$H$2:$H$65536,MATCH(P$1,background_technosphere!$C$2:$C$65536,0))),INDEX(l_fp!$F$3:$F$65537,MATCH(P$1,l_fp!$A$3:$A$65537,0)))," "))</f>
        <v xml:space="preserve"> </v>
      </c>
      <c r="Q3" s="57" t="str">
        <f>IF(_xlfn.IFNA(_xlfn.IFNA(_xlfn.IFNA(INDEX(l_goods!$D$3:$D$65537,MATCH(Q$1,l_goods!$A$3:$A$65537,0)),INDEX(background_technosphere!$H$2:$H$65536,MATCH(Q$1,background_technosphere!$C$2:$C$65536,0))),INDEX(l_fp!$F$3:$F$65537,MATCH(Q$1,l_fp!$A$3:$A$65537,0)))," ")=0," ",_xlfn.IFNA(_xlfn.IFNA(_xlfn.IFNA(INDEX(l_goods!$D$3:$D$65537,MATCH(Q$1,l_goods!$A$3:$A$65537,0)),INDEX(background_technosphere!$H$2:$H$65536,MATCH(Q$1,background_technosphere!$C$2:$C$65536,0))),INDEX(l_fp!$F$3:$F$65537,MATCH(Q$1,l_fp!$A$3:$A$65537,0)))," "))</f>
        <v xml:space="preserve"> </v>
      </c>
      <c r="R3" s="57" t="str">
        <f>IF(_xlfn.IFNA(_xlfn.IFNA(_xlfn.IFNA(INDEX(l_goods!$D$3:$D$65537,MATCH(R$1,l_goods!$A$3:$A$65537,0)),INDEX(background_technosphere!$H$2:$H$65536,MATCH(R$1,background_technosphere!$C$2:$C$65536,0))),INDEX(l_fp!$F$3:$F$65537,MATCH(R$1,l_fp!$A$3:$A$65537,0)))," ")=0," ",_xlfn.IFNA(_xlfn.IFNA(_xlfn.IFNA(INDEX(l_goods!$D$3:$D$65537,MATCH(R$1,l_goods!$A$3:$A$65537,0)),INDEX(background_technosphere!$H$2:$H$65536,MATCH(R$1,background_technosphere!$C$2:$C$65536,0))),INDEX(l_fp!$F$3:$F$65537,MATCH(R$1,l_fp!$A$3:$A$65537,0)))," "))</f>
        <v xml:space="preserve"> </v>
      </c>
      <c r="S3" s="57" t="str">
        <f>IF(_xlfn.IFNA(_xlfn.IFNA(_xlfn.IFNA(INDEX(l_goods!$D$3:$D$65537,MATCH(S$1,l_goods!$A$3:$A$65537,0)),INDEX(background_technosphere!$H$2:$H$65536,MATCH(S$1,background_technosphere!$C$2:$C$65536,0))),INDEX(l_fp!$F$3:$F$65537,MATCH(S$1,l_fp!$A$3:$A$65537,0)))," ")=0," ",_xlfn.IFNA(_xlfn.IFNA(_xlfn.IFNA(INDEX(l_goods!$D$3:$D$65537,MATCH(S$1,l_goods!$A$3:$A$65537,0)),INDEX(background_technosphere!$H$2:$H$65536,MATCH(S$1,background_technosphere!$C$2:$C$65536,0))),INDEX(l_fp!$F$3:$F$65537,MATCH(S$1,l_fp!$A$3:$A$65537,0)))," "))</f>
        <v xml:space="preserve"> </v>
      </c>
      <c r="T3" s="57" t="str">
        <f>IF(_xlfn.IFNA(_xlfn.IFNA(_xlfn.IFNA(INDEX(l_goods!$D$3:$D$65537,MATCH(T$1,l_goods!$A$3:$A$65537,0)),INDEX(background_technosphere!$H$2:$H$65536,MATCH(T$1,background_technosphere!$C$2:$C$65536,0))),INDEX(l_fp!$F$3:$F$65537,MATCH(T$1,l_fp!$A$3:$A$65537,0)))," ")=0," ",_xlfn.IFNA(_xlfn.IFNA(_xlfn.IFNA(INDEX(l_goods!$D$3:$D$65537,MATCH(T$1,l_goods!$A$3:$A$65537,0)),INDEX(background_technosphere!$H$2:$H$65536,MATCH(T$1,background_technosphere!$C$2:$C$65536,0))),INDEX(l_fp!$F$3:$F$65537,MATCH(T$1,l_fp!$A$3:$A$65537,0)))," "))</f>
        <v xml:space="preserve"> </v>
      </c>
      <c r="U3" s="57" t="str">
        <f>IF(_xlfn.IFNA(_xlfn.IFNA(_xlfn.IFNA(INDEX(l_goods!$D$3:$D$65537,MATCH(U$1,l_goods!$A$3:$A$65537,0)),INDEX(background_technosphere!$H$2:$H$65536,MATCH(U$1,background_technosphere!$C$2:$C$65536,0))),INDEX(l_fp!$F$3:$F$65537,MATCH(U$1,l_fp!$A$3:$A$65537,0)))," ")=0," ",_xlfn.IFNA(_xlfn.IFNA(_xlfn.IFNA(INDEX(l_goods!$D$3:$D$65537,MATCH(U$1,l_goods!$A$3:$A$65537,0)),INDEX(background_technosphere!$H$2:$H$65536,MATCH(U$1,background_technosphere!$C$2:$C$65536,0))),INDEX(l_fp!$F$3:$F$65537,MATCH(U$1,l_fp!$A$3:$A$65537,0)))," "))</f>
        <v xml:space="preserve"> </v>
      </c>
      <c r="V3" s="57" t="str">
        <f>IF(_xlfn.IFNA(_xlfn.IFNA(_xlfn.IFNA(INDEX(l_goods!$D$3:$D$65537,MATCH(V$1,l_goods!$A$3:$A$65537,0)),INDEX(background_technosphere!$H$2:$H$65536,MATCH(V$1,background_technosphere!$C$2:$C$65536,0))),INDEX(l_fp!$F$3:$F$65537,MATCH(V$1,l_fp!$A$3:$A$65537,0)))," ")=0," ",_xlfn.IFNA(_xlfn.IFNA(_xlfn.IFNA(INDEX(l_goods!$D$3:$D$65537,MATCH(V$1,l_goods!$A$3:$A$65537,0)),INDEX(background_technosphere!$H$2:$H$65536,MATCH(V$1,background_technosphere!$C$2:$C$65536,0))),INDEX(l_fp!$F$3:$F$65537,MATCH(V$1,l_fp!$A$3:$A$65537,0)))," "))</f>
        <v xml:space="preserve"> </v>
      </c>
      <c r="W3" s="57" t="str">
        <f>IF(_xlfn.IFNA(_xlfn.IFNA(_xlfn.IFNA(INDEX(l_goods!$D$3:$D$65537,MATCH(W$1,l_goods!$A$3:$A$65537,0)),INDEX(background_technosphere!$H$2:$H$65536,MATCH(W$1,background_technosphere!$C$2:$C$65536,0))),INDEX(l_fp!$F$3:$F$65537,MATCH(W$1,l_fp!$A$3:$A$65537,0)))," ")=0," ",_xlfn.IFNA(_xlfn.IFNA(_xlfn.IFNA(INDEX(l_goods!$D$3:$D$65537,MATCH(W$1,l_goods!$A$3:$A$65537,0)),INDEX(background_technosphere!$H$2:$H$65536,MATCH(W$1,background_technosphere!$C$2:$C$65536,0))),INDEX(l_fp!$F$3:$F$65537,MATCH(W$1,l_fp!$A$3:$A$65537,0)))," "))</f>
        <v xml:space="preserve"> </v>
      </c>
      <c r="X3" s="57" t="str">
        <f>IF(_xlfn.IFNA(_xlfn.IFNA(_xlfn.IFNA(INDEX(l_goods!$D$3:$D$65537,MATCH(X$1,l_goods!$A$3:$A$65537,0)),INDEX(background_technosphere!$H$2:$H$65536,MATCH(X$1,background_technosphere!$C$2:$C$65536,0))),INDEX(l_fp!$F$3:$F$65537,MATCH(X$1,l_fp!$A$3:$A$65537,0)))," ")=0," ",_xlfn.IFNA(_xlfn.IFNA(_xlfn.IFNA(INDEX(l_goods!$D$3:$D$65537,MATCH(X$1,l_goods!$A$3:$A$65537,0)),INDEX(background_technosphere!$H$2:$H$65536,MATCH(X$1,background_technosphere!$C$2:$C$65536,0))),INDEX(l_fp!$F$3:$F$65537,MATCH(X$1,l_fp!$A$3:$A$65537,0)))," "))</f>
        <v xml:space="preserve"> </v>
      </c>
      <c r="Y3" s="57" t="str">
        <f>IF(_xlfn.IFNA(_xlfn.IFNA(_xlfn.IFNA(INDEX(l_goods!$D$3:$D$65537,MATCH(Y$1,l_goods!$A$3:$A$65537,0)),INDEX(background_technosphere!$H$2:$H$65536,MATCH(Y$1,background_technosphere!$C$2:$C$65536,0))),INDEX(l_fp!$F$3:$F$65537,MATCH(Y$1,l_fp!$A$3:$A$65537,0)))," ")=0," ",_xlfn.IFNA(_xlfn.IFNA(_xlfn.IFNA(INDEX(l_goods!$D$3:$D$65537,MATCH(Y$1,l_goods!$A$3:$A$65537,0)),INDEX(background_technosphere!$H$2:$H$65536,MATCH(Y$1,background_technosphere!$C$2:$C$65536,0))),INDEX(l_fp!$F$3:$F$65537,MATCH(Y$1,l_fp!$A$3:$A$65537,0)))," "))</f>
        <v xml:space="preserve"> </v>
      </c>
      <c r="Z3" s="57" t="str">
        <f>IF(_xlfn.IFNA(_xlfn.IFNA(_xlfn.IFNA(INDEX(l_goods!$D$3:$D$65537,MATCH(Z$1,l_goods!$A$3:$A$65537,0)),INDEX(background_technosphere!$H$2:$H$65536,MATCH(Z$1,background_technosphere!$C$2:$C$65536,0))),INDEX(l_fp!$F$3:$F$65537,MATCH(Z$1,l_fp!$A$3:$A$65537,0)))," ")=0," ",_xlfn.IFNA(_xlfn.IFNA(_xlfn.IFNA(INDEX(l_goods!$D$3:$D$65537,MATCH(Z$1,l_goods!$A$3:$A$65537,0)),INDEX(background_technosphere!$H$2:$H$65536,MATCH(Z$1,background_technosphere!$C$2:$C$65536,0))),INDEX(l_fp!$F$3:$F$65537,MATCH(Z$1,l_fp!$A$3:$A$65537,0)))," "))</f>
        <v xml:space="preserve"> </v>
      </c>
      <c r="AA3" s="57" t="str">
        <f>IF(_xlfn.IFNA(_xlfn.IFNA(_xlfn.IFNA(INDEX(l_goods!$D$3:$D$65537,MATCH(AA$1,l_goods!$A$3:$A$65537,0)),INDEX(background_technosphere!$H$2:$H$65536,MATCH(AA$1,background_technosphere!$C$2:$C$65536,0))),INDEX(l_fp!$F$3:$F$65537,MATCH(AA$1,l_fp!$A$3:$A$65537,0)))," ")=0," ",_xlfn.IFNA(_xlfn.IFNA(_xlfn.IFNA(INDEX(l_goods!$D$3:$D$65537,MATCH(AA$1,l_goods!$A$3:$A$65537,0)),INDEX(background_technosphere!$H$2:$H$65536,MATCH(AA$1,background_technosphere!$C$2:$C$65536,0))),INDEX(l_fp!$F$3:$F$65537,MATCH(AA$1,l_fp!$A$3:$A$65537,0)))," "))</f>
        <v xml:space="preserve"> </v>
      </c>
      <c r="AB3" s="57" t="str">
        <f>IF(_xlfn.IFNA(_xlfn.IFNA(_xlfn.IFNA(INDEX(l_goods!$D$3:$D$65537,MATCH(AB$1,l_goods!$A$3:$A$65537,0)),INDEX(background_technosphere!$H$2:$H$65536,MATCH(AB$1,background_technosphere!$C$2:$C$65536,0))),INDEX(l_fp!$F$3:$F$65537,MATCH(AB$1,l_fp!$A$3:$A$65537,0)))," ")=0," ",_xlfn.IFNA(_xlfn.IFNA(_xlfn.IFNA(INDEX(l_goods!$D$3:$D$65537,MATCH(AB$1,l_goods!$A$3:$A$65537,0)),INDEX(background_technosphere!$H$2:$H$65536,MATCH(AB$1,background_technosphere!$C$2:$C$65536,0))),INDEX(l_fp!$F$3:$F$65537,MATCH(AB$1,l_fp!$A$3:$A$65537,0)))," "))</f>
        <v xml:space="preserve"> </v>
      </c>
      <c r="AC3" s="57" t="str">
        <f>IF(_xlfn.IFNA(_xlfn.IFNA(_xlfn.IFNA(INDEX(l_goods!$D$3:$D$65537,MATCH(AC$1,l_goods!$A$3:$A$65537,0)),INDEX(background_technosphere!$H$2:$H$65536,MATCH(AC$1,background_technosphere!$C$2:$C$65536,0))),INDEX(l_fp!$F$3:$F$65537,MATCH(AC$1,l_fp!$A$3:$A$65537,0)))," ")=0," ",_xlfn.IFNA(_xlfn.IFNA(_xlfn.IFNA(INDEX(l_goods!$D$3:$D$65537,MATCH(AC$1,l_goods!$A$3:$A$65537,0)),INDEX(background_technosphere!$H$2:$H$65536,MATCH(AC$1,background_technosphere!$C$2:$C$65536,0))),INDEX(l_fp!$F$3:$F$65537,MATCH(AC$1,l_fp!$A$3:$A$65537,0)))," "))</f>
        <v xml:space="preserve"> </v>
      </c>
      <c r="AD3" s="57" t="str">
        <f>IF(_xlfn.IFNA(_xlfn.IFNA(_xlfn.IFNA(INDEX(l_goods!$D$3:$D$65537,MATCH(AD$1,l_goods!$A$3:$A$65537,0)),INDEX(background_technosphere!$H$2:$H$65536,MATCH(AD$1,background_technosphere!$C$2:$C$65536,0))),INDEX(l_fp!$F$3:$F$65537,MATCH(AD$1,l_fp!$A$3:$A$65537,0)))," ")=0," ",_xlfn.IFNA(_xlfn.IFNA(_xlfn.IFNA(INDEX(l_goods!$D$3:$D$65537,MATCH(AD$1,l_goods!$A$3:$A$65537,0)),INDEX(background_technosphere!$H$2:$H$65536,MATCH(AD$1,background_technosphere!$C$2:$C$65536,0))),INDEX(l_fp!$F$3:$F$65537,MATCH(AD$1,l_fp!$A$3:$A$65537,0)))," "))</f>
        <v xml:space="preserve"> </v>
      </c>
      <c r="AE3" s="57" t="str">
        <f>IF(_xlfn.IFNA(_xlfn.IFNA(_xlfn.IFNA(INDEX(l_goods!$D$3:$D$65537,MATCH(AE$1,l_goods!$A$3:$A$65537,0)),INDEX(background_technosphere!$H$2:$H$65536,MATCH(AE$1,background_technosphere!$C$2:$C$65536,0))),INDEX(l_fp!$F$3:$F$65537,MATCH(AE$1,l_fp!$A$3:$A$65537,0)))," ")=0," ",_xlfn.IFNA(_xlfn.IFNA(_xlfn.IFNA(INDEX(l_goods!$D$3:$D$65537,MATCH(AE$1,l_goods!$A$3:$A$65537,0)),INDEX(background_technosphere!$H$2:$H$65536,MATCH(AE$1,background_technosphere!$C$2:$C$65536,0))),INDEX(l_fp!$F$3:$F$65537,MATCH(AE$1,l_fp!$A$3:$A$65537,0)))," "))</f>
        <v xml:space="preserve"> </v>
      </c>
      <c r="AF3" s="57" t="str">
        <f>IF(_xlfn.IFNA(_xlfn.IFNA(_xlfn.IFNA(INDEX(l_goods!$D$3:$D$65537,MATCH(AF$1,l_goods!$A$3:$A$65537,0)),INDEX(background_technosphere!$H$2:$H$65536,MATCH(AF$1,background_technosphere!$C$2:$C$65536,0))),INDEX(l_fp!$F$3:$F$65537,MATCH(AF$1,l_fp!$A$3:$A$65537,0)))," ")=0," ",_xlfn.IFNA(_xlfn.IFNA(_xlfn.IFNA(INDEX(l_goods!$D$3:$D$65537,MATCH(AF$1,l_goods!$A$3:$A$65537,0)),INDEX(background_technosphere!$H$2:$H$65536,MATCH(AF$1,background_technosphere!$C$2:$C$65536,0))),INDEX(l_fp!$F$3:$F$65537,MATCH(AF$1,l_fp!$A$3:$A$65537,0)))," "))</f>
        <v xml:space="preserve"> </v>
      </c>
      <c r="AG3" s="57" t="str">
        <f>IF(_xlfn.IFNA(_xlfn.IFNA(_xlfn.IFNA(INDEX(l_goods!$D$3:$D$65537,MATCH(AG$1,l_goods!$A$3:$A$65537,0)),INDEX(background_technosphere!$H$2:$H$65536,MATCH(AG$1,background_technosphere!$C$2:$C$65536,0))),INDEX(l_fp!$F$3:$F$65537,MATCH(AG$1,l_fp!$A$3:$A$65537,0)))," ")=0," ",_xlfn.IFNA(_xlfn.IFNA(_xlfn.IFNA(INDEX(l_goods!$D$3:$D$65537,MATCH(AG$1,l_goods!$A$3:$A$65537,0)),INDEX(background_technosphere!$H$2:$H$65536,MATCH(AG$1,background_technosphere!$C$2:$C$65536,0))),INDEX(l_fp!$F$3:$F$65537,MATCH(AG$1,l_fp!$A$3:$A$65537,0)))," "))</f>
        <v xml:space="preserve"> </v>
      </c>
      <c r="AH3" s="57" t="str">
        <f>IF(_xlfn.IFNA(_xlfn.IFNA(_xlfn.IFNA(INDEX(l_goods!$D$3:$D$65537,MATCH(AH$1,l_goods!$A$3:$A$65537,0)),INDEX(background_technosphere!$H$2:$H$65536,MATCH(AH$1,background_technosphere!$C$2:$C$65536,0))),INDEX(l_fp!$F$3:$F$65537,MATCH(AH$1,l_fp!$A$3:$A$65537,0)))," ")=0," ",_xlfn.IFNA(_xlfn.IFNA(_xlfn.IFNA(INDEX(l_goods!$D$3:$D$65537,MATCH(AH$1,l_goods!$A$3:$A$65537,0)),INDEX(background_technosphere!$H$2:$H$65536,MATCH(AH$1,background_technosphere!$C$2:$C$65536,0))),INDEX(l_fp!$F$3:$F$65537,MATCH(AH$1,l_fp!$A$3:$A$65537,0)))," "))</f>
        <v xml:space="preserve"> </v>
      </c>
      <c r="AI3" s="57" t="str">
        <f>IF(_xlfn.IFNA(_xlfn.IFNA(_xlfn.IFNA(INDEX(l_goods!$D$3:$D$65537,MATCH(AI$1,l_goods!$A$3:$A$65537,0)),INDEX(background_technosphere!$H$2:$H$65536,MATCH(AI$1,background_technosphere!$C$2:$C$65536,0))),INDEX(l_fp!$F$3:$F$65537,MATCH(AI$1,l_fp!$A$3:$A$65537,0)))," ")=0," ",_xlfn.IFNA(_xlfn.IFNA(_xlfn.IFNA(INDEX(l_goods!$D$3:$D$65537,MATCH(AI$1,l_goods!$A$3:$A$65537,0)),INDEX(background_technosphere!$H$2:$H$65536,MATCH(AI$1,background_technosphere!$C$2:$C$65536,0))),INDEX(l_fp!$F$3:$F$65537,MATCH(AI$1,l_fp!$A$3:$A$65537,0)))," "))</f>
        <v xml:space="preserve"> </v>
      </c>
      <c r="AJ3" s="57" t="str">
        <f>IF(_xlfn.IFNA(_xlfn.IFNA(_xlfn.IFNA(INDEX(l_goods!$D$3:$D$65537,MATCH(AJ$1,l_goods!$A$3:$A$65537,0)),INDEX(background_technosphere!$H$2:$H$65536,MATCH(AJ$1,background_technosphere!$C$2:$C$65536,0))),INDEX(l_fp!$F$3:$F$65537,MATCH(AJ$1,l_fp!$A$3:$A$65537,0)))," ")=0," ",_xlfn.IFNA(_xlfn.IFNA(_xlfn.IFNA(INDEX(l_goods!$D$3:$D$65537,MATCH(AJ$1,l_goods!$A$3:$A$65537,0)),INDEX(background_technosphere!$H$2:$H$65536,MATCH(AJ$1,background_technosphere!$C$2:$C$65536,0))),INDEX(l_fp!$F$3:$F$65537,MATCH(AJ$1,l_fp!$A$3:$A$65537,0)))," "))</f>
        <v xml:space="preserve"> </v>
      </c>
      <c r="AK3" s="57" t="str">
        <f>IF(_xlfn.IFNA(_xlfn.IFNA(_xlfn.IFNA(INDEX(l_goods!$D$3:$D$65537,MATCH(AK$1,l_goods!$A$3:$A$65537,0)),INDEX(background_technosphere!$H$2:$H$65536,MATCH(AK$1,background_technosphere!$C$2:$C$65536,0))),INDEX(l_fp!$F$3:$F$65537,MATCH(AK$1,l_fp!$A$3:$A$65537,0)))," ")=0," ",_xlfn.IFNA(_xlfn.IFNA(_xlfn.IFNA(INDEX(l_goods!$D$3:$D$65537,MATCH(AK$1,l_goods!$A$3:$A$65537,0)),INDEX(background_technosphere!$H$2:$H$65536,MATCH(AK$1,background_technosphere!$C$2:$C$65536,0))),INDEX(l_fp!$F$3:$F$65537,MATCH(AK$1,l_fp!$A$3:$A$65537,0)))," "))</f>
        <v xml:space="preserve"> </v>
      </c>
      <c r="AL3" s="57" t="str">
        <f>IF(_xlfn.IFNA(_xlfn.IFNA(_xlfn.IFNA(INDEX(l_goods!$D$3:$D$65537,MATCH(AL$1,l_goods!$A$3:$A$65537,0)),INDEX(background_technosphere!$H$2:$H$65536,MATCH(AL$1,background_technosphere!$C$2:$C$65536,0))),INDEX(l_fp!$F$3:$F$65537,MATCH(AL$1,l_fp!$A$3:$A$65537,0)))," ")=0," ",_xlfn.IFNA(_xlfn.IFNA(_xlfn.IFNA(INDEX(l_goods!$D$3:$D$65537,MATCH(AL$1,l_goods!$A$3:$A$65537,0)),INDEX(background_technosphere!$H$2:$H$65536,MATCH(AL$1,background_technosphere!$C$2:$C$65536,0))),INDEX(l_fp!$F$3:$F$65537,MATCH(AL$1,l_fp!$A$3:$A$65537,0)))," "))</f>
        <v xml:space="preserve"> </v>
      </c>
      <c r="AM3" s="57" t="str">
        <f>IF(_xlfn.IFNA(_xlfn.IFNA(_xlfn.IFNA(INDEX(l_goods!$D$3:$D$65537,MATCH(AM$1,l_goods!$A$3:$A$65537,0)),INDEX(background_technosphere!$H$2:$H$65536,MATCH(AM$1,background_technosphere!$C$2:$C$65536,0))),INDEX(l_fp!$F$3:$F$65537,MATCH(AM$1,l_fp!$A$3:$A$65537,0)))," ")=0," ",_xlfn.IFNA(_xlfn.IFNA(_xlfn.IFNA(INDEX(l_goods!$D$3:$D$65537,MATCH(AM$1,l_goods!$A$3:$A$65537,0)),INDEX(background_technosphere!$H$2:$H$65536,MATCH(AM$1,background_technosphere!$C$2:$C$65536,0))),INDEX(l_fp!$F$3:$F$65537,MATCH(AM$1,l_fp!$A$3:$A$65537,0)))," "))</f>
        <v xml:space="preserve"> </v>
      </c>
      <c r="AN3" s="57" t="str">
        <f>IF(_xlfn.IFNA(_xlfn.IFNA(_xlfn.IFNA(INDEX(l_goods!$D$3:$D$65537,MATCH(AN$1,l_goods!$A$3:$A$65537,0)),INDEX(background_technosphere!$H$2:$H$65536,MATCH(AN$1,background_technosphere!$C$2:$C$65536,0))),INDEX(l_fp!$F$3:$F$65537,MATCH(AN$1,l_fp!$A$3:$A$65537,0)))," ")=0," ",_xlfn.IFNA(_xlfn.IFNA(_xlfn.IFNA(INDEX(l_goods!$D$3:$D$65537,MATCH(AN$1,l_goods!$A$3:$A$65537,0)),INDEX(background_technosphere!$H$2:$H$65536,MATCH(AN$1,background_technosphere!$C$2:$C$65536,0))),INDEX(l_fp!$F$3:$F$65537,MATCH(AN$1,l_fp!$A$3:$A$65537,0)))," "))</f>
        <v xml:space="preserve"> </v>
      </c>
      <c r="AO3" s="57" t="str">
        <f>IF(_xlfn.IFNA(_xlfn.IFNA(_xlfn.IFNA(INDEX(l_goods!$D$3:$D$65537,MATCH(AO$1,l_goods!$A$3:$A$65537,0)),INDEX(background_technosphere!$H$2:$H$65536,MATCH(AO$1,background_technosphere!$C$2:$C$65536,0))),INDEX(l_fp!$F$3:$F$65537,MATCH(AO$1,l_fp!$A$3:$A$65537,0)))," ")=0," ",_xlfn.IFNA(_xlfn.IFNA(_xlfn.IFNA(INDEX(l_goods!$D$3:$D$65537,MATCH(AO$1,l_goods!$A$3:$A$65537,0)),INDEX(background_technosphere!$H$2:$H$65536,MATCH(AO$1,background_technosphere!$C$2:$C$65536,0))),INDEX(l_fp!$F$3:$F$65537,MATCH(AO$1,l_fp!$A$3:$A$65537,0)))," "))</f>
        <v xml:space="preserve"> </v>
      </c>
      <c r="AP3" s="57" t="str">
        <f>IF(_xlfn.IFNA(_xlfn.IFNA(_xlfn.IFNA(INDEX(l_goods!$D$3:$D$65537,MATCH(AP$1,l_goods!$A$3:$A$65537,0)),INDEX(background_technosphere!$H$2:$H$65536,MATCH(AP$1,background_technosphere!$C$2:$C$65536,0))),INDEX(l_fp!$F$3:$F$65537,MATCH(AP$1,l_fp!$A$3:$A$65537,0)))," ")=0," ",_xlfn.IFNA(_xlfn.IFNA(_xlfn.IFNA(INDEX(l_goods!$D$3:$D$65537,MATCH(AP$1,l_goods!$A$3:$A$65537,0)),INDEX(background_technosphere!$H$2:$H$65536,MATCH(AP$1,background_technosphere!$C$2:$C$65536,0))),INDEX(l_fp!$F$3:$F$65537,MATCH(AP$1,l_fp!$A$3:$A$65537,0)))," "))</f>
        <v xml:space="preserve"> </v>
      </c>
      <c r="AQ3" s="57" t="str">
        <f>IF(_xlfn.IFNA(_xlfn.IFNA(_xlfn.IFNA(INDEX(l_goods!$D$3:$D$65537,MATCH(AQ$1,l_goods!$A$3:$A$65537,0)),INDEX(background_technosphere!$H$2:$H$65536,MATCH(AQ$1,background_technosphere!$C$2:$C$65536,0))),INDEX(l_fp!$F$3:$F$65537,MATCH(AQ$1,l_fp!$A$3:$A$65537,0)))," ")=0," ",_xlfn.IFNA(_xlfn.IFNA(_xlfn.IFNA(INDEX(l_goods!$D$3:$D$65537,MATCH(AQ$1,l_goods!$A$3:$A$65537,0)),INDEX(background_technosphere!$H$2:$H$65536,MATCH(AQ$1,background_technosphere!$C$2:$C$65536,0))),INDEX(l_fp!$F$3:$F$65537,MATCH(AQ$1,l_fp!$A$3:$A$65537,0)))," "))</f>
        <v xml:space="preserve"> </v>
      </c>
      <c r="AR3" s="57" t="str">
        <f>IF(_xlfn.IFNA(_xlfn.IFNA(_xlfn.IFNA(INDEX(l_goods!$D$3:$D$65537,MATCH(AR$1,l_goods!$A$3:$A$65537,0)),INDEX(background_technosphere!$H$2:$H$65536,MATCH(AR$1,background_technosphere!$C$2:$C$65536,0))),INDEX(l_fp!$F$3:$F$65537,MATCH(AR$1,l_fp!$A$3:$A$65537,0)))," ")=0," ",_xlfn.IFNA(_xlfn.IFNA(_xlfn.IFNA(INDEX(l_goods!$D$3:$D$65537,MATCH(AR$1,l_goods!$A$3:$A$65537,0)),INDEX(background_technosphere!$H$2:$H$65536,MATCH(AR$1,background_technosphere!$C$2:$C$65536,0))),INDEX(l_fp!$F$3:$F$65537,MATCH(AR$1,l_fp!$A$3:$A$65537,0)))," "))</f>
        <v xml:space="preserve"> </v>
      </c>
      <c r="AS3" s="57" t="str">
        <f>IF(_xlfn.IFNA(_xlfn.IFNA(_xlfn.IFNA(INDEX(l_goods!$D$3:$D$65537,MATCH(AS$1,l_goods!$A$3:$A$65537,0)),INDEX(background_technosphere!$H$2:$H$65536,MATCH(AS$1,background_technosphere!$C$2:$C$65536,0))),INDEX(l_fp!$F$3:$F$65537,MATCH(AS$1,l_fp!$A$3:$A$65537,0)))," ")=0," ",_xlfn.IFNA(_xlfn.IFNA(_xlfn.IFNA(INDEX(l_goods!$D$3:$D$65537,MATCH(AS$1,l_goods!$A$3:$A$65537,0)),INDEX(background_technosphere!$H$2:$H$65536,MATCH(AS$1,background_technosphere!$C$2:$C$65536,0))),INDEX(l_fp!$F$3:$F$65537,MATCH(AS$1,l_fp!$A$3:$A$65537,0)))," "))</f>
        <v xml:space="preserve"> </v>
      </c>
      <c r="AT3" s="57" t="str">
        <f>IF(_xlfn.IFNA(_xlfn.IFNA(_xlfn.IFNA(INDEX(l_goods!$D$3:$D$65537,MATCH(AT$1,l_goods!$A$3:$A$65537,0)),INDEX(background_technosphere!$H$2:$H$65536,MATCH(AT$1,background_technosphere!$C$2:$C$65536,0))),INDEX(l_fp!$F$3:$F$65537,MATCH(AT$1,l_fp!$A$3:$A$65537,0)))," ")=0," ",_xlfn.IFNA(_xlfn.IFNA(_xlfn.IFNA(INDEX(l_goods!$D$3:$D$65537,MATCH(AT$1,l_goods!$A$3:$A$65537,0)),INDEX(background_technosphere!$H$2:$H$65536,MATCH(AT$1,background_technosphere!$C$2:$C$65536,0))),INDEX(l_fp!$F$3:$F$65537,MATCH(AT$1,l_fp!$A$3:$A$65537,0)))," "))</f>
        <v xml:space="preserve"> </v>
      </c>
      <c r="AU3" s="57" t="str">
        <f>IF(_xlfn.IFNA(_xlfn.IFNA(_xlfn.IFNA(INDEX(l_goods!$D$3:$D$65537,MATCH(AU$1,l_goods!$A$3:$A$65537,0)),INDEX(background_technosphere!$H$2:$H$65536,MATCH(AU$1,background_technosphere!$C$2:$C$65536,0))),INDEX(l_fp!$F$3:$F$65537,MATCH(AU$1,l_fp!$A$3:$A$65537,0)))," ")=0," ",_xlfn.IFNA(_xlfn.IFNA(_xlfn.IFNA(INDEX(l_goods!$D$3:$D$65537,MATCH(AU$1,l_goods!$A$3:$A$65537,0)),INDEX(background_technosphere!$H$2:$H$65536,MATCH(AU$1,background_technosphere!$C$2:$C$65536,0))),INDEX(l_fp!$F$3:$F$65537,MATCH(AU$1,l_fp!$A$3:$A$65537,0)))," "))</f>
        <v xml:space="preserve"> </v>
      </c>
      <c r="AV3" s="57" t="str">
        <f>IF(_xlfn.IFNA(_xlfn.IFNA(_xlfn.IFNA(INDEX(l_goods!$D$3:$D$65537,MATCH(AV$1,l_goods!$A$3:$A$65537,0)),INDEX(background_technosphere!$H$2:$H$65536,MATCH(AV$1,background_technosphere!$C$2:$C$65536,0))),INDEX(l_fp!$F$3:$F$65537,MATCH(AV$1,l_fp!$A$3:$A$65537,0)))," ")=0," ",_xlfn.IFNA(_xlfn.IFNA(_xlfn.IFNA(INDEX(l_goods!$D$3:$D$65537,MATCH(AV$1,l_goods!$A$3:$A$65537,0)),INDEX(background_technosphere!$H$2:$H$65536,MATCH(AV$1,background_technosphere!$C$2:$C$65536,0))),INDEX(l_fp!$F$3:$F$65537,MATCH(AV$1,l_fp!$A$3:$A$65537,0)))," "))</f>
        <v xml:space="preserve"> </v>
      </c>
      <c r="AW3" s="57" t="str">
        <f>IF(_xlfn.IFNA(_xlfn.IFNA(_xlfn.IFNA(INDEX(l_goods!$D$3:$D$65537,MATCH(AW$1,l_goods!$A$3:$A$65537,0)),INDEX(background_technosphere!$H$2:$H$65536,MATCH(AW$1,background_technosphere!$C$2:$C$65536,0))),INDEX(l_fp!$F$3:$F$65537,MATCH(AW$1,l_fp!$A$3:$A$65537,0)))," ")=0," ",_xlfn.IFNA(_xlfn.IFNA(_xlfn.IFNA(INDEX(l_goods!$D$3:$D$65537,MATCH(AW$1,l_goods!$A$3:$A$65537,0)),INDEX(background_technosphere!$H$2:$H$65536,MATCH(AW$1,background_technosphere!$C$2:$C$65536,0))),INDEX(l_fp!$F$3:$F$65537,MATCH(AW$1,l_fp!$A$3:$A$65537,0)))," "))</f>
        <v xml:space="preserve"> </v>
      </c>
      <c r="AX3" s="57" t="str">
        <f>IF(_xlfn.IFNA(_xlfn.IFNA(_xlfn.IFNA(INDEX(l_goods!$D$3:$D$65537,MATCH(AX$1,l_goods!$A$3:$A$65537,0)),INDEX(background_technosphere!$H$2:$H$65536,MATCH(AX$1,background_technosphere!$C$2:$C$65536,0))),INDEX(l_fp!$F$3:$F$65537,MATCH(AX$1,l_fp!$A$3:$A$65537,0)))," ")=0," ",_xlfn.IFNA(_xlfn.IFNA(_xlfn.IFNA(INDEX(l_goods!$D$3:$D$65537,MATCH(AX$1,l_goods!$A$3:$A$65537,0)),INDEX(background_technosphere!$H$2:$H$65536,MATCH(AX$1,background_technosphere!$C$2:$C$65536,0))),INDEX(l_fp!$F$3:$F$65537,MATCH(AX$1,l_fp!$A$3:$A$65537,0)))," "))</f>
        <v xml:space="preserve"> </v>
      </c>
      <c r="AY3" s="57" t="str">
        <f>IF(_xlfn.IFNA(_xlfn.IFNA(_xlfn.IFNA(INDEX(l_goods!$D$3:$D$65537,MATCH(AY$1,l_goods!$A$3:$A$65537,0)),INDEX(background_technosphere!$H$2:$H$65536,MATCH(AY$1,background_technosphere!$C$2:$C$65536,0))),INDEX(l_fp!$F$3:$F$65537,MATCH(AY$1,l_fp!$A$3:$A$65537,0)))," ")=0," ",_xlfn.IFNA(_xlfn.IFNA(_xlfn.IFNA(INDEX(l_goods!$D$3:$D$65537,MATCH(AY$1,l_goods!$A$3:$A$65537,0)),INDEX(background_technosphere!$H$2:$H$65536,MATCH(AY$1,background_technosphere!$C$2:$C$65536,0))),INDEX(l_fp!$F$3:$F$65537,MATCH(AY$1,l_fp!$A$3:$A$65537,0)))," "))</f>
        <v xml:space="preserve"> </v>
      </c>
      <c r="AZ3" s="57" t="str">
        <f>IF(_xlfn.IFNA(_xlfn.IFNA(_xlfn.IFNA(INDEX(l_goods!$D$3:$D$65537,MATCH(AZ$1,l_goods!$A$3:$A$65537,0)),INDEX(background_technosphere!$H$2:$H$65536,MATCH(AZ$1,background_technosphere!$C$2:$C$65536,0))),INDEX(l_fp!$F$3:$F$65537,MATCH(AZ$1,l_fp!$A$3:$A$65537,0)))," ")=0," ",_xlfn.IFNA(_xlfn.IFNA(_xlfn.IFNA(INDEX(l_goods!$D$3:$D$65537,MATCH(AZ$1,l_goods!$A$3:$A$65537,0)),INDEX(background_technosphere!$H$2:$H$65536,MATCH(AZ$1,background_technosphere!$C$2:$C$65536,0))),INDEX(l_fp!$F$3:$F$65537,MATCH(AZ$1,l_fp!$A$3:$A$65537,0)))," "))</f>
        <v xml:space="preserve"> </v>
      </c>
      <c r="BA3" s="57" t="str">
        <f>IF(_xlfn.IFNA(_xlfn.IFNA(_xlfn.IFNA(INDEX(l_goods!$D$3:$D$65537,MATCH(BA$1,l_goods!$A$3:$A$65537,0)),INDEX(background_technosphere!$H$2:$H$65536,MATCH(BA$1,background_technosphere!$C$2:$C$65536,0))),INDEX(l_fp!$F$3:$F$65537,MATCH(BA$1,l_fp!$A$3:$A$65537,0)))," ")=0," ",_xlfn.IFNA(_xlfn.IFNA(_xlfn.IFNA(INDEX(l_goods!$D$3:$D$65537,MATCH(BA$1,l_goods!$A$3:$A$65537,0)),INDEX(background_technosphere!$H$2:$H$65536,MATCH(BA$1,background_technosphere!$C$2:$C$65536,0))),INDEX(l_fp!$F$3:$F$65537,MATCH(BA$1,l_fp!$A$3:$A$65537,0)))," "))</f>
        <v xml:space="preserve"> </v>
      </c>
      <c r="BB3" s="57" t="str">
        <f>IF(_xlfn.IFNA(_xlfn.IFNA(_xlfn.IFNA(INDEX(l_goods!$D$3:$D$65537,MATCH(BB$1,l_goods!$A$3:$A$65537,0)),INDEX(background_technosphere!$H$2:$H$65536,MATCH(BB$1,background_technosphere!$C$2:$C$65536,0))),INDEX(l_fp!$F$3:$F$65537,MATCH(BB$1,l_fp!$A$3:$A$65537,0)))," ")=0," ",_xlfn.IFNA(_xlfn.IFNA(_xlfn.IFNA(INDEX(l_goods!$D$3:$D$65537,MATCH(BB$1,l_goods!$A$3:$A$65537,0)),INDEX(background_technosphere!$H$2:$H$65536,MATCH(BB$1,background_technosphere!$C$2:$C$65536,0))),INDEX(l_fp!$F$3:$F$65537,MATCH(BB$1,l_fp!$A$3:$A$65537,0)))," "))</f>
        <v xml:space="preserve"> </v>
      </c>
      <c r="BC3" s="57" t="str">
        <f>IF(_xlfn.IFNA(_xlfn.IFNA(_xlfn.IFNA(INDEX(l_goods!$D$3:$D$65537,MATCH(BC$1,l_goods!$A$3:$A$65537,0)),INDEX(background_technosphere!$H$2:$H$65536,MATCH(BC$1,background_technosphere!$C$2:$C$65536,0))),INDEX(l_fp!$F$3:$F$65537,MATCH(BC$1,l_fp!$A$3:$A$65537,0)))," ")=0," ",_xlfn.IFNA(_xlfn.IFNA(_xlfn.IFNA(INDEX(l_goods!$D$3:$D$65537,MATCH(BC$1,l_goods!$A$3:$A$65537,0)),INDEX(background_technosphere!$H$2:$H$65536,MATCH(BC$1,background_technosphere!$C$2:$C$65536,0))),INDEX(l_fp!$F$3:$F$65537,MATCH(BC$1,l_fp!$A$3:$A$65537,0)))," "))</f>
        <v xml:space="preserve"> </v>
      </c>
      <c r="BD3" s="57" t="str">
        <f>IF(_xlfn.IFNA(_xlfn.IFNA(_xlfn.IFNA(INDEX(l_goods!$D$3:$D$65537,MATCH(BD$1,l_goods!$A$3:$A$65537,0)),INDEX(background_technosphere!$H$2:$H$65536,MATCH(BD$1,background_technosphere!$C$2:$C$65536,0))),INDEX(l_fp!$F$3:$F$65537,MATCH(BD$1,l_fp!$A$3:$A$65537,0)))," ")=0," ",_xlfn.IFNA(_xlfn.IFNA(_xlfn.IFNA(INDEX(l_goods!$D$3:$D$65537,MATCH(BD$1,l_goods!$A$3:$A$65537,0)),INDEX(background_technosphere!$H$2:$H$65536,MATCH(BD$1,background_technosphere!$C$2:$C$65536,0))),INDEX(l_fp!$F$3:$F$65537,MATCH(BD$1,l_fp!$A$3:$A$65537,0)))," "))</f>
        <v xml:space="preserve"> </v>
      </c>
      <c r="BE3" s="57" t="str">
        <f>IF(_xlfn.IFNA(_xlfn.IFNA(_xlfn.IFNA(INDEX(l_goods!$D$3:$D$65537,MATCH(BE$1,l_goods!$A$3:$A$65537,0)),INDEX(background_technosphere!$H$2:$H$65536,MATCH(BE$1,background_technosphere!$C$2:$C$65536,0))),INDEX(l_fp!$F$3:$F$65537,MATCH(BE$1,l_fp!$A$3:$A$65537,0)))," ")=0," ",_xlfn.IFNA(_xlfn.IFNA(_xlfn.IFNA(INDEX(l_goods!$D$3:$D$65537,MATCH(BE$1,l_goods!$A$3:$A$65537,0)),INDEX(background_technosphere!$H$2:$H$65536,MATCH(BE$1,background_technosphere!$C$2:$C$65536,0))),INDEX(l_fp!$F$3:$F$65537,MATCH(BE$1,l_fp!$A$3:$A$65537,0)))," "))</f>
        <v xml:space="preserve"> </v>
      </c>
      <c r="BF3" s="57" t="str">
        <f>IF(_xlfn.IFNA(_xlfn.IFNA(_xlfn.IFNA(INDEX(l_goods!$D$3:$D$65537,MATCH(BF$1,l_goods!$A$3:$A$65537,0)),INDEX(background_technosphere!$H$2:$H$65536,MATCH(BF$1,background_technosphere!$C$2:$C$65536,0))),INDEX(l_fp!$F$3:$F$65537,MATCH(BF$1,l_fp!$A$3:$A$65537,0)))," ")=0," ",_xlfn.IFNA(_xlfn.IFNA(_xlfn.IFNA(INDEX(l_goods!$D$3:$D$65537,MATCH(BF$1,l_goods!$A$3:$A$65537,0)),INDEX(background_technosphere!$H$2:$H$65536,MATCH(BF$1,background_technosphere!$C$2:$C$65536,0))),INDEX(l_fp!$F$3:$F$65537,MATCH(BF$1,l_fp!$A$3:$A$65537,0)))," "))</f>
        <v xml:space="preserve"> </v>
      </c>
      <c r="BG3" s="57" t="str">
        <f>IF(_xlfn.IFNA(_xlfn.IFNA(_xlfn.IFNA(INDEX(l_goods!$D$3:$D$65537,MATCH(BG$1,l_goods!$A$3:$A$65537,0)),INDEX(background_technosphere!$H$2:$H$65536,MATCH(BG$1,background_technosphere!$C$2:$C$65536,0))),INDEX(l_fp!$F$3:$F$65537,MATCH(BG$1,l_fp!$A$3:$A$65537,0)))," ")=0," ",_xlfn.IFNA(_xlfn.IFNA(_xlfn.IFNA(INDEX(l_goods!$D$3:$D$65537,MATCH(BG$1,l_goods!$A$3:$A$65537,0)),INDEX(background_technosphere!$H$2:$H$65536,MATCH(BG$1,background_technosphere!$C$2:$C$65536,0))),INDEX(l_fp!$F$3:$F$65537,MATCH(BG$1,l_fp!$A$3:$A$65537,0)))," "))</f>
        <v xml:space="preserve"> </v>
      </c>
      <c r="BH3" s="57" t="str">
        <f>IF(_xlfn.IFNA(_xlfn.IFNA(_xlfn.IFNA(INDEX(l_goods!$D$3:$D$65537,MATCH(BH$1,l_goods!$A$3:$A$65537,0)),INDEX(background_technosphere!$H$2:$H$65536,MATCH(BH$1,background_technosphere!$C$2:$C$65536,0))),INDEX(l_fp!$F$3:$F$65537,MATCH(BH$1,l_fp!$A$3:$A$65537,0)))," ")=0," ",_xlfn.IFNA(_xlfn.IFNA(_xlfn.IFNA(INDEX(l_goods!$D$3:$D$65537,MATCH(BH$1,l_goods!$A$3:$A$65537,0)),INDEX(background_technosphere!$H$2:$H$65536,MATCH(BH$1,background_technosphere!$C$2:$C$65536,0))),INDEX(l_fp!$F$3:$F$65537,MATCH(BH$1,l_fp!$A$3:$A$65537,0)))," "))</f>
        <v xml:space="preserve"> </v>
      </c>
      <c r="BI3" s="57" t="str">
        <f>IF(_xlfn.IFNA(_xlfn.IFNA(_xlfn.IFNA(INDEX(l_goods!$D$3:$D$65537,MATCH(BI$1,l_goods!$A$3:$A$65537,0)),INDEX(background_technosphere!$H$2:$H$65536,MATCH(BI$1,background_technosphere!$C$2:$C$65536,0))),INDEX(l_fp!$F$3:$F$65537,MATCH(BI$1,l_fp!$A$3:$A$65537,0)))," ")=0," ",_xlfn.IFNA(_xlfn.IFNA(_xlfn.IFNA(INDEX(l_goods!$D$3:$D$65537,MATCH(BI$1,l_goods!$A$3:$A$65537,0)),INDEX(background_technosphere!$H$2:$H$65536,MATCH(BI$1,background_technosphere!$C$2:$C$65536,0))),INDEX(l_fp!$F$3:$F$65537,MATCH(BI$1,l_fp!$A$3:$A$65537,0)))," "))</f>
        <v xml:space="preserve"> </v>
      </c>
      <c r="BJ3" s="57" t="str">
        <f>IF(_xlfn.IFNA(_xlfn.IFNA(_xlfn.IFNA(INDEX(l_goods!$D$3:$D$65537,MATCH(BJ$1,l_goods!$A$3:$A$65537,0)),INDEX(background_technosphere!$H$2:$H$65536,MATCH(BJ$1,background_technosphere!$C$2:$C$65536,0))),INDEX(l_fp!$F$3:$F$65537,MATCH(BJ$1,l_fp!$A$3:$A$65537,0)))," ")=0," ",_xlfn.IFNA(_xlfn.IFNA(_xlfn.IFNA(INDEX(l_goods!$D$3:$D$65537,MATCH(BJ$1,l_goods!$A$3:$A$65537,0)),INDEX(background_technosphere!$H$2:$H$65536,MATCH(BJ$1,background_technosphere!$C$2:$C$65536,0))),INDEX(l_fp!$F$3:$F$65537,MATCH(BJ$1,l_fp!$A$3:$A$65537,0)))," "))</f>
        <v xml:space="preserve"> </v>
      </c>
      <c r="BK3" s="57" t="str">
        <f>IF(_xlfn.IFNA(_xlfn.IFNA(_xlfn.IFNA(INDEX(l_goods!$D$3:$D$65537,MATCH(BK$1,l_goods!$A$3:$A$65537,0)),INDEX(background_technosphere!$H$2:$H$65536,MATCH(BK$1,background_technosphere!$C$2:$C$65536,0))),INDEX(l_fp!$F$3:$F$65537,MATCH(BK$1,l_fp!$A$3:$A$65537,0)))," ")=0," ",_xlfn.IFNA(_xlfn.IFNA(_xlfn.IFNA(INDEX(l_goods!$D$3:$D$65537,MATCH(BK$1,l_goods!$A$3:$A$65537,0)),INDEX(background_technosphere!$H$2:$H$65536,MATCH(BK$1,background_technosphere!$C$2:$C$65536,0))),INDEX(l_fp!$F$3:$F$65537,MATCH(BK$1,l_fp!$A$3:$A$65537,0)))," "))</f>
        <v xml:space="preserve"> </v>
      </c>
      <c r="BL3" s="57" t="str">
        <f>IF(_xlfn.IFNA(_xlfn.IFNA(_xlfn.IFNA(INDEX(l_goods!$D$3:$D$65537,MATCH(BL$1,l_goods!$A$3:$A$65537,0)),INDEX(background_technosphere!$H$2:$H$65536,MATCH(BL$1,background_technosphere!$C$2:$C$65536,0))),INDEX(l_fp!$F$3:$F$65537,MATCH(BL$1,l_fp!$A$3:$A$65537,0)))," ")=0," ",_xlfn.IFNA(_xlfn.IFNA(_xlfn.IFNA(INDEX(l_goods!$D$3:$D$65537,MATCH(BL$1,l_goods!$A$3:$A$65537,0)),INDEX(background_technosphere!$H$2:$H$65536,MATCH(BL$1,background_technosphere!$C$2:$C$65536,0))),INDEX(l_fp!$F$3:$F$65537,MATCH(BL$1,l_fp!$A$3:$A$65537,0)))," "))</f>
        <v xml:space="preserve"> </v>
      </c>
      <c r="BM3" s="57" t="str">
        <f>IF(_xlfn.IFNA(_xlfn.IFNA(_xlfn.IFNA(INDEX(l_goods!$D$3:$D$65537,MATCH(BM$1,l_goods!$A$3:$A$65537,0)),INDEX(background_technosphere!$H$2:$H$65536,MATCH(BM$1,background_technosphere!$C$2:$C$65536,0))),INDEX(l_fp!$F$3:$F$65537,MATCH(BM$1,l_fp!$A$3:$A$65537,0)))," ")=0," ",_xlfn.IFNA(_xlfn.IFNA(_xlfn.IFNA(INDEX(l_goods!$D$3:$D$65537,MATCH(BM$1,l_goods!$A$3:$A$65537,0)),INDEX(background_technosphere!$H$2:$H$65536,MATCH(BM$1,background_technosphere!$C$2:$C$65536,0))),INDEX(l_fp!$F$3:$F$65537,MATCH(BM$1,l_fp!$A$3:$A$65537,0)))," "))</f>
        <v xml:space="preserve"> </v>
      </c>
      <c r="BN3" s="57" t="str">
        <f>IF(_xlfn.IFNA(_xlfn.IFNA(_xlfn.IFNA(INDEX(l_goods!$D$3:$D$65537,MATCH(BN$1,l_goods!$A$3:$A$65537,0)),INDEX(background_technosphere!$H$2:$H$65536,MATCH(BN$1,background_technosphere!$C$2:$C$65536,0))),INDEX(l_fp!$F$3:$F$65537,MATCH(BN$1,l_fp!$A$3:$A$65537,0)))," ")=0," ",_xlfn.IFNA(_xlfn.IFNA(_xlfn.IFNA(INDEX(l_goods!$D$3:$D$65537,MATCH(BN$1,l_goods!$A$3:$A$65537,0)),INDEX(background_technosphere!$H$2:$H$65536,MATCH(BN$1,background_technosphere!$C$2:$C$65536,0))),INDEX(l_fp!$F$3:$F$65537,MATCH(BN$1,l_fp!$A$3:$A$65537,0)))," "))</f>
        <v xml:space="preserve"> </v>
      </c>
      <c r="BO3" s="57" t="str">
        <f>IF(_xlfn.IFNA(_xlfn.IFNA(_xlfn.IFNA(INDEX(l_goods!$D$3:$D$65537,MATCH(BO$1,l_goods!$A$3:$A$65537,0)),INDEX(background_technosphere!$H$2:$H$65536,MATCH(BO$1,background_technosphere!$C$2:$C$65536,0))),INDEX(l_fp!$F$3:$F$65537,MATCH(BO$1,l_fp!$A$3:$A$65537,0)))," ")=0," ",_xlfn.IFNA(_xlfn.IFNA(_xlfn.IFNA(INDEX(l_goods!$D$3:$D$65537,MATCH(BO$1,l_goods!$A$3:$A$65537,0)),INDEX(background_technosphere!$H$2:$H$65536,MATCH(BO$1,background_technosphere!$C$2:$C$65536,0))),INDEX(l_fp!$F$3:$F$65537,MATCH(BO$1,l_fp!$A$3:$A$65537,0)))," "))</f>
        <v xml:space="preserve"> </v>
      </c>
      <c r="BP3" s="57" t="str">
        <f>IF(_xlfn.IFNA(_xlfn.IFNA(_xlfn.IFNA(INDEX(l_goods!$D$3:$D$65537,MATCH(BP$1,l_goods!$A$3:$A$65537,0)),INDEX(background_technosphere!$H$2:$H$65536,MATCH(BP$1,background_technosphere!$C$2:$C$65536,0))),INDEX(l_fp!$F$3:$F$65537,MATCH(BP$1,l_fp!$A$3:$A$65537,0)))," ")=0," ",_xlfn.IFNA(_xlfn.IFNA(_xlfn.IFNA(INDEX(l_goods!$D$3:$D$65537,MATCH(BP$1,l_goods!$A$3:$A$65537,0)),INDEX(background_technosphere!$H$2:$H$65536,MATCH(BP$1,background_technosphere!$C$2:$C$65536,0))),INDEX(l_fp!$F$3:$F$65537,MATCH(BP$1,l_fp!$A$3:$A$65537,0)))," "))</f>
        <v xml:space="preserve"> </v>
      </c>
      <c r="BQ3" s="57" t="str">
        <f>IF(_xlfn.IFNA(_xlfn.IFNA(_xlfn.IFNA(INDEX(l_goods!$D$3:$D$65537,MATCH(BQ$1,l_goods!$A$3:$A$65537,0)),INDEX(background_technosphere!$H$2:$H$65536,MATCH(BQ$1,background_technosphere!$C$2:$C$65536,0))),INDEX(l_fp!$F$3:$F$65537,MATCH(BQ$1,l_fp!$A$3:$A$65537,0)))," ")=0," ",_xlfn.IFNA(_xlfn.IFNA(_xlfn.IFNA(INDEX(l_goods!$D$3:$D$65537,MATCH(BQ$1,l_goods!$A$3:$A$65537,0)),INDEX(background_technosphere!$H$2:$H$65536,MATCH(BQ$1,background_technosphere!$C$2:$C$65536,0))),INDEX(l_fp!$F$3:$F$65537,MATCH(BQ$1,l_fp!$A$3:$A$65537,0)))," "))</f>
        <v xml:space="preserve"> </v>
      </c>
      <c r="BR3" s="57" t="str">
        <f>IF(_xlfn.IFNA(_xlfn.IFNA(_xlfn.IFNA(INDEX(l_goods!$D$3:$D$65537,MATCH(BR$1,l_goods!$A$3:$A$65537,0)),INDEX(background_technosphere!$H$2:$H$65536,MATCH(BR$1,background_technosphere!$C$2:$C$65536,0))),INDEX(l_fp!$F$3:$F$65537,MATCH(BR$1,l_fp!$A$3:$A$65537,0)))," ")=0," ",_xlfn.IFNA(_xlfn.IFNA(_xlfn.IFNA(INDEX(l_goods!$D$3:$D$65537,MATCH(BR$1,l_goods!$A$3:$A$65537,0)),INDEX(background_technosphere!$H$2:$H$65536,MATCH(BR$1,background_technosphere!$C$2:$C$65536,0))),INDEX(l_fp!$F$3:$F$65537,MATCH(BR$1,l_fp!$A$3:$A$65537,0)))," "))</f>
        <v xml:space="preserve"> </v>
      </c>
      <c r="BS3" s="57" t="str">
        <f>IF(_xlfn.IFNA(_xlfn.IFNA(_xlfn.IFNA(INDEX(l_goods!$D$3:$D$65537,MATCH(BS$1,l_goods!$A$3:$A$65537,0)),INDEX(background_technosphere!$H$2:$H$65536,MATCH(BS$1,background_technosphere!$C$2:$C$65536,0))),INDEX(l_fp!$F$3:$F$65537,MATCH(BS$1,l_fp!$A$3:$A$65537,0)))," ")=0," ",_xlfn.IFNA(_xlfn.IFNA(_xlfn.IFNA(INDEX(l_goods!$D$3:$D$65537,MATCH(BS$1,l_goods!$A$3:$A$65537,0)),INDEX(background_technosphere!$H$2:$H$65536,MATCH(BS$1,background_technosphere!$C$2:$C$65536,0))),INDEX(l_fp!$F$3:$F$65537,MATCH(BS$1,l_fp!$A$3:$A$65537,0)))," "))</f>
        <v xml:space="preserve"> </v>
      </c>
      <c r="BT3" s="57" t="str">
        <f>IF(_xlfn.IFNA(_xlfn.IFNA(_xlfn.IFNA(INDEX(l_goods!$D$3:$D$65537,MATCH(BT$1,l_goods!$A$3:$A$65537,0)),INDEX(background_technosphere!$H$2:$H$65536,MATCH(BT$1,background_technosphere!$C$2:$C$65536,0))),INDEX(l_fp!$F$3:$F$65537,MATCH(BT$1,l_fp!$A$3:$A$65537,0)))," ")=0," ",_xlfn.IFNA(_xlfn.IFNA(_xlfn.IFNA(INDEX(l_goods!$D$3:$D$65537,MATCH(BT$1,l_goods!$A$3:$A$65537,0)),INDEX(background_technosphere!$H$2:$H$65536,MATCH(BT$1,background_technosphere!$C$2:$C$65536,0))),INDEX(l_fp!$F$3:$F$65537,MATCH(BT$1,l_fp!$A$3:$A$65537,0)))," "))</f>
        <v xml:space="preserve"> </v>
      </c>
      <c r="BU3" s="57" t="str">
        <f>IF(_xlfn.IFNA(_xlfn.IFNA(_xlfn.IFNA(INDEX(l_goods!$D$3:$D$65537,MATCH(BU$1,l_goods!$A$3:$A$65537,0)),INDEX(background_technosphere!$H$2:$H$65536,MATCH(BU$1,background_technosphere!$C$2:$C$65536,0))),INDEX(l_fp!$F$3:$F$65537,MATCH(BU$1,l_fp!$A$3:$A$65537,0)))," ")=0," ",_xlfn.IFNA(_xlfn.IFNA(_xlfn.IFNA(INDEX(l_goods!$D$3:$D$65537,MATCH(BU$1,l_goods!$A$3:$A$65537,0)),INDEX(background_technosphere!$H$2:$H$65536,MATCH(BU$1,background_technosphere!$C$2:$C$65536,0))),INDEX(l_fp!$F$3:$F$65537,MATCH(BU$1,l_fp!$A$3:$A$65537,0)))," "))</f>
        <v xml:space="preserve"> </v>
      </c>
      <c r="BV3" s="57" t="str">
        <f>IF(_xlfn.IFNA(_xlfn.IFNA(_xlfn.IFNA(INDEX(l_goods!$D$3:$D$65537,MATCH(BV$1,l_goods!$A$3:$A$65537,0)),INDEX(background_technosphere!$H$2:$H$65536,MATCH(BV$1,background_technosphere!$C$2:$C$65536,0))),INDEX(l_fp!$F$3:$F$65537,MATCH(BV$1,l_fp!$A$3:$A$65537,0)))," ")=0," ",_xlfn.IFNA(_xlfn.IFNA(_xlfn.IFNA(INDEX(l_goods!$D$3:$D$65537,MATCH(BV$1,l_goods!$A$3:$A$65537,0)),INDEX(background_technosphere!$H$2:$H$65536,MATCH(BV$1,background_technosphere!$C$2:$C$65536,0))),INDEX(l_fp!$F$3:$F$65537,MATCH(BV$1,l_fp!$A$3:$A$65537,0)))," "))</f>
        <v xml:space="preserve"> </v>
      </c>
      <c r="BW3" s="57" t="str">
        <f>IF(_xlfn.IFNA(_xlfn.IFNA(_xlfn.IFNA(INDEX(l_goods!$D$3:$D$65537,MATCH(BW$1,l_goods!$A$3:$A$65537,0)),INDEX(background_technosphere!$H$2:$H$65536,MATCH(BW$1,background_technosphere!$C$2:$C$65536,0))),INDEX(l_fp!$F$3:$F$65537,MATCH(BW$1,l_fp!$A$3:$A$65537,0)))," ")=0," ",_xlfn.IFNA(_xlfn.IFNA(_xlfn.IFNA(INDEX(l_goods!$D$3:$D$65537,MATCH(BW$1,l_goods!$A$3:$A$65537,0)),INDEX(background_technosphere!$H$2:$H$65536,MATCH(BW$1,background_technosphere!$C$2:$C$65536,0))),INDEX(l_fp!$F$3:$F$65537,MATCH(BW$1,l_fp!$A$3:$A$65537,0)))," "))</f>
        <v xml:space="preserve"> </v>
      </c>
      <c r="BX3" s="57" t="str">
        <f>IF(_xlfn.IFNA(_xlfn.IFNA(_xlfn.IFNA(INDEX(l_goods!$D$3:$D$65537,MATCH(BX$1,l_goods!$A$3:$A$65537,0)),INDEX(background_technosphere!$H$2:$H$65536,MATCH(BX$1,background_technosphere!$C$2:$C$65536,0))),INDEX(l_fp!$F$3:$F$65537,MATCH(BX$1,l_fp!$A$3:$A$65537,0)))," ")=0," ",_xlfn.IFNA(_xlfn.IFNA(_xlfn.IFNA(INDEX(l_goods!$D$3:$D$65537,MATCH(BX$1,l_goods!$A$3:$A$65537,0)),INDEX(background_technosphere!$H$2:$H$65536,MATCH(BX$1,background_technosphere!$C$2:$C$65536,0))),INDEX(l_fp!$F$3:$F$65537,MATCH(BX$1,l_fp!$A$3:$A$65537,0)))," "))</f>
        <v xml:space="preserve"> </v>
      </c>
      <c r="BY3" s="57" t="str">
        <f>IF(_xlfn.IFNA(_xlfn.IFNA(_xlfn.IFNA(INDEX(l_goods!$D$3:$D$65537,MATCH(BY$1,l_goods!$A$3:$A$65537,0)),INDEX(background_technosphere!$H$2:$H$65536,MATCH(BY$1,background_technosphere!$C$2:$C$65536,0))),INDEX(l_fp!$F$3:$F$65537,MATCH(BY$1,l_fp!$A$3:$A$65537,0)))," ")=0," ",_xlfn.IFNA(_xlfn.IFNA(_xlfn.IFNA(INDEX(l_goods!$D$3:$D$65537,MATCH(BY$1,l_goods!$A$3:$A$65537,0)),INDEX(background_technosphere!$H$2:$H$65536,MATCH(BY$1,background_technosphere!$C$2:$C$65536,0))),INDEX(l_fp!$F$3:$F$65537,MATCH(BY$1,l_fp!$A$3:$A$65537,0)))," "))</f>
        <v xml:space="preserve"> </v>
      </c>
      <c r="BZ3" s="57" t="str">
        <f>IF(_xlfn.IFNA(_xlfn.IFNA(_xlfn.IFNA(INDEX(l_goods!$D$3:$D$65537,MATCH(BZ$1,l_goods!$A$3:$A$65537,0)),INDEX(background_technosphere!$H$2:$H$65536,MATCH(BZ$1,background_technosphere!$C$2:$C$65536,0))),INDEX(l_fp!$F$3:$F$65537,MATCH(BZ$1,l_fp!$A$3:$A$65537,0)))," ")=0," ",_xlfn.IFNA(_xlfn.IFNA(_xlfn.IFNA(INDEX(l_goods!$D$3:$D$65537,MATCH(BZ$1,l_goods!$A$3:$A$65537,0)),INDEX(background_technosphere!$H$2:$H$65536,MATCH(BZ$1,background_technosphere!$C$2:$C$65536,0))),INDEX(l_fp!$F$3:$F$65537,MATCH(BZ$1,l_fp!$A$3:$A$65537,0)))," "))</f>
        <v xml:space="preserve"> </v>
      </c>
      <c r="CA3" s="57" t="str">
        <f>IF(_xlfn.IFNA(_xlfn.IFNA(_xlfn.IFNA(INDEX(l_goods!$D$3:$D$65537,MATCH(CA$1,l_goods!$A$3:$A$65537,0)),INDEX(background_technosphere!$H$2:$H$65536,MATCH(CA$1,background_technosphere!$C$2:$C$65536,0))),INDEX(l_fp!$F$3:$F$65537,MATCH(CA$1,l_fp!$A$3:$A$65537,0)))," ")=0," ",_xlfn.IFNA(_xlfn.IFNA(_xlfn.IFNA(INDEX(l_goods!$D$3:$D$65537,MATCH(CA$1,l_goods!$A$3:$A$65537,0)),INDEX(background_technosphere!$H$2:$H$65536,MATCH(CA$1,background_technosphere!$C$2:$C$65536,0))),INDEX(l_fp!$F$3:$F$65537,MATCH(CA$1,l_fp!$A$3:$A$65537,0)))," "))</f>
        <v xml:space="preserve"> </v>
      </c>
      <c r="CB3" s="57" t="str">
        <f>IF(_xlfn.IFNA(_xlfn.IFNA(_xlfn.IFNA(INDEX(l_goods!$D$3:$D$65537,MATCH(CB$1,l_goods!$A$3:$A$65537,0)),INDEX(background_technosphere!$H$2:$H$65536,MATCH(CB$1,background_technosphere!$C$2:$C$65536,0))),INDEX(l_fp!$F$3:$F$65537,MATCH(CB$1,l_fp!$A$3:$A$65537,0)))," ")=0," ",_xlfn.IFNA(_xlfn.IFNA(_xlfn.IFNA(INDEX(l_goods!$D$3:$D$65537,MATCH(CB$1,l_goods!$A$3:$A$65537,0)),INDEX(background_technosphere!$H$2:$H$65536,MATCH(CB$1,background_technosphere!$C$2:$C$65536,0))),INDEX(l_fp!$F$3:$F$65537,MATCH(CB$1,l_fp!$A$3:$A$65537,0)))," "))</f>
        <v xml:space="preserve"> </v>
      </c>
      <c r="CC3" s="57" t="str">
        <f>IF(_xlfn.IFNA(_xlfn.IFNA(_xlfn.IFNA(INDEX(l_goods!$D$3:$D$65537,MATCH(CC$1,l_goods!$A$3:$A$65537,0)),INDEX(background_technosphere!$H$2:$H$65536,MATCH(CC$1,background_technosphere!$C$2:$C$65536,0))),INDEX(l_fp!$F$3:$F$65537,MATCH(CC$1,l_fp!$A$3:$A$65537,0)))," ")=0," ",_xlfn.IFNA(_xlfn.IFNA(_xlfn.IFNA(INDEX(l_goods!$D$3:$D$65537,MATCH(CC$1,l_goods!$A$3:$A$65537,0)),INDEX(background_technosphere!$H$2:$H$65536,MATCH(CC$1,background_technosphere!$C$2:$C$65536,0))),INDEX(l_fp!$F$3:$F$65537,MATCH(CC$1,l_fp!$A$3:$A$65537,0)))," "))</f>
        <v xml:space="preserve"> </v>
      </c>
      <c r="CD3" s="57" t="str">
        <f>IF(_xlfn.IFNA(_xlfn.IFNA(_xlfn.IFNA(INDEX(l_goods!$D$3:$D$65537,MATCH(CD$1,l_goods!$A$3:$A$65537,0)),INDEX(background_technosphere!$H$2:$H$65536,MATCH(CD$1,background_technosphere!$C$2:$C$65536,0))),INDEX(l_fp!$F$3:$F$65537,MATCH(CD$1,l_fp!$A$3:$A$65537,0)))," ")=0," ",_xlfn.IFNA(_xlfn.IFNA(_xlfn.IFNA(INDEX(l_goods!$D$3:$D$65537,MATCH(CD$1,l_goods!$A$3:$A$65537,0)),INDEX(background_technosphere!$H$2:$H$65536,MATCH(CD$1,background_technosphere!$C$2:$C$65536,0))),INDEX(l_fp!$F$3:$F$65537,MATCH(CD$1,l_fp!$A$3:$A$65537,0)))," "))</f>
        <v xml:space="preserve"> </v>
      </c>
      <c r="CE3" s="57" t="str">
        <f>IF(_xlfn.IFNA(_xlfn.IFNA(_xlfn.IFNA(INDEX(l_goods!$D$3:$D$65537,MATCH(CE$1,l_goods!$A$3:$A$65537,0)),INDEX(background_technosphere!$H$2:$H$65536,MATCH(CE$1,background_technosphere!$C$2:$C$65536,0))),INDEX(l_fp!$F$3:$F$65537,MATCH(CE$1,l_fp!$A$3:$A$65537,0)))," ")=0," ",_xlfn.IFNA(_xlfn.IFNA(_xlfn.IFNA(INDEX(l_goods!$D$3:$D$65537,MATCH(CE$1,l_goods!$A$3:$A$65537,0)),INDEX(background_technosphere!$H$2:$H$65536,MATCH(CE$1,background_technosphere!$C$2:$C$65536,0))),INDEX(l_fp!$F$3:$F$65537,MATCH(CE$1,l_fp!$A$3:$A$65537,0)))," "))</f>
        <v xml:space="preserve"> </v>
      </c>
      <c r="CF3" s="57" t="str">
        <f>IF(_xlfn.IFNA(_xlfn.IFNA(_xlfn.IFNA(INDEX(l_goods!$D$3:$D$65537,MATCH(CF$1,l_goods!$A$3:$A$65537,0)),INDEX(background_technosphere!$H$2:$H$65536,MATCH(CF$1,background_technosphere!$C$2:$C$65536,0))),INDEX(l_fp!$F$3:$F$65537,MATCH(CF$1,l_fp!$A$3:$A$65537,0)))," ")=0," ",_xlfn.IFNA(_xlfn.IFNA(_xlfn.IFNA(INDEX(l_goods!$D$3:$D$65537,MATCH(CF$1,l_goods!$A$3:$A$65537,0)),INDEX(background_technosphere!$H$2:$H$65536,MATCH(CF$1,background_technosphere!$C$2:$C$65536,0))),INDEX(l_fp!$F$3:$F$65537,MATCH(CF$1,l_fp!$A$3:$A$65537,0)))," "))</f>
        <v xml:space="preserve"> </v>
      </c>
      <c r="CG3" s="57" t="str">
        <f>IF(_xlfn.IFNA(_xlfn.IFNA(_xlfn.IFNA(INDEX(l_goods!$D$3:$D$65537,MATCH(CG$1,l_goods!$A$3:$A$65537,0)),INDEX(background_technosphere!$H$2:$H$65536,MATCH(CG$1,background_technosphere!$C$2:$C$65536,0))),INDEX(l_fp!$F$3:$F$65537,MATCH(CG$1,l_fp!$A$3:$A$65537,0)))," ")=0," ",_xlfn.IFNA(_xlfn.IFNA(_xlfn.IFNA(INDEX(l_goods!$D$3:$D$65537,MATCH(CG$1,l_goods!$A$3:$A$65537,0)),INDEX(background_technosphere!$H$2:$H$65536,MATCH(CG$1,background_technosphere!$C$2:$C$65536,0))),INDEX(l_fp!$F$3:$F$65537,MATCH(CG$1,l_fp!$A$3:$A$65537,0)))," "))</f>
        <v xml:space="preserve"> </v>
      </c>
      <c r="CH3" s="57" t="str">
        <f>IF(_xlfn.IFNA(_xlfn.IFNA(_xlfn.IFNA(INDEX(l_goods!$D$3:$D$65537,MATCH(CH$1,l_goods!$A$3:$A$65537,0)),INDEX(background_technosphere!$H$2:$H$65536,MATCH(CH$1,background_technosphere!$C$2:$C$65536,0))),INDEX(l_fp!$F$3:$F$65537,MATCH(CH$1,l_fp!$A$3:$A$65537,0)))," ")=0," ",_xlfn.IFNA(_xlfn.IFNA(_xlfn.IFNA(INDEX(l_goods!$D$3:$D$65537,MATCH(CH$1,l_goods!$A$3:$A$65537,0)),INDEX(background_technosphere!$H$2:$H$65536,MATCH(CH$1,background_technosphere!$C$2:$C$65536,0))),INDEX(l_fp!$F$3:$F$65537,MATCH(CH$1,l_fp!$A$3:$A$65537,0)))," "))</f>
        <v xml:space="preserve"> </v>
      </c>
      <c r="CI3" s="57" t="str">
        <f>IF(_xlfn.IFNA(_xlfn.IFNA(_xlfn.IFNA(INDEX(l_goods!$D$3:$D$65537,MATCH(CI$1,l_goods!$A$3:$A$65537,0)),INDEX(background_technosphere!$H$2:$H$65536,MATCH(CI$1,background_technosphere!$C$2:$C$65536,0))),INDEX(l_fp!$F$3:$F$65537,MATCH(CI$1,l_fp!$A$3:$A$65537,0)))," ")=0," ",_xlfn.IFNA(_xlfn.IFNA(_xlfn.IFNA(INDEX(l_goods!$D$3:$D$65537,MATCH(CI$1,l_goods!$A$3:$A$65537,0)),INDEX(background_technosphere!$H$2:$H$65536,MATCH(CI$1,background_technosphere!$C$2:$C$65536,0))),INDEX(l_fp!$F$3:$F$65537,MATCH(CI$1,l_fp!$A$3:$A$65537,0)))," "))</f>
        <v xml:space="preserve"> </v>
      </c>
      <c r="CJ3" s="57" t="str">
        <f>IF(_xlfn.IFNA(_xlfn.IFNA(_xlfn.IFNA(INDEX(l_goods!$D$3:$D$65537,MATCH(CJ$1,l_goods!$A$3:$A$65537,0)),INDEX(background_technosphere!$H$2:$H$65536,MATCH(CJ$1,background_technosphere!$C$2:$C$65536,0))),INDEX(l_fp!$F$3:$F$65537,MATCH(CJ$1,l_fp!$A$3:$A$65537,0)))," ")=0," ",_xlfn.IFNA(_xlfn.IFNA(_xlfn.IFNA(INDEX(l_goods!$D$3:$D$65537,MATCH(CJ$1,l_goods!$A$3:$A$65537,0)),INDEX(background_technosphere!$H$2:$H$65536,MATCH(CJ$1,background_technosphere!$C$2:$C$65536,0))),INDEX(l_fp!$F$3:$F$65537,MATCH(CJ$1,l_fp!$A$3:$A$65537,0)))," "))</f>
        <v xml:space="preserve"> </v>
      </c>
      <c r="CK3" s="57" t="str">
        <f>IF(_xlfn.IFNA(_xlfn.IFNA(_xlfn.IFNA(INDEX(l_goods!$D$3:$D$65537,MATCH(CK$1,l_goods!$A$3:$A$65537,0)),INDEX(background_technosphere!$H$2:$H$65536,MATCH(CK$1,background_technosphere!$C$2:$C$65536,0))),INDEX(l_fp!$F$3:$F$65537,MATCH(CK$1,l_fp!$A$3:$A$65537,0)))," ")=0," ",_xlfn.IFNA(_xlfn.IFNA(_xlfn.IFNA(INDEX(l_goods!$D$3:$D$65537,MATCH(CK$1,l_goods!$A$3:$A$65537,0)),INDEX(background_technosphere!$H$2:$H$65536,MATCH(CK$1,background_technosphere!$C$2:$C$65536,0))),INDEX(l_fp!$F$3:$F$65537,MATCH(CK$1,l_fp!$A$3:$A$65537,0)))," "))</f>
        <v xml:space="preserve"> </v>
      </c>
      <c r="CL3" s="57" t="str">
        <f>IF(_xlfn.IFNA(_xlfn.IFNA(_xlfn.IFNA(INDEX(l_goods!$D$3:$D$65537,MATCH(CL$1,l_goods!$A$3:$A$65537,0)),INDEX(background_technosphere!$H$2:$H$65536,MATCH(CL$1,background_technosphere!$C$2:$C$65536,0))),INDEX(l_fp!$F$3:$F$65537,MATCH(CL$1,l_fp!$A$3:$A$65537,0)))," ")=0," ",_xlfn.IFNA(_xlfn.IFNA(_xlfn.IFNA(INDEX(l_goods!$D$3:$D$65537,MATCH(CL$1,l_goods!$A$3:$A$65537,0)),INDEX(background_technosphere!$H$2:$H$65536,MATCH(CL$1,background_technosphere!$C$2:$C$65536,0))),INDEX(l_fp!$F$3:$F$65537,MATCH(CL$1,l_fp!$A$3:$A$65537,0)))," "))</f>
        <v xml:space="preserve"> </v>
      </c>
      <c r="CM3" s="57" t="str">
        <f>IF(_xlfn.IFNA(_xlfn.IFNA(_xlfn.IFNA(INDEX(l_goods!$D$3:$D$65537,MATCH(CM$1,l_goods!$A$3:$A$65537,0)),INDEX(background_technosphere!$H$2:$H$65536,MATCH(CM$1,background_technosphere!$C$2:$C$65536,0))),INDEX(l_fp!$F$3:$F$65537,MATCH(CM$1,l_fp!$A$3:$A$65537,0)))," ")=0," ",_xlfn.IFNA(_xlfn.IFNA(_xlfn.IFNA(INDEX(l_goods!$D$3:$D$65537,MATCH(CM$1,l_goods!$A$3:$A$65537,0)),INDEX(background_technosphere!$H$2:$H$65536,MATCH(CM$1,background_technosphere!$C$2:$C$65536,0))),INDEX(l_fp!$F$3:$F$65537,MATCH(CM$1,l_fp!$A$3:$A$65537,0)))," "))</f>
        <v xml:space="preserve"> </v>
      </c>
      <c r="CN3" s="57" t="str">
        <f>IF(_xlfn.IFNA(_xlfn.IFNA(_xlfn.IFNA(INDEX(l_goods!$D$3:$D$65537,MATCH(CN$1,l_goods!$A$3:$A$65537,0)),INDEX(background_technosphere!$H$2:$H$65536,MATCH(CN$1,background_technosphere!$C$2:$C$65536,0))),INDEX(l_fp!$F$3:$F$65537,MATCH(CN$1,l_fp!$A$3:$A$65537,0)))," ")=0," ",_xlfn.IFNA(_xlfn.IFNA(_xlfn.IFNA(INDEX(l_goods!$D$3:$D$65537,MATCH(CN$1,l_goods!$A$3:$A$65537,0)),INDEX(background_technosphere!$H$2:$H$65536,MATCH(CN$1,background_technosphere!$C$2:$C$65536,0))),INDEX(l_fp!$F$3:$F$65537,MATCH(CN$1,l_fp!$A$3:$A$65537,0)))," "))</f>
        <v xml:space="preserve"> </v>
      </c>
      <c r="CO3" s="57" t="str">
        <f>IF(_xlfn.IFNA(_xlfn.IFNA(_xlfn.IFNA(INDEX(l_goods!$D$3:$D$65537,MATCH(CO$1,l_goods!$A$3:$A$65537,0)),INDEX(background_technosphere!$H$2:$H$65536,MATCH(CO$1,background_technosphere!$C$2:$C$65536,0))),INDEX(l_fp!$F$3:$F$65537,MATCH(CO$1,l_fp!$A$3:$A$65537,0)))," ")=0," ",_xlfn.IFNA(_xlfn.IFNA(_xlfn.IFNA(INDEX(l_goods!$D$3:$D$65537,MATCH(CO$1,l_goods!$A$3:$A$65537,0)),INDEX(background_technosphere!$H$2:$H$65536,MATCH(CO$1,background_technosphere!$C$2:$C$65536,0))),INDEX(l_fp!$F$3:$F$65537,MATCH(CO$1,l_fp!$A$3:$A$65537,0)))," "))</f>
        <v xml:space="preserve"> </v>
      </c>
      <c r="CP3" s="57" t="str">
        <f>IF(_xlfn.IFNA(_xlfn.IFNA(_xlfn.IFNA(INDEX(l_goods!$D$3:$D$65537,MATCH(CP$1,l_goods!$A$3:$A$65537,0)),INDEX(background_technosphere!$H$2:$H$65536,MATCH(CP$1,background_technosphere!$C$2:$C$65536,0))),INDEX(l_fp!$F$3:$F$65537,MATCH(CP$1,l_fp!$A$3:$A$65537,0)))," ")=0," ",_xlfn.IFNA(_xlfn.IFNA(_xlfn.IFNA(INDEX(l_goods!$D$3:$D$65537,MATCH(CP$1,l_goods!$A$3:$A$65537,0)),INDEX(background_technosphere!$H$2:$H$65536,MATCH(CP$1,background_technosphere!$C$2:$C$65536,0))),INDEX(l_fp!$F$3:$F$65537,MATCH(CP$1,l_fp!$A$3:$A$65537,0)))," "))</f>
        <v xml:space="preserve"> </v>
      </c>
      <c r="CQ3" s="57" t="str">
        <f>IF(_xlfn.IFNA(_xlfn.IFNA(_xlfn.IFNA(INDEX(l_goods!$D$3:$D$65537,MATCH(CQ$1,l_goods!$A$3:$A$65537,0)),INDEX(background_technosphere!$H$2:$H$65536,MATCH(CQ$1,background_technosphere!$C$2:$C$65536,0))),INDEX(l_fp!$F$3:$F$65537,MATCH(CQ$1,l_fp!$A$3:$A$65537,0)))," ")=0," ",_xlfn.IFNA(_xlfn.IFNA(_xlfn.IFNA(INDEX(l_goods!$D$3:$D$65537,MATCH(CQ$1,l_goods!$A$3:$A$65537,0)),INDEX(background_technosphere!$H$2:$H$65536,MATCH(CQ$1,background_technosphere!$C$2:$C$65536,0))),INDEX(l_fp!$F$3:$F$65537,MATCH(CQ$1,l_fp!$A$3:$A$65537,0)))," "))</f>
        <v xml:space="preserve"> </v>
      </c>
      <c r="CR3" s="57" t="str">
        <f>IF(_xlfn.IFNA(_xlfn.IFNA(_xlfn.IFNA(INDEX(l_goods!$D$3:$D$65537,MATCH(CR$1,l_goods!$A$3:$A$65537,0)),INDEX(background_technosphere!$H$2:$H$65536,MATCH(CR$1,background_technosphere!$C$2:$C$65536,0))),INDEX(l_fp!$F$3:$F$65537,MATCH(CR$1,l_fp!$A$3:$A$65537,0)))," ")=0," ",_xlfn.IFNA(_xlfn.IFNA(_xlfn.IFNA(INDEX(l_goods!$D$3:$D$65537,MATCH(CR$1,l_goods!$A$3:$A$65537,0)),INDEX(background_technosphere!$H$2:$H$65536,MATCH(CR$1,background_technosphere!$C$2:$C$65536,0))),INDEX(l_fp!$F$3:$F$65537,MATCH(CR$1,l_fp!$A$3:$A$65537,0)))," "))</f>
        <v xml:space="preserve"> </v>
      </c>
      <c r="CS3" s="57" t="str">
        <f>IF(_xlfn.IFNA(_xlfn.IFNA(_xlfn.IFNA(INDEX(l_goods!$D$3:$D$65537,MATCH(CS$1,l_goods!$A$3:$A$65537,0)),INDEX(background_technosphere!$H$2:$H$65536,MATCH(CS$1,background_technosphere!$C$2:$C$65536,0))),INDEX(l_fp!$F$3:$F$65537,MATCH(CS$1,l_fp!$A$3:$A$65537,0)))," ")=0," ",_xlfn.IFNA(_xlfn.IFNA(_xlfn.IFNA(INDEX(l_goods!$D$3:$D$65537,MATCH(CS$1,l_goods!$A$3:$A$65537,0)),INDEX(background_technosphere!$H$2:$H$65536,MATCH(CS$1,background_technosphere!$C$2:$C$65536,0))),INDEX(l_fp!$F$3:$F$65537,MATCH(CS$1,l_fp!$A$3:$A$65537,0)))," "))</f>
        <v xml:space="preserve"> </v>
      </c>
      <c r="CT3" s="57" t="str">
        <f>IF(_xlfn.IFNA(_xlfn.IFNA(_xlfn.IFNA(INDEX(l_goods!$D$3:$D$65537,MATCH(CT$1,l_goods!$A$3:$A$65537,0)),INDEX(background_technosphere!$H$2:$H$65536,MATCH(CT$1,background_technosphere!$C$2:$C$65536,0))),INDEX(l_fp!$F$3:$F$65537,MATCH(CT$1,l_fp!$A$3:$A$65537,0)))," ")=0," ",_xlfn.IFNA(_xlfn.IFNA(_xlfn.IFNA(INDEX(l_goods!$D$3:$D$65537,MATCH(CT$1,l_goods!$A$3:$A$65537,0)),INDEX(background_technosphere!$H$2:$H$65536,MATCH(CT$1,background_technosphere!$C$2:$C$65536,0))),INDEX(l_fp!$F$3:$F$65537,MATCH(CT$1,l_fp!$A$3:$A$65537,0)))," "))</f>
        <v xml:space="preserve"> </v>
      </c>
      <c r="CU3" s="57" t="str">
        <f>IF(_xlfn.IFNA(_xlfn.IFNA(_xlfn.IFNA(INDEX(l_goods!$D$3:$D$65537,MATCH(CU$1,l_goods!$A$3:$A$65537,0)),INDEX(background_technosphere!$H$2:$H$65536,MATCH(CU$1,background_technosphere!$C$2:$C$65536,0))),INDEX(l_fp!$F$3:$F$65537,MATCH(CU$1,l_fp!$A$3:$A$65537,0)))," ")=0," ",_xlfn.IFNA(_xlfn.IFNA(_xlfn.IFNA(INDEX(l_goods!$D$3:$D$65537,MATCH(CU$1,l_goods!$A$3:$A$65537,0)),INDEX(background_technosphere!$H$2:$H$65536,MATCH(CU$1,background_technosphere!$C$2:$C$65536,0))),INDEX(l_fp!$F$3:$F$65537,MATCH(CU$1,l_fp!$A$3:$A$65537,0)))," "))</f>
        <v xml:space="preserve"> </v>
      </c>
      <c r="CV3" s="57" t="str">
        <f>IF(_xlfn.IFNA(_xlfn.IFNA(_xlfn.IFNA(INDEX(l_goods!$D$3:$D$65537,MATCH(CV$1,l_goods!$A$3:$A$65537,0)),INDEX(background_technosphere!$H$2:$H$65536,MATCH(CV$1,background_technosphere!$C$2:$C$65536,0))),INDEX(l_fp!$F$3:$F$65537,MATCH(CV$1,l_fp!$A$3:$A$65537,0)))," ")=0," ",_xlfn.IFNA(_xlfn.IFNA(_xlfn.IFNA(INDEX(l_goods!$D$3:$D$65537,MATCH(CV$1,l_goods!$A$3:$A$65537,0)),INDEX(background_technosphere!$H$2:$H$65536,MATCH(CV$1,background_technosphere!$C$2:$C$65536,0))),INDEX(l_fp!$F$3:$F$65537,MATCH(CV$1,l_fp!$A$3:$A$65537,0)))," "))</f>
        <v xml:space="preserve"> </v>
      </c>
      <c r="CW3" s="57" t="str">
        <f>IF(_xlfn.IFNA(_xlfn.IFNA(_xlfn.IFNA(INDEX(l_goods!$D$3:$D$65537,MATCH(CW$1,l_goods!$A$3:$A$65537,0)),INDEX(background_technosphere!$H$2:$H$65536,MATCH(CW$1,background_technosphere!$C$2:$C$65536,0))),INDEX(l_fp!$F$3:$F$65537,MATCH(CW$1,l_fp!$A$3:$A$65537,0)))," ")=0," ",_xlfn.IFNA(_xlfn.IFNA(_xlfn.IFNA(INDEX(l_goods!$D$3:$D$65537,MATCH(CW$1,l_goods!$A$3:$A$65537,0)),INDEX(background_technosphere!$H$2:$H$65536,MATCH(CW$1,background_technosphere!$C$2:$C$65536,0))),INDEX(l_fp!$F$3:$F$65537,MATCH(CW$1,l_fp!$A$3:$A$65537,0)))," "))</f>
        <v xml:space="preserve"> </v>
      </c>
      <c r="CX3" s="57" t="str">
        <f>IF(_xlfn.IFNA(_xlfn.IFNA(_xlfn.IFNA(INDEX(l_goods!$D$3:$D$65537,MATCH(CX$1,l_goods!$A$3:$A$65537,0)),INDEX(background_technosphere!$H$2:$H$65536,MATCH(CX$1,background_technosphere!$C$2:$C$65536,0))),INDEX(l_fp!$F$3:$F$65537,MATCH(CX$1,l_fp!$A$3:$A$65537,0)))," ")=0," ",_xlfn.IFNA(_xlfn.IFNA(_xlfn.IFNA(INDEX(l_goods!$D$3:$D$65537,MATCH(CX$1,l_goods!$A$3:$A$65537,0)),INDEX(background_technosphere!$H$2:$H$65536,MATCH(CX$1,background_technosphere!$C$2:$C$65536,0))),INDEX(l_fp!$F$3:$F$65537,MATCH(CX$1,l_fp!$A$3:$A$65537,0)))," "))</f>
        <v xml:space="preserve"> </v>
      </c>
      <c r="CY3" s="57" t="str">
        <f>IF(_xlfn.IFNA(_xlfn.IFNA(_xlfn.IFNA(INDEX(l_goods!$D$3:$D$65537,MATCH(CY$1,l_goods!$A$3:$A$65537,0)),INDEX(background_technosphere!$H$2:$H$65536,MATCH(CY$1,background_technosphere!$C$2:$C$65536,0))),INDEX(l_fp!$F$3:$F$65537,MATCH(CY$1,l_fp!$A$3:$A$65537,0)))," ")=0," ",_xlfn.IFNA(_xlfn.IFNA(_xlfn.IFNA(INDEX(l_goods!$D$3:$D$65537,MATCH(CY$1,l_goods!$A$3:$A$65537,0)),INDEX(background_technosphere!$H$2:$H$65536,MATCH(CY$1,background_technosphere!$C$2:$C$65536,0))),INDEX(l_fp!$F$3:$F$65537,MATCH(CY$1,l_fp!$A$3:$A$65537,0)))," "))</f>
        <v xml:space="preserve"> </v>
      </c>
      <c r="CZ3" s="57" t="str">
        <f>IF(_xlfn.IFNA(_xlfn.IFNA(_xlfn.IFNA(INDEX(l_goods!$D$3:$D$65537,MATCH(CZ$1,l_goods!$A$3:$A$65537,0)),INDEX(background_technosphere!$H$2:$H$65536,MATCH(CZ$1,background_technosphere!$C$2:$C$65536,0))),INDEX(l_fp!$F$3:$F$65537,MATCH(CZ$1,l_fp!$A$3:$A$65537,0)))," ")=0," ",_xlfn.IFNA(_xlfn.IFNA(_xlfn.IFNA(INDEX(l_goods!$D$3:$D$65537,MATCH(CZ$1,l_goods!$A$3:$A$65537,0)),INDEX(background_technosphere!$H$2:$H$65536,MATCH(CZ$1,background_technosphere!$C$2:$C$65536,0))),INDEX(l_fp!$F$3:$F$65537,MATCH(CZ$1,l_fp!$A$3:$A$65537,0)))," "))</f>
        <v xml:space="preserve"> </v>
      </c>
      <c r="DA3" s="57" t="str">
        <f>IF(_xlfn.IFNA(_xlfn.IFNA(_xlfn.IFNA(INDEX(l_goods!$D$3:$D$65537,MATCH(DA$1,l_goods!$A$3:$A$65537,0)),INDEX(background_technosphere!$H$2:$H$65536,MATCH(DA$1,background_technosphere!$C$2:$C$65536,0))),INDEX(l_fp!$F$3:$F$65537,MATCH(DA$1,l_fp!$A$3:$A$65537,0)))," ")=0," ",_xlfn.IFNA(_xlfn.IFNA(_xlfn.IFNA(INDEX(l_goods!$D$3:$D$65537,MATCH(DA$1,l_goods!$A$3:$A$65537,0)),INDEX(background_technosphere!$H$2:$H$65536,MATCH(DA$1,background_technosphere!$C$2:$C$65536,0))),INDEX(l_fp!$F$3:$F$65537,MATCH(DA$1,l_fp!$A$3:$A$65537,0)))," "))</f>
        <v xml:space="preserve"> </v>
      </c>
      <c r="DB3" s="57" t="str">
        <f>IF(_xlfn.IFNA(_xlfn.IFNA(_xlfn.IFNA(INDEX(l_goods!$D$3:$D$65537,MATCH(DB$1,l_goods!$A$3:$A$65537,0)),INDEX(background_technosphere!$H$2:$H$65536,MATCH(DB$1,background_technosphere!$C$2:$C$65536,0))),INDEX(l_fp!$F$3:$F$65537,MATCH(DB$1,l_fp!$A$3:$A$65537,0)))," ")=0," ",_xlfn.IFNA(_xlfn.IFNA(_xlfn.IFNA(INDEX(l_goods!$D$3:$D$65537,MATCH(DB$1,l_goods!$A$3:$A$65537,0)),INDEX(background_technosphere!$H$2:$H$65536,MATCH(DB$1,background_technosphere!$C$2:$C$65536,0))),INDEX(l_fp!$F$3:$F$65537,MATCH(DB$1,l_fp!$A$3:$A$65537,0)))," "))</f>
        <v xml:space="preserve"> </v>
      </c>
      <c r="DC3" s="57" t="str">
        <f>IF(_xlfn.IFNA(_xlfn.IFNA(_xlfn.IFNA(INDEX(l_goods!$D$3:$D$65537,MATCH(DC$1,l_goods!$A$3:$A$65537,0)),INDEX(background_technosphere!$H$2:$H$65536,MATCH(DC$1,background_technosphere!$C$2:$C$65536,0))),INDEX(l_fp!$F$3:$F$65537,MATCH(DC$1,l_fp!$A$3:$A$65537,0)))," ")=0," ",_xlfn.IFNA(_xlfn.IFNA(_xlfn.IFNA(INDEX(l_goods!$D$3:$D$65537,MATCH(DC$1,l_goods!$A$3:$A$65537,0)),INDEX(background_technosphere!$H$2:$H$65536,MATCH(DC$1,background_technosphere!$C$2:$C$65536,0))),INDEX(l_fp!$F$3:$F$65537,MATCH(DC$1,l_fp!$A$3:$A$65537,0)))," "))</f>
        <v xml:space="preserve"> </v>
      </c>
      <c r="DD3" s="57" t="str">
        <f>IF(_xlfn.IFNA(_xlfn.IFNA(_xlfn.IFNA(INDEX(l_goods!$D$3:$D$65537,MATCH(DD$1,l_goods!$A$3:$A$65537,0)),INDEX(background_technosphere!$H$2:$H$65536,MATCH(DD$1,background_technosphere!$C$2:$C$65536,0))),INDEX(l_fp!$F$3:$F$65537,MATCH(DD$1,l_fp!$A$3:$A$65537,0)))," ")=0," ",_xlfn.IFNA(_xlfn.IFNA(_xlfn.IFNA(INDEX(l_goods!$D$3:$D$65537,MATCH(DD$1,l_goods!$A$3:$A$65537,0)),INDEX(background_technosphere!$H$2:$H$65536,MATCH(DD$1,background_technosphere!$C$2:$C$65536,0))),INDEX(l_fp!$F$3:$F$65537,MATCH(DD$1,l_fp!$A$3:$A$65537,0)))," "))</f>
        <v xml:space="preserve"> </v>
      </c>
      <c r="DE3" s="57" t="str">
        <f>IF(_xlfn.IFNA(_xlfn.IFNA(_xlfn.IFNA(INDEX(l_goods!$D$3:$D$65537,MATCH(DE$1,l_goods!$A$3:$A$65537,0)),INDEX(background_technosphere!$H$2:$H$65536,MATCH(DE$1,background_technosphere!$C$2:$C$65536,0))),INDEX(l_fp!$F$3:$F$65537,MATCH(DE$1,l_fp!$A$3:$A$65537,0)))," ")=0," ",_xlfn.IFNA(_xlfn.IFNA(_xlfn.IFNA(INDEX(l_goods!$D$3:$D$65537,MATCH(DE$1,l_goods!$A$3:$A$65537,0)),INDEX(background_technosphere!$H$2:$H$65536,MATCH(DE$1,background_technosphere!$C$2:$C$65536,0))),INDEX(l_fp!$F$3:$F$65537,MATCH(DE$1,l_fp!$A$3:$A$65537,0)))," "))</f>
        <v xml:space="preserve"> </v>
      </c>
      <c r="DF3" s="57" t="str">
        <f>IF(_xlfn.IFNA(_xlfn.IFNA(_xlfn.IFNA(INDEX(l_goods!$D$3:$D$65537,MATCH(DF$1,l_goods!$A$3:$A$65537,0)),INDEX(background_technosphere!$H$2:$H$65536,MATCH(DF$1,background_technosphere!$C$2:$C$65536,0))),INDEX(l_fp!$F$3:$F$65537,MATCH(DF$1,l_fp!$A$3:$A$65537,0)))," ")=0," ",_xlfn.IFNA(_xlfn.IFNA(_xlfn.IFNA(INDEX(l_goods!$D$3:$D$65537,MATCH(DF$1,l_goods!$A$3:$A$65537,0)),INDEX(background_technosphere!$H$2:$H$65536,MATCH(DF$1,background_technosphere!$C$2:$C$65536,0))),INDEX(l_fp!$F$3:$F$65537,MATCH(DF$1,l_fp!$A$3:$A$65537,0)))," "))</f>
        <v xml:space="preserve"> </v>
      </c>
      <c r="DG3" s="57" t="str">
        <f>IF(_xlfn.IFNA(_xlfn.IFNA(_xlfn.IFNA(INDEX(l_goods!$D$3:$D$65537,MATCH(DG$1,l_goods!$A$3:$A$65537,0)),INDEX(background_technosphere!$H$2:$H$65536,MATCH(DG$1,background_technosphere!$C$2:$C$65536,0))),INDEX(l_fp!$F$3:$F$65537,MATCH(DG$1,l_fp!$A$3:$A$65537,0)))," ")=0," ",_xlfn.IFNA(_xlfn.IFNA(_xlfn.IFNA(INDEX(l_goods!$D$3:$D$65537,MATCH(DG$1,l_goods!$A$3:$A$65537,0)),INDEX(background_technosphere!$H$2:$H$65536,MATCH(DG$1,background_technosphere!$C$2:$C$65536,0))),INDEX(l_fp!$F$3:$F$65537,MATCH(DG$1,l_fp!$A$3:$A$65537,0)))," "))</f>
        <v xml:space="preserve"> </v>
      </c>
      <c r="DH3" s="57" t="str">
        <f>IF(_xlfn.IFNA(_xlfn.IFNA(_xlfn.IFNA(INDEX(l_goods!$D$3:$D$65537,MATCH(DH$1,l_goods!$A$3:$A$65537,0)),INDEX(background_technosphere!$H$2:$H$65536,MATCH(DH$1,background_technosphere!$C$2:$C$65536,0))),INDEX(l_fp!$F$3:$F$65537,MATCH(DH$1,l_fp!$A$3:$A$65537,0)))," ")=0," ",_xlfn.IFNA(_xlfn.IFNA(_xlfn.IFNA(INDEX(l_goods!$D$3:$D$65537,MATCH(DH$1,l_goods!$A$3:$A$65537,0)),INDEX(background_technosphere!$H$2:$H$65536,MATCH(DH$1,background_technosphere!$C$2:$C$65536,0))),INDEX(l_fp!$F$3:$F$65537,MATCH(DH$1,l_fp!$A$3:$A$65537,0)))," "))</f>
        <v xml:space="preserve"> </v>
      </c>
      <c r="DI3" s="57" t="str">
        <f>IF(_xlfn.IFNA(_xlfn.IFNA(_xlfn.IFNA(INDEX(l_goods!$D$3:$D$65537,MATCH(DI$1,l_goods!$A$3:$A$65537,0)),INDEX(background_technosphere!$H$2:$H$65536,MATCH(DI$1,background_technosphere!$C$2:$C$65536,0))),INDEX(l_fp!$F$3:$F$65537,MATCH(DI$1,l_fp!$A$3:$A$65537,0)))," ")=0," ",_xlfn.IFNA(_xlfn.IFNA(_xlfn.IFNA(INDEX(l_goods!$D$3:$D$65537,MATCH(DI$1,l_goods!$A$3:$A$65537,0)),INDEX(background_technosphere!$H$2:$H$65536,MATCH(DI$1,background_technosphere!$C$2:$C$65536,0))),INDEX(l_fp!$F$3:$F$65537,MATCH(DI$1,l_fp!$A$3:$A$65537,0)))," "))</f>
        <v xml:space="preserve"> </v>
      </c>
      <c r="DJ3" s="57" t="str">
        <f>IF(_xlfn.IFNA(_xlfn.IFNA(_xlfn.IFNA(INDEX(l_goods!$D$3:$D$65537,MATCH(DJ$1,l_goods!$A$3:$A$65537,0)),INDEX(background_technosphere!$H$2:$H$65536,MATCH(DJ$1,background_technosphere!$C$2:$C$65536,0))),INDEX(l_fp!$F$3:$F$65537,MATCH(DJ$1,l_fp!$A$3:$A$65537,0)))," ")=0," ",_xlfn.IFNA(_xlfn.IFNA(_xlfn.IFNA(INDEX(l_goods!$D$3:$D$65537,MATCH(DJ$1,l_goods!$A$3:$A$65537,0)),INDEX(background_technosphere!$H$2:$H$65536,MATCH(DJ$1,background_technosphere!$C$2:$C$65536,0))),INDEX(l_fp!$F$3:$F$65537,MATCH(DJ$1,l_fp!$A$3:$A$65537,0)))," "))</f>
        <v xml:space="preserve"> </v>
      </c>
      <c r="DK3" s="57" t="str">
        <f>IF(_xlfn.IFNA(_xlfn.IFNA(_xlfn.IFNA(INDEX(l_goods!$D$3:$D$65537,MATCH(DK$1,l_goods!$A$3:$A$65537,0)),INDEX(background_technosphere!$H$2:$H$65536,MATCH(DK$1,background_technosphere!$C$2:$C$65536,0))),INDEX(l_fp!$F$3:$F$65537,MATCH(DK$1,l_fp!$A$3:$A$65537,0)))," ")=0," ",_xlfn.IFNA(_xlfn.IFNA(_xlfn.IFNA(INDEX(l_goods!$D$3:$D$65537,MATCH(DK$1,l_goods!$A$3:$A$65537,0)),INDEX(background_technosphere!$H$2:$H$65536,MATCH(DK$1,background_technosphere!$C$2:$C$65536,0))),INDEX(l_fp!$F$3:$F$65537,MATCH(DK$1,l_fp!$A$3:$A$65537,0)))," "))</f>
        <v xml:space="preserve"> </v>
      </c>
      <c r="DL3" s="57" t="str">
        <f>IF(_xlfn.IFNA(_xlfn.IFNA(_xlfn.IFNA(INDEX(l_goods!$D$3:$D$65537,MATCH(DL$1,l_goods!$A$3:$A$65537,0)),INDEX(background_technosphere!$H$2:$H$65536,MATCH(DL$1,background_technosphere!$C$2:$C$65536,0))),INDEX(l_fp!$F$3:$F$65537,MATCH(DL$1,l_fp!$A$3:$A$65537,0)))," ")=0," ",_xlfn.IFNA(_xlfn.IFNA(_xlfn.IFNA(INDEX(l_goods!$D$3:$D$65537,MATCH(DL$1,l_goods!$A$3:$A$65537,0)),INDEX(background_technosphere!$H$2:$H$65536,MATCH(DL$1,background_technosphere!$C$2:$C$65536,0))),INDEX(l_fp!$F$3:$F$65537,MATCH(DL$1,l_fp!$A$3:$A$65537,0)))," "))</f>
        <v xml:space="preserve"> </v>
      </c>
      <c r="DM3" s="57" t="str">
        <f>IF(_xlfn.IFNA(_xlfn.IFNA(_xlfn.IFNA(INDEX(l_goods!$D$3:$D$65537,MATCH(DM$1,l_goods!$A$3:$A$65537,0)),INDEX(background_technosphere!$H$2:$H$65536,MATCH(DM$1,background_technosphere!$C$2:$C$65536,0))),INDEX(l_fp!$F$3:$F$65537,MATCH(DM$1,l_fp!$A$3:$A$65537,0)))," ")=0," ",_xlfn.IFNA(_xlfn.IFNA(_xlfn.IFNA(INDEX(l_goods!$D$3:$D$65537,MATCH(DM$1,l_goods!$A$3:$A$65537,0)),INDEX(background_technosphere!$H$2:$H$65536,MATCH(DM$1,background_technosphere!$C$2:$C$65536,0))),INDEX(l_fp!$F$3:$F$65537,MATCH(DM$1,l_fp!$A$3:$A$65537,0)))," "))</f>
        <v xml:space="preserve"> </v>
      </c>
      <c r="DN3" s="57" t="str">
        <f>IF(_xlfn.IFNA(_xlfn.IFNA(_xlfn.IFNA(INDEX(l_goods!$D$3:$D$65537,MATCH(DN$1,l_goods!$A$3:$A$65537,0)),INDEX(background_technosphere!$H$2:$H$65536,MATCH(DN$1,background_technosphere!$C$2:$C$65536,0))),INDEX(l_fp!$F$3:$F$65537,MATCH(DN$1,l_fp!$A$3:$A$65537,0)))," ")=0," ",_xlfn.IFNA(_xlfn.IFNA(_xlfn.IFNA(INDEX(l_goods!$D$3:$D$65537,MATCH(DN$1,l_goods!$A$3:$A$65537,0)),INDEX(background_technosphere!$H$2:$H$65536,MATCH(DN$1,background_technosphere!$C$2:$C$65536,0))),INDEX(l_fp!$F$3:$F$65537,MATCH(DN$1,l_fp!$A$3:$A$65537,0)))," "))</f>
        <v xml:space="preserve"> </v>
      </c>
      <c r="DO3" s="57" t="str">
        <f>IF(_xlfn.IFNA(_xlfn.IFNA(_xlfn.IFNA(INDEX(l_goods!$D$3:$D$65537,MATCH(DO$1,l_goods!$A$3:$A$65537,0)),INDEX(background_technosphere!$H$2:$H$65536,MATCH(DO$1,background_technosphere!$C$2:$C$65536,0))),INDEX(l_fp!$F$3:$F$65537,MATCH(DO$1,l_fp!$A$3:$A$65537,0)))," ")=0," ",_xlfn.IFNA(_xlfn.IFNA(_xlfn.IFNA(INDEX(l_goods!$D$3:$D$65537,MATCH(DO$1,l_goods!$A$3:$A$65537,0)),INDEX(background_technosphere!$H$2:$H$65536,MATCH(DO$1,background_technosphere!$C$2:$C$65536,0))),INDEX(l_fp!$F$3:$F$65537,MATCH(DO$1,l_fp!$A$3:$A$65537,0)))," "))</f>
        <v xml:space="preserve"> </v>
      </c>
      <c r="DP3" s="57" t="str">
        <f>IF(_xlfn.IFNA(_xlfn.IFNA(_xlfn.IFNA(INDEX(l_goods!$D$3:$D$65537,MATCH(DP$1,l_goods!$A$3:$A$65537,0)),INDEX(background_technosphere!$H$2:$H$65536,MATCH(DP$1,background_technosphere!$C$2:$C$65536,0))),INDEX(l_fp!$F$3:$F$65537,MATCH(DP$1,l_fp!$A$3:$A$65537,0)))," ")=0," ",_xlfn.IFNA(_xlfn.IFNA(_xlfn.IFNA(INDEX(l_goods!$D$3:$D$65537,MATCH(DP$1,l_goods!$A$3:$A$65537,0)),INDEX(background_technosphere!$H$2:$H$65536,MATCH(DP$1,background_technosphere!$C$2:$C$65536,0))),INDEX(l_fp!$F$3:$F$65537,MATCH(DP$1,l_fp!$A$3:$A$65537,0)))," "))</f>
        <v xml:space="preserve"> </v>
      </c>
      <c r="DQ3" s="57" t="str">
        <f>IF(_xlfn.IFNA(_xlfn.IFNA(_xlfn.IFNA(INDEX(l_goods!$D$3:$D$65537,MATCH(DQ$1,l_goods!$A$3:$A$65537,0)),INDEX(background_technosphere!$H$2:$H$65536,MATCH(DQ$1,background_technosphere!$C$2:$C$65536,0))),INDEX(l_fp!$F$3:$F$65537,MATCH(DQ$1,l_fp!$A$3:$A$65537,0)))," ")=0," ",_xlfn.IFNA(_xlfn.IFNA(_xlfn.IFNA(INDEX(l_goods!$D$3:$D$65537,MATCH(DQ$1,l_goods!$A$3:$A$65537,0)),INDEX(background_technosphere!$H$2:$H$65536,MATCH(DQ$1,background_technosphere!$C$2:$C$65536,0))),INDEX(l_fp!$F$3:$F$65537,MATCH(DQ$1,l_fp!$A$3:$A$65537,0)))," "))</f>
        <v xml:space="preserve"> </v>
      </c>
      <c r="DR3" s="57" t="str">
        <f>IF(_xlfn.IFNA(_xlfn.IFNA(_xlfn.IFNA(INDEX(l_goods!$D$3:$D$65537,MATCH(DR$1,l_goods!$A$3:$A$65537,0)),INDEX(background_technosphere!$H$2:$H$65536,MATCH(DR$1,background_technosphere!$C$2:$C$65536,0))),INDEX(l_fp!$F$3:$F$65537,MATCH(DR$1,l_fp!$A$3:$A$65537,0)))," ")=0," ",_xlfn.IFNA(_xlfn.IFNA(_xlfn.IFNA(INDEX(l_goods!$D$3:$D$65537,MATCH(DR$1,l_goods!$A$3:$A$65537,0)),INDEX(background_technosphere!$H$2:$H$65536,MATCH(DR$1,background_technosphere!$C$2:$C$65536,0))),INDEX(l_fp!$F$3:$F$65537,MATCH(DR$1,l_fp!$A$3:$A$65537,0)))," "))</f>
        <v xml:space="preserve"> </v>
      </c>
      <c r="DS3" s="57" t="str">
        <f>IF(_xlfn.IFNA(_xlfn.IFNA(_xlfn.IFNA(INDEX(l_goods!$D$3:$D$65537,MATCH(DS$1,l_goods!$A$3:$A$65537,0)),INDEX(background_technosphere!$H$2:$H$65536,MATCH(DS$1,background_technosphere!$C$2:$C$65536,0))),INDEX(l_fp!$F$3:$F$65537,MATCH(DS$1,l_fp!$A$3:$A$65537,0)))," ")=0," ",_xlfn.IFNA(_xlfn.IFNA(_xlfn.IFNA(INDEX(l_goods!$D$3:$D$65537,MATCH(DS$1,l_goods!$A$3:$A$65537,0)),INDEX(background_technosphere!$H$2:$H$65536,MATCH(DS$1,background_technosphere!$C$2:$C$65536,0))),INDEX(l_fp!$F$3:$F$65537,MATCH(DS$1,l_fp!$A$3:$A$65537,0)))," "))</f>
        <v xml:space="preserve"> </v>
      </c>
      <c r="DT3" s="57" t="str">
        <f>IF(_xlfn.IFNA(_xlfn.IFNA(_xlfn.IFNA(INDEX(l_goods!$D$3:$D$65537,MATCH(DT$1,l_goods!$A$3:$A$65537,0)),INDEX(background_technosphere!$H$2:$H$65536,MATCH(DT$1,background_technosphere!$C$2:$C$65536,0))),INDEX(l_fp!$F$3:$F$65537,MATCH(DT$1,l_fp!$A$3:$A$65537,0)))," ")=0," ",_xlfn.IFNA(_xlfn.IFNA(_xlfn.IFNA(INDEX(l_goods!$D$3:$D$65537,MATCH(DT$1,l_goods!$A$3:$A$65537,0)),INDEX(background_technosphere!$H$2:$H$65536,MATCH(DT$1,background_technosphere!$C$2:$C$65536,0))),INDEX(l_fp!$F$3:$F$65537,MATCH(DT$1,l_fp!$A$3:$A$65537,0)))," "))</f>
        <v xml:space="preserve"> </v>
      </c>
      <c r="DU3" s="57" t="str">
        <f>IF(_xlfn.IFNA(_xlfn.IFNA(_xlfn.IFNA(INDEX(l_goods!$D$3:$D$65537,MATCH(DU$1,l_goods!$A$3:$A$65537,0)),INDEX(background_technosphere!$H$2:$H$65536,MATCH(DU$1,background_technosphere!$C$2:$C$65536,0))),INDEX(l_fp!$F$3:$F$65537,MATCH(DU$1,l_fp!$A$3:$A$65537,0)))," ")=0," ",_xlfn.IFNA(_xlfn.IFNA(_xlfn.IFNA(INDEX(l_goods!$D$3:$D$65537,MATCH(DU$1,l_goods!$A$3:$A$65537,0)),INDEX(background_technosphere!$H$2:$H$65536,MATCH(DU$1,background_technosphere!$C$2:$C$65536,0))),INDEX(l_fp!$F$3:$F$65537,MATCH(DU$1,l_fp!$A$3:$A$65537,0)))," "))</f>
        <v xml:space="preserve"> </v>
      </c>
      <c r="DV3" s="57" t="str">
        <f>IF(_xlfn.IFNA(_xlfn.IFNA(_xlfn.IFNA(INDEX(l_goods!$D$3:$D$65537,MATCH(DV$1,l_goods!$A$3:$A$65537,0)),INDEX(background_technosphere!$H$2:$H$65536,MATCH(DV$1,background_technosphere!$C$2:$C$65536,0))),INDEX(l_fp!$F$3:$F$65537,MATCH(DV$1,l_fp!$A$3:$A$65537,0)))," ")=0," ",_xlfn.IFNA(_xlfn.IFNA(_xlfn.IFNA(INDEX(l_goods!$D$3:$D$65537,MATCH(DV$1,l_goods!$A$3:$A$65537,0)),INDEX(background_technosphere!$H$2:$H$65536,MATCH(DV$1,background_technosphere!$C$2:$C$65536,0))),INDEX(l_fp!$F$3:$F$65537,MATCH(DV$1,l_fp!$A$3:$A$65537,0)))," "))</f>
        <v xml:space="preserve"> </v>
      </c>
      <c r="DW3" s="57" t="str">
        <f>IF(_xlfn.IFNA(_xlfn.IFNA(_xlfn.IFNA(INDEX(l_goods!$D$3:$D$65537,MATCH(DW$1,l_goods!$A$3:$A$65537,0)),INDEX(background_technosphere!$H$2:$H$65536,MATCH(DW$1,background_technosphere!$C$2:$C$65536,0))),INDEX(l_fp!$F$3:$F$65537,MATCH(DW$1,l_fp!$A$3:$A$65537,0)))," ")=0," ",_xlfn.IFNA(_xlfn.IFNA(_xlfn.IFNA(INDEX(l_goods!$D$3:$D$65537,MATCH(DW$1,l_goods!$A$3:$A$65537,0)),INDEX(background_technosphere!$H$2:$H$65536,MATCH(DW$1,background_technosphere!$C$2:$C$65536,0))),INDEX(l_fp!$F$3:$F$65537,MATCH(DW$1,l_fp!$A$3:$A$65537,0)))," "))</f>
        <v xml:space="preserve"> </v>
      </c>
      <c r="DX3" s="57" t="str">
        <f>IF(_xlfn.IFNA(_xlfn.IFNA(_xlfn.IFNA(INDEX(l_goods!$D$3:$D$65537,MATCH(DX$1,l_goods!$A$3:$A$65537,0)),INDEX(background_technosphere!$H$2:$H$65536,MATCH(DX$1,background_technosphere!$C$2:$C$65536,0))),INDEX(l_fp!$F$3:$F$65537,MATCH(DX$1,l_fp!$A$3:$A$65537,0)))," ")=0," ",_xlfn.IFNA(_xlfn.IFNA(_xlfn.IFNA(INDEX(l_goods!$D$3:$D$65537,MATCH(DX$1,l_goods!$A$3:$A$65537,0)),INDEX(background_technosphere!$H$2:$H$65536,MATCH(DX$1,background_technosphere!$C$2:$C$65536,0))),INDEX(l_fp!$F$3:$F$65537,MATCH(DX$1,l_fp!$A$3:$A$65537,0)))," "))</f>
        <v xml:space="preserve"> </v>
      </c>
      <c r="DY3" s="57" t="str">
        <f>IF(_xlfn.IFNA(_xlfn.IFNA(_xlfn.IFNA(INDEX(l_goods!$D$3:$D$65537,MATCH(DY$1,l_goods!$A$3:$A$65537,0)),INDEX(background_technosphere!$H$2:$H$65536,MATCH(DY$1,background_technosphere!$C$2:$C$65536,0))),INDEX(l_fp!$F$3:$F$65537,MATCH(DY$1,l_fp!$A$3:$A$65537,0)))," ")=0," ",_xlfn.IFNA(_xlfn.IFNA(_xlfn.IFNA(INDEX(l_goods!$D$3:$D$65537,MATCH(DY$1,l_goods!$A$3:$A$65537,0)),INDEX(background_technosphere!$H$2:$H$65536,MATCH(DY$1,background_technosphere!$C$2:$C$65536,0))),INDEX(l_fp!$F$3:$F$65537,MATCH(DY$1,l_fp!$A$3:$A$65537,0)))," "))</f>
        <v xml:space="preserve"> </v>
      </c>
      <c r="DZ3" s="57" t="str">
        <f>IF(_xlfn.IFNA(_xlfn.IFNA(_xlfn.IFNA(INDEX(l_goods!$D$3:$D$65537,MATCH(DZ$1,l_goods!$A$3:$A$65537,0)),INDEX(background_technosphere!$H$2:$H$65536,MATCH(DZ$1,background_technosphere!$C$2:$C$65536,0))),INDEX(l_fp!$F$3:$F$65537,MATCH(DZ$1,l_fp!$A$3:$A$65537,0)))," ")=0," ",_xlfn.IFNA(_xlfn.IFNA(_xlfn.IFNA(INDEX(l_goods!$D$3:$D$65537,MATCH(DZ$1,l_goods!$A$3:$A$65537,0)),INDEX(background_technosphere!$H$2:$H$65536,MATCH(DZ$1,background_technosphere!$C$2:$C$65536,0))),INDEX(l_fp!$F$3:$F$65537,MATCH(DZ$1,l_fp!$A$3:$A$65537,0)))," "))</f>
        <v xml:space="preserve"> </v>
      </c>
      <c r="EA3" s="57" t="str">
        <f>IF(_xlfn.IFNA(_xlfn.IFNA(_xlfn.IFNA(INDEX(l_goods!$D$3:$D$65537,MATCH(EA$1,l_goods!$A$3:$A$65537,0)),INDEX(background_technosphere!$H$2:$H$65536,MATCH(EA$1,background_technosphere!$C$2:$C$65536,0))),INDEX(l_fp!$F$3:$F$65537,MATCH(EA$1,l_fp!$A$3:$A$65537,0)))," ")=0," ",_xlfn.IFNA(_xlfn.IFNA(_xlfn.IFNA(INDEX(l_goods!$D$3:$D$65537,MATCH(EA$1,l_goods!$A$3:$A$65537,0)),INDEX(background_technosphere!$H$2:$H$65536,MATCH(EA$1,background_technosphere!$C$2:$C$65536,0))),INDEX(l_fp!$F$3:$F$65537,MATCH(EA$1,l_fp!$A$3:$A$65537,0)))," "))</f>
        <v xml:space="preserve"> </v>
      </c>
      <c r="EB3" s="57" t="str">
        <f>IF(_xlfn.IFNA(_xlfn.IFNA(_xlfn.IFNA(INDEX(l_goods!$D$3:$D$65537,MATCH(EB$1,l_goods!$A$3:$A$65537,0)),INDEX(background_technosphere!$H$2:$H$65536,MATCH(EB$1,background_technosphere!$C$2:$C$65536,0))),INDEX(l_fp!$F$3:$F$65537,MATCH(EB$1,l_fp!$A$3:$A$65537,0)))," ")=0," ",_xlfn.IFNA(_xlfn.IFNA(_xlfn.IFNA(INDEX(l_goods!$D$3:$D$65537,MATCH(EB$1,l_goods!$A$3:$A$65537,0)),INDEX(background_technosphere!$H$2:$H$65536,MATCH(EB$1,background_technosphere!$C$2:$C$65536,0))),INDEX(l_fp!$F$3:$F$65537,MATCH(EB$1,l_fp!$A$3:$A$65537,0)))," "))</f>
        <v xml:space="preserve"> </v>
      </c>
      <c r="EC3" s="57" t="str">
        <f>IF(_xlfn.IFNA(_xlfn.IFNA(_xlfn.IFNA(INDEX(l_goods!$D$3:$D$65537,MATCH(EC$1,l_goods!$A$3:$A$65537,0)),INDEX(background_technosphere!$H$2:$H$65536,MATCH(EC$1,background_technosphere!$C$2:$C$65536,0))),INDEX(l_fp!$F$3:$F$65537,MATCH(EC$1,l_fp!$A$3:$A$65537,0)))," ")=0," ",_xlfn.IFNA(_xlfn.IFNA(_xlfn.IFNA(INDEX(l_goods!$D$3:$D$65537,MATCH(EC$1,l_goods!$A$3:$A$65537,0)),INDEX(background_technosphere!$H$2:$H$65536,MATCH(EC$1,background_technosphere!$C$2:$C$65536,0))),INDEX(l_fp!$F$3:$F$65537,MATCH(EC$1,l_fp!$A$3:$A$65537,0)))," "))</f>
        <v xml:space="preserve"> </v>
      </c>
      <c r="ED3" s="57" t="str">
        <f>IF(_xlfn.IFNA(_xlfn.IFNA(_xlfn.IFNA(INDEX(l_goods!$D$3:$D$65537,MATCH(ED$1,l_goods!$A$3:$A$65537,0)),INDEX(background_technosphere!$H$2:$H$65536,MATCH(ED$1,background_technosphere!$C$2:$C$65536,0))),INDEX(l_fp!$F$3:$F$65537,MATCH(ED$1,l_fp!$A$3:$A$65537,0)))," ")=0," ",_xlfn.IFNA(_xlfn.IFNA(_xlfn.IFNA(INDEX(l_goods!$D$3:$D$65537,MATCH(ED$1,l_goods!$A$3:$A$65537,0)),INDEX(background_technosphere!$H$2:$H$65536,MATCH(ED$1,background_technosphere!$C$2:$C$65536,0))),INDEX(l_fp!$F$3:$F$65537,MATCH(ED$1,l_fp!$A$3:$A$65537,0)))," "))</f>
        <v xml:space="preserve"> </v>
      </c>
      <c r="EE3" s="57" t="str">
        <f>IF(_xlfn.IFNA(_xlfn.IFNA(_xlfn.IFNA(INDEX(l_goods!$D$3:$D$65537,MATCH(EE$1,l_goods!$A$3:$A$65537,0)),INDEX(background_technosphere!$H$2:$H$65536,MATCH(EE$1,background_technosphere!$C$2:$C$65536,0))),INDEX(l_fp!$F$3:$F$65537,MATCH(EE$1,l_fp!$A$3:$A$65537,0)))," ")=0," ",_xlfn.IFNA(_xlfn.IFNA(_xlfn.IFNA(INDEX(l_goods!$D$3:$D$65537,MATCH(EE$1,l_goods!$A$3:$A$65537,0)),INDEX(background_technosphere!$H$2:$H$65536,MATCH(EE$1,background_technosphere!$C$2:$C$65536,0))),INDEX(l_fp!$F$3:$F$65537,MATCH(EE$1,l_fp!$A$3:$A$65537,0)))," "))</f>
        <v xml:space="preserve"> </v>
      </c>
      <c r="EF3" s="57" t="str">
        <f>IF(_xlfn.IFNA(_xlfn.IFNA(_xlfn.IFNA(INDEX(l_goods!$D$3:$D$65537,MATCH(EF$1,l_goods!$A$3:$A$65537,0)),INDEX(background_technosphere!$H$2:$H$65536,MATCH(EF$1,background_technosphere!$C$2:$C$65536,0))),INDEX(l_fp!$F$3:$F$65537,MATCH(EF$1,l_fp!$A$3:$A$65537,0)))," ")=0," ",_xlfn.IFNA(_xlfn.IFNA(_xlfn.IFNA(INDEX(l_goods!$D$3:$D$65537,MATCH(EF$1,l_goods!$A$3:$A$65537,0)),INDEX(background_technosphere!$H$2:$H$65536,MATCH(EF$1,background_technosphere!$C$2:$C$65536,0))),INDEX(l_fp!$F$3:$F$65537,MATCH(EF$1,l_fp!$A$3:$A$65537,0)))," "))</f>
        <v xml:space="preserve"> </v>
      </c>
      <c r="EG3" s="57" t="str">
        <f>IF(_xlfn.IFNA(_xlfn.IFNA(_xlfn.IFNA(INDEX(l_goods!$D$3:$D$65537,MATCH(EG$1,l_goods!$A$3:$A$65537,0)),INDEX(background_technosphere!$H$2:$H$65536,MATCH(EG$1,background_technosphere!$C$2:$C$65536,0))),INDEX(l_fp!$F$3:$F$65537,MATCH(EG$1,l_fp!$A$3:$A$65537,0)))," ")=0," ",_xlfn.IFNA(_xlfn.IFNA(_xlfn.IFNA(INDEX(l_goods!$D$3:$D$65537,MATCH(EG$1,l_goods!$A$3:$A$65537,0)),INDEX(background_technosphere!$H$2:$H$65536,MATCH(EG$1,background_technosphere!$C$2:$C$65536,0))),INDEX(l_fp!$F$3:$F$65537,MATCH(EG$1,l_fp!$A$3:$A$65537,0)))," "))</f>
        <v xml:space="preserve"> </v>
      </c>
      <c r="EH3" s="57" t="str">
        <f>IF(_xlfn.IFNA(_xlfn.IFNA(_xlfn.IFNA(INDEX(l_goods!$D$3:$D$65537,MATCH(EH$1,l_goods!$A$3:$A$65537,0)),INDEX(background_technosphere!$H$2:$H$65536,MATCH(EH$1,background_technosphere!$C$2:$C$65536,0))),INDEX(l_fp!$F$3:$F$65537,MATCH(EH$1,l_fp!$A$3:$A$65537,0)))," ")=0," ",_xlfn.IFNA(_xlfn.IFNA(_xlfn.IFNA(INDEX(l_goods!$D$3:$D$65537,MATCH(EH$1,l_goods!$A$3:$A$65537,0)),INDEX(background_technosphere!$H$2:$H$65536,MATCH(EH$1,background_technosphere!$C$2:$C$65536,0))),INDEX(l_fp!$F$3:$F$65537,MATCH(EH$1,l_fp!$A$3:$A$65537,0)))," "))</f>
        <v xml:space="preserve"> </v>
      </c>
      <c r="EI3" s="57" t="str">
        <f>IF(_xlfn.IFNA(_xlfn.IFNA(_xlfn.IFNA(INDEX(l_goods!$D$3:$D$65537,MATCH(EI$1,l_goods!$A$3:$A$65537,0)),INDEX(background_technosphere!$H$2:$H$65536,MATCH(EI$1,background_technosphere!$C$2:$C$65536,0))),INDEX(l_fp!$F$3:$F$65537,MATCH(EI$1,l_fp!$A$3:$A$65537,0)))," ")=0," ",_xlfn.IFNA(_xlfn.IFNA(_xlfn.IFNA(INDEX(l_goods!$D$3:$D$65537,MATCH(EI$1,l_goods!$A$3:$A$65537,0)),INDEX(background_technosphere!$H$2:$H$65536,MATCH(EI$1,background_technosphere!$C$2:$C$65536,0))),INDEX(l_fp!$F$3:$F$65537,MATCH(EI$1,l_fp!$A$3:$A$65537,0)))," "))</f>
        <v xml:space="preserve"> </v>
      </c>
      <c r="EJ3" s="57" t="str">
        <f>IF(_xlfn.IFNA(_xlfn.IFNA(_xlfn.IFNA(INDEX(l_goods!$D$3:$D$65537,MATCH(EJ$1,l_goods!$A$3:$A$65537,0)),INDEX(background_technosphere!$H$2:$H$65536,MATCH(EJ$1,background_technosphere!$C$2:$C$65536,0))),INDEX(l_fp!$F$3:$F$65537,MATCH(EJ$1,l_fp!$A$3:$A$65537,0)))," ")=0," ",_xlfn.IFNA(_xlfn.IFNA(_xlfn.IFNA(INDEX(l_goods!$D$3:$D$65537,MATCH(EJ$1,l_goods!$A$3:$A$65537,0)),INDEX(background_technosphere!$H$2:$H$65536,MATCH(EJ$1,background_technosphere!$C$2:$C$65536,0))),INDEX(l_fp!$F$3:$F$65537,MATCH(EJ$1,l_fp!$A$3:$A$65537,0)))," "))</f>
        <v xml:space="preserve"> </v>
      </c>
      <c r="EK3" s="57" t="str">
        <f>IF(_xlfn.IFNA(_xlfn.IFNA(_xlfn.IFNA(INDEX(l_goods!$D$3:$D$65537,MATCH(EK$1,l_goods!$A$3:$A$65537,0)),INDEX(background_technosphere!$H$2:$H$65536,MATCH(EK$1,background_technosphere!$C$2:$C$65536,0))),INDEX(l_fp!$F$3:$F$65537,MATCH(EK$1,l_fp!$A$3:$A$65537,0)))," ")=0," ",_xlfn.IFNA(_xlfn.IFNA(_xlfn.IFNA(INDEX(l_goods!$D$3:$D$65537,MATCH(EK$1,l_goods!$A$3:$A$65537,0)),INDEX(background_technosphere!$H$2:$H$65536,MATCH(EK$1,background_technosphere!$C$2:$C$65536,0))),INDEX(l_fp!$F$3:$F$65537,MATCH(EK$1,l_fp!$A$3:$A$65537,0)))," "))</f>
        <v xml:space="preserve"> </v>
      </c>
      <c r="EL3" s="57" t="str">
        <f>IF(_xlfn.IFNA(_xlfn.IFNA(_xlfn.IFNA(INDEX(l_goods!$D$3:$D$65537,MATCH(EL$1,l_goods!$A$3:$A$65537,0)),INDEX(background_technosphere!$H$2:$H$65536,MATCH(EL$1,background_technosphere!$C$2:$C$65536,0))),INDEX(l_fp!$F$3:$F$65537,MATCH(EL$1,l_fp!$A$3:$A$65537,0)))," ")=0," ",_xlfn.IFNA(_xlfn.IFNA(_xlfn.IFNA(INDEX(l_goods!$D$3:$D$65537,MATCH(EL$1,l_goods!$A$3:$A$65537,0)),INDEX(background_technosphere!$H$2:$H$65536,MATCH(EL$1,background_technosphere!$C$2:$C$65536,0))),INDEX(l_fp!$F$3:$F$65537,MATCH(EL$1,l_fp!$A$3:$A$65537,0)))," "))</f>
        <v xml:space="preserve"> </v>
      </c>
      <c r="EM3" s="57" t="str">
        <f>IF(_xlfn.IFNA(_xlfn.IFNA(_xlfn.IFNA(INDEX(l_goods!$D$3:$D$65537,MATCH(EM$1,l_goods!$A$3:$A$65537,0)),INDEX(background_technosphere!$H$2:$H$65536,MATCH(EM$1,background_technosphere!$C$2:$C$65536,0))),INDEX(l_fp!$F$3:$F$65537,MATCH(EM$1,l_fp!$A$3:$A$65537,0)))," ")=0," ",_xlfn.IFNA(_xlfn.IFNA(_xlfn.IFNA(INDEX(l_goods!$D$3:$D$65537,MATCH(EM$1,l_goods!$A$3:$A$65537,0)),INDEX(background_technosphere!$H$2:$H$65536,MATCH(EM$1,background_technosphere!$C$2:$C$65536,0))),INDEX(l_fp!$F$3:$F$65537,MATCH(EM$1,l_fp!$A$3:$A$65537,0)))," "))</f>
        <v xml:space="preserve"> </v>
      </c>
      <c r="EN3" s="57" t="str">
        <f>IF(_xlfn.IFNA(_xlfn.IFNA(_xlfn.IFNA(INDEX(l_goods!$D$3:$D$65537,MATCH(EN$1,l_goods!$A$3:$A$65537,0)),INDEX(background_technosphere!$H$2:$H$65536,MATCH(EN$1,background_technosphere!$C$2:$C$65536,0))),INDEX(l_fp!$F$3:$F$65537,MATCH(EN$1,l_fp!$A$3:$A$65537,0)))," ")=0," ",_xlfn.IFNA(_xlfn.IFNA(_xlfn.IFNA(INDEX(l_goods!$D$3:$D$65537,MATCH(EN$1,l_goods!$A$3:$A$65537,0)),INDEX(background_technosphere!$H$2:$H$65536,MATCH(EN$1,background_technosphere!$C$2:$C$65536,0))),INDEX(l_fp!$F$3:$F$65537,MATCH(EN$1,l_fp!$A$3:$A$65537,0)))," "))</f>
        <v xml:space="preserve"> </v>
      </c>
      <c r="EO3" s="57" t="str">
        <f>IF(_xlfn.IFNA(_xlfn.IFNA(_xlfn.IFNA(INDEX(l_goods!$D$3:$D$65537,MATCH(EO$1,l_goods!$A$3:$A$65537,0)),INDEX(background_technosphere!$H$2:$H$65536,MATCH(EO$1,background_technosphere!$C$2:$C$65536,0))),INDEX(l_fp!$F$3:$F$65537,MATCH(EO$1,l_fp!$A$3:$A$65537,0)))," ")=0," ",_xlfn.IFNA(_xlfn.IFNA(_xlfn.IFNA(INDEX(l_goods!$D$3:$D$65537,MATCH(EO$1,l_goods!$A$3:$A$65537,0)),INDEX(background_technosphere!$H$2:$H$65536,MATCH(EO$1,background_technosphere!$C$2:$C$65536,0))),INDEX(l_fp!$F$3:$F$65537,MATCH(EO$1,l_fp!$A$3:$A$65537,0)))," "))</f>
        <v xml:space="preserve"> </v>
      </c>
      <c r="EP3" s="57" t="str">
        <f>IF(_xlfn.IFNA(_xlfn.IFNA(_xlfn.IFNA(INDEX(l_goods!$D$3:$D$65537,MATCH(EP$1,l_goods!$A$3:$A$65537,0)),INDEX(background_technosphere!$H$2:$H$65536,MATCH(EP$1,background_technosphere!$C$2:$C$65536,0))),INDEX(l_fp!$F$3:$F$65537,MATCH(EP$1,l_fp!$A$3:$A$65537,0)))," ")=0," ",_xlfn.IFNA(_xlfn.IFNA(_xlfn.IFNA(INDEX(l_goods!$D$3:$D$65537,MATCH(EP$1,l_goods!$A$3:$A$65537,0)),INDEX(background_technosphere!$H$2:$H$65536,MATCH(EP$1,background_technosphere!$C$2:$C$65536,0))),INDEX(l_fp!$F$3:$F$65537,MATCH(EP$1,l_fp!$A$3:$A$65537,0)))," "))</f>
        <v xml:space="preserve"> </v>
      </c>
      <c r="EQ3" s="57" t="str">
        <f>IF(_xlfn.IFNA(_xlfn.IFNA(_xlfn.IFNA(INDEX(l_goods!$D$3:$D$65537,MATCH(EQ$1,l_goods!$A$3:$A$65537,0)),INDEX(background_technosphere!$H$2:$H$65536,MATCH(EQ$1,background_technosphere!$C$2:$C$65536,0))),INDEX(l_fp!$F$3:$F$65537,MATCH(EQ$1,l_fp!$A$3:$A$65537,0)))," ")=0," ",_xlfn.IFNA(_xlfn.IFNA(_xlfn.IFNA(INDEX(l_goods!$D$3:$D$65537,MATCH(EQ$1,l_goods!$A$3:$A$65537,0)),INDEX(background_technosphere!$H$2:$H$65536,MATCH(EQ$1,background_technosphere!$C$2:$C$65536,0))),INDEX(l_fp!$F$3:$F$65537,MATCH(EQ$1,l_fp!$A$3:$A$65537,0)))," "))</f>
        <v xml:space="preserve"> </v>
      </c>
      <c r="ER3" s="57" t="str">
        <f>IF(_xlfn.IFNA(_xlfn.IFNA(_xlfn.IFNA(INDEX(l_goods!$D$3:$D$65537,MATCH(ER$1,l_goods!$A$3:$A$65537,0)),INDEX(background_technosphere!$H$2:$H$65536,MATCH(ER$1,background_technosphere!$C$2:$C$65536,0))),INDEX(l_fp!$F$3:$F$65537,MATCH(ER$1,l_fp!$A$3:$A$65537,0)))," ")=0," ",_xlfn.IFNA(_xlfn.IFNA(_xlfn.IFNA(INDEX(l_goods!$D$3:$D$65537,MATCH(ER$1,l_goods!$A$3:$A$65537,0)),INDEX(background_technosphere!$H$2:$H$65536,MATCH(ER$1,background_technosphere!$C$2:$C$65536,0))),INDEX(l_fp!$F$3:$F$65537,MATCH(ER$1,l_fp!$A$3:$A$65537,0)))," "))</f>
        <v xml:space="preserve"> </v>
      </c>
      <c r="ES3" s="57" t="str">
        <f>IF(_xlfn.IFNA(_xlfn.IFNA(_xlfn.IFNA(INDEX(l_goods!$D$3:$D$65537,MATCH(ES$1,l_goods!$A$3:$A$65537,0)),INDEX(background_technosphere!$H$2:$H$65536,MATCH(ES$1,background_technosphere!$C$2:$C$65536,0))),INDEX(l_fp!$F$3:$F$65537,MATCH(ES$1,l_fp!$A$3:$A$65537,0)))," ")=0," ",_xlfn.IFNA(_xlfn.IFNA(_xlfn.IFNA(INDEX(l_goods!$D$3:$D$65537,MATCH(ES$1,l_goods!$A$3:$A$65537,0)),INDEX(background_technosphere!$H$2:$H$65536,MATCH(ES$1,background_technosphere!$C$2:$C$65536,0))),INDEX(l_fp!$F$3:$F$65537,MATCH(ES$1,l_fp!$A$3:$A$65537,0)))," "))</f>
        <v xml:space="preserve"> </v>
      </c>
      <c r="ET3" s="57" t="str">
        <f>IF(_xlfn.IFNA(_xlfn.IFNA(_xlfn.IFNA(INDEX(l_goods!$D$3:$D$65537,MATCH(ET$1,l_goods!$A$3:$A$65537,0)),INDEX(background_technosphere!$H$2:$H$65536,MATCH(ET$1,background_technosphere!$C$2:$C$65536,0))),INDEX(l_fp!$F$3:$F$65537,MATCH(ET$1,l_fp!$A$3:$A$65537,0)))," ")=0," ",_xlfn.IFNA(_xlfn.IFNA(_xlfn.IFNA(INDEX(l_goods!$D$3:$D$65537,MATCH(ET$1,l_goods!$A$3:$A$65537,0)),INDEX(background_technosphere!$H$2:$H$65536,MATCH(ET$1,background_technosphere!$C$2:$C$65536,0))),INDEX(l_fp!$F$3:$F$65537,MATCH(ET$1,l_fp!$A$3:$A$65537,0)))," "))</f>
        <v xml:space="preserve"> </v>
      </c>
      <c r="EU3" s="57" t="str">
        <f>IF(_xlfn.IFNA(_xlfn.IFNA(_xlfn.IFNA(INDEX(l_goods!$D$3:$D$65537,MATCH(EU$1,l_goods!$A$3:$A$65537,0)),INDEX(background_technosphere!$H$2:$H$65536,MATCH(EU$1,background_technosphere!$C$2:$C$65536,0))),INDEX(l_fp!$F$3:$F$65537,MATCH(EU$1,l_fp!$A$3:$A$65537,0)))," ")=0," ",_xlfn.IFNA(_xlfn.IFNA(_xlfn.IFNA(INDEX(l_goods!$D$3:$D$65537,MATCH(EU$1,l_goods!$A$3:$A$65537,0)),INDEX(background_technosphere!$H$2:$H$65536,MATCH(EU$1,background_technosphere!$C$2:$C$65536,0))),INDEX(l_fp!$F$3:$F$65537,MATCH(EU$1,l_fp!$A$3:$A$65537,0)))," "))</f>
        <v xml:space="preserve"> </v>
      </c>
      <c r="EV3" s="57" t="str">
        <f>IF(_xlfn.IFNA(_xlfn.IFNA(_xlfn.IFNA(INDEX(l_goods!$D$3:$D$65537,MATCH(EV$1,l_goods!$A$3:$A$65537,0)),INDEX(background_technosphere!$H$2:$H$65536,MATCH(EV$1,background_technosphere!$C$2:$C$65536,0))),INDEX(l_fp!$F$3:$F$65537,MATCH(EV$1,l_fp!$A$3:$A$65537,0)))," ")=0," ",_xlfn.IFNA(_xlfn.IFNA(_xlfn.IFNA(INDEX(l_goods!$D$3:$D$65537,MATCH(EV$1,l_goods!$A$3:$A$65537,0)),INDEX(background_technosphere!$H$2:$H$65536,MATCH(EV$1,background_technosphere!$C$2:$C$65536,0))),INDEX(l_fp!$F$3:$F$65537,MATCH(EV$1,l_fp!$A$3:$A$65537,0)))," "))</f>
        <v xml:space="preserve"> </v>
      </c>
      <c r="EW3" s="57" t="str">
        <f>IF(_xlfn.IFNA(_xlfn.IFNA(_xlfn.IFNA(INDEX(l_goods!$D$3:$D$65537,MATCH(EW$1,l_goods!$A$3:$A$65537,0)),INDEX(background_technosphere!$H$2:$H$65536,MATCH(EW$1,background_technosphere!$C$2:$C$65536,0))),INDEX(l_fp!$F$3:$F$65537,MATCH(EW$1,l_fp!$A$3:$A$65537,0)))," ")=0," ",_xlfn.IFNA(_xlfn.IFNA(_xlfn.IFNA(INDEX(l_goods!$D$3:$D$65537,MATCH(EW$1,l_goods!$A$3:$A$65537,0)),INDEX(background_technosphere!$H$2:$H$65536,MATCH(EW$1,background_technosphere!$C$2:$C$65536,0))),INDEX(l_fp!$F$3:$F$65537,MATCH(EW$1,l_fp!$A$3:$A$65537,0)))," "))</f>
        <v xml:space="preserve"> </v>
      </c>
      <c r="EX3" s="57" t="str">
        <f>IF(_xlfn.IFNA(_xlfn.IFNA(_xlfn.IFNA(INDEX(l_goods!$D$3:$D$65537,MATCH(EX$1,l_goods!$A$3:$A$65537,0)),INDEX(background_technosphere!$H$2:$H$65536,MATCH(EX$1,background_technosphere!$C$2:$C$65536,0))),INDEX(l_fp!$F$3:$F$65537,MATCH(EX$1,l_fp!$A$3:$A$65537,0)))," ")=0," ",_xlfn.IFNA(_xlfn.IFNA(_xlfn.IFNA(INDEX(l_goods!$D$3:$D$65537,MATCH(EX$1,l_goods!$A$3:$A$65537,0)),INDEX(background_technosphere!$H$2:$H$65536,MATCH(EX$1,background_technosphere!$C$2:$C$65536,0))),INDEX(l_fp!$F$3:$F$65537,MATCH(EX$1,l_fp!$A$3:$A$65537,0)))," "))</f>
        <v xml:space="preserve"> </v>
      </c>
      <c r="EY3" s="57" t="str">
        <f>IF(_xlfn.IFNA(_xlfn.IFNA(_xlfn.IFNA(INDEX(l_goods!$D$3:$D$65537,MATCH(EY$1,l_goods!$A$3:$A$65537,0)),INDEX(background_technosphere!$H$2:$H$65536,MATCH(EY$1,background_technosphere!$C$2:$C$65536,0))),INDEX(l_fp!$F$3:$F$65537,MATCH(EY$1,l_fp!$A$3:$A$65537,0)))," ")=0," ",_xlfn.IFNA(_xlfn.IFNA(_xlfn.IFNA(INDEX(l_goods!$D$3:$D$65537,MATCH(EY$1,l_goods!$A$3:$A$65537,0)),INDEX(background_technosphere!$H$2:$H$65536,MATCH(EY$1,background_technosphere!$C$2:$C$65536,0))),INDEX(l_fp!$F$3:$F$65537,MATCH(EY$1,l_fp!$A$3:$A$65537,0)))," "))</f>
        <v xml:space="preserve"> </v>
      </c>
      <c r="EZ3" s="57" t="str">
        <f>IF(_xlfn.IFNA(_xlfn.IFNA(_xlfn.IFNA(INDEX(l_goods!$D$3:$D$65537,MATCH(EZ$1,l_goods!$A$3:$A$65537,0)),INDEX(background_technosphere!$H$2:$H$65536,MATCH(EZ$1,background_technosphere!$C$2:$C$65536,0))),INDEX(l_fp!$F$3:$F$65537,MATCH(EZ$1,l_fp!$A$3:$A$65537,0)))," ")=0," ",_xlfn.IFNA(_xlfn.IFNA(_xlfn.IFNA(INDEX(l_goods!$D$3:$D$65537,MATCH(EZ$1,l_goods!$A$3:$A$65537,0)),INDEX(background_technosphere!$H$2:$H$65536,MATCH(EZ$1,background_technosphere!$C$2:$C$65536,0))),INDEX(l_fp!$F$3:$F$65537,MATCH(EZ$1,l_fp!$A$3:$A$65537,0)))," "))</f>
        <v xml:space="preserve"> </v>
      </c>
      <c r="FA3" s="57" t="str">
        <f>IF(_xlfn.IFNA(_xlfn.IFNA(_xlfn.IFNA(INDEX(l_goods!$D$3:$D$65537,MATCH(FA$1,l_goods!$A$3:$A$65537,0)),INDEX(background_technosphere!$H$2:$H$65536,MATCH(FA$1,background_technosphere!$C$2:$C$65536,0))),INDEX(l_fp!$F$3:$F$65537,MATCH(FA$1,l_fp!$A$3:$A$65537,0)))," ")=0," ",_xlfn.IFNA(_xlfn.IFNA(_xlfn.IFNA(INDEX(l_goods!$D$3:$D$65537,MATCH(FA$1,l_goods!$A$3:$A$65537,0)),INDEX(background_technosphere!$H$2:$H$65536,MATCH(FA$1,background_technosphere!$C$2:$C$65536,0))),INDEX(l_fp!$F$3:$F$65537,MATCH(FA$1,l_fp!$A$3:$A$65537,0)))," "))</f>
        <v xml:space="preserve"> </v>
      </c>
      <c r="FB3" s="57" t="str">
        <f>IF(_xlfn.IFNA(_xlfn.IFNA(_xlfn.IFNA(INDEX(l_goods!$D$3:$D$65537,MATCH(FB$1,l_goods!$A$3:$A$65537,0)),INDEX(background_technosphere!$H$2:$H$65536,MATCH(FB$1,background_technosphere!$C$2:$C$65536,0))),INDEX(l_fp!$F$3:$F$65537,MATCH(FB$1,l_fp!$A$3:$A$65537,0)))," ")=0," ",_xlfn.IFNA(_xlfn.IFNA(_xlfn.IFNA(INDEX(l_goods!$D$3:$D$65537,MATCH(FB$1,l_goods!$A$3:$A$65537,0)),INDEX(background_technosphere!$H$2:$H$65536,MATCH(FB$1,background_technosphere!$C$2:$C$65536,0))),INDEX(l_fp!$F$3:$F$65537,MATCH(FB$1,l_fp!$A$3:$A$65537,0)))," "))</f>
        <v xml:space="preserve"> </v>
      </c>
      <c r="FC3" s="57" t="str">
        <f>IF(_xlfn.IFNA(_xlfn.IFNA(_xlfn.IFNA(INDEX(l_goods!$D$3:$D$65537,MATCH(FC$1,l_goods!$A$3:$A$65537,0)),INDEX(background_technosphere!$H$2:$H$65536,MATCH(FC$1,background_technosphere!$C$2:$C$65536,0))),INDEX(l_fp!$F$3:$F$65537,MATCH(FC$1,l_fp!$A$3:$A$65537,0)))," ")=0," ",_xlfn.IFNA(_xlfn.IFNA(_xlfn.IFNA(INDEX(l_goods!$D$3:$D$65537,MATCH(FC$1,l_goods!$A$3:$A$65537,0)),INDEX(background_technosphere!$H$2:$H$65536,MATCH(FC$1,background_technosphere!$C$2:$C$65536,0))),INDEX(l_fp!$F$3:$F$65537,MATCH(FC$1,l_fp!$A$3:$A$65537,0)))," "))</f>
        <v xml:space="preserve"> </v>
      </c>
      <c r="FD3" s="57" t="str">
        <f>IF(_xlfn.IFNA(_xlfn.IFNA(_xlfn.IFNA(INDEX(l_goods!$D$3:$D$65537,MATCH(FD$1,l_goods!$A$3:$A$65537,0)),INDEX(background_technosphere!$H$2:$H$65536,MATCH(FD$1,background_technosphere!$C$2:$C$65536,0))),INDEX(l_fp!$F$3:$F$65537,MATCH(FD$1,l_fp!$A$3:$A$65537,0)))," ")=0," ",_xlfn.IFNA(_xlfn.IFNA(_xlfn.IFNA(INDEX(l_goods!$D$3:$D$65537,MATCH(FD$1,l_goods!$A$3:$A$65537,0)),INDEX(background_technosphere!$H$2:$H$65536,MATCH(FD$1,background_technosphere!$C$2:$C$65536,0))),INDEX(l_fp!$F$3:$F$65537,MATCH(FD$1,l_fp!$A$3:$A$65537,0)))," "))</f>
        <v xml:space="preserve"> </v>
      </c>
      <c r="FE3" s="57" t="str">
        <f>IF(_xlfn.IFNA(_xlfn.IFNA(_xlfn.IFNA(INDEX(l_goods!$D$3:$D$65537,MATCH(FE$1,l_goods!$A$3:$A$65537,0)),INDEX(background_technosphere!$H$2:$H$65536,MATCH(FE$1,background_technosphere!$C$2:$C$65536,0))),INDEX(l_fp!$F$3:$F$65537,MATCH(FE$1,l_fp!$A$3:$A$65537,0)))," ")=0," ",_xlfn.IFNA(_xlfn.IFNA(_xlfn.IFNA(INDEX(l_goods!$D$3:$D$65537,MATCH(FE$1,l_goods!$A$3:$A$65537,0)),INDEX(background_technosphere!$H$2:$H$65536,MATCH(FE$1,background_technosphere!$C$2:$C$65536,0))),INDEX(l_fp!$F$3:$F$65537,MATCH(FE$1,l_fp!$A$3:$A$65537,0)))," "))</f>
        <v xml:space="preserve"> </v>
      </c>
      <c r="FF3" s="57" t="str">
        <f>IF(_xlfn.IFNA(_xlfn.IFNA(_xlfn.IFNA(INDEX(l_goods!$D$3:$D$65537,MATCH(FF$1,l_goods!$A$3:$A$65537,0)),INDEX(background_technosphere!$H$2:$H$65536,MATCH(FF$1,background_technosphere!$C$2:$C$65536,0))),INDEX(l_fp!$F$3:$F$65537,MATCH(FF$1,l_fp!$A$3:$A$65537,0)))," ")=0," ",_xlfn.IFNA(_xlfn.IFNA(_xlfn.IFNA(INDEX(l_goods!$D$3:$D$65537,MATCH(FF$1,l_goods!$A$3:$A$65537,0)),INDEX(background_technosphere!$H$2:$H$65536,MATCH(FF$1,background_technosphere!$C$2:$C$65536,0))),INDEX(l_fp!$F$3:$F$65537,MATCH(FF$1,l_fp!$A$3:$A$65537,0)))," "))</f>
        <v xml:space="preserve"> </v>
      </c>
      <c r="FG3" s="57" t="str">
        <f>IF(_xlfn.IFNA(_xlfn.IFNA(_xlfn.IFNA(INDEX(l_goods!$D$3:$D$65537,MATCH(FG$1,l_goods!$A$3:$A$65537,0)),INDEX(background_technosphere!$H$2:$H$65536,MATCH(FG$1,background_technosphere!$C$2:$C$65536,0))),INDEX(l_fp!$F$3:$F$65537,MATCH(FG$1,l_fp!$A$3:$A$65537,0)))," ")=0," ",_xlfn.IFNA(_xlfn.IFNA(_xlfn.IFNA(INDEX(l_goods!$D$3:$D$65537,MATCH(FG$1,l_goods!$A$3:$A$65537,0)),INDEX(background_technosphere!$H$2:$H$65536,MATCH(FG$1,background_technosphere!$C$2:$C$65536,0))),INDEX(l_fp!$F$3:$F$65537,MATCH(FG$1,l_fp!$A$3:$A$65537,0)))," "))</f>
        <v xml:space="preserve"> </v>
      </c>
      <c r="FH3" s="57" t="str">
        <f>IF(_xlfn.IFNA(_xlfn.IFNA(_xlfn.IFNA(INDEX(l_goods!$D$3:$D$65537,MATCH(FH$1,l_goods!$A$3:$A$65537,0)),INDEX(background_technosphere!$H$2:$H$65536,MATCH(FH$1,background_technosphere!$C$2:$C$65536,0))),INDEX(l_fp!$F$3:$F$65537,MATCH(FH$1,l_fp!$A$3:$A$65537,0)))," ")=0," ",_xlfn.IFNA(_xlfn.IFNA(_xlfn.IFNA(INDEX(l_goods!$D$3:$D$65537,MATCH(FH$1,l_goods!$A$3:$A$65537,0)),INDEX(background_technosphere!$H$2:$H$65536,MATCH(FH$1,background_technosphere!$C$2:$C$65536,0))),INDEX(l_fp!$F$3:$F$65537,MATCH(FH$1,l_fp!$A$3:$A$65537,0)))," "))</f>
        <v xml:space="preserve"> </v>
      </c>
      <c r="FI3" s="57" t="str">
        <f>IF(_xlfn.IFNA(_xlfn.IFNA(_xlfn.IFNA(INDEX(l_goods!$D$3:$D$65537,MATCH(FI$1,l_goods!$A$3:$A$65537,0)),INDEX(background_technosphere!$H$2:$H$65536,MATCH(FI$1,background_technosphere!$C$2:$C$65536,0))),INDEX(l_fp!$F$3:$F$65537,MATCH(FI$1,l_fp!$A$3:$A$65537,0)))," ")=0," ",_xlfn.IFNA(_xlfn.IFNA(_xlfn.IFNA(INDEX(l_goods!$D$3:$D$65537,MATCH(FI$1,l_goods!$A$3:$A$65537,0)),INDEX(background_technosphere!$H$2:$H$65536,MATCH(FI$1,background_technosphere!$C$2:$C$65536,0))),INDEX(l_fp!$F$3:$F$65537,MATCH(FI$1,l_fp!$A$3:$A$65537,0)))," "))</f>
        <v xml:space="preserve"> </v>
      </c>
      <c r="FJ3" s="57" t="str">
        <f>IF(_xlfn.IFNA(_xlfn.IFNA(_xlfn.IFNA(INDEX(l_goods!$D$3:$D$65537,MATCH(FJ$1,l_goods!$A$3:$A$65537,0)),INDEX(background_technosphere!$H$2:$H$65536,MATCH(FJ$1,background_technosphere!$C$2:$C$65536,0))),INDEX(l_fp!$F$3:$F$65537,MATCH(FJ$1,l_fp!$A$3:$A$65537,0)))," ")=0," ",_xlfn.IFNA(_xlfn.IFNA(_xlfn.IFNA(INDEX(l_goods!$D$3:$D$65537,MATCH(FJ$1,l_goods!$A$3:$A$65537,0)),INDEX(background_technosphere!$H$2:$H$65536,MATCH(FJ$1,background_technosphere!$C$2:$C$65536,0))),INDEX(l_fp!$F$3:$F$65537,MATCH(FJ$1,l_fp!$A$3:$A$65537,0)))," "))</f>
        <v xml:space="preserve"> </v>
      </c>
      <c r="FK3" s="57" t="str">
        <f>IF(_xlfn.IFNA(_xlfn.IFNA(_xlfn.IFNA(INDEX(l_goods!$D$3:$D$65537,MATCH(FK$1,l_goods!$A$3:$A$65537,0)),INDEX(background_technosphere!$H$2:$H$65536,MATCH(FK$1,background_technosphere!$C$2:$C$65536,0))),INDEX(l_fp!$F$3:$F$65537,MATCH(FK$1,l_fp!$A$3:$A$65537,0)))," ")=0," ",_xlfn.IFNA(_xlfn.IFNA(_xlfn.IFNA(INDEX(l_goods!$D$3:$D$65537,MATCH(FK$1,l_goods!$A$3:$A$65537,0)),INDEX(background_technosphere!$H$2:$H$65536,MATCH(FK$1,background_technosphere!$C$2:$C$65536,0))),INDEX(l_fp!$F$3:$F$65537,MATCH(FK$1,l_fp!$A$3:$A$65537,0)))," "))</f>
        <v xml:space="preserve"> </v>
      </c>
      <c r="FL3" s="57" t="str">
        <f>IF(_xlfn.IFNA(_xlfn.IFNA(_xlfn.IFNA(INDEX(l_goods!$D$3:$D$65537,MATCH(FL$1,l_goods!$A$3:$A$65537,0)),INDEX(background_technosphere!$H$2:$H$65536,MATCH(FL$1,background_technosphere!$C$2:$C$65536,0))),INDEX(l_fp!$F$3:$F$65537,MATCH(FL$1,l_fp!$A$3:$A$65537,0)))," ")=0," ",_xlfn.IFNA(_xlfn.IFNA(_xlfn.IFNA(INDEX(l_goods!$D$3:$D$65537,MATCH(FL$1,l_goods!$A$3:$A$65537,0)),INDEX(background_technosphere!$H$2:$H$65536,MATCH(FL$1,background_technosphere!$C$2:$C$65536,0))),INDEX(l_fp!$F$3:$F$65537,MATCH(FL$1,l_fp!$A$3:$A$65537,0)))," "))</f>
        <v xml:space="preserve"> </v>
      </c>
      <c r="FM3" s="57" t="str">
        <f>IF(_xlfn.IFNA(_xlfn.IFNA(_xlfn.IFNA(INDEX(l_goods!$D$3:$D$65537,MATCH(FM$1,l_goods!$A$3:$A$65537,0)),INDEX(background_technosphere!$H$2:$H$65536,MATCH(FM$1,background_technosphere!$C$2:$C$65536,0))),INDEX(l_fp!$F$3:$F$65537,MATCH(FM$1,l_fp!$A$3:$A$65537,0)))," ")=0," ",_xlfn.IFNA(_xlfn.IFNA(_xlfn.IFNA(INDEX(l_goods!$D$3:$D$65537,MATCH(FM$1,l_goods!$A$3:$A$65537,0)),INDEX(background_technosphere!$H$2:$H$65536,MATCH(FM$1,background_technosphere!$C$2:$C$65536,0))),INDEX(l_fp!$F$3:$F$65537,MATCH(FM$1,l_fp!$A$3:$A$65537,0)))," "))</f>
        <v xml:space="preserve"> </v>
      </c>
      <c r="FN3" s="57" t="str">
        <f>IF(_xlfn.IFNA(_xlfn.IFNA(_xlfn.IFNA(INDEX(l_goods!$D$3:$D$65537,MATCH(FN$1,l_goods!$A$3:$A$65537,0)),INDEX(background_technosphere!$H$2:$H$65536,MATCH(FN$1,background_technosphere!$C$2:$C$65536,0))),INDEX(l_fp!$F$3:$F$65537,MATCH(FN$1,l_fp!$A$3:$A$65537,0)))," ")=0," ",_xlfn.IFNA(_xlfn.IFNA(_xlfn.IFNA(INDEX(l_goods!$D$3:$D$65537,MATCH(FN$1,l_goods!$A$3:$A$65537,0)),INDEX(background_technosphere!$H$2:$H$65536,MATCH(FN$1,background_technosphere!$C$2:$C$65536,0))),INDEX(l_fp!$F$3:$F$65537,MATCH(FN$1,l_fp!$A$3:$A$65537,0)))," "))</f>
        <v xml:space="preserve"> </v>
      </c>
      <c r="FO3" s="57" t="str">
        <f>IF(_xlfn.IFNA(_xlfn.IFNA(_xlfn.IFNA(INDEX(l_goods!$D$3:$D$65537,MATCH(FO$1,l_goods!$A$3:$A$65537,0)),INDEX(background_technosphere!$H$2:$H$65536,MATCH(FO$1,background_technosphere!$C$2:$C$65536,0))),INDEX(l_fp!$F$3:$F$65537,MATCH(FO$1,l_fp!$A$3:$A$65537,0)))," ")=0," ",_xlfn.IFNA(_xlfn.IFNA(_xlfn.IFNA(INDEX(l_goods!$D$3:$D$65537,MATCH(FO$1,l_goods!$A$3:$A$65537,0)),INDEX(background_technosphere!$H$2:$H$65536,MATCH(FO$1,background_technosphere!$C$2:$C$65536,0))),INDEX(l_fp!$F$3:$F$65537,MATCH(FO$1,l_fp!$A$3:$A$65537,0)))," "))</f>
        <v xml:space="preserve"> </v>
      </c>
      <c r="FP3" s="57" t="str">
        <f>IF(_xlfn.IFNA(_xlfn.IFNA(_xlfn.IFNA(INDEX(l_goods!$D$3:$D$65537,MATCH(FP$1,l_goods!$A$3:$A$65537,0)),INDEX(background_technosphere!$H$2:$H$65536,MATCH(FP$1,background_technosphere!$C$2:$C$65536,0))),INDEX(l_fp!$F$3:$F$65537,MATCH(FP$1,l_fp!$A$3:$A$65537,0)))," ")=0," ",_xlfn.IFNA(_xlfn.IFNA(_xlfn.IFNA(INDEX(l_goods!$D$3:$D$65537,MATCH(FP$1,l_goods!$A$3:$A$65537,0)),INDEX(background_technosphere!$H$2:$H$65536,MATCH(FP$1,background_technosphere!$C$2:$C$65536,0))),INDEX(l_fp!$F$3:$F$65537,MATCH(FP$1,l_fp!$A$3:$A$65537,0)))," "))</f>
        <v xml:space="preserve"> </v>
      </c>
      <c r="FQ3" s="57" t="str">
        <f>IF(_xlfn.IFNA(_xlfn.IFNA(_xlfn.IFNA(INDEX(l_goods!$D$3:$D$65537,MATCH(FQ$1,l_goods!$A$3:$A$65537,0)),INDEX(background_technosphere!$H$2:$H$65536,MATCH(FQ$1,background_technosphere!$C$2:$C$65536,0))),INDEX(l_fp!$F$3:$F$65537,MATCH(FQ$1,l_fp!$A$3:$A$65537,0)))," ")=0," ",_xlfn.IFNA(_xlfn.IFNA(_xlfn.IFNA(INDEX(l_goods!$D$3:$D$65537,MATCH(FQ$1,l_goods!$A$3:$A$65537,0)),INDEX(background_technosphere!$H$2:$H$65536,MATCH(FQ$1,background_technosphere!$C$2:$C$65536,0))),INDEX(l_fp!$F$3:$F$65537,MATCH(FQ$1,l_fp!$A$3:$A$65537,0)))," "))</f>
        <v xml:space="preserve"> </v>
      </c>
      <c r="FR3" s="57" t="str">
        <f>IF(_xlfn.IFNA(_xlfn.IFNA(_xlfn.IFNA(INDEX(l_goods!$D$3:$D$65537,MATCH(FR$1,l_goods!$A$3:$A$65537,0)),INDEX(background_technosphere!$H$2:$H$65536,MATCH(FR$1,background_technosphere!$C$2:$C$65536,0))),INDEX(l_fp!$F$3:$F$65537,MATCH(FR$1,l_fp!$A$3:$A$65537,0)))," ")=0," ",_xlfn.IFNA(_xlfn.IFNA(_xlfn.IFNA(INDEX(l_goods!$D$3:$D$65537,MATCH(FR$1,l_goods!$A$3:$A$65537,0)),INDEX(background_technosphere!$H$2:$H$65536,MATCH(FR$1,background_technosphere!$C$2:$C$65536,0))),INDEX(l_fp!$F$3:$F$65537,MATCH(FR$1,l_fp!$A$3:$A$65537,0)))," "))</f>
        <v xml:space="preserve"> </v>
      </c>
      <c r="FS3" s="57" t="str">
        <f>IF(_xlfn.IFNA(_xlfn.IFNA(_xlfn.IFNA(INDEX(l_goods!$D$3:$D$65537,MATCH(FS$1,l_goods!$A$3:$A$65537,0)),INDEX(background_technosphere!$H$2:$H$65536,MATCH(FS$1,background_technosphere!$C$2:$C$65536,0))),INDEX(l_fp!$F$3:$F$65537,MATCH(FS$1,l_fp!$A$3:$A$65537,0)))," ")=0," ",_xlfn.IFNA(_xlfn.IFNA(_xlfn.IFNA(INDEX(l_goods!$D$3:$D$65537,MATCH(FS$1,l_goods!$A$3:$A$65537,0)),INDEX(background_technosphere!$H$2:$H$65536,MATCH(FS$1,background_technosphere!$C$2:$C$65536,0))),INDEX(l_fp!$F$3:$F$65537,MATCH(FS$1,l_fp!$A$3:$A$65537,0)))," "))</f>
        <v xml:space="preserve"> </v>
      </c>
      <c r="FT3" s="57" t="str">
        <f>IF(_xlfn.IFNA(_xlfn.IFNA(_xlfn.IFNA(INDEX(l_goods!$D$3:$D$65537,MATCH(FT$1,l_goods!$A$3:$A$65537,0)),INDEX(background_technosphere!$H$2:$H$65536,MATCH(FT$1,background_technosphere!$C$2:$C$65536,0))),INDEX(l_fp!$F$3:$F$65537,MATCH(FT$1,l_fp!$A$3:$A$65537,0)))," ")=0," ",_xlfn.IFNA(_xlfn.IFNA(_xlfn.IFNA(INDEX(l_goods!$D$3:$D$65537,MATCH(FT$1,l_goods!$A$3:$A$65537,0)),INDEX(background_technosphere!$H$2:$H$65536,MATCH(FT$1,background_technosphere!$C$2:$C$65536,0))),INDEX(l_fp!$F$3:$F$65537,MATCH(FT$1,l_fp!$A$3:$A$65537,0)))," "))</f>
        <v xml:space="preserve"> </v>
      </c>
      <c r="FU3" s="57" t="str">
        <f>IF(_xlfn.IFNA(_xlfn.IFNA(_xlfn.IFNA(INDEX(l_goods!$D$3:$D$65537,MATCH(FU$1,l_goods!$A$3:$A$65537,0)),INDEX(background_technosphere!$H$2:$H$65536,MATCH(FU$1,background_technosphere!$C$2:$C$65536,0))),INDEX(l_fp!$F$3:$F$65537,MATCH(FU$1,l_fp!$A$3:$A$65537,0)))," ")=0," ",_xlfn.IFNA(_xlfn.IFNA(_xlfn.IFNA(INDEX(l_goods!$D$3:$D$65537,MATCH(FU$1,l_goods!$A$3:$A$65537,0)),INDEX(background_technosphere!$H$2:$H$65536,MATCH(FU$1,background_technosphere!$C$2:$C$65536,0))),INDEX(l_fp!$F$3:$F$65537,MATCH(FU$1,l_fp!$A$3:$A$65537,0)))," "))</f>
        <v xml:space="preserve"> </v>
      </c>
      <c r="FV3" s="57" t="str">
        <f>IF(_xlfn.IFNA(_xlfn.IFNA(_xlfn.IFNA(INDEX(l_goods!$D$3:$D$65537,MATCH(FV$1,l_goods!$A$3:$A$65537,0)),INDEX(background_technosphere!$H$2:$H$65536,MATCH(FV$1,background_technosphere!$C$2:$C$65536,0))),INDEX(l_fp!$F$3:$F$65537,MATCH(FV$1,l_fp!$A$3:$A$65537,0)))," ")=0," ",_xlfn.IFNA(_xlfn.IFNA(_xlfn.IFNA(INDEX(l_goods!$D$3:$D$65537,MATCH(FV$1,l_goods!$A$3:$A$65537,0)),INDEX(background_technosphere!$H$2:$H$65536,MATCH(FV$1,background_technosphere!$C$2:$C$65536,0))),INDEX(l_fp!$F$3:$F$65537,MATCH(FV$1,l_fp!$A$3:$A$65537,0)))," "))</f>
        <v xml:space="preserve"> </v>
      </c>
      <c r="FW3" s="57" t="str">
        <f>IF(_xlfn.IFNA(_xlfn.IFNA(_xlfn.IFNA(INDEX(l_goods!$D$3:$D$65537,MATCH(FW$1,l_goods!$A$3:$A$65537,0)),INDEX(background_technosphere!$H$2:$H$65536,MATCH(FW$1,background_technosphere!$C$2:$C$65536,0))),INDEX(l_fp!$F$3:$F$65537,MATCH(FW$1,l_fp!$A$3:$A$65537,0)))," ")=0," ",_xlfn.IFNA(_xlfn.IFNA(_xlfn.IFNA(INDEX(l_goods!$D$3:$D$65537,MATCH(FW$1,l_goods!$A$3:$A$65537,0)),INDEX(background_technosphere!$H$2:$H$65536,MATCH(FW$1,background_technosphere!$C$2:$C$65536,0))),INDEX(l_fp!$F$3:$F$65537,MATCH(FW$1,l_fp!$A$3:$A$65537,0)))," "))</f>
        <v xml:space="preserve"> </v>
      </c>
      <c r="FX3" s="57" t="str">
        <f>IF(_xlfn.IFNA(_xlfn.IFNA(_xlfn.IFNA(INDEX(l_goods!$D$3:$D$65537,MATCH(FX$1,l_goods!$A$3:$A$65537,0)),INDEX(background_technosphere!$H$2:$H$65536,MATCH(FX$1,background_technosphere!$C$2:$C$65536,0))),INDEX(l_fp!$F$3:$F$65537,MATCH(FX$1,l_fp!$A$3:$A$65537,0)))," ")=0," ",_xlfn.IFNA(_xlfn.IFNA(_xlfn.IFNA(INDEX(l_goods!$D$3:$D$65537,MATCH(FX$1,l_goods!$A$3:$A$65537,0)),INDEX(background_technosphere!$H$2:$H$65536,MATCH(FX$1,background_technosphere!$C$2:$C$65536,0))),INDEX(l_fp!$F$3:$F$65537,MATCH(FX$1,l_fp!$A$3:$A$65537,0)))," "))</f>
        <v xml:space="preserve"> </v>
      </c>
      <c r="FY3" s="57" t="str">
        <f>IF(_xlfn.IFNA(_xlfn.IFNA(_xlfn.IFNA(INDEX(l_goods!$D$3:$D$65537,MATCH(FY$1,l_goods!$A$3:$A$65537,0)),INDEX(background_technosphere!$H$2:$H$65536,MATCH(FY$1,background_technosphere!$C$2:$C$65536,0))),INDEX(l_fp!$F$3:$F$65537,MATCH(FY$1,l_fp!$A$3:$A$65537,0)))," ")=0," ",_xlfn.IFNA(_xlfn.IFNA(_xlfn.IFNA(INDEX(l_goods!$D$3:$D$65537,MATCH(FY$1,l_goods!$A$3:$A$65537,0)),INDEX(background_technosphere!$H$2:$H$65536,MATCH(FY$1,background_technosphere!$C$2:$C$65536,0))),INDEX(l_fp!$F$3:$F$65537,MATCH(FY$1,l_fp!$A$3:$A$65537,0)))," "))</f>
        <v xml:space="preserve"> </v>
      </c>
      <c r="FZ3" s="57" t="str">
        <f>IF(_xlfn.IFNA(_xlfn.IFNA(_xlfn.IFNA(INDEX(l_goods!$D$3:$D$65537,MATCH(FZ$1,l_goods!$A$3:$A$65537,0)),INDEX(background_technosphere!$H$2:$H$65536,MATCH(FZ$1,background_technosphere!$C$2:$C$65536,0))),INDEX(l_fp!$F$3:$F$65537,MATCH(FZ$1,l_fp!$A$3:$A$65537,0)))," ")=0," ",_xlfn.IFNA(_xlfn.IFNA(_xlfn.IFNA(INDEX(l_goods!$D$3:$D$65537,MATCH(FZ$1,l_goods!$A$3:$A$65537,0)),INDEX(background_technosphere!$H$2:$H$65536,MATCH(FZ$1,background_technosphere!$C$2:$C$65536,0))),INDEX(l_fp!$F$3:$F$65537,MATCH(FZ$1,l_fp!$A$3:$A$65537,0)))," "))</f>
        <v xml:space="preserve"> </v>
      </c>
      <c r="GA3" s="57" t="str">
        <f>IF(_xlfn.IFNA(_xlfn.IFNA(_xlfn.IFNA(INDEX(l_goods!$D$3:$D$65537,MATCH(GA$1,l_goods!$A$3:$A$65537,0)),INDEX(background_technosphere!$H$2:$H$65536,MATCH(GA$1,background_technosphere!$C$2:$C$65536,0))),INDEX(l_fp!$F$3:$F$65537,MATCH(GA$1,l_fp!$A$3:$A$65537,0)))," ")=0," ",_xlfn.IFNA(_xlfn.IFNA(_xlfn.IFNA(INDEX(l_goods!$D$3:$D$65537,MATCH(GA$1,l_goods!$A$3:$A$65537,0)),INDEX(background_technosphere!$H$2:$H$65536,MATCH(GA$1,background_technosphere!$C$2:$C$65536,0))),INDEX(l_fp!$F$3:$F$65537,MATCH(GA$1,l_fp!$A$3:$A$65537,0)))," "))</f>
        <v xml:space="preserve"> </v>
      </c>
      <c r="GB3" s="57" t="str">
        <f>IF(_xlfn.IFNA(_xlfn.IFNA(_xlfn.IFNA(INDEX(l_goods!$D$3:$D$65537,MATCH(GB$1,l_goods!$A$3:$A$65537,0)),INDEX(background_technosphere!$H$2:$H$65536,MATCH(GB$1,background_technosphere!$C$2:$C$65536,0))),INDEX(l_fp!$F$3:$F$65537,MATCH(GB$1,l_fp!$A$3:$A$65537,0)))," ")=0," ",_xlfn.IFNA(_xlfn.IFNA(_xlfn.IFNA(INDEX(l_goods!$D$3:$D$65537,MATCH(GB$1,l_goods!$A$3:$A$65537,0)),INDEX(background_technosphere!$H$2:$H$65536,MATCH(GB$1,background_technosphere!$C$2:$C$65536,0))),INDEX(l_fp!$F$3:$F$65537,MATCH(GB$1,l_fp!$A$3:$A$65537,0)))," "))</f>
        <v xml:space="preserve"> </v>
      </c>
      <c r="GC3" s="57" t="str">
        <f>IF(_xlfn.IFNA(_xlfn.IFNA(_xlfn.IFNA(INDEX(l_goods!$D$3:$D$65537,MATCH(GC$1,l_goods!$A$3:$A$65537,0)),INDEX(background_technosphere!$H$2:$H$65536,MATCH(GC$1,background_technosphere!$C$2:$C$65536,0))),INDEX(l_fp!$F$3:$F$65537,MATCH(GC$1,l_fp!$A$3:$A$65537,0)))," ")=0," ",_xlfn.IFNA(_xlfn.IFNA(_xlfn.IFNA(INDEX(l_goods!$D$3:$D$65537,MATCH(GC$1,l_goods!$A$3:$A$65537,0)),INDEX(background_technosphere!$H$2:$H$65536,MATCH(GC$1,background_technosphere!$C$2:$C$65536,0))),INDEX(l_fp!$F$3:$F$65537,MATCH(GC$1,l_fp!$A$3:$A$65537,0)))," "))</f>
        <v xml:space="preserve"> </v>
      </c>
      <c r="GD3" s="57" t="str">
        <f>IF(_xlfn.IFNA(_xlfn.IFNA(_xlfn.IFNA(INDEX(l_goods!$D$3:$D$65537,MATCH(GD$1,l_goods!$A$3:$A$65537,0)),INDEX(background_technosphere!$H$2:$H$65536,MATCH(GD$1,background_technosphere!$C$2:$C$65536,0))),INDEX(l_fp!$F$3:$F$65537,MATCH(GD$1,l_fp!$A$3:$A$65537,0)))," ")=0," ",_xlfn.IFNA(_xlfn.IFNA(_xlfn.IFNA(INDEX(l_goods!$D$3:$D$65537,MATCH(GD$1,l_goods!$A$3:$A$65537,0)),INDEX(background_technosphere!$H$2:$H$65536,MATCH(GD$1,background_technosphere!$C$2:$C$65536,0))),INDEX(l_fp!$F$3:$F$65537,MATCH(GD$1,l_fp!$A$3:$A$65537,0)))," "))</f>
        <v xml:space="preserve"> </v>
      </c>
      <c r="GE3" s="57" t="str">
        <f>IF(_xlfn.IFNA(_xlfn.IFNA(_xlfn.IFNA(INDEX(l_goods!$D$3:$D$65537,MATCH(GE$1,l_goods!$A$3:$A$65537,0)),INDEX(background_technosphere!$H$2:$H$65536,MATCH(GE$1,background_technosphere!$C$2:$C$65536,0))),INDEX(l_fp!$F$3:$F$65537,MATCH(GE$1,l_fp!$A$3:$A$65537,0)))," ")=0," ",_xlfn.IFNA(_xlfn.IFNA(_xlfn.IFNA(INDEX(l_goods!$D$3:$D$65537,MATCH(GE$1,l_goods!$A$3:$A$65537,0)),INDEX(background_technosphere!$H$2:$H$65536,MATCH(GE$1,background_technosphere!$C$2:$C$65536,0))),INDEX(l_fp!$F$3:$F$65537,MATCH(GE$1,l_fp!$A$3:$A$65537,0)))," "))</f>
        <v xml:space="preserve"> </v>
      </c>
      <c r="GF3" s="57" t="str">
        <f>IF(_xlfn.IFNA(_xlfn.IFNA(_xlfn.IFNA(INDEX(l_goods!$D$3:$D$65537,MATCH(GF$1,l_goods!$A$3:$A$65537,0)),INDEX(background_technosphere!$H$2:$H$65536,MATCH(GF$1,background_technosphere!$C$2:$C$65536,0))),INDEX(l_fp!$F$3:$F$65537,MATCH(GF$1,l_fp!$A$3:$A$65537,0)))," ")=0," ",_xlfn.IFNA(_xlfn.IFNA(_xlfn.IFNA(INDEX(l_goods!$D$3:$D$65537,MATCH(GF$1,l_goods!$A$3:$A$65537,0)),INDEX(background_technosphere!$H$2:$H$65536,MATCH(GF$1,background_technosphere!$C$2:$C$65536,0))),INDEX(l_fp!$F$3:$F$65537,MATCH(GF$1,l_fp!$A$3:$A$65537,0)))," "))</f>
        <v xml:space="preserve"> </v>
      </c>
      <c r="GG3" s="57" t="str">
        <f>IF(_xlfn.IFNA(_xlfn.IFNA(_xlfn.IFNA(INDEX(l_goods!$D$3:$D$65537,MATCH(GG$1,l_goods!$A$3:$A$65537,0)),INDEX(background_technosphere!$H$2:$H$65536,MATCH(GG$1,background_technosphere!$C$2:$C$65536,0))),INDEX(l_fp!$F$3:$F$65537,MATCH(GG$1,l_fp!$A$3:$A$65537,0)))," ")=0," ",_xlfn.IFNA(_xlfn.IFNA(_xlfn.IFNA(INDEX(l_goods!$D$3:$D$65537,MATCH(GG$1,l_goods!$A$3:$A$65537,0)),INDEX(background_technosphere!$H$2:$H$65536,MATCH(GG$1,background_technosphere!$C$2:$C$65536,0))),INDEX(l_fp!$F$3:$F$65537,MATCH(GG$1,l_fp!$A$3:$A$65537,0)))," "))</f>
        <v xml:space="preserve"> </v>
      </c>
      <c r="GH3" s="57" t="str">
        <f>IF(_xlfn.IFNA(_xlfn.IFNA(_xlfn.IFNA(INDEX(l_goods!$D$3:$D$65537,MATCH(GH$1,l_goods!$A$3:$A$65537,0)),INDEX(background_technosphere!$H$2:$H$65536,MATCH(GH$1,background_technosphere!$C$2:$C$65536,0))),INDEX(l_fp!$F$3:$F$65537,MATCH(GH$1,l_fp!$A$3:$A$65537,0)))," ")=0," ",_xlfn.IFNA(_xlfn.IFNA(_xlfn.IFNA(INDEX(l_goods!$D$3:$D$65537,MATCH(GH$1,l_goods!$A$3:$A$65537,0)),INDEX(background_technosphere!$H$2:$H$65536,MATCH(GH$1,background_technosphere!$C$2:$C$65536,0))),INDEX(l_fp!$F$3:$F$65537,MATCH(GH$1,l_fp!$A$3:$A$65537,0)))," "))</f>
        <v xml:space="preserve"> </v>
      </c>
      <c r="GI3" s="57" t="str">
        <f>IF(_xlfn.IFNA(_xlfn.IFNA(_xlfn.IFNA(INDEX(l_goods!$D$3:$D$65537,MATCH(GI$1,l_goods!$A$3:$A$65537,0)),INDEX(background_technosphere!$H$2:$H$65536,MATCH(GI$1,background_technosphere!$C$2:$C$65536,0))),INDEX(l_fp!$F$3:$F$65537,MATCH(GI$1,l_fp!$A$3:$A$65537,0)))," ")=0," ",_xlfn.IFNA(_xlfn.IFNA(_xlfn.IFNA(INDEX(l_goods!$D$3:$D$65537,MATCH(GI$1,l_goods!$A$3:$A$65537,0)),INDEX(background_technosphere!$H$2:$H$65536,MATCH(GI$1,background_technosphere!$C$2:$C$65536,0))),INDEX(l_fp!$F$3:$F$65537,MATCH(GI$1,l_fp!$A$3:$A$65537,0)))," "))</f>
        <v xml:space="preserve"> </v>
      </c>
      <c r="GJ3" s="57" t="str">
        <f>IF(_xlfn.IFNA(_xlfn.IFNA(_xlfn.IFNA(INDEX(l_goods!$D$3:$D$65537,MATCH(GJ$1,l_goods!$A$3:$A$65537,0)),INDEX(background_technosphere!$H$2:$H$65536,MATCH(GJ$1,background_technosphere!$C$2:$C$65536,0))),INDEX(l_fp!$F$3:$F$65537,MATCH(GJ$1,l_fp!$A$3:$A$65537,0)))," ")=0," ",_xlfn.IFNA(_xlfn.IFNA(_xlfn.IFNA(INDEX(l_goods!$D$3:$D$65537,MATCH(GJ$1,l_goods!$A$3:$A$65537,0)),INDEX(background_technosphere!$H$2:$H$65536,MATCH(GJ$1,background_technosphere!$C$2:$C$65536,0))),INDEX(l_fp!$F$3:$F$65537,MATCH(GJ$1,l_fp!$A$3:$A$65537,0)))," "))</f>
        <v xml:space="preserve"> </v>
      </c>
      <c r="GK3" s="57" t="str">
        <f>IF(_xlfn.IFNA(_xlfn.IFNA(_xlfn.IFNA(INDEX(l_goods!$D$3:$D$65537,MATCH(GK$1,l_goods!$A$3:$A$65537,0)),INDEX(background_technosphere!$H$2:$H$65536,MATCH(GK$1,background_technosphere!$C$2:$C$65536,0))),INDEX(l_fp!$F$3:$F$65537,MATCH(GK$1,l_fp!$A$3:$A$65537,0)))," ")=0," ",_xlfn.IFNA(_xlfn.IFNA(_xlfn.IFNA(INDEX(l_goods!$D$3:$D$65537,MATCH(GK$1,l_goods!$A$3:$A$65537,0)),INDEX(background_technosphere!$H$2:$H$65536,MATCH(GK$1,background_technosphere!$C$2:$C$65536,0))),INDEX(l_fp!$F$3:$F$65537,MATCH(GK$1,l_fp!$A$3:$A$65537,0)))," "))</f>
        <v xml:space="preserve"> </v>
      </c>
      <c r="GL3" s="57" t="str">
        <f>IF(_xlfn.IFNA(_xlfn.IFNA(_xlfn.IFNA(INDEX(l_goods!$D$3:$D$65537,MATCH(GL$1,l_goods!$A$3:$A$65537,0)),INDEX(background_technosphere!$H$2:$H$65536,MATCH(GL$1,background_technosphere!$C$2:$C$65536,0))),INDEX(l_fp!$F$3:$F$65537,MATCH(GL$1,l_fp!$A$3:$A$65537,0)))," ")=0," ",_xlfn.IFNA(_xlfn.IFNA(_xlfn.IFNA(INDEX(l_goods!$D$3:$D$65537,MATCH(GL$1,l_goods!$A$3:$A$65537,0)),INDEX(background_technosphere!$H$2:$H$65536,MATCH(GL$1,background_technosphere!$C$2:$C$65536,0))),INDEX(l_fp!$F$3:$F$65537,MATCH(GL$1,l_fp!$A$3:$A$65537,0)))," "))</f>
        <v xml:space="preserve"> </v>
      </c>
      <c r="GM3" s="57" t="str">
        <f>IF(_xlfn.IFNA(_xlfn.IFNA(_xlfn.IFNA(INDEX(l_goods!$D$3:$D$65537,MATCH(GM$1,l_goods!$A$3:$A$65537,0)),INDEX(background_technosphere!$H$2:$H$65536,MATCH(GM$1,background_technosphere!$C$2:$C$65536,0))),INDEX(l_fp!$F$3:$F$65537,MATCH(GM$1,l_fp!$A$3:$A$65537,0)))," ")=0," ",_xlfn.IFNA(_xlfn.IFNA(_xlfn.IFNA(INDEX(l_goods!$D$3:$D$65537,MATCH(GM$1,l_goods!$A$3:$A$65537,0)),INDEX(background_technosphere!$H$2:$H$65536,MATCH(GM$1,background_technosphere!$C$2:$C$65536,0))),INDEX(l_fp!$F$3:$F$65537,MATCH(GM$1,l_fp!$A$3:$A$65537,0)))," "))</f>
        <v xml:space="preserve"> </v>
      </c>
      <c r="GN3" s="57" t="str">
        <f>IF(_xlfn.IFNA(_xlfn.IFNA(_xlfn.IFNA(INDEX(l_goods!$D$3:$D$65537,MATCH(GN$1,l_goods!$A$3:$A$65537,0)),INDEX(background_technosphere!$H$2:$H$65536,MATCH(GN$1,background_technosphere!$C$2:$C$65536,0))),INDEX(l_fp!$F$3:$F$65537,MATCH(GN$1,l_fp!$A$3:$A$65537,0)))," ")=0," ",_xlfn.IFNA(_xlfn.IFNA(_xlfn.IFNA(INDEX(l_goods!$D$3:$D$65537,MATCH(GN$1,l_goods!$A$3:$A$65537,0)),INDEX(background_technosphere!$H$2:$H$65536,MATCH(GN$1,background_technosphere!$C$2:$C$65536,0))),INDEX(l_fp!$F$3:$F$65537,MATCH(GN$1,l_fp!$A$3:$A$65537,0)))," "))</f>
        <v xml:space="preserve"> </v>
      </c>
      <c r="GO3" s="57" t="str">
        <f>IF(_xlfn.IFNA(_xlfn.IFNA(_xlfn.IFNA(INDEX(l_goods!$D$3:$D$65537,MATCH(GO$1,l_goods!$A$3:$A$65537,0)),INDEX(background_technosphere!$H$2:$H$65536,MATCH(GO$1,background_technosphere!$C$2:$C$65536,0))),INDEX(l_fp!$F$3:$F$65537,MATCH(GO$1,l_fp!$A$3:$A$65537,0)))," ")=0," ",_xlfn.IFNA(_xlfn.IFNA(_xlfn.IFNA(INDEX(l_goods!$D$3:$D$65537,MATCH(GO$1,l_goods!$A$3:$A$65537,0)),INDEX(background_technosphere!$H$2:$H$65536,MATCH(GO$1,background_technosphere!$C$2:$C$65536,0))),INDEX(l_fp!$F$3:$F$65537,MATCH(GO$1,l_fp!$A$3:$A$65537,0)))," "))</f>
        <v xml:space="preserve"> </v>
      </c>
      <c r="GP3" s="57" t="str">
        <f>IF(_xlfn.IFNA(_xlfn.IFNA(_xlfn.IFNA(INDEX(l_goods!$D$3:$D$65537,MATCH(GP$1,l_goods!$A$3:$A$65537,0)),INDEX(background_technosphere!$H$2:$H$65536,MATCH(GP$1,background_technosphere!$C$2:$C$65536,0))),INDEX(l_fp!$F$3:$F$65537,MATCH(GP$1,l_fp!$A$3:$A$65537,0)))," ")=0," ",_xlfn.IFNA(_xlfn.IFNA(_xlfn.IFNA(INDEX(l_goods!$D$3:$D$65537,MATCH(GP$1,l_goods!$A$3:$A$65537,0)),INDEX(background_technosphere!$H$2:$H$65536,MATCH(GP$1,background_technosphere!$C$2:$C$65536,0))),INDEX(l_fp!$F$3:$F$65537,MATCH(GP$1,l_fp!$A$3:$A$65537,0)))," "))</f>
        <v xml:space="preserve"> </v>
      </c>
      <c r="GQ3" s="57" t="str">
        <f>IF(_xlfn.IFNA(_xlfn.IFNA(_xlfn.IFNA(INDEX(l_goods!$D$3:$D$65537,MATCH(GQ$1,l_goods!$A$3:$A$65537,0)),INDEX(background_technosphere!$H$2:$H$65536,MATCH(GQ$1,background_technosphere!$C$2:$C$65536,0))),INDEX(l_fp!$F$3:$F$65537,MATCH(GQ$1,l_fp!$A$3:$A$65537,0)))," ")=0," ",_xlfn.IFNA(_xlfn.IFNA(_xlfn.IFNA(INDEX(l_goods!$D$3:$D$65537,MATCH(GQ$1,l_goods!$A$3:$A$65537,0)),INDEX(background_technosphere!$H$2:$H$65536,MATCH(GQ$1,background_technosphere!$C$2:$C$65536,0))),INDEX(l_fp!$F$3:$F$65537,MATCH(GQ$1,l_fp!$A$3:$A$65537,0)))," "))</f>
        <v xml:space="preserve"> </v>
      </c>
      <c r="GR3" s="57" t="str">
        <f>IF(_xlfn.IFNA(_xlfn.IFNA(_xlfn.IFNA(INDEX(l_goods!$D$3:$D$65537,MATCH(GR$1,l_goods!$A$3:$A$65537,0)),INDEX(background_technosphere!$H$2:$H$65536,MATCH(GR$1,background_technosphere!$C$2:$C$65536,0))),INDEX(l_fp!$F$3:$F$65537,MATCH(GR$1,l_fp!$A$3:$A$65537,0)))," ")=0," ",_xlfn.IFNA(_xlfn.IFNA(_xlfn.IFNA(INDEX(l_goods!$D$3:$D$65537,MATCH(GR$1,l_goods!$A$3:$A$65537,0)),INDEX(background_technosphere!$H$2:$H$65536,MATCH(GR$1,background_technosphere!$C$2:$C$65536,0))),INDEX(l_fp!$F$3:$F$65537,MATCH(GR$1,l_fp!$A$3:$A$65537,0)))," "))</f>
        <v xml:space="preserve"> </v>
      </c>
      <c r="GS3" s="57" t="str">
        <f>IF(_xlfn.IFNA(_xlfn.IFNA(_xlfn.IFNA(INDEX(l_goods!$D$3:$D$65537,MATCH(GS$1,l_goods!$A$3:$A$65537,0)),INDEX(background_technosphere!$H$2:$H$65536,MATCH(GS$1,background_technosphere!$C$2:$C$65536,0))),INDEX(l_fp!$F$3:$F$65537,MATCH(GS$1,l_fp!$A$3:$A$65537,0)))," ")=0," ",_xlfn.IFNA(_xlfn.IFNA(_xlfn.IFNA(INDEX(l_goods!$D$3:$D$65537,MATCH(GS$1,l_goods!$A$3:$A$65537,0)),INDEX(background_technosphere!$H$2:$H$65536,MATCH(GS$1,background_technosphere!$C$2:$C$65536,0))),INDEX(l_fp!$F$3:$F$65537,MATCH(GS$1,l_fp!$A$3:$A$65537,0)))," "))</f>
        <v xml:space="preserve"> </v>
      </c>
      <c r="GT3" s="57" t="str">
        <f>IF(_xlfn.IFNA(_xlfn.IFNA(_xlfn.IFNA(INDEX(l_goods!$D$3:$D$65537,MATCH(GT$1,l_goods!$A$3:$A$65537,0)),INDEX(background_technosphere!$H$2:$H$65536,MATCH(GT$1,background_technosphere!$C$2:$C$65536,0))),INDEX(l_fp!$F$3:$F$65537,MATCH(GT$1,l_fp!$A$3:$A$65537,0)))," ")=0," ",_xlfn.IFNA(_xlfn.IFNA(_xlfn.IFNA(INDEX(l_goods!$D$3:$D$65537,MATCH(GT$1,l_goods!$A$3:$A$65537,0)),INDEX(background_technosphere!$H$2:$H$65536,MATCH(GT$1,background_technosphere!$C$2:$C$65536,0))),INDEX(l_fp!$F$3:$F$65537,MATCH(GT$1,l_fp!$A$3:$A$65537,0)))," "))</f>
        <v xml:space="preserve"> </v>
      </c>
      <c r="GU3" s="57" t="str">
        <f>IF(_xlfn.IFNA(_xlfn.IFNA(_xlfn.IFNA(INDEX(l_goods!$D$3:$D$65537,MATCH(GU$1,l_goods!$A$3:$A$65537,0)),INDEX(background_technosphere!$H$2:$H$65536,MATCH(GU$1,background_technosphere!$C$2:$C$65536,0))),INDEX(l_fp!$F$3:$F$65537,MATCH(GU$1,l_fp!$A$3:$A$65537,0)))," ")=0," ",_xlfn.IFNA(_xlfn.IFNA(_xlfn.IFNA(INDEX(l_goods!$D$3:$D$65537,MATCH(GU$1,l_goods!$A$3:$A$65537,0)),INDEX(background_technosphere!$H$2:$H$65536,MATCH(GU$1,background_technosphere!$C$2:$C$65536,0))),INDEX(l_fp!$F$3:$F$65537,MATCH(GU$1,l_fp!$A$3:$A$65537,0)))," "))</f>
        <v xml:space="preserve"> </v>
      </c>
      <c r="GV3" s="57" t="str">
        <f>IF(_xlfn.IFNA(_xlfn.IFNA(_xlfn.IFNA(INDEX(l_goods!$D$3:$D$65537,MATCH(GV$1,l_goods!$A$3:$A$65537,0)),INDEX(background_technosphere!$H$2:$H$65536,MATCH(GV$1,background_technosphere!$C$2:$C$65536,0))),INDEX(l_fp!$F$3:$F$65537,MATCH(GV$1,l_fp!$A$3:$A$65537,0)))," ")=0," ",_xlfn.IFNA(_xlfn.IFNA(_xlfn.IFNA(INDEX(l_goods!$D$3:$D$65537,MATCH(GV$1,l_goods!$A$3:$A$65537,0)),INDEX(background_technosphere!$H$2:$H$65536,MATCH(GV$1,background_technosphere!$C$2:$C$65536,0))),INDEX(l_fp!$F$3:$F$65537,MATCH(GV$1,l_fp!$A$3:$A$65537,0)))," "))</f>
        <v xml:space="preserve"> </v>
      </c>
      <c r="GW3" s="57" t="str">
        <f>IF(_xlfn.IFNA(_xlfn.IFNA(_xlfn.IFNA(INDEX(l_goods!$D$3:$D$65537,MATCH(GW$1,l_goods!$A$3:$A$65537,0)),INDEX(background_technosphere!$H$2:$H$65536,MATCH(GW$1,background_technosphere!$C$2:$C$65536,0))),INDEX(l_fp!$F$3:$F$65537,MATCH(GW$1,l_fp!$A$3:$A$65537,0)))," ")=0," ",_xlfn.IFNA(_xlfn.IFNA(_xlfn.IFNA(INDEX(l_goods!$D$3:$D$65537,MATCH(GW$1,l_goods!$A$3:$A$65537,0)),INDEX(background_technosphere!$H$2:$H$65536,MATCH(GW$1,background_technosphere!$C$2:$C$65536,0))),INDEX(l_fp!$F$3:$F$65537,MATCH(GW$1,l_fp!$A$3:$A$65537,0)))," "))</f>
        <v xml:space="preserve"> </v>
      </c>
      <c r="GX3" s="57" t="str">
        <f>IF(_xlfn.IFNA(_xlfn.IFNA(_xlfn.IFNA(INDEX(l_goods!$D$3:$D$65537,MATCH(GX$1,l_goods!$A$3:$A$65537,0)),INDEX(background_technosphere!$H$2:$H$65536,MATCH(GX$1,background_technosphere!$C$2:$C$65536,0))),INDEX(l_fp!$F$3:$F$65537,MATCH(GX$1,l_fp!$A$3:$A$65537,0)))," ")=0," ",_xlfn.IFNA(_xlfn.IFNA(_xlfn.IFNA(INDEX(l_goods!$D$3:$D$65537,MATCH(GX$1,l_goods!$A$3:$A$65537,0)),INDEX(background_technosphere!$H$2:$H$65536,MATCH(GX$1,background_technosphere!$C$2:$C$65536,0))),INDEX(l_fp!$F$3:$F$65537,MATCH(GX$1,l_fp!$A$3:$A$65537,0)))," "))</f>
        <v xml:space="preserve"> </v>
      </c>
      <c r="GY3" s="57" t="str">
        <f>IF(_xlfn.IFNA(_xlfn.IFNA(_xlfn.IFNA(INDEX(l_goods!$D$3:$D$65537,MATCH(GY$1,l_goods!$A$3:$A$65537,0)),INDEX(background_technosphere!$H$2:$H$65536,MATCH(GY$1,background_technosphere!$C$2:$C$65536,0))),INDEX(l_fp!$F$3:$F$65537,MATCH(GY$1,l_fp!$A$3:$A$65537,0)))," ")=0," ",_xlfn.IFNA(_xlfn.IFNA(_xlfn.IFNA(INDEX(l_goods!$D$3:$D$65537,MATCH(GY$1,l_goods!$A$3:$A$65537,0)),INDEX(background_technosphere!$H$2:$H$65536,MATCH(GY$1,background_technosphere!$C$2:$C$65536,0))),INDEX(l_fp!$F$3:$F$65537,MATCH(GY$1,l_fp!$A$3:$A$65537,0)))," "))</f>
        <v xml:space="preserve"> </v>
      </c>
      <c r="GZ3" s="57" t="str">
        <f>IF(_xlfn.IFNA(_xlfn.IFNA(_xlfn.IFNA(INDEX(l_goods!$D$3:$D$65537,MATCH(GZ$1,l_goods!$A$3:$A$65537,0)),INDEX(background_technosphere!$H$2:$H$65536,MATCH(GZ$1,background_technosphere!$C$2:$C$65536,0))),INDEX(l_fp!$F$3:$F$65537,MATCH(GZ$1,l_fp!$A$3:$A$65537,0)))," ")=0," ",_xlfn.IFNA(_xlfn.IFNA(_xlfn.IFNA(INDEX(l_goods!$D$3:$D$65537,MATCH(GZ$1,l_goods!$A$3:$A$65537,0)),INDEX(background_technosphere!$H$2:$H$65536,MATCH(GZ$1,background_technosphere!$C$2:$C$65536,0))),INDEX(l_fp!$F$3:$F$65537,MATCH(GZ$1,l_fp!$A$3:$A$65537,0)))," "))</f>
        <v xml:space="preserve"> </v>
      </c>
      <c r="HA3" s="57" t="str">
        <f>IF(_xlfn.IFNA(_xlfn.IFNA(_xlfn.IFNA(INDEX(l_goods!$D$3:$D$65537,MATCH(HA$1,l_goods!$A$3:$A$65537,0)),INDEX(background_technosphere!$H$2:$H$65536,MATCH(HA$1,background_technosphere!$C$2:$C$65536,0))),INDEX(l_fp!$F$3:$F$65537,MATCH(HA$1,l_fp!$A$3:$A$65537,0)))," ")=0," ",_xlfn.IFNA(_xlfn.IFNA(_xlfn.IFNA(INDEX(l_goods!$D$3:$D$65537,MATCH(HA$1,l_goods!$A$3:$A$65537,0)),INDEX(background_technosphere!$H$2:$H$65536,MATCH(HA$1,background_technosphere!$C$2:$C$65536,0))),INDEX(l_fp!$F$3:$F$65537,MATCH(HA$1,l_fp!$A$3:$A$65537,0)))," "))</f>
        <v xml:space="preserve"> </v>
      </c>
      <c r="HB3" s="57" t="str">
        <f>IF(_xlfn.IFNA(_xlfn.IFNA(_xlfn.IFNA(INDEX(l_goods!$D$3:$D$65537,MATCH(HB$1,l_goods!$A$3:$A$65537,0)),INDEX(background_technosphere!$H$2:$H$65536,MATCH(HB$1,background_technosphere!$C$2:$C$65536,0))),INDEX(l_fp!$F$3:$F$65537,MATCH(HB$1,l_fp!$A$3:$A$65537,0)))," ")=0," ",_xlfn.IFNA(_xlfn.IFNA(_xlfn.IFNA(INDEX(l_goods!$D$3:$D$65537,MATCH(HB$1,l_goods!$A$3:$A$65537,0)),INDEX(background_technosphere!$H$2:$H$65536,MATCH(HB$1,background_technosphere!$C$2:$C$65536,0))),INDEX(l_fp!$F$3:$F$65537,MATCH(HB$1,l_fp!$A$3:$A$65537,0)))," "))</f>
        <v xml:space="preserve"> </v>
      </c>
      <c r="HC3" s="57" t="str">
        <f>IF(_xlfn.IFNA(_xlfn.IFNA(_xlfn.IFNA(INDEX(l_goods!$D$3:$D$65537,MATCH(HC$1,l_goods!$A$3:$A$65537,0)),INDEX(background_technosphere!$H$2:$H$65536,MATCH(HC$1,background_technosphere!$C$2:$C$65536,0))),INDEX(l_fp!$F$3:$F$65537,MATCH(HC$1,l_fp!$A$3:$A$65537,0)))," ")=0," ",_xlfn.IFNA(_xlfn.IFNA(_xlfn.IFNA(INDEX(l_goods!$D$3:$D$65537,MATCH(HC$1,l_goods!$A$3:$A$65537,0)),INDEX(background_technosphere!$H$2:$H$65536,MATCH(HC$1,background_technosphere!$C$2:$C$65536,0))),INDEX(l_fp!$F$3:$F$65537,MATCH(HC$1,l_fp!$A$3:$A$65537,0)))," "))</f>
        <v xml:space="preserve"> </v>
      </c>
      <c r="HD3" s="57" t="str">
        <f>IF(_xlfn.IFNA(_xlfn.IFNA(_xlfn.IFNA(INDEX(l_goods!$D$3:$D$65537,MATCH(HD$1,l_goods!$A$3:$A$65537,0)),INDEX(background_technosphere!$H$2:$H$65536,MATCH(HD$1,background_technosphere!$C$2:$C$65536,0))),INDEX(l_fp!$F$3:$F$65537,MATCH(HD$1,l_fp!$A$3:$A$65537,0)))," ")=0," ",_xlfn.IFNA(_xlfn.IFNA(_xlfn.IFNA(INDEX(l_goods!$D$3:$D$65537,MATCH(HD$1,l_goods!$A$3:$A$65537,0)),INDEX(background_technosphere!$H$2:$H$65536,MATCH(HD$1,background_technosphere!$C$2:$C$65536,0))),INDEX(l_fp!$F$3:$F$65537,MATCH(HD$1,l_fp!$A$3:$A$65537,0)))," "))</f>
        <v xml:space="preserve"> </v>
      </c>
      <c r="HE3" s="57" t="str">
        <f>IF(_xlfn.IFNA(_xlfn.IFNA(_xlfn.IFNA(INDEX(l_goods!$D$3:$D$65537,MATCH(HE$1,l_goods!$A$3:$A$65537,0)),INDEX(background_technosphere!$H$2:$H$65536,MATCH(HE$1,background_technosphere!$C$2:$C$65536,0))),INDEX(l_fp!$F$3:$F$65537,MATCH(HE$1,l_fp!$A$3:$A$65537,0)))," ")=0," ",_xlfn.IFNA(_xlfn.IFNA(_xlfn.IFNA(INDEX(l_goods!$D$3:$D$65537,MATCH(HE$1,l_goods!$A$3:$A$65537,0)),INDEX(background_technosphere!$H$2:$H$65536,MATCH(HE$1,background_technosphere!$C$2:$C$65536,0))),INDEX(l_fp!$F$3:$F$65537,MATCH(HE$1,l_fp!$A$3:$A$65537,0)))," "))</f>
        <v xml:space="preserve"> </v>
      </c>
      <c r="HF3" s="57" t="str">
        <f>IF(_xlfn.IFNA(_xlfn.IFNA(_xlfn.IFNA(INDEX(l_goods!$D$3:$D$65537,MATCH(HF$1,l_goods!$A$3:$A$65537,0)),INDEX(background_technosphere!$H$2:$H$65536,MATCH(HF$1,background_technosphere!$C$2:$C$65536,0))),INDEX(l_fp!$F$3:$F$65537,MATCH(HF$1,l_fp!$A$3:$A$65537,0)))," ")=0," ",_xlfn.IFNA(_xlfn.IFNA(_xlfn.IFNA(INDEX(l_goods!$D$3:$D$65537,MATCH(HF$1,l_goods!$A$3:$A$65537,0)),INDEX(background_technosphere!$H$2:$H$65536,MATCH(HF$1,background_technosphere!$C$2:$C$65536,0))),INDEX(l_fp!$F$3:$F$65537,MATCH(HF$1,l_fp!$A$3:$A$65537,0)))," "))</f>
        <v xml:space="preserve"> </v>
      </c>
      <c r="HG3" s="57" t="str">
        <f>IF(_xlfn.IFNA(_xlfn.IFNA(_xlfn.IFNA(INDEX(l_goods!$D$3:$D$65537,MATCH(HG$1,l_goods!$A$3:$A$65537,0)),INDEX(background_technosphere!$H$2:$H$65536,MATCH(HG$1,background_technosphere!$C$2:$C$65536,0))),INDEX(l_fp!$F$3:$F$65537,MATCH(HG$1,l_fp!$A$3:$A$65537,0)))," ")=0," ",_xlfn.IFNA(_xlfn.IFNA(_xlfn.IFNA(INDEX(l_goods!$D$3:$D$65537,MATCH(HG$1,l_goods!$A$3:$A$65537,0)),INDEX(background_technosphere!$H$2:$H$65536,MATCH(HG$1,background_technosphere!$C$2:$C$65536,0))),INDEX(l_fp!$F$3:$F$65537,MATCH(HG$1,l_fp!$A$3:$A$65537,0)))," "))</f>
        <v xml:space="preserve"> </v>
      </c>
      <c r="HH3" s="57" t="str">
        <f>IF(_xlfn.IFNA(_xlfn.IFNA(_xlfn.IFNA(INDEX(l_goods!$D$3:$D$65537,MATCH(HH$1,l_goods!$A$3:$A$65537,0)),INDEX(background_technosphere!$H$2:$H$65536,MATCH(HH$1,background_technosphere!$C$2:$C$65536,0))),INDEX(l_fp!$F$3:$F$65537,MATCH(HH$1,l_fp!$A$3:$A$65537,0)))," ")=0," ",_xlfn.IFNA(_xlfn.IFNA(_xlfn.IFNA(INDEX(l_goods!$D$3:$D$65537,MATCH(HH$1,l_goods!$A$3:$A$65537,0)),INDEX(background_technosphere!$H$2:$H$65536,MATCH(HH$1,background_technosphere!$C$2:$C$65536,0))),INDEX(l_fp!$F$3:$F$65537,MATCH(HH$1,l_fp!$A$3:$A$65537,0)))," "))</f>
        <v xml:space="preserve"> </v>
      </c>
      <c r="HI3" s="57" t="str">
        <f>IF(_xlfn.IFNA(_xlfn.IFNA(_xlfn.IFNA(INDEX(l_goods!$D$3:$D$65537,MATCH(HI$1,l_goods!$A$3:$A$65537,0)),INDEX(background_technosphere!$H$2:$H$65536,MATCH(HI$1,background_technosphere!$C$2:$C$65536,0))),INDEX(l_fp!$F$3:$F$65537,MATCH(HI$1,l_fp!$A$3:$A$65537,0)))," ")=0," ",_xlfn.IFNA(_xlfn.IFNA(_xlfn.IFNA(INDEX(l_goods!$D$3:$D$65537,MATCH(HI$1,l_goods!$A$3:$A$65537,0)),INDEX(background_technosphere!$H$2:$H$65536,MATCH(HI$1,background_technosphere!$C$2:$C$65536,0))),INDEX(l_fp!$F$3:$F$65537,MATCH(HI$1,l_fp!$A$3:$A$65537,0)))," "))</f>
        <v xml:space="preserve"> </v>
      </c>
      <c r="HJ3" s="57" t="str">
        <f>IF(_xlfn.IFNA(_xlfn.IFNA(_xlfn.IFNA(INDEX(l_goods!$D$3:$D$65537,MATCH(HJ$1,l_goods!$A$3:$A$65537,0)),INDEX(background_technosphere!$H$2:$H$65536,MATCH(HJ$1,background_technosphere!$C$2:$C$65536,0))),INDEX(l_fp!$F$3:$F$65537,MATCH(HJ$1,l_fp!$A$3:$A$65537,0)))," ")=0," ",_xlfn.IFNA(_xlfn.IFNA(_xlfn.IFNA(INDEX(l_goods!$D$3:$D$65537,MATCH(HJ$1,l_goods!$A$3:$A$65537,0)),INDEX(background_technosphere!$H$2:$H$65536,MATCH(HJ$1,background_technosphere!$C$2:$C$65536,0))),INDEX(l_fp!$F$3:$F$65537,MATCH(HJ$1,l_fp!$A$3:$A$65537,0)))," "))</f>
        <v xml:space="preserve"> </v>
      </c>
      <c r="HK3" s="57" t="str">
        <f>IF(_xlfn.IFNA(_xlfn.IFNA(_xlfn.IFNA(INDEX(l_goods!$D$3:$D$65537,MATCH(HK$1,l_goods!$A$3:$A$65537,0)),INDEX(background_technosphere!$H$2:$H$65536,MATCH(HK$1,background_technosphere!$C$2:$C$65536,0))),INDEX(l_fp!$F$3:$F$65537,MATCH(HK$1,l_fp!$A$3:$A$65537,0)))," ")=0," ",_xlfn.IFNA(_xlfn.IFNA(_xlfn.IFNA(INDEX(l_goods!$D$3:$D$65537,MATCH(HK$1,l_goods!$A$3:$A$65537,0)),INDEX(background_technosphere!$H$2:$H$65536,MATCH(HK$1,background_technosphere!$C$2:$C$65536,0))),INDEX(l_fp!$F$3:$F$65537,MATCH(HK$1,l_fp!$A$3:$A$65537,0)))," "))</f>
        <v xml:space="preserve"> </v>
      </c>
      <c r="HL3" s="57" t="str">
        <f>IF(_xlfn.IFNA(_xlfn.IFNA(_xlfn.IFNA(INDEX(l_goods!$D$3:$D$65537,MATCH(HL$1,l_goods!$A$3:$A$65537,0)),INDEX(background_technosphere!$H$2:$H$65536,MATCH(HL$1,background_technosphere!$C$2:$C$65536,0))),INDEX(l_fp!$F$3:$F$65537,MATCH(HL$1,l_fp!$A$3:$A$65537,0)))," ")=0," ",_xlfn.IFNA(_xlfn.IFNA(_xlfn.IFNA(INDEX(l_goods!$D$3:$D$65537,MATCH(HL$1,l_goods!$A$3:$A$65537,0)),INDEX(background_technosphere!$H$2:$H$65536,MATCH(HL$1,background_technosphere!$C$2:$C$65536,0))),INDEX(l_fp!$F$3:$F$65537,MATCH(HL$1,l_fp!$A$3:$A$65537,0)))," "))</f>
        <v xml:space="preserve"> </v>
      </c>
      <c r="HM3" s="57" t="str">
        <f>IF(_xlfn.IFNA(_xlfn.IFNA(_xlfn.IFNA(INDEX(l_goods!$D$3:$D$65537,MATCH(HM$1,l_goods!$A$3:$A$65537,0)),INDEX(background_technosphere!$H$2:$H$65536,MATCH(HM$1,background_technosphere!$C$2:$C$65536,0))),INDEX(l_fp!$F$3:$F$65537,MATCH(HM$1,l_fp!$A$3:$A$65537,0)))," ")=0," ",_xlfn.IFNA(_xlfn.IFNA(_xlfn.IFNA(INDEX(l_goods!$D$3:$D$65537,MATCH(HM$1,l_goods!$A$3:$A$65537,0)),INDEX(background_technosphere!$H$2:$H$65536,MATCH(HM$1,background_technosphere!$C$2:$C$65536,0))),INDEX(l_fp!$F$3:$F$65537,MATCH(HM$1,l_fp!$A$3:$A$65537,0)))," "))</f>
        <v xml:space="preserve"> </v>
      </c>
      <c r="HN3" s="57" t="str">
        <f>IF(_xlfn.IFNA(_xlfn.IFNA(_xlfn.IFNA(INDEX(l_goods!$D$3:$D$65537,MATCH(HN$1,l_goods!$A$3:$A$65537,0)),INDEX(background_technosphere!$H$2:$H$65536,MATCH(HN$1,background_technosphere!$C$2:$C$65536,0))),INDEX(l_fp!$F$3:$F$65537,MATCH(HN$1,l_fp!$A$3:$A$65537,0)))," ")=0," ",_xlfn.IFNA(_xlfn.IFNA(_xlfn.IFNA(INDEX(l_goods!$D$3:$D$65537,MATCH(HN$1,l_goods!$A$3:$A$65537,0)),INDEX(background_technosphere!$H$2:$H$65536,MATCH(HN$1,background_technosphere!$C$2:$C$65536,0))),INDEX(l_fp!$F$3:$F$65537,MATCH(HN$1,l_fp!$A$3:$A$65537,0)))," "))</f>
        <v xml:space="preserve"> </v>
      </c>
      <c r="HO3" s="57" t="str">
        <f>IF(_xlfn.IFNA(_xlfn.IFNA(_xlfn.IFNA(INDEX(l_goods!$D$3:$D$65537,MATCH(HO$1,l_goods!$A$3:$A$65537,0)),INDEX(background_technosphere!$H$2:$H$65536,MATCH(HO$1,background_technosphere!$C$2:$C$65536,0))),INDEX(l_fp!$F$3:$F$65537,MATCH(HO$1,l_fp!$A$3:$A$65537,0)))," ")=0," ",_xlfn.IFNA(_xlfn.IFNA(_xlfn.IFNA(INDEX(l_goods!$D$3:$D$65537,MATCH(HO$1,l_goods!$A$3:$A$65537,0)),INDEX(background_technosphere!$H$2:$H$65536,MATCH(HO$1,background_technosphere!$C$2:$C$65536,0))),INDEX(l_fp!$F$3:$F$65537,MATCH(HO$1,l_fp!$A$3:$A$65537,0)))," "))</f>
        <v xml:space="preserve"> </v>
      </c>
      <c r="HP3" s="57" t="str">
        <f>IF(_xlfn.IFNA(_xlfn.IFNA(_xlfn.IFNA(INDEX(l_goods!$D$3:$D$65537,MATCH(HP$1,l_goods!$A$3:$A$65537,0)),INDEX(background_technosphere!$H$2:$H$65536,MATCH(HP$1,background_technosphere!$C$2:$C$65536,0))),INDEX(l_fp!$F$3:$F$65537,MATCH(HP$1,l_fp!$A$3:$A$65537,0)))," ")=0," ",_xlfn.IFNA(_xlfn.IFNA(_xlfn.IFNA(INDEX(l_goods!$D$3:$D$65537,MATCH(HP$1,l_goods!$A$3:$A$65537,0)),INDEX(background_technosphere!$H$2:$H$65536,MATCH(HP$1,background_technosphere!$C$2:$C$65536,0))),INDEX(l_fp!$F$3:$F$65537,MATCH(HP$1,l_fp!$A$3:$A$65537,0)))," "))</f>
        <v xml:space="preserve"> </v>
      </c>
      <c r="HQ3" s="57" t="str">
        <f>IF(_xlfn.IFNA(_xlfn.IFNA(_xlfn.IFNA(INDEX(l_goods!$D$3:$D$65537,MATCH(HQ$1,l_goods!$A$3:$A$65537,0)),INDEX(background_technosphere!$H$2:$H$65536,MATCH(HQ$1,background_technosphere!$C$2:$C$65536,0))),INDEX(l_fp!$F$3:$F$65537,MATCH(HQ$1,l_fp!$A$3:$A$65537,0)))," ")=0," ",_xlfn.IFNA(_xlfn.IFNA(_xlfn.IFNA(INDEX(l_goods!$D$3:$D$65537,MATCH(HQ$1,l_goods!$A$3:$A$65537,0)),INDEX(background_technosphere!$H$2:$H$65536,MATCH(HQ$1,background_technosphere!$C$2:$C$65536,0))),INDEX(l_fp!$F$3:$F$65537,MATCH(HQ$1,l_fp!$A$3:$A$65537,0)))," "))</f>
        <v xml:space="preserve"> </v>
      </c>
      <c r="HR3" s="57" t="str">
        <f>IF(_xlfn.IFNA(_xlfn.IFNA(_xlfn.IFNA(INDEX(l_goods!$D$3:$D$65537,MATCH(HR$1,l_goods!$A$3:$A$65537,0)),INDEX(background_technosphere!$H$2:$H$65536,MATCH(HR$1,background_technosphere!$C$2:$C$65536,0))),INDEX(l_fp!$F$3:$F$65537,MATCH(HR$1,l_fp!$A$3:$A$65537,0)))," ")=0," ",_xlfn.IFNA(_xlfn.IFNA(_xlfn.IFNA(INDEX(l_goods!$D$3:$D$65537,MATCH(HR$1,l_goods!$A$3:$A$65537,0)),INDEX(background_technosphere!$H$2:$H$65536,MATCH(HR$1,background_technosphere!$C$2:$C$65536,0))),INDEX(l_fp!$F$3:$F$65537,MATCH(HR$1,l_fp!$A$3:$A$65537,0)))," "))</f>
        <v xml:space="preserve"> </v>
      </c>
      <c r="HS3" s="57" t="str">
        <f>IF(_xlfn.IFNA(_xlfn.IFNA(_xlfn.IFNA(INDEX(l_goods!$D$3:$D$65537,MATCH(HS$1,l_goods!$A$3:$A$65537,0)),INDEX(background_technosphere!$H$2:$H$65536,MATCH(HS$1,background_technosphere!$C$2:$C$65536,0))),INDEX(l_fp!$F$3:$F$65537,MATCH(HS$1,l_fp!$A$3:$A$65537,0)))," ")=0," ",_xlfn.IFNA(_xlfn.IFNA(_xlfn.IFNA(INDEX(l_goods!$D$3:$D$65537,MATCH(HS$1,l_goods!$A$3:$A$65537,0)),INDEX(background_technosphere!$H$2:$H$65536,MATCH(HS$1,background_technosphere!$C$2:$C$65536,0))),INDEX(l_fp!$F$3:$F$65537,MATCH(HS$1,l_fp!$A$3:$A$65537,0)))," "))</f>
        <v xml:space="preserve"> </v>
      </c>
      <c r="HT3" s="57" t="str">
        <f>IF(_xlfn.IFNA(_xlfn.IFNA(_xlfn.IFNA(INDEX(l_goods!$D$3:$D$65537,MATCH(HT$1,l_goods!$A$3:$A$65537,0)),INDEX(background_technosphere!$H$2:$H$65536,MATCH(HT$1,background_technosphere!$C$2:$C$65536,0))),INDEX(l_fp!$F$3:$F$65537,MATCH(HT$1,l_fp!$A$3:$A$65537,0)))," ")=0," ",_xlfn.IFNA(_xlfn.IFNA(_xlfn.IFNA(INDEX(l_goods!$D$3:$D$65537,MATCH(HT$1,l_goods!$A$3:$A$65537,0)),INDEX(background_technosphere!$H$2:$H$65536,MATCH(HT$1,background_technosphere!$C$2:$C$65536,0))),INDEX(l_fp!$F$3:$F$65537,MATCH(HT$1,l_fp!$A$3:$A$65537,0)))," "))</f>
        <v xml:space="preserve"> </v>
      </c>
      <c r="HU3" s="57" t="str">
        <f>IF(_xlfn.IFNA(_xlfn.IFNA(_xlfn.IFNA(INDEX(l_goods!$D$3:$D$65537,MATCH(HU$1,l_goods!$A$3:$A$65537,0)),INDEX(background_technosphere!$H$2:$H$65536,MATCH(HU$1,background_technosphere!$C$2:$C$65536,0))),INDEX(l_fp!$F$3:$F$65537,MATCH(HU$1,l_fp!$A$3:$A$65537,0)))," ")=0," ",_xlfn.IFNA(_xlfn.IFNA(_xlfn.IFNA(INDEX(l_goods!$D$3:$D$65537,MATCH(HU$1,l_goods!$A$3:$A$65537,0)),INDEX(background_technosphere!$H$2:$H$65536,MATCH(HU$1,background_technosphere!$C$2:$C$65536,0))),INDEX(l_fp!$F$3:$F$65537,MATCH(HU$1,l_fp!$A$3:$A$65537,0)))," "))</f>
        <v xml:space="preserve"> </v>
      </c>
      <c r="HV3" s="57" t="str">
        <f>IF(_xlfn.IFNA(_xlfn.IFNA(_xlfn.IFNA(INDEX(l_goods!$D$3:$D$65537,MATCH(HV$1,l_goods!$A$3:$A$65537,0)),INDEX(background_technosphere!$H$2:$H$65536,MATCH(HV$1,background_technosphere!$C$2:$C$65536,0))),INDEX(l_fp!$F$3:$F$65537,MATCH(HV$1,l_fp!$A$3:$A$65537,0)))," ")=0," ",_xlfn.IFNA(_xlfn.IFNA(_xlfn.IFNA(INDEX(l_goods!$D$3:$D$65537,MATCH(HV$1,l_goods!$A$3:$A$65537,0)),INDEX(background_technosphere!$H$2:$H$65536,MATCH(HV$1,background_technosphere!$C$2:$C$65536,0))),INDEX(l_fp!$F$3:$F$65537,MATCH(HV$1,l_fp!$A$3:$A$65537,0)))," "))</f>
        <v xml:space="preserve"> </v>
      </c>
      <c r="HW3" s="57" t="str">
        <f>IF(_xlfn.IFNA(_xlfn.IFNA(_xlfn.IFNA(INDEX(l_goods!$D$3:$D$65537,MATCH(HW$1,l_goods!$A$3:$A$65537,0)),INDEX(background_technosphere!$H$2:$H$65536,MATCH(HW$1,background_technosphere!$C$2:$C$65536,0))),INDEX(l_fp!$F$3:$F$65537,MATCH(HW$1,l_fp!$A$3:$A$65537,0)))," ")=0," ",_xlfn.IFNA(_xlfn.IFNA(_xlfn.IFNA(INDEX(l_goods!$D$3:$D$65537,MATCH(HW$1,l_goods!$A$3:$A$65537,0)),INDEX(background_technosphere!$H$2:$H$65536,MATCH(HW$1,background_technosphere!$C$2:$C$65536,0))),INDEX(l_fp!$F$3:$F$65537,MATCH(HW$1,l_fp!$A$3:$A$65537,0)))," "))</f>
        <v xml:space="preserve"> </v>
      </c>
      <c r="HX3" s="57" t="str">
        <f>IF(_xlfn.IFNA(_xlfn.IFNA(_xlfn.IFNA(INDEX(l_goods!$D$3:$D$65537,MATCH(HX$1,l_goods!$A$3:$A$65537,0)),INDEX(background_technosphere!$H$2:$H$65536,MATCH(HX$1,background_technosphere!$C$2:$C$65536,0))),INDEX(l_fp!$F$3:$F$65537,MATCH(HX$1,l_fp!$A$3:$A$65537,0)))," ")=0," ",_xlfn.IFNA(_xlfn.IFNA(_xlfn.IFNA(INDEX(l_goods!$D$3:$D$65537,MATCH(HX$1,l_goods!$A$3:$A$65537,0)),INDEX(background_technosphere!$H$2:$H$65536,MATCH(HX$1,background_technosphere!$C$2:$C$65536,0))),INDEX(l_fp!$F$3:$F$65537,MATCH(HX$1,l_fp!$A$3:$A$65537,0)))," "))</f>
        <v xml:space="preserve"> </v>
      </c>
      <c r="HY3" s="57" t="str">
        <f>IF(_xlfn.IFNA(_xlfn.IFNA(_xlfn.IFNA(INDEX(l_goods!$D$3:$D$65537,MATCH(HY$1,l_goods!$A$3:$A$65537,0)),INDEX(background_technosphere!$H$2:$H$65536,MATCH(HY$1,background_technosphere!$C$2:$C$65536,0))),INDEX(l_fp!$F$3:$F$65537,MATCH(HY$1,l_fp!$A$3:$A$65537,0)))," ")=0," ",_xlfn.IFNA(_xlfn.IFNA(_xlfn.IFNA(INDEX(l_goods!$D$3:$D$65537,MATCH(HY$1,l_goods!$A$3:$A$65537,0)),INDEX(background_technosphere!$H$2:$H$65536,MATCH(HY$1,background_technosphere!$C$2:$C$65536,0))),INDEX(l_fp!$F$3:$F$65537,MATCH(HY$1,l_fp!$A$3:$A$65537,0)))," "))</f>
        <v xml:space="preserve"> </v>
      </c>
      <c r="HZ3" s="57" t="str">
        <f>IF(_xlfn.IFNA(_xlfn.IFNA(_xlfn.IFNA(INDEX(l_goods!$D$3:$D$65537,MATCH(HZ$1,l_goods!$A$3:$A$65537,0)),INDEX(background_technosphere!$H$2:$H$65536,MATCH(HZ$1,background_technosphere!$C$2:$C$65536,0))),INDEX(l_fp!$F$3:$F$65537,MATCH(HZ$1,l_fp!$A$3:$A$65537,0)))," ")=0," ",_xlfn.IFNA(_xlfn.IFNA(_xlfn.IFNA(INDEX(l_goods!$D$3:$D$65537,MATCH(HZ$1,l_goods!$A$3:$A$65537,0)),INDEX(background_technosphere!$H$2:$H$65536,MATCH(HZ$1,background_technosphere!$C$2:$C$65536,0))),INDEX(l_fp!$F$3:$F$65537,MATCH(HZ$1,l_fp!$A$3:$A$65537,0)))," "))</f>
        <v xml:space="preserve"> </v>
      </c>
      <c r="IA3" s="57" t="str">
        <f>IF(_xlfn.IFNA(_xlfn.IFNA(_xlfn.IFNA(INDEX(l_goods!$D$3:$D$65537,MATCH(IA$1,l_goods!$A$3:$A$65537,0)),INDEX(background_technosphere!$H$2:$H$65536,MATCH(IA$1,background_technosphere!$C$2:$C$65536,0))),INDEX(l_fp!$F$3:$F$65537,MATCH(IA$1,l_fp!$A$3:$A$65537,0)))," ")=0," ",_xlfn.IFNA(_xlfn.IFNA(_xlfn.IFNA(INDEX(l_goods!$D$3:$D$65537,MATCH(IA$1,l_goods!$A$3:$A$65537,0)),INDEX(background_technosphere!$H$2:$H$65536,MATCH(IA$1,background_technosphere!$C$2:$C$65536,0))),INDEX(l_fp!$F$3:$F$65537,MATCH(IA$1,l_fp!$A$3:$A$65537,0)))," "))</f>
        <v xml:space="preserve"> </v>
      </c>
      <c r="IB3" s="57" t="str">
        <f>IF(_xlfn.IFNA(_xlfn.IFNA(_xlfn.IFNA(INDEX(l_goods!$D$3:$D$65537,MATCH(IB$1,l_goods!$A$3:$A$65537,0)),INDEX(background_technosphere!$H$2:$H$65536,MATCH(IB$1,background_technosphere!$C$2:$C$65536,0))),INDEX(l_fp!$F$3:$F$65537,MATCH(IB$1,l_fp!$A$3:$A$65537,0)))," ")=0," ",_xlfn.IFNA(_xlfn.IFNA(_xlfn.IFNA(INDEX(l_goods!$D$3:$D$65537,MATCH(IB$1,l_goods!$A$3:$A$65537,0)),INDEX(background_technosphere!$H$2:$H$65536,MATCH(IB$1,background_technosphere!$C$2:$C$65536,0))),INDEX(l_fp!$F$3:$F$65537,MATCH(IB$1,l_fp!$A$3:$A$65537,0)))," "))</f>
        <v xml:space="preserve"> </v>
      </c>
      <c r="IC3" s="57" t="str">
        <f>IF(_xlfn.IFNA(_xlfn.IFNA(_xlfn.IFNA(INDEX(l_goods!$D$3:$D$65537,MATCH(IC$1,l_goods!$A$3:$A$65537,0)),INDEX(background_technosphere!$H$2:$H$65536,MATCH(IC$1,background_technosphere!$C$2:$C$65536,0))),INDEX(l_fp!$F$3:$F$65537,MATCH(IC$1,l_fp!$A$3:$A$65537,0)))," ")=0," ",_xlfn.IFNA(_xlfn.IFNA(_xlfn.IFNA(INDEX(l_goods!$D$3:$D$65537,MATCH(IC$1,l_goods!$A$3:$A$65537,0)),INDEX(background_technosphere!$H$2:$H$65536,MATCH(IC$1,background_technosphere!$C$2:$C$65536,0))),INDEX(l_fp!$F$3:$F$65537,MATCH(IC$1,l_fp!$A$3:$A$65537,0)))," "))</f>
        <v xml:space="preserve"> </v>
      </c>
      <c r="ID3" s="57" t="str">
        <f>IF(_xlfn.IFNA(_xlfn.IFNA(_xlfn.IFNA(INDEX(l_goods!$D$3:$D$65537,MATCH(ID$1,l_goods!$A$3:$A$65537,0)),INDEX(background_technosphere!$H$2:$H$65536,MATCH(ID$1,background_technosphere!$C$2:$C$65536,0))),INDEX(l_fp!$F$3:$F$65537,MATCH(ID$1,l_fp!$A$3:$A$65537,0)))," ")=0," ",_xlfn.IFNA(_xlfn.IFNA(_xlfn.IFNA(INDEX(l_goods!$D$3:$D$65537,MATCH(ID$1,l_goods!$A$3:$A$65537,0)),INDEX(background_technosphere!$H$2:$H$65536,MATCH(ID$1,background_technosphere!$C$2:$C$65536,0))),INDEX(l_fp!$F$3:$F$65537,MATCH(ID$1,l_fp!$A$3:$A$65537,0)))," "))</f>
        <v xml:space="preserve"> </v>
      </c>
      <c r="IE3" s="57" t="str">
        <f>IF(_xlfn.IFNA(_xlfn.IFNA(_xlfn.IFNA(INDEX(l_goods!$D$3:$D$65537,MATCH(IE$1,l_goods!$A$3:$A$65537,0)),INDEX(background_technosphere!$H$2:$H$65536,MATCH(IE$1,background_technosphere!$C$2:$C$65536,0))),INDEX(l_fp!$F$3:$F$65537,MATCH(IE$1,l_fp!$A$3:$A$65537,0)))," ")=0," ",_xlfn.IFNA(_xlfn.IFNA(_xlfn.IFNA(INDEX(l_goods!$D$3:$D$65537,MATCH(IE$1,l_goods!$A$3:$A$65537,0)),INDEX(background_technosphere!$H$2:$H$65536,MATCH(IE$1,background_technosphere!$C$2:$C$65536,0))),INDEX(l_fp!$F$3:$F$65537,MATCH(IE$1,l_fp!$A$3:$A$65537,0)))," "))</f>
        <v xml:space="preserve"> </v>
      </c>
      <c r="IF3" s="57" t="str">
        <f>IF(_xlfn.IFNA(_xlfn.IFNA(_xlfn.IFNA(INDEX(l_goods!$D$3:$D$65537,MATCH(IF$1,l_goods!$A$3:$A$65537,0)),INDEX(background_technosphere!$H$2:$H$65536,MATCH(IF$1,background_technosphere!$C$2:$C$65536,0))),INDEX(l_fp!$F$3:$F$65537,MATCH(IF$1,l_fp!$A$3:$A$65537,0)))," ")=0," ",_xlfn.IFNA(_xlfn.IFNA(_xlfn.IFNA(INDEX(l_goods!$D$3:$D$65537,MATCH(IF$1,l_goods!$A$3:$A$65537,0)),INDEX(background_technosphere!$H$2:$H$65536,MATCH(IF$1,background_technosphere!$C$2:$C$65536,0))),INDEX(l_fp!$F$3:$F$65537,MATCH(IF$1,l_fp!$A$3:$A$65537,0)))," "))</f>
        <v xml:space="preserve"> </v>
      </c>
      <c r="IG3" s="57" t="str">
        <f>IF(_xlfn.IFNA(_xlfn.IFNA(_xlfn.IFNA(INDEX(l_goods!$D$3:$D$65537,MATCH(IG$1,l_goods!$A$3:$A$65537,0)),INDEX(background_technosphere!$H$2:$H$65536,MATCH(IG$1,background_technosphere!$C$2:$C$65536,0))),INDEX(l_fp!$F$3:$F$65537,MATCH(IG$1,l_fp!$A$3:$A$65537,0)))," ")=0," ",_xlfn.IFNA(_xlfn.IFNA(_xlfn.IFNA(INDEX(l_goods!$D$3:$D$65537,MATCH(IG$1,l_goods!$A$3:$A$65537,0)),INDEX(background_technosphere!$H$2:$H$65536,MATCH(IG$1,background_technosphere!$C$2:$C$65536,0))),INDEX(l_fp!$F$3:$F$65537,MATCH(IG$1,l_fp!$A$3:$A$65537,0)))," "))</f>
        <v xml:space="preserve"> </v>
      </c>
      <c r="IH3" s="57" t="str">
        <f>IF(_xlfn.IFNA(_xlfn.IFNA(_xlfn.IFNA(INDEX(l_goods!$D$3:$D$65537,MATCH(IH$1,l_goods!$A$3:$A$65537,0)),INDEX(background_technosphere!$H$2:$H$65536,MATCH(IH$1,background_technosphere!$C$2:$C$65536,0))),INDEX(l_fp!$F$3:$F$65537,MATCH(IH$1,l_fp!$A$3:$A$65537,0)))," ")=0," ",_xlfn.IFNA(_xlfn.IFNA(_xlfn.IFNA(INDEX(l_goods!$D$3:$D$65537,MATCH(IH$1,l_goods!$A$3:$A$65537,0)),INDEX(background_technosphere!$H$2:$H$65536,MATCH(IH$1,background_technosphere!$C$2:$C$65536,0))),INDEX(l_fp!$F$3:$F$65537,MATCH(IH$1,l_fp!$A$3:$A$65537,0)))," "))</f>
        <v xml:space="preserve"> </v>
      </c>
      <c r="II3" s="57" t="str">
        <f>IF(_xlfn.IFNA(_xlfn.IFNA(_xlfn.IFNA(INDEX(l_goods!$D$3:$D$65537,MATCH(II$1,l_goods!$A$3:$A$65537,0)),INDEX(background_technosphere!$H$2:$H$65536,MATCH(II$1,background_technosphere!$C$2:$C$65536,0))),INDEX(l_fp!$F$3:$F$65537,MATCH(II$1,l_fp!$A$3:$A$65537,0)))," ")=0," ",_xlfn.IFNA(_xlfn.IFNA(_xlfn.IFNA(INDEX(l_goods!$D$3:$D$65537,MATCH(II$1,l_goods!$A$3:$A$65537,0)),INDEX(background_technosphere!$H$2:$H$65536,MATCH(II$1,background_technosphere!$C$2:$C$65536,0))),INDEX(l_fp!$F$3:$F$65537,MATCH(II$1,l_fp!$A$3:$A$65537,0)))," "))</f>
        <v xml:space="preserve"> </v>
      </c>
      <c r="IJ3" s="57" t="str">
        <f>IF(_xlfn.IFNA(_xlfn.IFNA(_xlfn.IFNA(INDEX(l_goods!$D$3:$D$65537,MATCH(IJ$1,l_goods!$A$3:$A$65537,0)),INDEX(background_technosphere!$H$2:$H$65536,MATCH(IJ$1,background_technosphere!$C$2:$C$65536,0))),INDEX(l_fp!$F$3:$F$65537,MATCH(IJ$1,l_fp!$A$3:$A$65537,0)))," ")=0," ",_xlfn.IFNA(_xlfn.IFNA(_xlfn.IFNA(INDEX(l_goods!$D$3:$D$65537,MATCH(IJ$1,l_goods!$A$3:$A$65537,0)),INDEX(background_technosphere!$H$2:$H$65536,MATCH(IJ$1,background_technosphere!$C$2:$C$65536,0))),INDEX(l_fp!$F$3:$F$65537,MATCH(IJ$1,l_fp!$A$3:$A$65537,0)))," "))</f>
        <v xml:space="preserve"> </v>
      </c>
      <c r="IK3" s="57" t="str">
        <f>IF(_xlfn.IFNA(_xlfn.IFNA(_xlfn.IFNA(INDEX(l_goods!$D$3:$D$65537,MATCH(IK$1,l_goods!$A$3:$A$65537,0)),INDEX(background_technosphere!$H$2:$H$65536,MATCH(IK$1,background_technosphere!$C$2:$C$65536,0))),INDEX(l_fp!$F$3:$F$65537,MATCH(IK$1,l_fp!$A$3:$A$65537,0)))," ")=0," ",_xlfn.IFNA(_xlfn.IFNA(_xlfn.IFNA(INDEX(l_goods!$D$3:$D$65537,MATCH(IK$1,l_goods!$A$3:$A$65537,0)),INDEX(background_technosphere!$H$2:$H$65536,MATCH(IK$1,background_technosphere!$C$2:$C$65536,0))),INDEX(l_fp!$F$3:$F$65537,MATCH(IK$1,l_fp!$A$3:$A$65537,0)))," "))</f>
        <v xml:space="preserve"> </v>
      </c>
      <c r="IL3" s="57" t="str">
        <f>IF(_xlfn.IFNA(_xlfn.IFNA(_xlfn.IFNA(INDEX(l_goods!$D$3:$D$65537,MATCH(IL$1,l_goods!$A$3:$A$65537,0)),INDEX(background_technosphere!$H$2:$H$65536,MATCH(IL$1,background_technosphere!$C$2:$C$65536,0))),INDEX(l_fp!$F$3:$F$65537,MATCH(IL$1,l_fp!$A$3:$A$65537,0)))," ")=0," ",_xlfn.IFNA(_xlfn.IFNA(_xlfn.IFNA(INDEX(l_goods!$D$3:$D$65537,MATCH(IL$1,l_goods!$A$3:$A$65537,0)),INDEX(background_technosphere!$H$2:$H$65536,MATCH(IL$1,background_technosphere!$C$2:$C$65536,0))),INDEX(l_fp!$F$3:$F$65537,MATCH(IL$1,l_fp!$A$3:$A$65537,0)))," "))</f>
        <v xml:space="preserve"> </v>
      </c>
      <c r="IM3" s="57" t="str">
        <f>IF(_xlfn.IFNA(_xlfn.IFNA(_xlfn.IFNA(INDEX(l_goods!$D$3:$D$65537,MATCH(IM$1,l_goods!$A$3:$A$65537,0)),INDEX(background_technosphere!$H$2:$H$65536,MATCH(IM$1,background_technosphere!$C$2:$C$65536,0))),INDEX(l_fp!$F$3:$F$65537,MATCH(IM$1,l_fp!$A$3:$A$65537,0)))," ")=0," ",_xlfn.IFNA(_xlfn.IFNA(_xlfn.IFNA(INDEX(l_goods!$D$3:$D$65537,MATCH(IM$1,l_goods!$A$3:$A$65537,0)),INDEX(background_technosphere!$H$2:$H$65536,MATCH(IM$1,background_technosphere!$C$2:$C$65536,0))),INDEX(l_fp!$F$3:$F$65537,MATCH(IM$1,l_fp!$A$3:$A$65537,0)))," "))</f>
        <v xml:space="preserve"> </v>
      </c>
      <c r="IN3" s="57" t="str">
        <f>IF(_xlfn.IFNA(_xlfn.IFNA(_xlfn.IFNA(INDEX(l_goods!$D$3:$D$65537,MATCH(IN$1,l_goods!$A$3:$A$65537,0)),INDEX(background_technosphere!$H$2:$H$65536,MATCH(IN$1,background_technosphere!$C$2:$C$65536,0))),INDEX(l_fp!$F$3:$F$65537,MATCH(IN$1,l_fp!$A$3:$A$65537,0)))," ")=0," ",_xlfn.IFNA(_xlfn.IFNA(_xlfn.IFNA(INDEX(l_goods!$D$3:$D$65537,MATCH(IN$1,l_goods!$A$3:$A$65537,0)),INDEX(background_technosphere!$H$2:$H$65536,MATCH(IN$1,background_technosphere!$C$2:$C$65536,0))),INDEX(l_fp!$F$3:$F$65537,MATCH(IN$1,l_fp!$A$3:$A$65537,0)))," "))</f>
        <v xml:space="preserve"> </v>
      </c>
      <c r="IO3" s="57" t="str">
        <f>IF(_xlfn.IFNA(_xlfn.IFNA(_xlfn.IFNA(INDEX(l_goods!$D$3:$D$65537,MATCH(IO$1,l_goods!$A$3:$A$65537,0)),INDEX(background_technosphere!$H$2:$H$65536,MATCH(IO$1,background_technosphere!$C$2:$C$65536,0))),INDEX(l_fp!$F$3:$F$65537,MATCH(IO$1,l_fp!$A$3:$A$65537,0)))," ")=0," ",_xlfn.IFNA(_xlfn.IFNA(_xlfn.IFNA(INDEX(l_goods!$D$3:$D$65537,MATCH(IO$1,l_goods!$A$3:$A$65537,0)),INDEX(background_technosphere!$H$2:$H$65536,MATCH(IO$1,background_technosphere!$C$2:$C$65536,0))),INDEX(l_fp!$F$3:$F$65537,MATCH(IO$1,l_fp!$A$3:$A$65537,0)))," "))</f>
        <v xml:space="preserve"> </v>
      </c>
      <c r="IP3" s="57" t="str">
        <f>IF(_xlfn.IFNA(_xlfn.IFNA(_xlfn.IFNA(INDEX(l_goods!$D$3:$D$65537,MATCH(IP$1,l_goods!$A$3:$A$65537,0)),INDEX(background_technosphere!$H$2:$H$65536,MATCH(IP$1,background_technosphere!$C$2:$C$65536,0))),INDEX(l_fp!$F$3:$F$65537,MATCH(IP$1,l_fp!$A$3:$A$65537,0)))," ")=0," ",_xlfn.IFNA(_xlfn.IFNA(_xlfn.IFNA(INDEX(l_goods!$D$3:$D$65537,MATCH(IP$1,l_goods!$A$3:$A$65537,0)),INDEX(background_technosphere!$H$2:$H$65536,MATCH(IP$1,background_technosphere!$C$2:$C$65536,0))),INDEX(l_fp!$F$3:$F$65537,MATCH(IP$1,l_fp!$A$3:$A$65537,0)))," "))</f>
        <v xml:space="preserve"> </v>
      </c>
      <c r="IQ3" s="57" t="str">
        <f>IF(_xlfn.IFNA(_xlfn.IFNA(_xlfn.IFNA(INDEX(l_goods!$D$3:$D$65537,MATCH(IQ$1,l_goods!$A$3:$A$65537,0)),INDEX(background_technosphere!$H$2:$H$65536,MATCH(IQ$1,background_technosphere!$C$2:$C$65536,0))),INDEX(l_fp!$F$3:$F$65537,MATCH(IQ$1,l_fp!$A$3:$A$65537,0)))," ")=0," ",_xlfn.IFNA(_xlfn.IFNA(_xlfn.IFNA(INDEX(l_goods!$D$3:$D$65537,MATCH(IQ$1,l_goods!$A$3:$A$65537,0)),INDEX(background_technosphere!$H$2:$H$65536,MATCH(IQ$1,background_technosphere!$C$2:$C$65536,0))),INDEX(l_fp!$F$3:$F$65537,MATCH(IQ$1,l_fp!$A$3:$A$65537,0)))," "))</f>
        <v xml:space="preserve"> </v>
      </c>
      <c r="IR3" s="57" t="str">
        <f>IF(_xlfn.IFNA(_xlfn.IFNA(_xlfn.IFNA(INDEX(l_goods!$D$3:$D$65537,MATCH(IR$1,l_goods!$A$3:$A$65537,0)),INDEX(background_technosphere!$H$2:$H$65536,MATCH(IR$1,background_technosphere!$C$2:$C$65536,0))),INDEX(l_fp!$F$3:$F$65537,MATCH(IR$1,l_fp!$A$3:$A$65537,0)))," ")=0," ",_xlfn.IFNA(_xlfn.IFNA(_xlfn.IFNA(INDEX(l_goods!$D$3:$D$65537,MATCH(IR$1,l_goods!$A$3:$A$65537,0)),INDEX(background_technosphere!$H$2:$H$65536,MATCH(IR$1,background_technosphere!$C$2:$C$65536,0))),INDEX(l_fp!$F$3:$F$65537,MATCH(IR$1,l_fp!$A$3:$A$65537,0)))," "))</f>
        <v xml:space="preserve"> </v>
      </c>
      <c r="IS3" s="57" t="str">
        <f>IF(_xlfn.IFNA(_xlfn.IFNA(_xlfn.IFNA(INDEX(l_goods!$D$3:$D$65537,MATCH(IS$1,l_goods!$A$3:$A$65537,0)),INDEX(background_technosphere!$H$2:$H$65536,MATCH(IS$1,background_technosphere!$C$2:$C$65536,0))),INDEX(l_fp!$F$3:$F$65537,MATCH(IS$1,l_fp!$A$3:$A$65537,0)))," ")=0," ",_xlfn.IFNA(_xlfn.IFNA(_xlfn.IFNA(INDEX(l_goods!$D$3:$D$65537,MATCH(IS$1,l_goods!$A$3:$A$65537,0)),INDEX(background_technosphere!$H$2:$H$65536,MATCH(IS$1,background_technosphere!$C$2:$C$65536,0))),INDEX(l_fp!$F$3:$F$65537,MATCH(IS$1,l_fp!$A$3:$A$65537,0)))," "))</f>
        <v xml:space="preserve"> </v>
      </c>
      <c r="IT3" s="57" t="str">
        <f>IF(_xlfn.IFNA(_xlfn.IFNA(_xlfn.IFNA(INDEX(l_goods!$D$3:$D$65537,MATCH(IT$1,l_goods!$A$3:$A$65537,0)),INDEX(background_technosphere!$H$2:$H$65536,MATCH(IT$1,background_technosphere!$C$2:$C$65536,0))),INDEX(l_fp!$F$3:$F$65537,MATCH(IT$1,l_fp!$A$3:$A$65537,0)))," ")=0," ",_xlfn.IFNA(_xlfn.IFNA(_xlfn.IFNA(INDEX(l_goods!$D$3:$D$65537,MATCH(IT$1,l_goods!$A$3:$A$65537,0)),INDEX(background_technosphere!$H$2:$H$65536,MATCH(IT$1,background_technosphere!$C$2:$C$65536,0))),INDEX(l_fp!$F$3:$F$65537,MATCH(IT$1,l_fp!$A$3:$A$65537,0)))," "))</f>
        <v xml:space="preserve"> </v>
      </c>
      <c r="IU3" s="57" t="str">
        <f>IF(_xlfn.IFNA(_xlfn.IFNA(_xlfn.IFNA(INDEX(l_goods!$D$3:$D$65537,MATCH(IU$1,l_goods!$A$3:$A$65537,0)),INDEX(background_technosphere!$H$2:$H$65536,MATCH(IU$1,background_technosphere!$C$2:$C$65536,0))),INDEX(l_fp!$F$3:$F$65537,MATCH(IU$1,l_fp!$A$3:$A$65537,0)))," ")=0," ",_xlfn.IFNA(_xlfn.IFNA(_xlfn.IFNA(INDEX(l_goods!$D$3:$D$65537,MATCH(IU$1,l_goods!$A$3:$A$65537,0)),INDEX(background_technosphere!$H$2:$H$65536,MATCH(IU$1,background_technosphere!$C$2:$C$65536,0))),INDEX(l_fp!$F$3:$F$65537,MATCH(IU$1,l_fp!$A$3:$A$65537,0)))," "))</f>
        <v xml:space="preserve"> </v>
      </c>
      <c r="IV3" s="57" t="str">
        <f>IF(_xlfn.IFNA(_xlfn.IFNA(_xlfn.IFNA(INDEX(l_goods!$D$3:$D$65537,MATCH(IV$1,l_goods!$A$3:$A$65537,0)),INDEX(background_technosphere!$H$2:$H$65536,MATCH(IV$1,background_technosphere!$C$2:$C$65536,0))),INDEX(l_fp!$F$3:$F$65537,MATCH(IV$1,l_fp!$A$3:$A$65537,0)))," ")=0," ",_xlfn.IFNA(_xlfn.IFNA(_xlfn.IFNA(INDEX(l_goods!$D$3:$D$65537,MATCH(IV$1,l_goods!$A$3:$A$65537,0)),INDEX(background_technosphere!$H$2:$H$65536,MATCH(IV$1,background_technosphere!$C$2:$C$65536,0))),INDEX(l_fp!$F$3:$F$65537,MATCH(IV$1,l_fp!$A$3:$A$65537,0)))," "))</f>
        <v xml:space="preserve"> </v>
      </c>
      <c r="IW3" s="57" t="str">
        <f>IF(_xlfn.IFNA(_xlfn.IFNA(_xlfn.IFNA(INDEX(l_goods!$D$3:$D$65537,MATCH(IW$1,l_goods!$A$3:$A$65537,0)),INDEX(background_technosphere!$H$2:$H$65536,MATCH(IW$1,background_technosphere!$C$2:$C$65536,0))),INDEX(l_fp!$F$3:$F$65537,MATCH(IW$1,l_fp!$A$3:$A$65537,0)))," ")=0," ",_xlfn.IFNA(_xlfn.IFNA(_xlfn.IFNA(INDEX(l_goods!$D$3:$D$65537,MATCH(IW$1,l_goods!$A$3:$A$65537,0)),INDEX(background_technosphere!$H$2:$H$65536,MATCH(IW$1,background_technosphere!$C$2:$C$65536,0))),INDEX(l_fp!$F$3:$F$65537,MATCH(IW$1,l_fp!$A$3:$A$65537,0)))," "))</f>
        <v xml:space="preserve"> </v>
      </c>
      <c r="IX3" s="57" t="str">
        <f>IF(_xlfn.IFNA(_xlfn.IFNA(_xlfn.IFNA(INDEX(l_goods!$D$3:$D$65537,MATCH(IX$1,l_goods!$A$3:$A$65537,0)),INDEX(background_technosphere!$H$2:$H$65536,MATCH(IX$1,background_technosphere!$C$2:$C$65536,0))),INDEX(l_fp!$F$3:$F$65537,MATCH(IX$1,l_fp!$A$3:$A$65537,0)))," ")=0," ",_xlfn.IFNA(_xlfn.IFNA(_xlfn.IFNA(INDEX(l_goods!$D$3:$D$65537,MATCH(IX$1,l_goods!$A$3:$A$65537,0)),INDEX(background_technosphere!$H$2:$H$65536,MATCH(IX$1,background_technosphere!$C$2:$C$65536,0))),INDEX(l_fp!$F$3:$F$65537,MATCH(IX$1,l_fp!$A$3:$A$65537,0)))," "))</f>
        <v xml:space="preserve"> </v>
      </c>
      <c r="IY3" s="57" t="str">
        <f>IF(_xlfn.IFNA(_xlfn.IFNA(_xlfn.IFNA(INDEX(l_goods!$D$3:$D$65537,MATCH(IY$1,l_goods!$A$3:$A$65537,0)),INDEX(background_technosphere!$H$2:$H$65536,MATCH(IY$1,background_technosphere!$C$2:$C$65536,0))),INDEX(l_fp!$F$3:$F$65537,MATCH(IY$1,l_fp!$A$3:$A$65537,0)))," ")=0," ",_xlfn.IFNA(_xlfn.IFNA(_xlfn.IFNA(INDEX(l_goods!$D$3:$D$65537,MATCH(IY$1,l_goods!$A$3:$A$65537,0)),INDEX(background_technosphere!$H$2:$H$65536,MATCH(IY$1,background_technosphere!$C$2:$C$65536,0))),INDEX(l_fp!$F$3:$F$65537,MATCH(IY$1,l_fp!$A$3:$A$65537,0)))," "))</f>
        <v xml:space="preserve"> </v>
      </c>
      <c r="IZ3" s="57" t="str">
        <f>IF(_xlfn.IFNA(_xlfn.IFNA(_xlfn.IFNA(INDEX(l_goods!$D$3:$D$65537,MATCH(IZ$1,l_goods!$A$3:$A$65537,0)),INDEX(background_technosphere!$H$2:$H$65536,MATCH(IZ$1,background_technosphere!$C$2:$C$65536,0))),INDEX(l_fp!$F$3:$F$65537,MATCH(IZ$1,l_fp!$A$3:$A$65537,0)))," ")=0," ",_xlfn.IFNA(_xlfn.IFNA(_xlfn.IFNA(INDEX(l_goods!$D$3:$D$65537,MATCH(IZ$1,l_goods!$A$3:$A$65537,0)),INDEX(background_technosphere!$H$2:$H$65536,MATCH(IZ$1,background_technosphere!$C$2:$C$65536,0))),INDEX(l_fp!$F$3:$F$65537,MATCH(IZ$1,l_fp!$A$3:$A$65537,0)))," "))</f>
        <v xml:space="preserve"> </v>
      </c>
      <c r="JA3" s="57" t="str">
        <f>IF(_xlfn.IFNA(_xlfn.IFNA(_xlfn.IFNA(INDEX(l_goods!$D$3:$D$65537,MATCH(JA$1,l_goods!$A$3:$A$65537,0)),INDEX(background_technosphere!$H$2:$H$65536,MATCH(JA$1,background_technosphere!$C$2:$C$65536,0))),INDEX(l_fp!$F$3:$F$65537,MATCH(JA$1,l_fp!$A$3:$A$65537,0)))," ")=0," ",_xlfn.IFNA(_xlfn.IFNA(_xlfn.IFNA(INDEX(l_goods!$D$3:$D$65537,MATCH(JA$1,l_goods!$A$3:$A$65537,0)),INDEX(background_technosphere!$H$2:$H$65536,MATCH(JA$1,background_technosphere!$C$2:$C$65536,0))),INDEX(l_fp!$F$3:$F$65537,MATCH(JA$1,l_fp!$A$3:$A$65537,0)))," "))</f>
        <v xml:space="preserve"> </v>
      </c>
      <c r="JB3" s="57" t="str">
        <f>IF(_xlfn.IFNA(_xlfn.IFNA(_xlfn.IFNA(INDEX(l_goods!$D$3:$D$65537,MATCH(JB$1,l_goods!$A$3:$A$65537,0)),INDEX(background_technosphere!$H$2:$H$65536,MATCH(JB$1,background_technosphere!$C$2:$C$65536,0))),INDEX(l_fp!$F$3:$F$65537,MATCH(JB$1,l_fp!$A$3:$A$65537,0)))," ")=0," ",_xlfn.IFNA(_xlfn.IFNA(_xlfn.IFNA(INDEX(l_goods!$D$3:$D$65537,MATCH(JB$1,l_goods!$A$3:$A$65537,0)),INDEX(background_technosphere!$H$2:$H$65536,MATCH(JB$1,background_technosphere!$C$2:$C$65536,0))),INDEX(l_fp!$F$3:$F$65537,MATCH(JB$1,l_fp!$A$3:$A$65537,0)))," "))</f>
        <v xml:space="preserve"> </v>
      </c>
      <c r="JC3" s="57" t="str">
        <f>IF(_xlfn.IFNA(_xlfn.IFNA(_xlfn.IFNA(INDEX(l_goods!$D$3:$D$65537,MATCH(JC$1,l_goods!$A$3:$A$65537,0)),INDEX(background_technosphere!$H$2:$H$65536,MATCH(JC$1,background_technosphere!$C$2:$C$65536,0))),INDEX(l_fp!$F$3:$F$65537,MATCH(JC$1,l_fp!$A$3:$A$65537,0)))," ")=0," ",_xlfn.IFNA(_xlfn.IFNA(_xlfn.IFNA(INDEX(l_goods!$D$3:$D$65537,MATCH(JC$1,l_goods!$A$3:$A$65537,0)),INDEX(background_technosphere!$H$2:$H$65536,MATCH(JC$1,background_technosphere!$C$2:$C$65536,0))),INDEX(l_fp!$F$3:$F$65537,MATCH(JC$1,l_fp!$A$3:$A$65537,0)))," "))</f>
        <v xml:space="preserve"> </v>
      </c>
      <c r="JD3" s="57" t="str">
        <f>IF(_xlfn.IFNA(_xlfn.IFNA(_xlfn.IFNA(INDEX(l_goods!$D$3:$D$65537,MATCH(JD$1,l_goods!$A$3:$A$65537,0)),INDEX(background_technosphere!$H$2:$H$65536,MATCH(JD$1,background_technosphere!$C$2:$C$65536,0))),INDEX(l_fp!$F$3:$F$65537,MATCH(JD$1,l_fp!$A$3:$A$65537,0)))," ")=0," ",_xlfn.IFNA(_xlfn.IFNA(_xlfn.IFNA(INDEX(l_goods!$D$3:$D$65537,MATCH(JD$1,l_goods!$A$3:$A$65537,0)),INDEX(background_technosphere!$H$2:$H$65536,MATCH(JD$1,background_technosphere!$C$2:$C$65536,0))),INDEX(l_fp!$F$3:$F$65537,MATCH(JD$1,l_fp!$A$3:$A$65537,0)))," "))</f>
        <v xml:space="preserve"> </v>
      </c>
      <c r="JE3" s="57" t="str">
        <f>IF(_xlfn.IFNA(_xlfn.IFNA(_xlfn.IFNA(INDEX(l_goods!$D$3:$D$65537,MATCH(JE$1,l_goods!$A$3:$A$65537,0)),INDEX(background_technosphere!$H$2:$H$65536,MATCH(JE$1,background_technosphere!$C$2:$C$65536,0))),INDEX(l_fp!$F$3:$F$65537,MATCH(JE$1,l_fp!$A$3:$A$65537,0)))," ")=0," ",_xlfn.IFNA(_xlfn.IFNA(_xlfn.IFNA(INDEX(l_goods!$D$3:$D$65537,MATCH(JE$1,l_goods!$A$3:$A$65537,0)),INDEX(background_technosphere!$H$2:$H$65536,MATCH(JE$1,background_technosphere!$C$2:$C$65536,0))),INDEX(l_fp!$F$3:$F$65537,MATCH(JE$1,l_fp!$A$3:$A$65537,0)))," "))</f>
        <v xml:space="preserve"> </v>
      </c>
      <c r="JF3" s="57" t="str">
        <f>IF(_xlfn.IFNA(_xlfn.IFNA(_xlfn.IFNA(INDEX(l_goods!$D$3:$D$65537,MATCH(JF$1,l_goods!$A$3:$A$65537,0)),INDEX(background_technosphere!$H$2:$H$65536,MATCH(JF$1,background_technosphere!$C$2:$C$65536,0))),INDEX(l_fp!$F$3:$F$65537,MATCH(JF$1,l_fp!$A$3:$A$65537,0)))," ")=0," ",_xlfn.IFNA(_xlfn.IFNA(_xlfn.IFNA(INDEX(l_goods!$D$3:$D$65537,MATCH(JF$1,l_goods!$A$3:$A$65537,0)),INDEX(background_technosphere!$H$2:$H$65536,MATCH(JF$1,background_technosphere!$C$2:$C$65536,0))),INDEX(l_fp!$F$3:$F$65537,MATCH(JF$1,l_fp!$A$3:$A$65537,0)))," "))</f>
        <v xml:space="preserve"> </v>
      </c>
      <c r="JG3" s="57" t="str">
        <f>IF(_xlfn.IFNA(_xlfn.IFNA(_xlfn.IFNA(INDEX(l_goods!$D$3:$D$65537,MATCH(JG$1,l_goods!$A$3:$A$65537,0)),INDEX(background_technosphere!$H$2:$H$65536,MATCH(JG$1,background_technosphere!$C$2:$C$65536,0))),INDEX(l_fp!$F$3:$F$65537,MATCH(JG$1,l_fp!$A$3:$A$65537,0)))," ")=0," ",_xlfn.IFNA(_xlfn.IFNA(_xlfn.IFNA(INDEX(l_goods!$D$3:$D$65537,MATCH(JG$1,l_goods!$A$3:$A$65537,0)),INDEX(background_technosphere!$H$2:$H$65536,MATCH(JG$1,background_technosphere!$C$2:$C$65536,0))),INDEX(l_fp!$F$3:$F$65537,MATCH(JG$1,l_fp!$A$3:$A$65537,0)))," "))</f>
        <v xml:space="preserve"> </v>
      </c>
      <c r="JH3" s="57" t="str">
        <f>IF(_xlfn.IFNA(_xlfn.IFNA(_xlfn.IFNA(INDEX(l_goods!$D$3:$D$65537,MATCH(JH$1,l_goods!$A$3:$A$65537,0)),INDEX(background_technosphere!$H$2:$H$65536,MATCH(JH$1,background_technosphere!$C$2:$C$65536,0))),INDEX(l_fp!$F$3:$F$65537,MATCH(JH$1,l_fp!$A$3:$A$65537,0)))," ")=0," ",_xlfn.IFNA(_xlfn.IFNA(_xlfn.IFNA(INDEX(l_goods!$D$3:$D$65537,MATCH(JH$1,l_goods!$A$3:$A$65537,0)),INDEX(background_technosphere!$H$2:$H$65536,MATCH(JH$1,background_technosphere!$C$2:$C$65536,0))),INDEX(l_fp!$F$3:$F$65537,MATCH(JH$1,l_fp!$A$3:$A$65537,0)))," "))</f>
        <v xml:space="preserve"> </v>
      </c>
      <c r="JI3" s="57" t="str">
        <f>IF(_xlfn.IFNA(_xlfn.IFNA(_xlfn.IFNA(INDEX(l_goods!$D$3:$D$65537,MATCH(JI$1,l_goods!$A$3:$A$65537,0)),INDEX(background_technosphere!$H$2:$H$65536,MATCH(JI$1,background_technosphere!$C$2:$C$65536,0))),INDEX(l_fp!$F$3:$F$65537,MATCH(JI$1,l_fp!$A$3:$A$65537,0)))," ")=0," ",_xlfn.IFNA(_xlfn.IFNA(_xlfn.IFNA(INDEX(l_goods!$D$3:$D$65537,MATCH(JI$1,l_goods!$A$3:$A$65537,0)),INDEX(background_technosphere!$H$2:$H$65536,MATCH(JI$1,background_technosphere!$C$2:$C$65536,0))),INDEX(l_fp!$F$3:$F$65537,MATCH(JI$1,l_fp!$A$3:$A$65537,0)))," "))</f>
        <v xml:space="preserve"> </v>
      </c>
      <c r="JJ3" s="57" t="str">
        <f>IF(_xlfn.IFNA(_xlfn.IFNA(_xlfn.IFNA(INDEX(l_goods!$D$3:$D$65537,MATCH(JJ$1,l_goods!$A$3:$A$65537,0)),INDEX(background_technosphere!$H$2:$H$65536,MATCH(JJ$1,background_technosphere!$C$2:$C$65536,0))),INDEX(l_fp!$F$3:$F$65537,MATCH(JJ$1,l_fp!$A$3:$A$65537,0)))," ")=0," ",_xlfn.IFNA(_xlfn.IFNA(_xlfn.IFNA(INDEX(l_goods!$D$3:$D$65537,MATCH(JJ$1,l_goods!$A$3:$A$65537,0)),INDEX(background_technosphere!$H$2:$H$65536,MATCH(JJ$1,background_technosphere!$C$2:$C$65536,0))),INDEX(l_fp!$F$3:$F$65537,MATCH(JJ$1,l_fp!$A$3:$A$65537,0)))," "))</f>
        <v xml:space="preserve"> </v>
      </c>
      <c r="JK3" s="57" t="str">
        <f>IF(_xlfn.IFNA(_xlfn.IFNA(_xlfn.IFNA(INDEX(l_goods!$D$3:$D$65537,MATCH(JK$1,l_goods!$A$3:$A$65537,0)),INDEX(background_technosphere!$H$2:$H$65536,MATCH(JK$1,background_technosphere!$C$2:$C$65536,0))),INDEX(l_fp!$F$3:$F$65537,MATCH(JK$1,l_fp!$A$3:$A$65537,0)))," ")=0," ",_xlfn.IFNA(_xlfn.IFNA(_xlfn.IFNA(INDEX(l_goods!$D$3:$D$65537,MATCH(JK$1,l_goods!$A$3:$A$65537,0)),INDEX(background_technosphere!$H$2:$H$65536,MATCH(JK$1,background_technosphere!$C$2:$C$65536,0))),INDEX(l_fp!$F$3:$F$65537,MATCH(JK$1,l_fp!$A$3:$A$65537,0)))," "))</f>
        <v xml:space="preserve"> </v>
      </c>
      <c r="JL3" s="57" t="str">
        <f>IF(_xlfn.IFNA(_xlfn.IFNA(_xlfn.IFNA(INDEX(l_goods!$D$3:$D$65537,MATCH(JL$1,l_goods!$A$3:$A$65537,0)),INDEX(background_technosphere!$H$2:$H$65536,MATCH(JL$1,background_technosphere!$C$2:$C$65536,0))),INDEX(l_fp!$F$3:$F$65537,MATCH(JL$1,l_fp!$A$3:$A$65537,0)))," ")=0," ",_xlfn.IFNA(_xlfn.IFNA(_xlfn.IFNA(INDEX(l_goods!$D$3:$D$65537,MATCH(JL$1,l_goods!$A$3:$A$65537,0)),INDEX(background_technosphere!$H$2:$H$65536,MATCH(JL$1,background_technosphere!$C$2:$C$65536,0))),INDEX(l_fp!$F$3:$F$65537,MATCH(JL$1,l_fp!$A$3:$A$65537,0)))," "))</f>
        <v xml:space="preserve"> </v>
      </c>
      <c r="JM3" s="57" t="str">
        <f>IF(_xlfn.IFNA(_xlfn.IFNA(_xlfn.IFNA(INDEX(l_goods!$D$3:$D$65537,MATCH(JM$1,l_goods!$A$3:$A$65537,0)),INDEX(background_technosphere!$H$2:$H$65536,MATCH(JM$1,background_technosphere!$C$2:$C$65536,0))),INDEX(l_fp!$F$3:$F$65537,MATCH(JM$1,l_fp!$A$3:$A$65537,0)))," ")=0," ",_xlfn.IFNA(_xlfn.IFNA(_xlfn.IFNA(INDEX(l_goods!$D$3:$D$65537,MATCH(JM$1,l_goods!$A$3:$A$65537,0)),INDEX(background_technosphere!$H$2:$H$65536,MATCH(JM$1,background_technosphere!$C$2:$C$65536,0))),INDEX(l_fp!$F$3:$F$65537,MATCH(JM$1,l_fp!$A$3:$A$65537,0)))," "))</f>
        <v xml:space="preserve"> </v>
      </c>
      <c r="JN3" s="57" t="str">
        <f>IF(_xlfn.IFNA(_xlfn.IFNA(_xlfn.IFNA(INDEX(l_goods!$D$3:$D$65537,MATCH(JN$1,l_goods!$A$3:$A$65537,0)),INDEX(background_technosphere!$H$2:$H$65536,MATCH(JN$1,background_technosphere!$C$2:$C$65536,0))),INDEX(l_fp!$F$3:$F$65537,MATCH(JN$1,l_fp!$A$3:$A$65537,0)))," ")=0," ",_xlfn.IFNA(_xlfn.IFNA(_xlfn.IFNA(INDEX(l_goods!$D$3:$D$65537,MATCH(JN$1,l_goods!$A$3:$A$65537,0)),INDEX(background_technosphere!$H$2:$H$65536,MATCH(JN$1,background_technosphere!$C$2:$C$65536,0))),INDEX(l_fp!$F$3:$F$65537,MATCH(JN$1,l_fp!$A$3:$A$65537,0)))," "))</f>
        <v xml:space="preserve"> </v>
      </c>
      <c r="JO3" s="57" t="str">
        <f>IF(_xlfn.IFNA(_xlfn.IFNA(_xlfn.IFNA(INDEX(l_goods!$D$3:$D$65537,MATCH(JO$1,l_goods!$A$3:$A$65537,0)),INDEX(background_technosphere!$H$2:$H$65536,MATCH(JO$1,background_technosphere!$C$2:$C$65536,0))),INDEX(l_fp!$F$3:$F$65537,MATCH(JO$1,l_fp!$A$3:$A$65537,0)))," ")=0," ",_xlfn.IFNA(_xlfn.IFNA(_xlfn.IFNA(INDEX(l_goods!$D$3:$D$65537,MATCH(JO$1,l_goods!$A$3:$A$65537,0)),INDEX(background_technosphere!$H$2:$H$65536,MATCH(JO$1,background_technosphere!$C$2:$C$65536,0))),INDEX(l_fp!$F$3:$F$65537,MATCH(JO$1,l_fp!$A$3:$A$65537,0)))," "))</f>
        <v xml:space="preserve"> </v>
      </c>
      <c r="JP3" s="57" t="str">
        <f>IF(_xlfn.IFNA(_xlfn.IFNA(_xlfn.IFNA(INDEX(l_goods!$D$3:$D$65537,MATCH(JP$1,l_goods!$A$3:$A$65537,0)),INDEX(background_technosphere!$H$2:$H$65536,MATCH(JP$1,background_technosphere!$C$2:$C$65536,0))),INDEX(l_fp!$F$3:$F$65537,MATCH(JP$1,l_fp!$A$3:$A$65537,0)))," ")=0," ",_xlfn.IFNA(_xlfn.IFNA(_xlfn.IFNA(INDEX(l_goods!$D$3:$D$65537,MATCH(JP$1,l_goods!$A$3:$A$65537,0)),INDEX(background_technosphere!$H$2:$H$65536,MATCH(JP$1,background_technosphere!$C$2:$C$65536,0))),INDEX(l_fp!$F$3:$F$65537,MATCH(JP$1,l_fp!$A$3:$A$65537,0)))," "))</f>
        <v xml:space="preserve"> </v>
      </c>
      <c r="JQ3" s="57" t="str">
        <f>IF(_xlfn.IFNA(_xlfn.IFNA(_xlfn.IFNA(INDEX(l_goods!$D$3:$D$65537,MATCH(JQ$1,l_goods!$A$3:$A$65537,0)),INDEX(background_technosphere!$H$2:$H$65536,MATCH(JQ$1,background_technosphere!$C$2:$C$65536,0))),INDEX(l_fp!$F$3:$F$65537,MATCH(JQ$1,l_fp!$A$3:$A$65537,0)))," ")=0," ",_xlfn.IFNA(_xlfn.IFNA(_xlfn.IFNA(INDEX(l_goods!$D$3:$D$65537,MATCH(JQ$1,l_goods!$A$3:$A$65537,0)),INDEX(background_technosphere!$H$2:$H$65536,MATCH(JQ$1,background_technosphere!$C$2:$C$65536,0))),INDEX(l_fp!$F$3:$F$65537,MATCH(JQ$1,l_fp!$A$3:$A$65537,0)))," "))</f>
        <v xml:space="preserve"> </v>
      </c>
      <c r="JR3" s="57" t="str">
        <f>IF(_xlfn.IFNA(_xlfn.IFNA(_xlfn.IFNA(INDEX(l_goods!$D$3:$D$65537,MATCH(JR$1,l_goods!$A$3:$A$65537,0)),INDEX(background_technosphere!$H$2:$H$65536,MATCH(JR$1,background_technosphere!$C$2:$C$65536,0))),INDEX(l_fp!$F$3:$F$65537,MATCH(JR$1,l_fp!$A$3:$A$65537,0)))," ")=0," ",_xlfn.IFNA(_xlfn.IFNA(_xlfn.IFNA(INDEX(l_goods!$D$3:$D$65537,MATCH(JR$1,l_goods!$A$3:$A$65537,0)),INDEX(background_technosphere!$H$2:$H$65536,MATCH(JR$1,background_technosphere!$C$2:$C$65536,0))),INDEX(l_fp!$F$3:$F$65537,MATCH(JR$1,l_fp!$A$3:$A$65537,0)))," "))</f>
        <v xml:space="preserve"> </v>
      </c>
      <c r="JS3" s="57" t="str">
        <f>IF(_xlfn.IFNA(_xlfn.IFNA(_xlfn.IFNA(INDEX(l_goods!$D$3:$D$65537,MATCH(JS$1,l_goods!$A$3:$A$65537,0)),INDEX(background_technosphere!$H$2:$H$65536,MATCH(JS$1,background_technosphere!$C$2:$C$65536,0))),INDEX(l_fp!$F$3:$F$65537,MATCH(JS$1,l_fp!$A$3:$A$65537,0)))," ")=0," ",_xlfn.IFNA(_xlfn.IFNA(_xlfn.IFNA(INDEX(l_goods!$D$3:$D$65537,MATCH(JS$1,l_goods!$A$3:$A$65537,0)),INDEX(background_technosphere!$H$2:$H$65536,MATCH(JS$1,background_technosphere!$C$2:$C$65536,0))),INDEX(l_fp!$F$3:$F$65537,MATCH(JS$1,l_fp!$A$3:$A$65537,0)))," "))</f>
        <v xml:space="preserve"> </v>
      </c>
      <c r="JT3" s="57" t="str">
        <f>IF(_xlfn.IFNA(_xlfn.IFNA(_xlfn.IFNA(INDEX(l_goods!$D$3:$D$65537,MATCH(JT$1,l_goods!$A$3:$A$65537,0)),INDEX(background_technosphere!$H$2:$H$65536,MATCH(JT$1,background_technosphere!$C$2:$C$65536,0))),INDEX(l_fp!$F$3:$F$65537,MATCH(JT$1,l_fp!$A$3:$A$65537,0)))," ")=0," ",_xlfn.IFNA(_xlfn.IFNA(_xlfn.IFNA(INDEX(l_goods!$D$3:$D$65537,MATCH(JT$1,l_goods!$A$3:$A$65537,0)),INDEX(background_technosphere!$H$2:$H$65536,MATCH(JT$1,background_technosphere!$C$2:$C$65536,0))),INDEX(l_fp!$F$3:$F$65537,MATCH(JT$1,l_fp!$A$3:$A$65537,0)))," "))</f>
        <v xml:space="preserve"> </v>
      </c>
      <c r="JU3" s="57" t="str">
        <f>IF(_xlfn.IFNA(_xlfn.IFNA(_xlfn.IFNA(INDEX(l_goods!$D$3:$D$65537,MATCH(JU$1,l_goods!$A$3:$A$65537,0)),INDEX(background_technosphere!$H$2:$H$65536,MATCH(JU$1,background_technosphere!$C$2:$C$65536,0))),INDEX(l_fp!$F$3:$F$65537,MATCH(JU$1,l_fp!$A$3:$A$65537,0)))," ")=0," ",_xlfn.IFNA(_xlfn.IFNA(_xlfn.IFNA(INDEX(l_goods!$D$3:$D$65537,MATCH(JU$1,l_goods!$A$3:$A$65537,0)),INDEX(background_technosphere!$H$2:$H$65536,MATCH(JU$1,background_technosphere!$C$2:$C$65536,0))),INDEX(l_fp!$F$3:$F$65537,MATCH(JU$1,l_fp!$A$3:$A$65537,0)))," "))</f>
        <v xml:space="preserve"> </v>
      </c>
      <c r="JV3" s="57" t="str">
        <f>IF(_xlfn.IFNA(_xlfn.IFNA(_xlfn.IFNA(INDEX(l_goods!$D$3:$D$65537,MATCH(JV$1,l_goods!$A$3:$A$65537,0)),INDEX(background_technosphere!$H$2:$H$65536,MATCH(JV$1,background_technosphere!$C$2:$C$65536,0))),INDEX(l_fp!$F$3:$F$65537,MATCH(JV$1,l_fp!$A$3:$A$65537,0)))," ")=0," ",_xlfn.IFNA(_xlfn.IFNA(_xlfn.IFNA(INDEX(l_goods!$D$3:$D$65537,MATCH(JV$1,l_goods!$A$3:$A$65537,0)),INDEX(background_technosphere!$H$2:$H$65536,MATCH(JV$1,background_technosphere!$C$2:$C$65536,0))),INDEX(l_fp!$F$3:$F$65537,MATCH(JV$1,l_fp!$A$3:$A$65537,0)))," "))</f>
        <v xml:space="preserve"> </v>
      </c>
      <c r="JW3" s="57" t="str">
        <f>IF(_xlfn.IFNA(_xlfn.IFNA(_xlfn.IFNA(INDEX(l_goods!$D$3:$D$65537,MATCH(JW$1,l_goods!$A$3:$A$65537,0)),INDEX(background_technosphere!$H$2:$H$65536,MATCH(JW$1,background_technosphere!$C$2:$C$65536,0))),INDEX(l_fp!$F$3:$F$65537,MATCH(JW$1,l_fp!$A$3:$A$65537,0)))," ")=0," ",_xlfn.IFNA(_xlfn.IFNA(_xlfn.IFNA(INDEX(l_goods!$D$3:$D$65537,MATCH(JW$1,l_goods!$A$3:$A$65537,0)),INDEX(background_technosphere!$H$2:$H$65536,MATCH(JW$1,background_technosphere!$C$2:$C$65536,0))),INDEX(l_fp!$F$3:$F$65537,MATCH(JW$1,l_fp!$A$3:$A$65537,0)))," "))</f>
        <v xml:space="preserve"> </v>
      </c>
      <c r="JX3" s="57" t="str">
        <f>IF(_xlfn.IFNA(_xlfn.IFNA(_xlfn.IFNA(INDEX(l_goods!$D$3:$D$65537,MATCH(JX$1,l_goods!$A$3:$A$65537,0)),INDEX(background_technosphere!$H$2:$H$65536,MATCH(JX$1,background_technosphere!$C$2:$C$65536,0))),INDEX(l_fp!$F$3:$F$65537,MATCH(JX$1,l_fp!$A$3:$A$65537,0)))," ")=0," ",_xlfn.IFNA(_xlfn.IFNA(_xlfn.IFNA(INDEX(l_goods!$D$3:$D$65537,MATCH(JX$1,l_goods!$A$3:$A$65537,0)),INDEX(background_technosphere!$H$2:$H$65536,MATCH(JX$1,background_technosphere!$C$2:$C$65536,0))),INDEX(l_fp!$F$3:$F$65537,MATCH(JX$1,l_fp!$A$3:$A$65537,0)))," "))</f>
        <v xml:space="preserve"> </v>
      </c>
      <c r="JY3" s="57" t="str">
        <f>IF(_xlfn.IFNA(_xlfn.IFNA(_xlfn.IFNA(INDEX(l_goods!$D$3:$D$65537,MATCH(JY$1,l_goods!$A$3:$A$65537,0)),INDEX(background_technosphere!$H$2:$H$65536,MATCH(JY$1,background_technosphere!$C$2:$C$65536,0))),INDEX(l_fp!$F$3:$F$65537,MATCH(JY$1,l_fp!$A$3:$A$65537,0)))," ")=0," ",_xlfn.IFNA(_xlfn.IFNA(_xlfn.IFNA(INDEX(l_goods!$D$3:$D$65537,MATCH(JY$1,l_goods!$A$3:$A$65537,0)),INDEX(background_technosphere!$H$2:$H$65536,MATCH(JY$1,background_technosphere!$C$2:$C$65536,0))),INDEX(l_fp!$F$3:$F$65537,MATCH(JY$1,l_fp!$A$3:$A$65537,0)))," "))</f>
        <v xml:space="preserve"> </v>
      </c>
      <c r="JZ3" s="57" t="str">
        <f>IF(_xlfn.IFNA(_xlfn.IFNA(_xlfn.IFNA(INDEX(l_goods!$D$3:$D$65537,MATCH(JZ$1,l_goods!$A$3:$A$65537,0)),INDEX(background_technosphere!$H$2:$H$65536,MATCH(JZ$1,background_technosphere!$C$2:$C$65536,0))),INDEX(l_fp!$F$3:$F$65537,MATCH(JZ$1,l_fp!$A$3:$A$65537,0)))," ")=0," ",_xlfn.IFNA(_xlfn.IFNA(_xlfn.IFNA(INDEX(l_goods!$D$3:$D$65537,MATCH(JZ$1,l_goods!$A$3:$A$65537,0)),INDEX(background_technosphere!$H$2:$H$65536,MATCH(JZ$1,background_technosphere!$C$2:$C$65536,0))),INDEX(l_fp!$F$3:$F$65537,MATCH(JZ$1,l_fp!$A$3:$A$65537,0)))," "))</f>
        <v xml:space="preserve"> </v>
      </c>
      <c r="KA3" s="57" t="str">
        <f>IF(_xlfn.IFNA(_xlfn.IFNA(_xlfn.IFNA(INDEX(l_goods!$D$3:$D$65537,MATCH(KA$1,l_goods!$A$3:$A$65537,0)),INDEX(background_technosphere!$H$2:$H$65536,MATCH(KA$1,background_technosphere!$C$2:$C$65536,0))),INDEX(l_fp!$F$3:$F$65537,MATCH(KA$1,l_fp!$A$3:$A$65537,0)))," ")=0," ",_xlfn.IFNA(_xlfn.IFNA(_xlfn.IFNA(INDEX(l_goods!$D$3:$D$65537,MATCH(KA$1,l_goods!$A$3:$A$65537,0)),INDEX(background_technosphere!$H$2:$H$65536,MATCH(KA$1,background_technosphere!$C$2:$C$65536,0))),INDEX(l_fp!$F$3:$F$65537,MATCH(KA$1,l_fp!$A$3:$A$65537,0)))," "))</f>
        <v xml:space="preserve"> </v>
      </c>
      <c r="KB3" s="57" t="str">
        <f>IF(_xlfn.IFNA(_xlfn.IFNA(_xlfn.IFNA(INDEX(l_goods!$D$3:$D$65537,MATCH(KB$1,l_goods!$A$3:$A$65537,0)),INDEX(background_technosphere!$H$2:$H$65536,MATCH(KB$1,background_technosphere!$C$2:$C$65536,0))),INDEX(l_fp!$F$3:$F$65537,MATCH(KB$1,l_fp!$A$3:$A$65537,0)))," ")=0," ",_xlfn.IFNA(_xlfn.IFNA(_xlfn.IFNA(INDEX(l_goods!$D$3:$D$65537,MATCH(KB$1,l_goods!$A$3:$A$65537,0)),INDEX(background_technosphere!$H$2:$H$65536,MATCH(KB$1,background_technosphere!$C$2:$C$65536,0))),INDEX(l_fp!$F$3:$F$65537,MATCH(KB$1,l_fp!$A$3:$A$65537,0)))," "))</f>
        <v xml:space="preserve"> </v>
      </c>
      <c r="KC3" s="57" t="str">
        <f>IF(_xlfn.IFNA(_xlfn.IFNA(_xlfn.IFNA(INDEX(l_goods!$D$3:$D$65537,MATCH(KC$1,l_goods!$A$3:$A$65537,0)),INDEX(background_technosphere!$H$2:$H$65536,MATCH(KC$1,background_technosphere!$C$2:$C$65536,0))),INDEX(l_fp!$F$3:$F$65537,MATCH(KC$1,l_fp!$A$3:$A$65537,0)))," ")=0," ",_xlfn.IFNA(_xlfn.IFNA(_xlfn.IFNA(INDEX(l_goods!$D$3:$D$65537,MATCH(KC$1,l_goods!$A$3:$A$65537,0)),INDEX(background_technosphere!$H$2:$H$65536,MATCH(KC$1,background_technosphere!$C$2:$C$65536,0))),INDEX(l_fp!$F$3:$F$65537,MATCH(KC$1,l_fp!$A$3:$A$65537,0)))," "))</f>
        <v xml:space="preserve"> </v>
      </c>
      <c r="KD3" s="57" t="str">
        <f>IF(_xlfn.IFNA(_xlfn.IFNA(_xlfn.IFNA(INDEX(l_goods!$D$3:$D$65537,MATCH(KD$1,l_goods!$A$3:$A$65537,0)),INDEX(background_technosphere!$H$2:$H$65536,MATCH(KD$1,background_technosphere!$C$2:$C$65536,0))),INDEX(l_fp!$F$3:$F$65537,MATCH(KD$1,l_fp!$A$3:$A$65537,0)))," ")=0," ",_xlfn.IFNA(_xlfn.IFNA(_xlfn.IFNA(INDEX(l_goods!$D$3:$D$65537,MATCH(KD$1,l_goods!$A$3:$A$65537,0)),INDEX(background_technosphere!$H$2:$H$65536,MATCH(KD$1,background_technosphere!$C$2:$C$65536,0))),INDEX(l_fp!$F$3:$F$65537,MATCH(KD$1,l_fp!$A$3:$A$65537,0)))," "))</f>
        <v xml:space="preserve"> </v>
      </c>
      <c r="KE3" s="57" t="str">
        <f>IF(_xlfn.IFNA(_xlfn.IFNA(_xlfn.IFNA(INDEX(l_goods!$D$3:$D$65537,MATCH(KE$1,l_goods!$A$3:$A$65537,0)),INDEX(background_technosphere!$H$2:$H$65536,MATCH(KE$1,background_technosphere!$C$2:$C$65536,0))),INDEX(l_fp!$F$3:$F$65537,MATCH(KE$1,l_fp!$A$3:$A$65537,0)))," ")=0," ",_xlfn.IFNA(_xlfn.IFNA(_xlfn.IFNA(INDEX(l_goods!$D$3:$D$65537,MATCH(KE$1,l_goods!$A$3:$A$65537,0)),INDEX(background_technosphere!$H$2:$H$65536,MATCH(KE$1,background_technosphere!$C$2:$C$65536,0))),INDEX(l_fp!$F$3:$F$65537,MATCH(KE$1,l_fp!$A$3:$A$65537,0)))," "))</f>
        <v xml:space="preserve"> </v>
      </c>
      <c r="KF3" s="57" t="str">
        <f>IF(_xlfn.IFNA(_xlfn.IFNA(_xlfn.IFNA(INDEX(l_goods!$D$3:$D$65537,MATCH(KF$1,l_goods!$A$3:$A$65537,0)),INDEX(background_technosphere!$H$2:$H$65536,MATCH(KF$1,background_technosphere!$C$2:$C$65536,0))),INDEX(l_fp!$F$3:$F$65537,MATCH(KF$1,l_fp!$A$3:$A$65537,0)))," ")=0," ",_xlfn.IFNA(_xlfn.IFNA(_xlfn.IFNA(INDEX(l_goods!$D$3:$D$65537,MATCH(KF$1,l_goods!$A$3:$A$65537,0)),INDEX(background_technosphere!$H$2:$H$65536,MATCH(KF$1,background_technosphere!$C$2:$C$65536,0))),INDEX(l_fp!$F$3:$F$65537,MATCH(KF$1,l_fp!$A$3:$A$65537,0)))," "))</f>
        <v xml:space="preserve"> </v>
      </c>
      <c r="KG3" s="57" t="str">
        <f>IF(_xlfn.IFNA(_xlfn.IFNA(_xlfn.IFNA(INDEX(l_goods!$D$3:$D$65537,MATCH(KG$1,l_goods!$A$3:$A$65537,0)),INDEX(background_technosphere!$H$2:$H$65536,MATCH(KG$1,background_technosphere!$C$2:$C$65536,0))),INDEX(l_fp!$F$3:$F$65537,MATCH(KG$1,l_fp!$A$3:$A$65537,0)))," ")=0," ",_xlfn.IFNA(_xlfn.IFNA(_xlfn.IFNA(INDEX(l_goods!$D$3:$D$65537,MATCH(KG$1,l_goods!$A$3:$A$65537,0)),INDEX(background_technosphere!$H$2:$H$65536,MATCH(KG$1,background_technosphere!$C$2:$C$65536,0))),INDEX(l_fp!$F$3:$F$65537,MATCH(KG$1,l_fp!$A$3:$A$65537,0)))," "))</f>
        <v xml:space="preserve"> </v>
      </c>
      <c r="KH3" s="57" t="str">
        <f>IF(_xlfn.IFNA(_xlfn.IFNA(_xlfn.IFNA(INDEX(l_goods!$D$3:$D$65537,MATCH(KH$1,l_goods!$A$3:$A$65537,0)),INDEX(background_technosphere!$H$2:$H$65536,MATCH(KH$1,background_technosphere!$C$2:$C$65536,0))),INDEX(l_fp!$F$3:$F$65537,MATCH(KH$1,l_fp!$A$3:$A$65537,0)))," ")=0," ",_xlfn.IFNA(_xlfn.IFNA(_xlfn.IFNA(INDEX(l_goods!$D$3:$D$65537,MATCH(KH$1,l_goods!$A$3:$A$65537,0)),INDEX(background_technosphere!$H$2:$H$65536,MATCH(KH$1,background_technosphere!$C$2:$C$65536,0))),INDEX(l_fp!$F$3:$F$65537,MATCH(KH$1,l_fp!$A$3:$A$65537,0)))," "))</f>
        <v xml:space="preserve"> </v>
      </c>
      <c r="KI3" s="57" t="str">
        <f>IF(_xlfn.IFNA(_xlfn.IFNA(_xlfn.IFNA(INDEX(l_goods!$D$3:$D$65537,MATCH(KI$1,l_goods!$A$3:$A$65537,0)),INDEX(background_technosphere!$H$2:$H$65536,MATCH(KI$1,background_technosphere!$C$2:$C$65536,0))),INDEX(l_fp!$F$3:$F$65537,MATCH(KI$1,l_fp!$A$3:$A$65537,0)))," ")=0," ",_xlfn.IFNA(_xlfn.IFNA(_xlfn.IFNA(INDEX(l_goods!$D$3:$D$65537,MATCH(KI$1,l_goods!$A$3:$A$65537,0)),INDEX(background_technosphere!$H$2:$H$65536,MATCH(KI$1,background_technosphere!$C$2:$C$65536,0))),INDEX(l_fp!$F$3:$F$65537,MATCH(KI$1,l_fp!$A$3:$A$65537,0)))," "))</f>
        <v xml:space="preserve"> </v>
      </c>
      <c r="KJ3" s="57" t="str">
        <f>IF(_xlfn.IFNA(_xlfn.IFNA(_xlfn.IFNA(INDEX(l_goods!$D$3:$D$65537,MATCH(KJ$1,l_goods!$A$3:$A$65537,0)),INDEX(background_technosphere!$H$2:$H$65536,MATCH(KJ$1,background_technosphere!$C$2:$C$65536,0))),INDEX(l_fp!$F$3:$F$65537,MATCH(KJ$1,l_fp!$A$3:$A$65537,0)))," ")=0," ",_xlfn.IFNA(_xlfn.IFNA(_xlfn.IFNA(INDEX(l_goods!$D$3:$D$65537,MATCH(KJ$1,l_goods!$A$3:$A$65537,0)),INDEX(background_technosphere!$H$2:$H$65536,MATCH(KJ$1,background_technosphere!$C$2:$C$65536,0))),INDEX(l_fp!$F$3:$F$65537,MATCH(KJ$1,l_fp!$A$3:$A$65537,0)))," "))</f>
        <v xml:space="preserve"> </v>
      </c>
      <c r="KK3" s="57" t="str">
        <f>IF(_xlfn.IFNA(_xlfn.IFNA(_xlfn.IFNA(INDEX(l_goods!$D$3:$D$65537,MATCH(KK$1,l_goods!$A$3:$A$65537,0)),INDEX(background_technosphere!$H$2:$H$65536,MATCH(KK$1,background_technosphere!$C$2:$C$65536,0))),INDEX(l_fp!$F$3:$F$65537,MATCH(KK$1,l_fp!$A$3:$A$65537,0)))," ")=0," ",_xlfn.IFNA(_xlfn.IFNA(_xlfn.IFNA(INDEX(l_goods!$D$3:$D$65537,MATCH(KK$1,l_goods!$A$3:$A$65537,0)),INDEX(background_technosphere!$H$2:$H$65536,MATCH(KK$1,background_technosphere!$C$2:$C$65536,0))),INDEX(l_fp!$F$3:$F$65537,MATCH(KK$1,l_fp!$A$3:$A$65537,0)))," "))</f>
        <v xml:space="preserve"> </v>
      </c>
      <c r="KL3" s="57" t="str">
        <f>IF(_xlfn.IFNA(_xlfn.IFNA(_xlfn.IFNA(INDEX(l_goods!$D$3:$D$65537,MATCH(KL$1,l_goods!$A$3:$A$65537,0)),INDEX(background_technosphere!$H$2:$H$65536,MATCH(KL$1,background_technosphere!$C$2:$C$65536,0))),INDEX(l_fp!$F$3:$F$65537,MATCH(KL$1,l_fp!$A$3:$A$65537,0)))," ")=0," ",_xlfn.IFNA(_xlfn.IFNA(_xlfn.IFNA(INDEX(l_goods!$D$3:$D$65537,MATCH(KL$1,l_goods!$A$3:$A$65537,0)),INDEX(background_technosphere!$H$2:$H$65536,MATCH(KL$1,background_technosphere!$C$2:$C$65536,0))),INDEX(l_fp!$F$3:$F$65537,MATCH(KL$1,l_fp!$A$3:$A$65537,0)))," "))</f>
        <v xml:space="preserve"> </v>
      </c>
      <c r="KM3" s="57" t="str">
        <f>IF(_xlfn.IFNA(_xlfn.IFNA(_xlfn.IFNA(INDEX(l_goods!$D$3:$D$65537,MATCH(KM$1,l_goods!$A$3:$A$65537,0)),INDEX(background_technosphere!$H$2:$H$65536,MATCH(KM$1,background_technosphere!$C$2:$C$65536,0))),INDEX(l_fp!$F$3:$F$65537,MATCH(KM$1,l_fp!$A$3:$A$65537,0)))," ")=0," ",_xlfn.IFNA(_xlfn.IFNA(_xlfn.IFNA(INDEX(l_goods!$D$3:$D$65537,MATCH(KM$1,l_goods!$A$3:$A$65537,0)),INDEX(background_technosphere!$H$2:$H$65536,MATCH(KM$1,background_technosphere!$C$2:$C$65536,0))),INDEX(l_fp!$F$3:$F$65537,MATCH(KM$1,l_fp!$A$3:$A$65537,0)))," "))</f>
        <v xml:space="preserve"> </v>
      </c>
      <c r="KN3" s="57" t="str">
        <f>IF(_xlfn.IFNA(_xlfn.IFNA(_xlfn.IFNA(INDEX(l_goods!$D$3:$D$65537,MATCH(KN$1,l_goods!$A$3:$A$65537,0)),INDEX(background_technosphere!$H$2:$H$65536,MATCH(KN$1,background_technosphere!$C$2:$C$65536,0))),INDEX(l_fp!$F$3:$F$65537,MATCH(KN$1,l_fp!$A$3:$A$65537,0)))," ")=0," ",_xlfn.IFNA(_xlfn.IFNA(_xlfn.IFNA(INDEX(l_goods!$D$3:$D$65537,MATCH(KN$1,l_goods!$A$3:$A$65537,0)),INDEX(background_technosphere!$H$2:$H$65536,MATCH(KN$1,background_technosphere!$C$2:$C$65536,0))),INDEX(l_fp!$F$3:$F$65537,MATCH(KN$1,l_fp!$A$3:$A$65537,0)))," "))</f>
        <v xml:space="preserve"> </v>
      </c>
      <c r="KO3" s="57" t="str">
        <f>IF(_xlfn.IFNA(_xlfn.IFNA(_xlfn.IFNA(INDEX(l_goods!$D$3:$D$65537,MATCH(KO$1,l_goods!$A$3:$A$65537,0)),INDEX(background_technosphere!$H$2:$H$65536,MATCH(KO$1,background_technosphere!$C$2:$C$65536,0))),INDEX(l_fp!$F$3:$F$65537,MATCH(KO$1,l_fp!$A$3:$A$65537,0)))," ")=0," ",_xlfn.IFNA(_xlfn.IFNA(_xlfn.IFNA(INDEX(l_goods!$D$3:$D$65537,MATCH(KO$1,l_goods!$A$3:$A$65537,0)),INDEX(background_technosphere!$H$2:$H$65536,MATCH(KO$1,background_technosphere!$C$2:$C$65536,0))),INDEX(l_fp!$F$3:$F$65537,MATCH(KO$1,l_fp!$A$3:$A$65537,0)))," "))</f>
        <v xml:space="preserve"> </v>
      </c>
      <c r="KP3" s="57" t="str">
        <f>IF(_xlfn.IFNA(_xlfn.IFNA(_xlfn.IFNA(INDEX(l_goods!$D$3:$D$65537,MATCH(KP$1,l_goods!$A$3:$A$65537,0)),INDEX(background_technosphere!$H$2:$H$65536,MATCH(KP$1,background_technosphere!$C$2:$C$65536,0))),INDEX(l_fp!$F$3:$F$65537,MATCH(KP$1,l_fp!$A$3:$A$65537,0)))," ")=0," ",_xlfn.IFNA(_xlfn.IFNA(_xlfn.IFNA(INDEX(l_goods!$D$3:$D$65537,MATCH(KP$1,l_goods!$A$3:$A$65537,0)),INDEX(background_technosphere!$H$2:$H$65536,MATCH(KP$1,background_technosphere!$C$2:$C$65536,0))),INDEX(l_fp!$F$3:$F$65537,MATCH(KP$1,l_fp!$A$3:$A$65537,0)))," "))</f>
        <v xml:space="preserve"> </v>
      </c>
      <c r="KQ3" s="57" t="str">
        <f>IF(_xlfn.IFNA(_xlfn.IFNA(_xlfn.IFNA(INDEX(l_goods!$D$3:$D$65537,MATCH(KQ$1,l_goods!$A$3:$A$65537,0)),INDEX(background_technosphere!$H$2:$H$65536,MATCH(KQ$1,background_technosphere!$C$2:$C$65536,0))),INDEX(l_fp!$F$3:$F$65537,MATCH(KQ$1,l_fp!$A$3:$A$65537,0)))," ")=0," ",_xlfn.IFNA(_xlfn.IFNA(_xlfn.IFNA(INDEX(l_goods!$D$3:$D$65537,MATCH(KQ$1,l_goods!$A$3:$A$65537,0)),INDEX(background_technosphere!$H$2:$H$65536,MATCH(KQ$1,background_technosphere!$C$2:$C$65536,0))),INDEX(l_fp!$F$3:$F$65537,MATCH(KQ$1,l_fp!$A$3:$A$65537,0)))," "))</f>
        <v xml:space="preserve"> </v>
      </c>
      <c r="KR3" s="57" t="str">
        <f>IF(_xlfn.IFNA(_xlfn.IFNA(_xlfn.IFNA(INDEX(l_goods!$D$3:$D$65537,MATCH(KR$1,l_goods!$A$3:$A$65537,0)),INDEX(background_technosphere!$H$2:$H$65536,MATCH(KR$1,background_technosphere!$C$2:$C$65536,0))),INDEX(l_fp!$F$3:$F$65537,MATCH(KR$1,l_fp!$A$3:$A$65537,0)))," ")=0," ",_xlfn.IFNA(_xlfn.IFNA(_xlfn.IFNA(INDEX(l_goods!$D$3:$D$65537,MATCH(KR$1,l_goods!$A$3:$A$65537,0)),INDEX(background_technosphere!$H$2:$H$65536,MATCH(KR$1,background_technosphere!$C$2:$C$65536,0))),INDEX(l_fp!$F$3:$F$65537,MATCH(KR$1,l_fp!$A$3:$A$65537,0)))," "))</f>
        <v xml:space="preserve"> </v>
      </c>
      <c r="KS3" s="57" t="str">
        <f>IF(_xlfn.IFNA(_xlfn.IFNA(_xlfn.IFNA(INDEX(l_goods!$D$3:$D$65537,MATCH(KS$1,l_goods!$A$3:$A$65537,0)),INDEX(background_technosphere!$H$2:$H$65536,MATCH(KS$1,background_technosphere!$C$2:$C$65536,0))),INDEX(l_fp!$F$3:$F$65537,MATCH(KS$1,l_fp!$A$3:$A$65537,0)))," ")=0," ",_xlfn.IFNA(_xlfn.IFNA(_xlfn.IFNA(INDEX(l_goods!$D$3:$D$65537,MATCH(KS$1,l_goods!$A$3:$A$65537,0)),INDEX(background_technosphere!$H$2:$H$65536,MATCH(KS$1,background_technosphere!$C$2:$C$65536,0))),INDEX(l_fp!$F$3:$F$65537,MATCH(KS$1,l_fp!$A$3:$A$65537,0)))," "))</f>
        <v xml:space="preserve"> </v>
      </c>
      <c r="KT3" s="57" t="str">
        <f>IF(_xlfn.IFNA(_xlfn.IFNA(_xlfn.IFNA(INDEX(l_goods!$D$3:$D$65537,MATCH(KT$1,l_goods!$A$3:$A$65537,0)),INDEX(background_technosphere!$H$2:$H$65536,MATCH(KT$1,background_technosphere!$C$2:$C$65536,0))),INDEX(l_fp!$F$3:$F$65537,MATCH(KT$1,l_fp!$A$3:$A$65537,0)))," ")=0," ",_xlfn.IFNA(_xlfn.IFNA(_xlfn.IFNA(INDEX(l_goods!$D$3:$D$65537,MATCH(KT$1,l_goods!$A$3:$A$65537,0)),INDEX(background_technosphere!$H$2:$H$65536,MATCH(KT$1,background_technosphere!$C$2:$C$65536,0))),INDEX(l_fp!$F$3:$F$65537,MATCH(KT$1,l_fp!$A$3:$A$65537,0)))," "))</f>
        <v xml:space="preserve"> </v>
      </c>
      <c r="KU3" s="57" t="str">
        <f>IF(_xlfn.IFNA(_xlfn.IFNA(_xlfn.IFNA(INDEX(l_goods!$D$3:$D$65537,MATCH(KU$1,l_goods!$A$3:$A$65537,0)),INDEX(background_technosphere!$H$2:$H$65536,MATCH(KU$1,background_technosphere!$C$2:$C$65536,0))),INDEX(l_fp!$F$3:$F$65537,MATCH(KU$1,l_fp!$A$3:$A$65537,0)))," ")=0," ",_xlfn.IFNA(_xlfn.IFNA(_xlfn.IFNA(INDEX(l_goods!$D$3:$D$65537,MATCH(KU$1,l_goods!$A$3:$A$65537,0)),INDEX(background_technosphere!$H$2:$H$65536,MATCH(KU$1,background_technosphere!$C$2:$C$65536,0))),INDEX(l_fp!$F$3:$F$65537,MATCH(KU$1,l_fp!$A$3:$A$65537,0)))," "))</f>
        <v xml:space="preserve"> </v>
      </c>
      <c r="KV3" s="57" t="str">
        <f>IF(_xlfn.IFNA(_xlfn.IFNA(_xlfn.IFNA(INDEX(l_goods!$D$3:$D$65537,MATCH(KV$1,l_goods!$A$3:$A$65537,0)),INDEX(background_technosphere!$H$2:$H$65536,MATCH(KV$1,background_technosphere!$C$2:$C$65536,0))),INDEX(l_fp!$F$3:$F$65537,MATCH(KV$1,l_fp!$A$3:$A$65537,0)))," ")=0," ",_xlfn.IFNA(_xlfn.IFNA(_xlfn.IFNA(INDEX(l_goods!$D$3:$D$65537,MATCH(KV$1,l_goods!$A$3:$A$65537,0)),INDEX(background_technosphere!$H$2:$H$65536,MATCH(KV$1,background_technosphere!$C$2:$C$65536,0))),INDEX(l_fp!$F$3:$F$65537,MATCH(KV$1,l_fp!$A$3:$A$65537,0)))," "))</f>
        <v xml:space="preserve"> </v>
      </c>
      <c r="KW3" s="57" t="str">
        <f>IF(_xlfn.IFNA(_xlfn.IFNA(_xlfn.IFNA(INDEX(l_goods!$D$3:$D$65537,MATCH(KW$1,l_goods!$A$3:$A$65537,0)),INDEX(background_technosphere!$H$2:$H$65536,MATCH(KW$1,background_technosphere!$C$2:$C$65536,0))),INDEX(l_fp!$F$3:$F$65537,MATCH(KW$1,l_fp!$A$3:$A$65537,0)))," ")=0," ",_xlfn.IFNA(_xlfn.IFNA(_xlfn.IFNA(INDEX(l_goods!$D$3:$D$65537,MATCH(KW$1,l_goods!$A$3:$A$65537,0)),INDEX(background_technosphere!$H$2:$H$65536,MATCH(KW$1,background_technosphere!$C$2:$C$65536,0))),INDEX(l_fp!$F$3:$F$65537,MATCH(KW$1,l_fp!$A$3:$A$65537,0)))," "))</f>
        <v xml:space="preserve"> </v>
      </c>
      <c r="KX3" s="57" t="str">
        <f>IF(_xlfn.IFNA(_xlfn.IFNA(_xlfn.IFNA(INDEX(l_goods!$D$3:$D$65537,MATCH(KX$1,l_goods!$A$3:$A$65537,0)),INDEX(background_technosphere!$H$2:$H$65536,MATCH(KX$1,background_technosphere!$C$2:$C$65536,0))),INDEX(l_fp!$F$3:$F$65537,MATCH(KX$1,l_fp!$A$3:$A$65537,0)))," ")=0," ",_xlfn.IFNA(_xlfn.IFNA(_xlfn.IFNA(INDEX(l_goods!$D$3:$D$65537,MATCH(KX$1,l_goods!$A$3:$A$65537,0)),INDEX(background_technosphere!$H$2:$H$65536,MATCH(KX$1,background_technosphere!$C$2:$C$65536,0))),INDEX(l_fp!$F$3:$F$65537,MATCH(KX$1,l_fp!$A$3:$A$65537,0)))," "))</f>
        <v xml:space="preserve"> </v>
      </c>
      <c r="KY3" s="57" t="str">
        <f>IF(_xlfn.IFNA(_xlfn.IFNA(_xlfn.IFNA(INDEX(l_goods!$D$3:$D$65537,MATCH(KY$1,l_goods!$A$3:$A$65537,0)),INDEX(background_technosphere!$H$2:$H$65536,MATCH(KY$1,background_technosphere!$C$2:$C$65536,0))),INDEX(l_fp!$F$3:$F$65537,MATCH(KY$1,l_fp!$A$3:$A$65537,0)))," ")=0," ",_xlfn.IFNA(_xlfn.IFNA(_xlfn.IFNA(INDEX(l_goods!$D$3:$D$65537,MATCH(KY$1,l_goods!$A$3:$A$65537,0)),INDEX(background_technosphere!$H$2:$H$65536,MATCH(KY$1,background_technosphere!$C$2:$C$65536,0))),INDEX(l_fp!$F$3:$F$65537,MATCH(KY$1,l_fp!$A$3:$A$65537,0)))," "))</f>
        <v xml:space="preserve"> </v>
      </c>
      <c r="KZ3" s="57" t="str">
        <f>IF(_xlfn.IFNA(_xlfn.IFNA(_xlfn.IFNA(INDEX(l_goods!$D$3:$D$65537,MATCH(KZ$1,l_goods!$A$3:$A$65537,0)),INDEX(background_technosphere!$H$2:$H$65536,MATCH(KZ$1,background_technosphere!$C$2:$C$65536,0))),INDEX(l_fp!$F$3:$F$65537,MATCH(KZ$1,l_fp!$A$3:$A$65537,0)))," ")=0," ",_xlfn.IFNA(_xlfn.IFNA(_xlfn.IFNA(INDEX(l_goods!$D$3:$D$65537,MATCH(KZ$1,l_goods!$A$3:$A$65537,0)),INDEX(background_technosphere!$H$2:$H$65536,MATCH(KZ$1,background_technosphere!$C$2:$C$65536,0))),INDEX(l_fp!$F$3:$F$65537,MATCH(KZ$1,l_fp!$A$3:$A$65537,0)))," "))</f>
        <v xml:space="preserve"> </v>
      </c>
      <c r="LA3" s="57" t="str">
        <f>IF(_xlfn.IFNA(_xlfn.IFNA(_xlfn.IFNA(INDEX(l_goods!$D$3:$D$65537,MATCH(LA$1,l_goods!$A$3:$A$65537,0)),INDEX(background_technosphere!$H$2:$H$65536,MATCH(LA$1,background_technosphere!$C$2:$C$65536,0))),INDEX(l_fp!$F$3:$F$65537,MATCH(LA$1,l_fp!$A$3:$A$65537,0)))," ")=0," ",_xlfn.IFNA(_xlfn.IFNA(_xlfn.IFNA(INDEX(l_goods!$D$3:$D$65537,MATCH(LA$1,l_goods!$A$3:$A$65537,0)),INDEX(background_technosphere!$H$2:$H$65536,MATCH(LA$1,background_technosphere!$C$2:$C$65536,0))),INDEX(l_fp!$F$3:$F$65537,MATCH(LA$1,l_fp!$A$3:$A$65537,0)))," "))</f>
        <v xml:space="preserve"> </v>
      </c>
      <c r="LB3" s="57" t="str">
        <f>IF(_xlfn.IFNA(_xlfn.IFNA(_xlfn.IFNA(INDEX(l_goods!$D$3:$D$65537,MATCH(LB$1,l_goods!$A$3:$A$65537,0)),INDEX(background_technosphere!$H$2:$H$65536,MATCH(LB$1,background_technosphere!$C$2:$C$65536,0))),INDEX(l_fp!$F$3:$F$65537,MATCH(LB$1,l_fp!$A$3:$A$65537,0)))," ")=0," ",_xlfn.IFNA(_xlfn.IFNA(_xlfn.IFNA(INDEX(l_goods!$D$3:$D$65537,MATCH(LB$1,l_goods!$A$3:$A$65537,0)),INDEX(background_technosphere!$H$2:$H$65536,MATCH(LB$1,background_technosphere!$C$2:$C$65536,0))),INDEX(l_fp!$F$3:$F$65537,MATCH(LB$1,l_fp!$A$3:$A$65537,0)))," "))</f>
        <v xml:space="preserve"> </v>
      </c>
      <c r="LC3" s="57" t="str">
        <f>IF(_xlfn.IFNA(_xlfn.IFNA(_xlfn.IFNA(INDEX(l_goods!$D$3:$D$65537,MATCH(LC$1,l_goods!$A$3:$A$65537,0)),INDEX(background_technosphere!$H$2:$H$65536,MATCH(LC$1,background_technosphere!$C$2:$C$65536,0))),INDEX(l_fp!$F$3:$F$65537,MATCH(LC$1,l_fp!$A$3:$A$65537,0)))," ")=0," ",_xlfn.IFNA(_xlfn.IFNA(_xlfn.IFNA(INDEX(l_goods!$D$3:$D$65537,MATCH(LC$1,l_goods!$A$3:$A$65537,0)),INDEX(background_technosphere!$H$2:$H$65536,MATCH(LC$1,background_technosphere!$C$2:$C$65536,0))),INDEX(l_fp!$F$3:$F$65537,MATCH(LC$1,l_fp!$A$3:$A$65537,0)))," "))</f>
        <v xml:space="preserve"> </v>
      </c>
      <c r="LD3" s="57" t="str">
        <f>IF(_xlfn.IFNA(_xlfn.IFNA(_xlfn.IFNA(INDEX(l_goods!$D$3:$D$65537,MATCH(LD$1,l_goods!$A$3:$A$65537,0)),INDEX(background_technosphere!$H$2:$H$65536,MATCH(LD$1,background_technosphere!$C$2:$C$65536,0))),INDEX(l_fp!$F$3:$F$65537,MATCH(LD$1,l_fp!$A$3:$A$65537,0)))," ")=0," ",_xlfn.IFNA(_xlfn.IFNA(_xlfn.IFNA(INDEX(l_goods!$D$3:$D$65537,MATCH(LD$1,l_goods!$A$3:$A$65537,0)),INDEX(background_technosphere!$H$2:$H$65536,MATCH(LD$1,background_technosphere!$C$2:$C$65536,0))),INDEX(l_fp!$F$3:$F$65537,MATCH(LD$1,l_fp!$A$3:$A$65537,0)))," "))</f>
        <v xml:space="preserve"> </v>
      </c>
      <c r="LE3" s="57" t="str">
        <f>IF(_xlfn.IFNA(_xlfn.IFNA(_xlfn.IFNA(INDEX(l_goods!$D$3:$D$65537,MATCH(LE$1,l_goods!$A$3:$A$65537,0)),INDEX(background_technosphere!$H$2:$H$65536,MATCH(LE$1,background_technosphere!$C$2:$C$65536,0))),INDEX(l_fp!$F$3:$F$65537,MATCH(LE$1,l_fp!$A$3:$A$65537,0)))," ")=0," ",_xlfn.IFNA(_xlfn.IFNA(_xlfn.IFNA(INDEX(l_goods!$D$3:$D$65537,MATCH(LE$1,l_goods!$A$3:$A$65537,0)),INDEX(background_technosphere!$H$2:$H$65536,MATCH(LE$1,background_technosphere!$C$2:$C$65536,0))),INDEX(l_fp!$F$3:$F$65537,MATCH(LE$1,l_fp!$A$3:$A$65537,0)))," "))</f>
        <v xml:space="preserve"> </v>
      </c>
      <c r="LF3" s="57" t="str">
        <f>IF(_xlfn.IFNA(_xlfn.IFNA(_xlfn.IFNA(INDEX(l_goods!$D$3:$D$65537,MATCH(LF$1,l_goods!$A$3:$A$65537,0)),INDEX(background_technosphere!$H$2:$H$65536,MATCH(LF$1,background_technosphere!$C$2:$C$65536,0))),INDEX(l_fp!$F$3:$F$65537,MATCH(LF$1,l_fp!$A$3:$A$65537,0)))," ")=0," ",_xlfn.IFNA(_xlfn.IFNA(_xlfn.IFNA(INDEX(l_goods!$D$3:$D$65537,MATCH(LF$1,l_goods!$A$3:$A$65537,0)),INDEX(background_technosphere!$H$2:$H$65536,MATCH(LF$1,background_technosphere!$C$2:$C$65536,0))),INDEX(l_fp!$F$3:$F$65537,MATCH(LF$1,l_fp!$A$3:$A$65537,0)))," "))</f>
        <v xml:space="preserve"> </v>
      </c>
      <c r="LG3" s="57" t="str">
        <f>IF(_xlfn.IFNA(_xlfn.IFNA(_xlfn.IFNA(INDEX(l_goods!$D$3:$D$65537,MATCH(LG$1,l_goods!$A$3:$A$65537,0)),INDEX(background_technosphere!$H$2:$H$65536,MATCH(LG$1,background_technosphere!$C$2:$C$65536,0))),INDEX(l_fp!$F$3:$F$65537,MATCH(LG$1,l_fp!$A$3:$A$65537,0)))," ")=0," ",_xlfn.IFNA(_xlfn.IFNA(_xlfn.IFNA(INDEX(l_goods!$D$3:$D$65537,MATCH(LG$1,l_goods!$A$3:$A$65537,0)),INDEX(background_technosphere!$H$2:$H$65536,MATCH(LG$1,background_technosphere!$C$2:$C$65536,0))),INDEX(l_fp!$F$3:$F$65537,MATCH(LG$1,l_fp!$A$3:$A$65537,0)))," "))</f>
        <v xml:space="preserve"> </v>
      </c>
      <c r="LH3" s="57" t="str">
        <f>IF(_xlfn.IFNA(_xlfn.IFNA(_xlfn.IFNA(INDEX(l_goods!$D$3:$D$65537,MATCH(LH$1,l_goods!$A$3:$A$65537,0)),INDEX(background_technosphere!$H$2:$H$65536,MATCH(LH$1,background_technosphere!$C$2:$C$65536,0))),INDEX(l_fp!$F$3:$F$65537,MATCH(LH$1,l_fp!$A$3:$A$65537,0)))," ")=0," ",_xlfn.IFNA(_xlfn.IFNA(_xlfn.IFNA(INDEX(l_goods!$D$3:$D$65537,MATCH(LH$1,l_goods!$A$3:$A$65537,0)),INDEX(background_technosphere!$H$2:$H$65536,MATCH(LH$1,background_technosphere!$C$2:$C$65536,0))),INDEX(l_fp!$F$3:$F$65537,MATCH(LH$1,l_fp!$A$3:$A$65537,0)))," "))</f>
        <v xml:space="preserve"> </v>
      </c>
      <c r="LI3" s="57" t="str">
        <f>IF(_xlfn.IFNA(_xlfn.IFNA(_xlfn.IFNA(INDEX(l_goods!$D$3:$D$65537,MATCH(LI$1,l_goods!$A$3:$A$65537,0)),INDEX(background_technosphere!$H$2:$H$65536,MATCH(LI$1,background_technosphere!$C$2:$C$65536,0))),INDEX(l_fp!$F$3:$F$65537,MATCH(LI$1,l_fp!$A$3:$A$65537,0)))," ")=0," ",_xlfn.IFNA(_xlfn.IFNA(_xlfn.IFNA(INDEX(l_goods!$D$3:$D$65537,MATCH(LI$1,l_goods!$A$3:$A$65537,0)),INDEX(background_technosphere!$H$2:$H$65536,MATCH(LI$1,background_technosphere!$C$2:$C$65536,0))),INDEX(l_fp!$F$3:$F$65537,MATCH(LI$1,l_fp!$A$3:$A$65537,0)))," "))</f>
        <v xml:space="preserve"> </v>
      </c>
      <c r="LJ3" s="57" t="str">
        <f>IF(_xlfn.IFNA(_xlfn.IFNA(_xlfn.IFNA(INDEX(l_goods!$D$3:$D$65537,MATCH(LJ$1,l_goods!$A$3:$A$65537,0)),INDEX(background_technosphere!$H$2:$H$65536,MATCH(LJ$1,background_technosphere!$C$2:$C$65536,0))),INDEX(l_fp!$F$3:$F$65537,MATCH(LJ$1,l_fp!$A$3:$A$65537,0)))," ")=0," ",_xlfn.IFNA(_xlfn.IFNA(_xlfn.IFNA(INDEX(l_goods!$D$3:$D$65537,MATCH(LJ$1,l_goods!$A$3:$A$65537,0)),INDEX(background_technosphere!$H$2:$H$65536,MATCH(LJ$1,background_technosphere!$C$2:$C$65536,0))),INDEX(l_fp!$F$3:$F$65537,MATCH(LJ$1,l_fp!$A$3:$A$65537,0)))," "))</f>
        <v xml:space="preserve"> </v>
      </c>
      <c r="LK3" s="57" t="str">
        <f>IF(_xlfn.IFNA(_xlfn.IFNA(_xlfn.IFNA(INDEX(l_goods!$D$3:$D$65537,MATCH(LK$1,l_goods!$A$3:$A$65537,0)),INDEX(background_technosphere!$H$2:$H$65536,MATCH(LK$1,background_technosphere!$C$2:$C$65536,0))),INDEX(l_fp!$F$3:$F$65537,MATCH(LK$1,l_fp!$A$3:$A$65537,0)))," ")=0," ",_xlfn.IFNA(_xlfn.IFNA(_xlfn.IFNA(INDEX(l_goods!$D$3:$D$65537,MATCH(LK$1,l_goods!$A$3:$A$65537,0)),INDEX(background_technosphere!$H$2:$H$65536,MATCH(LK$1,background_technosphere!$C$2:$C$65536,0))),INDEX(l_fp!$F$3:$F$65537,MATCH(LK$1,l_fp!$A$3:$A$65537,0)))," "))</f>
        <v xml:space="preserve"> </v>
      </c>
      <c r="LL3" s="57" t="str">
        <f>IF(_xlfn.IFNA(_xlfn.IFNA(_xlfn.IFNA(INDEX(l_goods!$D$3:$D$65537,MATCH(LL$1,l_goods!$A$3:$A$65537,0)),INDEX(background_technosphere!$H$2:$H$65536,MATCH(LL$1,background_technosphere!$C$2:$C$65536,0))),INDEX(l_fp!$F$3:$F$65537,MATCH(LL$1,l_fp!$A$3:$A$65537,0)))," ")=0," ",_xlfn.IFNA(_xlfn.IFNA(_xlfn.IFNA(INDEX(l_goods!$D$3:$D$65537,MATCH(LL$1,l_goods!$A$3:$A$65537,0)),INDEX(background_technosphere!$H$2:$H$65536,MATCH(LL$1,background_technosphere!$C$2:$C$65536,0))),INDEX(l_fp!$F$3:$F$65537,MATCH(LL$1,l_fp!$A$3:$A$65537,0)))," "))</f>
        <v xml:space="preserve"> </v>
      </c>
      <c r="LM3" s="57" t="str">
        <f>IF(_xlfn.IFNA(_xlfn.IFNA(_xlfn.IFNA(INDEX(l_goods!$D$3:$D$65537,MATCH(LM$1,l_goods!$A$3:$A$65537,0)),INDEX(background_technosphere!$H$2:$H$65536,MATCH(LM$1,background_technosphere!$C$2:$C$65536,0))),INDEX(l_fp!$F$3:$F$65537,MATCH(LM$1,l_fp!$A$3:$A$65537,0)))," ")=0," ",_xlfn.IFNA(_xlfn.IFNA(_xlfn.IFNA(INDEX(l_goods!$D$3:$D$65537,MATCH(LM$1,l_goods!$A$3:$A$65537,0)),INDEX(background_technosphere!$H$2:$H$65536,MATCH(LM$1,background_technosphere!$C$2:$C$65536,0))),INDEX(l_fp!$F$3:$F$65537,MATCH(LM$1,l_fp!$A$3:$A$65537,0)))," "))</f>
        <v xml:space="preserve"> </v>
      </c>
      <c r="LN3" s="57" t="str">
        <f>IF(_xlfn.IFNA(_xlfn.IFNA(_xlfn.IFNA(INDEX(l_goods!$D$3:$D$65537,MATCH(LN$1,l_goods!$A$3:$A$65537,0)),INDEX(background_technosphere!$H$2:$H$65536,MATCH(LN$1,background_technosphere!$C$2:$C$65536,0))),INDEX(l_fp!$F$3:$F$65537,MATCH(LN$1,l_fp!$A$3:$A$65537,0)))," ")=0," ",_xlfn.IFNA(_xlfn.IFNA(_xlfn.IFNA(INDEX(l_goods!$D$3:$D$65537,MATCH(LN$1,l_goods!$A$3:$A$65537,0)),INDEX(background_technosphere!$H$2:$H$65536,MATCH(LN$1,background_technosphere!$C$2:$C$65536,0))),INDEX(l_fp!$F$3:$F$65537,MATCH(LN$1,l_fp!$A$3:$A$65537,0)))," "))</f>
        <v xml:space="preserve"> </v>
      </c>
      <c r="LO3" s="57" t="str">
        <f>IF(_xlfn.IFNA(_xlfn.IFNA(_xlfn.IFNA(INDEX(l_goods!$D$3:$D$65537,MATCH(LO$1,l_goods!$A$3:$A$65537,0)),INDEX(background_technosphere!$H$2:$H$65536,MATCH(LO$1,background_technosphere!$C$2:$C$65536,0))),INDEX(l_fp!$F$3:$F$65537,MATCH(LO$1,l_fp!$A$3:$A$65537,0)))," ")=0," ",_xlfn.IFNA(_xlfn.IFNA(_xlfn.IFNA(INDEX(l_goods!$D$3:$D$65537,MATCH(LO$1,l_goods!$A$3:$A$65537,0)),INDEX(background_technosphere!$H$2:$H$65536,MATCH(LO$1,background_technosphere!$C$2:$C$65536,0))),INDEX(l_fp!$F$3:$F$65537,MATCH(LO$1,l_fp!$A$3:$A$65537,0)))," "))</f>
        <v xml:space="preserve"> </v>
      </c>
      <c r="LP3" s="57" t="str">
        <f>IF(_xlfn.IFNA(_xlfn.IFNA(_xlfn.IFNA(INDEX(l_goods!$D$3:$D$65537,MATCH(LP$1,l_goods!$A$3:$A$65537,0)),INDEX(background_technosphere!$H$2:$H$65536,MATCH(LP$1,background_technosphere!$C$2:$C$65536,0))),INDEX(l_fp!$F$3:$F$65537,MATCH(LP$1,l_fp!$A$3:$A$65537,0)))," ")=0," ",_xlfn.IFNA(_xlfn.IFNA(_xlfn.IFNA(INDEX(l_goods!$D$3:$D$65537,MATCH(LP$1,l_goods!$A$3:$A$65537,0)),INDEX(background_technosphere!$H$2:$H$65536,MATCH(LP$1,background_technosphere!$C$2:$C$65536,0))),INDEX(l_fp!$F$3:$F$65537,MATCH(LP$1,l_fp!$A$3:$A$65537,0)))," "))</f>
        <v xml:space="preserve"> </v>
      </c>
      <c r="LQ3" s="57" t="str">
        <f>IF(_xlfn.IFNA(_xlfn.IFNA(_xlfn.IFNA(INDEX(l_goods!$D$3:$D$65537,MATCH(LQ$1,l_goods!$A$3:$A$65537,0)),INDEX(background_technosphere!$H$2:$H$65536,MATCH(LQ$1,background_technosphere!$C$2:$C$65536,0))),INDEX(l_fp!$F$3:$F$65537,MATCH(LQ$1,l_fp!$A$3:$A$65537,0)))," ")=0," ",_xlfn.IFNA(_xlfn.IFNA(_xlfn.IFNA(INDEX(l_goods!$D$3:$D$65537,MATCH(LQ$1,l_goods!$A$3:$A$65537,0)),INDEX(background_technosphere!$H$2:$H$65536,MATCH(LQ$1,background_technosphere!$C$2:$C$65536,0))),INDEX(l_fp!$F$3:$F$65537,MATCH(LQ$1,l_fp!$A$3:$A$65537,0)))," "))</f>
        <v xml:space="preserve"> </v>
      </c>
      <c r="LR3" s="57" t="str">
        <f>IF(_xlfn.IFNA(_xlfn.IFNA(_xlfn.IFNA(INDEX(l_goods!$D$3:$D$65537,MATCH(LR$1,l_goods!$A$3:$A$65537,0)),INDEX(background_technosphere!$H$2:$H$65536,MATCH(LR$1,background_technosphere!$C$2:$C$65536,0))),INDEX(l_fp!$F$3:$F$65537,MATCH(LR$1,l_fp!$A$3:$A$65537,0)))," ")=0," ",_xlfn.IFNA(_xlfn.IFNA(_xlfn.IFNA(INDEX(l_goods!$D$3:$D$65537,MATCH(LR$1,l_goods!$A$3:$A$65537,0)),INDEX(background_technosphere!$H$2:$H$65536,MATCH(LR$1,background_technosphere!$C$2:$C$65536,0))),INDEX(l_fp!$F$3:$F$65537,MATCH(LR$1,l_fp!$A$3:$A$65537,0)))," "))</f>
        <v xml:space="preserve"> </v>
      </c>
      <c r="LS3" s="57" t="str">
        <f>IF(_xlfn.IFNA(_xlfn.IFNA(_xlfn.IFNA(INDEX(l_goods!$D$3:$D$65537,MATCH(LS$1,l_goods!$A$3:$A$65537,0)),INDEX(background_technosphere!$H$2:$H$65536,MATCH(LS$1,background_technosphere!$C$2:$C$65536,0))),INDEX(l_fp!$F$3:$F$65537,MATCH(LS$1,l_fp!$A$3:$A$65537,0)))," ")=0," ",_xlfn.IFNA(_xlfn.IFNA(_xlfn.IFNA(INDEX(l_goods!$D$3:$D$65537,MATCH(LS$1,l_goods!$A$3:$A$65537,0)),INDEX(background_technosphere!$H$2:$H$65536,MATCH(LS$1,background_technosphere!$C$2:$C$65536,0))),INDEX(l_fp!$F$3:$F$65537,MATCH(LS$1,l_fp!$A$3:$A$65537,0)))," "))</f>
        <v xml:space="preserve"> </v>
      </c>
      <c r="LT3" s="57" t="str">
        <f>IF(_xlfn.IFNA(_xlfn.IFNA(_xlfn.IFNA(INDEX(l_goods!$D$3:$D$65537,MATCH(LT$1,l_goods!$A$3:$A$65537,0)),INDEX(background_technosphere!$H$2:$H$65536,MATCH(LT$1,background_technosphere!$C$2:$C$65536,0))),INDEX(l_fp!$F$3:$F$65537,MATCH(LT$1,l_fp!$A$3:$A$65537,0)))," ")=0," ",_xlfn.IFNA(_xlfn.IFNA(_xlfn.IFNA(INDEX(l_goods!$D$3:$D$65537,MATCH(LT$1,l_goods!$A$3:$A$65537,0)),INDEX(background_technosphere!$H$2:$H$65536,MATCH(LT$1,background_technosphere!$C$2:$C$65536,0))),INDEX(l_fp!$F$3:$F$65537,MATCH(LT$1,l_fp!$A$3:$A$65537,0)))," "))</f>
        <v xml:space="preserve"> </v>
      </c>
      <c r="LU3" s="57" t="str">
        <f>IF(_xlfn.IFNA(_xlfn.IFNA(_xlfn.IFNA(INDEX(l_goods!$D$3:$D$65537,MATCH(LU$1,l_goods!$A$3:$A$65537,0)),INDEX(background_technosphere!$H$2:$H$65536,MATCH(LU$1,background_technosphere!$C$2:$C$65536,0))),INDEX(l_fp!$F$3:$F$65537,MATCH(LU$1,l_fp!$A$3:$A$65537,0)))," ")=0," ",_xlfn.IFNA(_xlfn.IFNA(_xlfn.IFNA(INDEX(l_goods!$D$3:$D$65537,MATCH(LU$1,l_goods!$A$3:$A$65537,0)),INDEX(background_technosphere!$H$2:$H$65536,MATCH(LU$1,background_technosphere!$C$2:$C$65536,0))),INDEX(l_fp!$F$3:$F$65537,MATCH(LU$1,l_fp!$A$3:$A$65537,0)))," "))</f>
        <v xml:space="preserve"> </v>
      </c>
      <c r="LV3" s="57" t="str">
        <f>IF(_xlfn.IFNA(_xlfn.IFNA(_xlfn.IFNA(INDEX(l_goods!$D$3:$D$65537,MATCH(LV$1,l_goods!$A$3:$A$65537,0)),INDEX(background_technosphere!$H$2:$H$65536,MATCH(LV$1,background_technosphere!$C$2:$C$65536,0))),INDEX(l_fp!$F$3:$F$65537,MATCH(LV$1,l_fp!$A$3:$A$65537,0)))," ")=0," ",_xlfn.IFNA(_xlfn.IFNA(_xlfn.IFNA(INDEX(l_goods!$D$3:$D$65537,MATCH(LV$1,l_goods!$A$3:$A$65537,0)),INDEX(background_technosphere!$H$2:$H$65536,MATCH(LV$1,background_technosphere!$C$2:$C$65536,0))),INDEX(l_fp!$F$3:$F$65537,MATCH(LV$1,l_fp!$A$3:$A$65537,0)))," "))</f>
        <v xml:space="preserve"> </v>
      </c>
      <c r="LW3" s="57" t="str">
        <f>IF(_xlfn.IFNA(_xlfn.IFNA(_xlfn.IFNA(INDEX(l_goods!$D$3:$D$65537,MATCH(LW$1,l_goods!$A$3:$A$65537,0)),INDEX(background_technosphere!$H$2:$H$65536,MATCH(LW$1,background_technosphere!$C$2:$C$65536,0))),INDEX(l_fp!$F$3:$F$65537,MATCH(LW$1,l_fp!$A$3:$A$65537,0)))," ")=0," ",_xlfn.IFNA(_xlfn.IFNA(_xlfn.IFNA(INDEX(l_goods!$D$3:$D$65537,MATCH(LW$1,l_goods!$A$3:$A$65537,0)),INDEX(background_technosphere!$H$2:$H$65536,MATCH(LW$1,background_technosphere!$C$2:$C$65536,0))),INDEX(l_fp!$F$3:$F$65537,MATCH(LW$1,l_fp!$A$3:$A$65537,0)))," "))</f>
        <v xml:space="preserve"> </v>
      </c>
      <c r="LX3" s="57" t="str">
        <f>IF(_xlfn.IFNA(_xlfn.IFNA(_xlfn.IFNA(INDEX(l_goods!$D$3:$D$65537,MATCH(LX$1,l_goods!$A$3:$A$65537,0)),INDEX(background_technosphere!$H$2:$H$65536,MATCH(LX$1,background_technosphere!$C$2:$C$65536,0))),INDEX(l_fp!$F$3:$F$65537,MATCH(LX$1,l_fp!$A$3:$A$65537,0)))," ")=0," ",_xlfn.IFNA(_xlfn.IFNA(_xlfn.IFNA(INDEX(l_goods!$D$3:$D$65537,MATCH(LX$1,l_goods!$A$3:$A$65537,0)),INDEX(background_technosphere!$H$2:$H$65536,MATCH(LX$1,background_technosphere!$C$2:$C$65536,0))),INDEX(l_fp!$F$3:$F$65537,MATCH(LX$1,l_fp!$A$3:$A$65537,0)))," "))</f>
        <v xml:space="preserve"> </v>
      </c>
      <c r="LY3" s="57" t="str">
        <f>IF(_xlfn.IFNA(_xlfn.IFNA(_xlfn.IFNA(INDEX(l_goods!$D$3:$D$65537,MATCH(LY$1,l_goods!$A$3:$A$65537,0)),INDEX(background_technosphere!$H$2:$H$65536,MATCH(LY$1,background_technosphere!$C$2:$C$65536,0))),INDEX(l_fp!$F$3:$F$65537,MATCH(LY$1,l_fp!$A$3:$A$65537,0)))," ")=0," ",_xlfn.IFNA(_xlfn.IFNA(_xlfn.IFNA(INDEX(l_goods!$D$3:$D$65537,MATCH(LY$1,l_goods!$A$3:$A$65537,0)),INDEX(background_technosphere!$H$2:$H$65536,MATCH(LY$1,background_technosphere!$C$2:$C$65536,0))),INDEX(l_fp!$F$3:$F$65537,MATCH(LY$1,l_fp!$A$3:$A$65537,0)))," "))</f>
        <v xml:space="preserve"> </v>
      </c>
      <c r="LZ3" s="57" t="str">
        <f>IF(_xlfn.IFNA(_xlfn.IFNA(_xlfn.IFNA(INDEX(l_goods!$D$3:$D$65537,MATCH(LZ$1,l_goods!$A$3:$A$65537,0)),INDEX(background_technosphere!$H$2:$H$65536,MATCH(LZ$1,background_technosphere!$C$2:$C$65536,0))),INDEX(l_fp!$F$3:$F$65537,MATCH(LZ$1,l_fp!$A$3:$A$65537,0)))," ")=0," ",_xlfn.IFNA(_xlfn.IFNA(_xlfn.IFNA(INDEX(l_goods!$D$3:$D$65537,MATCH(LZ$1,l_goods!$A$3:$A$65537,0)),INDEX(background_technosphere!$H$2:$H$65536,MATCH(LZ$1,background_technosphere!$C$2:$C$65536,0))),INDEX(l_fp!$F$3:$F$65537,MATCH(LZ$1,l_fp!$A$3:$A$65537,0)))," "))</f>
        <v xml:space="preserve"> </v>
      </c>
      <c r="MA3" s="57" t="str">
        <f>IF(_xlfn.IFNA(_xlfn.IFNA(_xlfn.IFNA(INDEX(l_goods!$D$3:$D$65537,MATCH(MA$1,l_goods!$A$3:$A$65537,0)),INDEX(background_technosphere!$H$2:$H$65536,MATCH(MA$1,background_technosphere!$C$2:$C$65536,0))),INDEX(l_fp!$F$3:$F$65537,MATCH(MA$1,l_fp!$A$3:$A$65537,0)))," ")=0," ",_xlfn.IFNA(_xlfn.IFNA(_xlfn.IFNA(INDEX(l_goods!$D$3:$D$65537,MATCH(MA$1,l_goods!$A$3:$A$65537,0)),INDEX(background_technosphere!$H$2:$H$65536,MATCH(MA$1,background_technosphere!$C$2:$C$65536,0))),INDEX(l_fp!$F$3:$F$65537,MATCH(MA$1,l_fp!$A$3:$A$65537,0)))," "))</f>
        <v xml:space="preserve"> </v>
      </c>
      <c r="MB3" s="57" t="str">
        <f>IF(_xlfn.IFNA(_xlfn.IFNA(_xlfn.IFNA(INDEX(l_goods!$D$3:$D$65537,MATCH(MB$1,l_goods!$A$3:$A$65537,0)),INDEX(background_technosphere!$H$2:$H$65536,MATCH(MB$1,background_technosphere!$C$2:$C$65536,0))),INDEX(l_fp!$F$3:$F$65537,MATCH(MB$1,l_fp!$A$3:$A$65537,0)))," ")=0," ",_xlfn.IFNA(_xlfn.IFNA(_xlfn.IFNA(INDEX(l_goods!$D$3:$D$65537,MATCH(MB$1,l_goods!$A$3:$A$65537,0)),INDEX(background_technosphere!$H$2:$H$65536,MATCH(MB$1,background_technosphere!$C$2:$C$65536,0))),INDEX(l_fp!$F$3:$F$65537,MATCH(MB$1,l_fp!$A$3:$A$65537,0)))," "))</f>
        <v xml:space="preserve"> </v>
      </c>
      <c r="MC3" s="57" t="str">
        <f>IF(_xlfn.IFNA(_xlfn.IFNA(_xlfn.IFNA(INDEX(l_goods!$D$3:$D$65537,MATCH(MC$1,l_goods!$A$3:$A$65537,0)),INDEX(background_technosphere!$H$2:$H$65536,MATCH(MC$1,background_technosphere!$C$2:$C$65536,0))),INDEX(l_fp!$F$3:$F$65537,MATCH(MC$1,l_fp!$A$3:$A$65537,0)))," ")=0," ",_xlfn.IFNA(_xlfn.IFNA(_xlfn.IFNA(INDEX(l_goods!$D$3:$D$65537,MATCH(MC$1,l_goods!$A$3:$A$65537,0)),INDEX(background_technosphere!$H$2:$H$65536,MATCH(MC$1,background_technosphere!$C$2:$C$65536,0))),INDEX(l_fp!$F$3:$F$65537,MATCH(MC$1,l_fp!$A$3:$A$65537,0)))," "))</f>
        <v xml:space="preserve"> </v>
      </c>
      <c r="MD3" s="57" t="str">
        <f>IF(_xlfn.IFNA(_xlfn.IFNA(_xlfn.IFNA(INDEX(l_goods!$D$3:$D$65537,MATCH(MD$1,l_goods!$A$3:$A$65537,0)),INDEX(background_technosphere!$H$2:$H$65536,MATCH(MD$1,background_technosphere!$C$2:$C$65536,0))),INDEX(l_fp!$F$3:$F$65537,MATCH(MD$1,l_fp!$A$3:$A$65537,0)))," ")=0," ",_xlfn.IFNA(_xlfn.IFNA(_xlfn.IFNA(INDEX(l_goods!$D$3:$D$65537,MATCH(MD$1,l_goods!$A$3:$A$65537,0)),INDEX(background_technosphere!$H$2:$H$65536,MATCH(MD$1,background_technosphere!$C$2:$C$65536,0))),INDEX(l_fp!$F$3:$F$65537,MATCH(MD$1,l_fp!$A$3:$A$65537,0)))," "))</f>
        <v xml:space="preserve"> </v>
      </c>
      <c r="ME3" s="57" t="str">
        <f>IF(_xlfn.IFNA(_xlfn.IFNA(_xlfn.IFNA(INDEX(l_goods!$D$3:$D$65537,MATCH(ME$1,l_goods!$A$3:$A$65537,0)),INDEX(background_technosphere!$H$2:$H$65536,MATCH(ME$1,background_technosphere!$C$2:$C$65536,0))),INDEX(l_fp!$F$3:$F$65537,MATCH(ME$1,l_fp!$A$3:$A$65537,0)))," ")=0," ",_xlfn.IFNA(_xlfn.IFNA(_xlfn.IFNA(INDEX(l_goods!$D$3:$D$65537,MATCH(ME$1,l_goods!$A$3:$A$65537,0)),INDEX(background_technosphere!$H$2:$H$65536,MATCH(ME$1,background_technosphere!$C$2:$C$65536,0))),INDEX(l_fp!$F$3:$F$65537,MATCH(ME$1,l_fp!$A$3:$A$65537,0)))," "))</f>
        <v xml:space="preserve"> </v>
      </c>
      <c r="MF3" s="57" t="str">
        <f>IF(_xlfn.IFNA(_xlfn.IFNA(_xlfn.IFNA(INDEX(l_goods!$D$3:$D$65537,MATCH(MF$1,l_goods!$A$3:$A$65537,0)),INDEX(background_technosphere!$H$2:$H$65536,MATCH(MF$1,background_technosphere!$C$2:$C$65536,0))),INDEX(l_fp!$F$3:$F$65537,MATCH(MF$1,l_fp!$A$3:$A$65537,0)))," ")=0," ",_xlfn.IFNA(_xlfn.IFNA(_xlfn.IFNA(INDEX(l_goods!$D$3:$D$65537,MATCH(MF$1,l_goods!$A$3:$A$65537,0)),INDEX(background_technosphere!$H$2:$H$65536,MATCH(MF$1,background_technosphere!$C$2:$C$65536,0))),INDEX(l_fp!$F$3:$F$65537,MATCH(MF$1,l_fp!$A$3:$A$65537,0)))," "))</f>
        <v xml:space="preserve"> </v>
      </c>
      <c r="MG3" s="57" t="str">
        <f>IF(_xlfn.IFNA(_xlfn.IFNA(_xlfn.IFNA(INDEX(l_goods!$D$3:$D$65537,MATCH(MG$1,l_goods!$A$3:$A$65537,0)),INDEX(background_technosphere!$H$2:$H$65536,MATCH(MG$1,background_technosphere!$C$2:$C$65536,0))),INDEX(l_fp!$F$3:$F$65537,MATCH(MG$1,l_fp!$A$3:$A$65537,0)))," ")=0," ",_xlfn.IFNA(_xlfn.IFNA(_xlfn.IFNA(INDEX(l_goods!$D$3:$D$65537,MATCH(MG$1,l_goods!$A$3:$A$65537,0)),INDEX(background_technosphere!$H$2:$H$65536,MATCH(MG$1,background_technosphere!$C$2:$C$65536,0))),INDEX(l_fp!$F$3:$F$65537,MATCH(MG$1,l_fp!$A$3:$A$65537,0)))," "))</f>
        <v xml:space="preserve"> </v>
      </c>
      <c r="MH3" s="57" t="str">
        <f>IF(_xlfn.IFNA(_xlfn.IFNA(_xlfn.IFNA(INDEX(l_goods!$D$3:$D$65537,MATCH(MH$1,l_goods!$A$3:$A$65537,0)),INDEX(background_technosphere!$H$2:$H$65536,MATCH(MH$1,background_technosphere!$C$2:$C$65536,0))),INDEX(l_fp!$F$3:$F$65537,MATCH(MH$1,l_fp!$A$3:$A$65537,0)))," ")=0," ",_xlfn.IFNA(_xlfn.IFNA(_xlfn.IFNA(INDEX(l_goods!$D$3:$D$65537,MATCH(MH$1,l_goods!$A$3:$A$65537,0)),INDEX(background_technosphere!$H$2:$H$65536,MATCH(MH$1,background_technosphere!$C$2:$C$65536,0))),INDEX(l_fp!$F$3:$F$65537,MATCH(MH$1,l_fp!$A$3:$A$65537,0)))," "))</f>
        <v xml:space="preserve"> </v>
      </c>
      <c r="MI3" s="57" t="str">
        <f>IF(_xlfn.IFNA(_xlfn.IFNA(_xlfn.IFNA(INDEX(l_goods!$D$3:$D$65537,MATCH(MI$1,l_goods!$A$3:$A$65537,0)),INDEX(background_technosphere!$H$2:$H$65536,MATCH(MI$1,background_technosphere!$C$2:$C$65536,0))),INDEX(l_fp!$F$3:$F$65537,MATCH(MI$1,l_fp!$A$3:$A$65537,0)))," ")=0," ",_xlfn.IFNA(_xlfn.IFNA(_xlfn.IFNA(INDEX(l_goods!$D$3:$D$65537,MATCH(MI$1,l_goods!$A$3:$A$65537,0)),INDEX(background_technosphere!$H$2:$H$65536,MATCH(MI$1,background_technosphere!$C$2:$C$65536,0))),INDEX(l_fp!$F$3:$F$65537,MATCH(MI$1,l_fp!$A$3:$A$65537,0)))," "))</f>
        <v xml:space="preserve"> </v>
      </c>
      <c r="MJ3" s="57" t="str">
        <f>IF(_xlfn.IFNA(_xlfn.IFNA(_xlfn.IFNA(INDEX(l_goods!$D$3:$D$65537,MATCH(MJ$1,l_goods!$A$3:$A$65537,0)),INDEX(background_technosphere!$H$2:$H$65536,MATCH(MJ$1,background_technosphere!$C$2:$C$65536,0))),INDEX(l_fp!$F$3:$F$65537,MATCH(MJ$1,l_fp!$A$3:$A$65537,0)))," ")=0," ",_xlfn.IFNA(_xlfn.IFNA(_xlfn.IFNA(INDEX(l_goods!$D$3:$D$65537,MATCH(MJ$1,l_goods!$A$3:$A$65537,0)),INDEX(background_technosphere!$H$2:$H$65536,MATCH(MJ$1,background_technosphere!$C$2:$C$65536,0))),INDEX(l_fp!$F$3:$F$65537,MATCH(MJ$1,l_fp!$A$3:$A$65537,0)))," "))</f>
        <v xml:space="preserve"> </v>
      </c>
      <c r="MK3" s="57" t="str">
        <f>IF(_xlfn.IFNA(_xlfn.IFNA(_xlfn.IFNA(INDEX(l_goods!$D$3:$D$65537,MATCH(MK$1,l_goods!$A$3:$A$65537,0)),INDEX(background_technosphere!$H$2:$H$65536,MATCH(MK$1,background_technosphere!$C$2:$C$65536,0))),INDEX(l_fp!$F$3:$F$65537,MATCH(MK$1,l_fp!$A$3:$A$65537,0)))," ")=0," ",_xlfn.IFNA(_xlfn.IFNA(_xlfn.IFNA(INDEX(l_goods!$D$3:$D$65537,MATCH(MK$1,l_goods!$A$3:$A$65537,0)),INDEX(background_technosphere!$H$2:$H$65536,MATCH(MK$1,background_technosphere!$C$2:$C$65536,0))),INDEX(l_fp!$F$3:$F$65537,MATCH(MK$1,l_fp!$A$3:$A$65537,0)))," "))</f>
        <v xml:space="preserve"> </v>
      </c>
      <c r="ML3" s="57" t="str">
        <f>IF(_xlfn.IFNA(_xlfn.IFNA(_xlfn.IFNA(INDEX(l_goods!$D$3:$D$65537,MATCH(ML$1,l_goods!$A$3:$A$65537,0)),INDEX(background_technosphere!$H$2:$H$65536,MATCH(ML$1,background_technosphere!$C$2:$C$65536,0))),INDEX(l_fp!$F$3:$F$65537,MATCH(ML$1,l_fp!$A$3:$A$65537,0)))," ")=0," ",_xlfn.IFNA(_xlfn.IFNA(_xlfn.IFNA(INDEX(l_goods!$D$3:$D$65537,MATCH(ML$1,l_goods!$A$3:$A$65537,0)),INDEX(background_technosphere!$H$2:$H$65536,MATCH(ML$1,background_technosphere!$C$2:$C$65536,0))),INDEX(l_fp!$F$3:$F$65537,MATCH(ML$1,l_fp!$A$3:$A$65537,0)))," "))</f>
        <v xml:space="preserve"> </v>
      </c>
      <c r="MM3" s="57" t="str">
        <f>IF(_xlfn.IFNA(_xlfn.IFNA(_xlfn.IFNA(INDEX(l_goods!$D$3:$D$65537,MATCH(MM$1,l_goods!$A$3:$A$65537,0)),INDEX(background_technosphere!$H$2:$H$65536,MATCH(MM$1,background_technosphere!$C$2:$C$65536,0))),INDEX(l_fp!$F$3:$F$65537,MATCH(MM$1,l_fp!$A$3:$A$65537,0)))," ")=0," ",_xlfn.IFNA(_xlfn.IFNA(_xlfn.IFNA(INDEX(l_goods!$D$3:$D$65537,MATCH(MM$1,l_goods!$A$3:$A$65537,0)),INDEX(background_technosphere!$H$2:$H$65536,MATCH(MM$1,background_technosphere!$C$2:$C$65536,0))),INDEX(l_fp!$F$3:$F$65537,MATCH(MM$1,l_fp!$A$3:$A$65537,0)))," "))</f>
        <v xml:space="preserve"> </v>
      </c>
      <c r="MN3" s="57" t="str">
        <f>IF(_xlfn.IFNA(_xlfn.IFNA(_xlfn.IFNA(INDEX(l_goods!$D$3:$D$65537,MATCH(MN$1,l_goods!$A$3:$A$65537,0)),INDEX(background_technosphere!$H$2:$H$65536,MATCH(MN$1,background_technosphere!$C$2:$C$65536,0))),INDEX(l_fp!$F$3:$F$65537,MATCH(MN$1,l_fp!$A$3:$A$65537,0)))," ")=0," ",_xlfn.IFNA(_xlfn.IFNA(_xlfn.IFNA(INDEX(l_goods!$D$3:$D$65537,MATCH(MN$1,l_goods!$A$3:$A$65537,0)),INDEX(background_technosphere!$H$2:$H$65536,MATCH(MN$1,background_technosphere!$C$2:$C$65536,0))),INDEX(l_fp!$F$3:$F$65537,MATCH(MN$1,l_fp!$A$3:$A$65537,0)))," "))</f>
        <v xml:space="preserve"> </v>
      </c>
      <c r="MO3" s="57" t="str">
        <f>IF(_xlfn.IFNA(_xlfn.IFNA(_xlfn.IFNA(INDEX(l_goods!$D$3:$D$65537,MATCH(MO$1,l_goods!$A$3:$A$65537,0)),INDEX(background_technosphere!$H$2:$H$65536,MATCH(MO$1,background_technosphere!$C$2:$C$65536,0))),INDEX(l_fp!$F$3:$F$65537,MATCH(MO$1,l_fp!$A$3:$A$65537,0)))," ")=0," ",_xlfn.IFNA(_xlfn.IFNA(_xlfn.IFNA(INDEX(l_goods!$D$3:$D$65537,MATCH(MO$1,l_goods!$A$3:$A$65537,0)),INDEX(background_technosphere!$H$2:$H$65536,MATCH(MO$1,background_technosphere!$C$2:$C$65536,0))),INDEX(l_fp!$F$3:$F$65537,MATCH(MO$1,l_fp!$A$3:$A$65537,0)))," "))</f>
        <v xml:space="preserve"> </v>
      </c>
      <c r="MP3" s="57" t="str">
        <f>IF(_xlfn.IFNA(_xlfn.IFNA(_xlfn.IFNA(INDEX(l_goods!$D$3:$D$65537,MATCH(MP$1,l_goods!$A$3:$A$65537,0)),INDEX(background_technosphere!$H$2:$H$65536,MATCH(MP$1,background_technosphere!$C$2:$C$65536,0))),INDEX(l_fp!$F$3:$F$65537,MATCH(MP$1,l_fp!$A$3:$A$65537,0)))," ")=0," ",_xlfn.IFNA(_xlfn.IFNA(_xlfn.IFNA(INDEX(l_goods!$D$3:$D$65537,MATCH(MP$1,l_goods!$A$3:$A$65537,0)),INDEX(background_technosphere!$H$2:$H$65536,MATCH(MP$1,background_technosphere!$C$2:$C$65536,0))),INDEX(l_fp!$F$3:$F$65537,MATCH(MP$1,l_fp!$A$3:$A$65537,0)))," "))</f>
        <v xml:space="preserve"> </v>
      </c>
      <c r="MQ3" s="57" t="str">
        <f>IF(_xlfn.IFNA(_xlfn.IFNA(_xlfn.IFNA(INDEX(l_goods!$D$3:$D$65537,MATCH(MQ$1,l_goods!$A$3:$A$65537,0)),INDEX(background_technosphere!$H$2:$H$65536,MATCH(MQ$1,background_technosphere!$C$2:$C$65536,0))),INDEX(l_fp!$F$3:$F$65537,MATCH(MQ$1,l_fp!$A$3:$A$65537,0)))," ")=0," ",_xlfn.IFNA(_xlfn.IFNA(_xlfn.IFNA(INDEX(l_goods!$D$3:$D$65537,MATCH(MQ$1,l_goods!$A$3:$A$65537,0)),INDEX(background_technosphere!$H$2:$H$65536,MATCH(MQ$1,background_technosphere!$C$2:$C$65536,0))),INDEX(l_fp!$F$3:$F$65537,MATCH(MQ$1,l_fp!$A$3:$A$65537,0)))," "))</f>
        <v xml:space="preserve"> </v>
      </c>
      <c r="MR3" s="57" t="str">
        <f>IF(_xlfn.IFNA(_xlfn.IFNA(_xlfn.IFNA(INDEX(l_goods!$D$3:$D$65537,MATCH(MR$1,l_goods!$A$3:$A$65537,0)),INDEX(background_technosphere!$H$2:$H$65536,MATCH(MR$1,background_technosphere!$C$2:$C$65536,0))),INDEX(l_fp!$F$3:$F$65537,MATCH(MR$1,l_fp!$A$3:$A$65537,0)))," ")=0," ",_xlfn.IFNA(_xlfn.IFNA(_xlfn.IFNA(INDEX(l_goods!$D$3:$D$65537,MATCH(MR$1,l_goods!$A$3:$A$65537,0)),INDEX(background_technosphere!$H$2:$H$65536,MATCH(MR$1,background_technosphere!$C$2:$C$65536,0))),INDEX(l_fp!$F$3:$F$65537,MATCH(MR$1,l_fp!$A$3:$A$65537,0)))," "))</f>
        <v xml:space="preserve"> </v>
      </c>
      <c r="MS3" s="57" t="str">
        <f>IF(_xlfn.IFNA(_xlfn.IFNA(_xlfn.IFNA(INDEX(l_goods!$D$3:$D$65537,MATCH(MS$1,l_goods!$A$3:$A$65537,0)),INDEX(background_technosphere!$H$2:$H$65536,MATCH(MS$1,background_technosphere!$C$2:$C$65536,0))),INDEX(l_fp!$F$3:$F$65537,MATCH(MS$1,l_fp!$A$3:$A$65537,0)))," ")=0," ",_xlfn.IFNA(_xlfn.IFNA(_xlfn.IFNA(INDEX(l_goods!$D$3:$D$65537,MATCH(MS$1,l_goods!$A$3:$A$65537,0)),INDEX(background_technosphere!$H$2:$H$65536,MATCH(MS$1,background_technosphere!$C$2:$C$65536,0))),INDEX(l_fp!$F$3:$F$65537,MATCH(MS$1,l_fp!$A$3:$A$65537,0)))," "))</f>
        <v xml:space="preserve"> </v>
      </c>
      <c r="MT3" s="57" t="str">
        <f>IF(_xlfn.IFNA(_xlfn.IFNA(_xlfn.IFNA(INDEX(l_goods!$D$3:$D$65537,MATCH(MT$1,l_goods!$A$3:$A$65537,0)),INDEX(background_technosphere!$H$2:$H$65536,MATCH(MT$1,background_technosphere!$C$2:$C$65536,0))),INDEX(l_fp!$F$3:$F$65537,MATCH(MT$1,l_fp!$A$3:$A$65537,0)))," ")=0," ",_xlfn.IFNA(_xlfn.IFNA(_xlfn.IFNA(INDEX(l_goods!$D$3:$D$65537,MATCH(MT$1,l_goods!$A$3:$A$65537,0)),INDEX(background_technosphere!$H$2:$H$65536,MATCH(MT$1,background_technosphere!$C$2:$C$65536,0))),INDEX(l_fp!$F$3:$F$65537,MATCH(MT$1,l_fp!$A$3:$A$65537,0)))," "))</f>
        <v xml:space="preserve"> </v>
      </c>
      <c r="MU3" s="57" t="str">
        <f>IF(_xlfn.IFNA(_xlfn.IFNA(_xlfn.IFNA(INDEX(l_goods!$D$3:$D$65537,MATCH(MU$1,l_goods!$A$3:$A$65537,0)),INDEX(background_technosphere!$H$2:$H$65536,MATCH(MU$1,background_technosphere!$C$2:$C$65536,0))),INDEX(l_fp!$F$3:$F$65537,MATCH(MU$1,l_fp!$A$3:$A$65537,0)))," ")=0," ",_xlfn.IFNA(_xlfn.IFNA(_xlfn.IFNA(INDEX(l_goods!$D$3:$D$65537,MATCH(MU$1,l_goods!$A$3:$A$65537,0)),INDEX(background_technosphere!$H$2:$H$65536,MATCH(MU$1,background_technosphere!$C$2:$C$65536,0))),INDEX(l_fp!$F$3:$F$65537,MATCH(MU$1,l_fp!$A$3:$A$65537,0)))," "))</f>
        <v xml:space="preserve"> </v>
      </c>
      <c r="MV3" s="57" t="str">
        <f>IF(_xlfn.IFNA(_xlfn.IFNA(_xlfn.IFNA(INDEX(l_goods!$D$3:$D$65537,MATCH(MV$1,l_goods!$A$3:$A$65537,0)),INDEX(background_technosphere!$H$2:$H$65536,MATCH(MV$1,background_technosphere!$C$2:$C$65536,0))),INDEX(l_fp!$F$3:$F$65537,MATCH(MV$1,l_fp!$A$3:$A$65537,0)))," ")=0," ",_xlfn.IFNA(_xlfn.IFNA(_xlfn.IFNA(INDEX(l_goods!$D$3:$D$65537,MATCH(MV$1,l_goods!$A$3:$A$65537,0)),INDEX(background_technosphere!$H$2:$H$65536,MATCH(MV$1,background_technosphere!$C$2:$C$65536,0))),INDEX(l_fp!$F$3:$F$65537,MATCH(MV$1,l_fp!$A$3:$A$65537,0)))," "))</f>
        <v xml:space="preserve"> </v>
      </c>
      <c r="MW3" s="57" t="str">
        <f>IF(_xlfn.IFNA(_xlfn.IFNA(_xlfn.IFNA(INDEX(l_goods!$D$3:$D$65537,MATCH(MW$1,l_goods!$A$3:$A$65537,0)),INDEX(background_technosphere!$H$2:$H$65536,MATCH(MW$1,background_technosphere!$C$2:$C$65536,0))),INDEX(l_fp!$F$3:$F$65537,MATCH(MW$1,l_fp!$A$3:$A$65537,0)))," ")=0," ",_xlfn.IFNA(_xlfn.IFNA(_xlfn.IFNA(INDEX(l_goods!$D$3:$D$65537,MATCH(MW$1,l_goods!$A$3:$A$65537,0)),INDEX(background_technosphere!$H$2:$H$65536,MATCH(MW$1,background_technosphere!$C$2:$C$65536,0))),INDEX(l_fp!$F$3:$F$65537,MATCH(MW$1,l_fp!$A$3:$A$65537,0)))," "))</f>
        <v xml:space="preserve"> </v>
      </c>
      <c r="MX3" s="57" t="str">
        <f>IF(_xlfn.IFNA(_xlfn.IFNA(_xlfn.IFNA(INDEX(l_goods!$D$3:$D$65537,MATCH(MX$1,l_goods!$A$3:$A$65537,0)),INDEX(background_technosphere!$H$2:$H$65536,MATCH(MX$1,background_technosphere!$C$2:$C$65536,0))),INDEX(l_fp!$F$3:$F$65537,MATCH(MX$1,l_fp!$A$3:$A$65537,0)))," ")=0," ",_xlfn.IFNA(_xlfn.IFNA(_xlfn.IFNA(INDEX(l_goods!$D$3:$D$65537,MATCH(MX$1,l_goods!$A$3:$A$65537,0)),INDEX(background_technosphere!$H$2:$H$65536,MATCH(MX$1,background_technosphere!$C$2:$C$65536,0))),INDEX(l_fp!$F$3:$F$65537,MATCH(MX$1,l_fp!$A$3:$A$65537,0)))," "))</f>
        <v xml:space="preserve"> </v>
      </c>
      <c r="MY3" s="57" t="str">
        <f>IF(_xlfn.IFNA(_xlfn.IFNA(_xlfn.IFNA(INDEX(l_goods!$D$3:$D$65537,MATCH(MY$1,l_goods!$A$3:$A$65537,0)),INDEX(background_technosphere!$H$2:$H$65536,MATCH(MY$1,background_technosphere!$C$2:$C$65536,0))),INDEX(l_fp!$F$3:$F$65537,MATCH(MY$1,l_fp!$A$3:$A$65537,0)))," ")=0," ",_xlfn.IFNA(_xlfn.IFNA(_xlfn.IFNA(INDEX(l_goods!$D$3:$D$65537,MATCH(MY$1,l_goods!$A$3:$A$65537,0)),INDEX(background_technosphere!$H$2:$H$65536,MATCH(MY$1,background_technosphere!$C$2:$C$65536,0))),INDEX(l_fp!$F$3:$F$65537,MATCH(MY$1,l_fp!$A$3:$A$65537,0)))," "))</f>
        <v xml:space="preserve"> </v>
      </c>
      <c r="MZ3" s="57" t="str">
        <f>IF(_xlfn.IFNA(_xlfn.IFNA(_xlfn.IFNA(INDEX(l_goods!$D$3:$D$65537,MATCH(MZ$1,l_goods!$A$3:$A$65537,0)),INDEX(background_technosphere!$H$2:$H$65536,MATCH(MZ$1,background_technosphere!$C$2:$C$65536,0))),INDEX(l_fp!$F$3:$F$65537,MATCH(MZ$1,l_fp!$A$3:$A$65537,0)))," ")=0," ",_xlfn.IFNA(_xlfn.IFNA(_xlfn.IFNA(INDEX(l_goods!$D$3:$D$65537,MATCH(MZ$1,l_goods!$A$3:$A$65537,0)),INDEX(background_technosphere!$H$2:$H$65536,MATCH(MZ$1,background_technosphere!$C$2:$C$65536,0))),INDEX(l_fp!$F$3:$F$65537,MATCH(MZ$1,l_fp!$A$3:$A$65537,0)))," "))</f>
        <v xml:space="preserve"> </v>
      </c>
      <c r="NA3" s="57" t="str">
        <f>IF(_xlfn.IFNA(_xlfn.IFNA(_xlfn.IFNA(INDEX(l_goods!$D$3:$D$65537,MATCH(NA$1,l_goods!$A$3:$A$65537,0)),INDEX(background_technosphere!$H$2:$H$65536,MATCH(NA$1,background_technosphere!$C$2:$C$65536,0))),INDEX(l_fp!$F$3:$F$65537,MATCH(NA$1,l_fp!$A$3:$A$65537,0)))," ")=0," ",_xlfn.IFNA(_xlfn.IFNA(_xlfn.IFNA(INDEX(l_goods!$D$3:$D$65537,MATCH(NA$1,l_goods!$A$3:$A$65537,0)),INDEX(background_technosphere!$H$2:$H$65536,MATCH(NA$1,background_technosphere!$C$2:$C$65536,0))),INDEX(l_fp!$F$3:$F$65537,MATCH(NA$1,l_fp!$A$3:$A$65537,0)))," "))</f>
        <v xml:space="preserve"> </v>
      </c>
      <c r="NB3" s="57" t="str">
        <f>IF(_xlfn.IFNA(_xlfn.IFNA(_xlfn.IFNA(INDEX(l_goods!$D$3:$D$65537,MATCH(NB$1,l_goods!$A$3:$A$65537,0)),INDEX(background_technosphere!$H$2:$H$65536,MATCH(NB$1,background_technosphere!$C$2:$C$65536,0))),INDEX(l_fp!$F$3:$F$65537,MATCH(NB$1,l_fp!$A$3:$A$65537,0)))," ")=0," ",_xlfn.IFNA(_xlfn.IFNA(_xlfn.IFNA(INDEX(l_goods!$D$3:$D$65537,MATCH(NB$1,l_goods!$A$3:$A$65537,0)),INDEX(background_technosphere!$H$2:$H$65536,MATCH(NB$1,background_technosphere!$C$2:$C$65536,0))),INDEX(l_fp!$F$3:$F$65537,MATCH(NB$1,l_fp!$A$3:$A$65537,0)))," "))</f>
        <v xml:space="preserve"> </v>
      </c>
      <c r="NC3" s="57" t="str">
        <f>IF(_xlfn.IFNA(_xlfn.IFNA(_xlfn.IFNA(INDEX(l_goods!$D$3:$D$65537,MATCH(NC$1,l_goods!$A$3:$A$65537,0)),INDEX(background_technosphere!$H$2:$H$65536,MATCH(NC$1,background_technosphere!$C$2:$C$65536,0))),INDEX(l_fp!$F$3:$F$65537,MATCH(NC$1,l_fp!$A$3:$A$65537,0)))," ")=0," ",_xlfn.IFNA(_xlfn.IFNA(_xlfn.IFNA(INDEX(l_goods!$D$3:$D$65537,MATCH(NC$1,l_goods!$A$3:$A$65537,0)),INDEX(background_technosphere!$H$2:$H$65536,MATCH(NC$1,background_technosphere!$C$2:$C$65536,0))),INDEX(l_fp!$F$3:$F$65537,MATCH(NC$1,l_fp!$A$3:$A$65537,0)))," "))</f>
        <v xml:space="preserve"> </v>
      </c>
      <c r="ND3" s="57" t="str">
        <f>IF(_xlfn.IFNA(_xlfn.IFNA(_xlfn.IFNA(INDEX(l_goods!$D$3:$D$65537,MATCH(ND$1,l_goods!$A$3:$A$65537,0)),INDEX(background_technosphere!$H$2:$H$65536,MATCH(ND$1,background_technosphere!$C$2:$C$65536,0))),INDEX(l_fp!$F$3:$F$65537,MATCH(ND$1,l_fp!$A$3:$A$65537,0)))," ")=0," ",_xlfn.IFNA(_xlfn.IFNA(_xlfn.IFNA(INDEX(l_goods!$D$3:$D$65537,MATCH(ND$1,l_goods!$A$3:$A$65537,0)),INDEX(background_technosphere!$H$2:$H$65536,MATCH(ND$1,background_technosphere!$C$2:$C$65536,0))),INDEX(l_fp!$F$3:$F$65537,MATCH(ND$1,l_fp!$A$3:$A$65537,0)))," "))</f>
        <v xml:space="preserve"> </v>
      </c>
      <c r="NE3" s="57" t="str">
        <f>IF(_xlfn.IFNA(_xlfn.IFNA(_xlfn.IFNA(INDEX(l_goods!$D$3:$D$65537,MATCH(NE$1,l_goods!$A$3:$A$65537,0)),INDEX(background_technosphere!$H$2:$H$65536,MATCH(NE$1,background_technosphere!$C$2:$C$65536,0))),INDEX(l_fp!$F$3:$F$65537,MATCH(NE$1,l_fp!$A$3:$A$65537,0)))," ")=0," ",_xlfn.IFNA(_xlfn.IFNA(_xlfn.IFNA(INDEX(l_goods!$D$3:$D$65537,MATCH(NE$1,l_goods!$A$3:$A$65537,0)),INDEX(background_technosphere!$H$2:$H$65536,MATCH(NE$1,background_technosphere!$C$2:$C$65536,0))),INDEX(l_fp!$F$3:$F$65537,MATCH(NE$1,l_fp!$A$3:$A$65537,0)))," "))</f>
        <v xml:space="preserve"> </v>
      </c>
      <c r="NF3" s="57" t="str">
        <f>IF(_xlfn.IFNA(_xlfn.IFNA(_xlfn.IFNA(INDEX(l_goods!$D$3:$D$65537,MATCH(NF$1,l_goods!$A$3:$A$65537,0)),INDEX(background_technosphere!$H$2:$H$65536,MATCH(NF$1,background_technosphere!$C$2:$C$65536,0))),INDEX(l_fp!$F$3:$F$65537,MATCH(NF$1,l_fp!$A$3:$A$65537,0)))," ")=0," ",_xlfn.IFNA(_xlfn.IFNA(_xlfn.IFNA(INDEX(l_goods!$D$3:$D$65537,MATCH(NF$1,l_goods!$A$3:$A$65537,0)),INDEX(background_technosphere!$H$2:$H$65536,MATCH(NF$1,background_technosphere!$C$2:$C$65536,0))),INDEX(l_fp!$F$3:$F$65537,MATCH(NF$1,l_fp!$A$3:$A$65537,0)))," "))</f>
        <v xml:space="preserve"> </v>
      </c>
      <c r="NG3" s="57" t="str">
        <f>IF(_xlfn.IFNA(_xlfn.IFNA(_xlfn.IFNA(INDEX(l_goods!$D$3:$D$65537,MATCH(NG$1,l_goods!$A$3:$A$65537,0)),INDEX(background_technosphere!$H$2:$H$65536,MATCH(NG$1,background_technosphere!$C$2:$C$65536,0))),INDEX(l_fp!$F$3:$F$65537,MATCH(NG$1,l_fp!$A$3:$A$65537,0)))," ")=0," ",_xlfn.IFNA(_xlfn.IFNA(_xlfn.IFNA(INDEX(l_goods!$D$3:$D$65537,MATCH(NG$1,l_goods!$A$3:$A$65537,0)),INDEX(background_technosphere!$H$2:$H$65536,MATCH(NG$1,background_technosphere!$C$2:$C$65536,0))),INDEX(l_fp!$F$3:$F$65537,MATCH(NG$1,l_fp!$A$3:$A$65537,0)))," "))</f>
        <v xml:space="preserve"> </v>
      </c>
      <c r="NH3" s="57" t="str">
        <f>IF(_xlfn.IFNA(_xlfn.IFNA(_xlfn.IFNA(INDEX(l_goods!$D$3:$D$65537,MATCH(NH$1,l_goods!$A$3:$A$65537,0)),INDEX(background_technosphere!$H$2:$H$65536,MATCH(NH$1,background_technosphere!$C$2:$C$65536,0))),INDEX(l_fp!$F$3:$F$65537,MATCH(NH$1,l_fp!$A$3:$A$65537,0)))," ")=0," ",_xlfn.IFNA(_xlfn.IFNA(_xlfn.IFNA(INDEX(l_goods!$D$3:$D$65537,MATCH(NH$1,l_goods!$A$3:$A$65537,0)),INDEX(background_technosphere!$H$2:$H$65536,MATCH(NH$1,background_technosphere!$C$2:$C$65536,0))),INDEX(l_fp!$F$3:$F$65537,MATCH(NH$1,l_fp!$A$3:$A$65537,0)))," "))</f>
        <v xml:space="preserve"> </v>
      </c>
      <c r="NI3" s="57" t="str">
        <f>IF(_xlfn.IFNA(_xlfn.IFNA(_xlfn.IFNA(INDEX(l_goods!$D$3:$D$65537,MATCH(NI$1,l_goods!$A$3:$A$65537,0)),INDEX(background_technosphere!$H$2:$H$65536,MATCH(NI$1,background_technosphere!$C$2:$C$65536,0))),INDEX(l_fp!$F$3:$F$65537,MATCH(NI$1,l_fp!$A$3:$A$65537,0)))," ")=0," ",_xlfn.IFNA(_xlfn.IFNA(_xlfn.IFNA(INDEX(l_goods!$D$3:$D$65537,MATCH(NI$1,l_goods!$A$3:$A$65537,0)),INDEX(background_technosphere!$H$2:$H$65536,MATCH(NI$1,background_technosphere!$C$2:$C$65536,0))),INDEX(l_fp!$F$3:$F$65537,MATCH(NI$1,l_fp!$A$3:$A$65537,0)))," "))</f>
        <v xml:space="preserve"> </v>
      </c>
      <c r="NJ3" s="57" t="str">
        <f>IF(_xlfn.IFNA(_xlfn.IFNA(_xlfn.IFNA(INDEX(l_goods!$D$3:$D$65537,MATCH(NJ$1,l_goods!$A$3:$A$65537,0)),INDEX(background_technosphere!$H$2:$H$65536,MATCH(NJ$1,background_technosphere!$C$2:$C$65536,0))),INDEX(l_fp!$F$3:$F$65537,MATCH(NJ$1,l_fp!$A$3:$A$65537,0)))," ")=0," ",_xlfn.IFNA(_xlfn.IFNA(_xlfn.IFNA(INDEX(l_goods!$D$3:$D$65537,MATCH(NJ$1,l_goods!$A$3:$A$65537,0)),INDEX(background_technosphere!$H$2:$H$65536,MATCH(NJ$1,background_technosphere!$C$2:$C$65536,0))),INDEX(l_fp!$F$3:$F$65537,MATCH(NJ$1,l_fp!$A$3:$A$65537,0)))," "))</f>
        <v xml:space="preserve"> </v>
      </c>
      <c r="NK3" s="57" t="str">
        <f>IF(_xlfn.IFNA(_xlfn.IFNA(_xlfn.IFNA(INDEX(l_goods!$D$3:$D$65537,MATCH(NK$1,l_goods!$A$3:$A$65537,0)),INDEX(background_technosphere!$H$2:$H$65536,MATCH(NK$1,background_technosphere!$C$2:$C$65536,0))),INDEX(l_fp!$F$3:$F$65537,MATCH(NK$1,l_fp!$A$3:$A$65537,0)))," ")=0," ",_xlfn.IFNA(_xlfn.IFNA(_xlfn.IFNA(INDEX(l_goods!$D$3:$D$65537,MATCH(NK$1,l_goods!$A$3:$A$65537,0)),INDEX(background_technosphere!$H$2:$H$65536,MATCH(NK$1,background_technosphere!$C$2:$C$65536,0))),INDEX(l_fp!$F$3:$F$65537,MATCH(NK$1,l_fp!$A$3:$A$65537,0)))," "))</f>
        <v xml:space="preserve"> </v>
      </c>
      <c r="NL3" s="57" t="str">
        <f>IF(_xlfn.IFNA(_xlfn.IFNA(_xlfn.IFNA(INDEX(l_goods!$D$3:$D$65537,MATCH(NL$1,l_goods!$A$3:$A$65537,0)),INDEX(background_technosphere!$H$2:$H$65536,MATCH(NL$1,background_technosphere!$C$2:$C$65536,0))),INDEX(l_fp!$F$3:$F$65537,MATCH(NL$1,l_fp!$A$3:$A$65537,0)))," ")=0," ",_xlfn.IFNA(_xlfn.IFNA(_xlfn.IFNA(INDEX(l_goods!$D$3:$D$65537,MATCH(NL$1,l_goods!$A$3:$A$65537,0)),INDEX(background_technosphere!$H$2:$H$65536,MATCH(NL$1,background_technosphere!$C$2:$C$65536,0))),INDEX(l_fp!$F$3:$F$65537,MATCH(NL$1,l_fp!$A$3:$A$65537,0)))," "))</f>
        <v xml:space="preserve"> </v>
      </c>
      <c r="NM3" s="57" t="str">
        <f>IF(_xlfn.IFNA(_xlfn.IFNA(_xlfn.IFNA(INDEX(l_goods!$D$3:$D$65537,MATCH(NM$1,l_goods!$A$3:$A$65537,0)),INDEX(background_technosphere!$H$2:$H$65536,MATCH(NM$1,background_technosphere!$C$2:$C$65536,0))),INDEX(l_fp!$F$3:$F$65537,MATCH(NM$1,l_fp!$A$3:$A$65537,0)))," ")=0," ",_xlfn.IFNA(_xlfn.IFNA(_xlfn.IFNA(INDEX(l_goods!$D$3:$D$65537,MATCH(NM$1,l_goods!$A$3:$A$65537,0)),INDEX(background_technosphere!$H$2:$H$65536,MATCH(NM$1,background_technosphere!$C$2:$C$65536,0))),INDEX(l_fp!$F$3:$F$65537,MATCH(NM$1,l_fp!$A$3:$A$65537,0)))," "))</f>
        <v xml:space="preserve"> </v>
      </c>
      <c r="NN3" s="57" t="str">
        <f>IF(_xlfn.IFNA(_xlfn.IFNA(_xlfn.IFNA(INDEX(l_goods!$D$3:$D$65537,MATCH(NN$1,l_goods!$A$3:$A$65537,0)),INDEX(background_technosphere!$H$2:$H$65536,MATCH(NN$1,background_technosphere!$C$2:$C$65536,0))),INDEX(l_fp!$F$3:$F$65537,MATCH(NN$1,l_fp!$A$3:$A$65537,0)))," ")=0," ",_xlfn.IFNA(_xlfn.IFNA(_xlfn.IFNA(INDEX(l_goods!$D$3:$D$65537,MATCH(NN$1,l_goods!$A$3:$A$65537,0)),INDEX(background_technosphere!$H$2:$H$65536,MATCH(NN$1,background_technosphere!$C$2:$C$65536,0))),INDEX(l_fp!$F$3:$F$65537,MATCH(NN$1,l_fp!$A$3:$A$65537,0)))," "))</f>
        <v xml:space="preserve"> </v>
      </c>
      <c r="NO3" s="57" t="str">
        <f>IF(_xlfn.IFNA(_xlfn.IFNA(_xlfn.IFNA(INDEX(l_goods!$D$3:$D$65537,MATCH(NO$1,l_goods!$A$3:$A$65537,0)),INDEX(background_technosphere!$H$2:$H$65536,MATCH(NO$1,background_technosphere!$C$2:$C$65536,0))),INDEX(l_fp!$F$3:$F$65537,MATCH(NO$1,l_fp!$A$3:$A$65537,0)))," ")=0," ",_xlfn.IFNA(_xlfn.IFNA(_xlfn.IFNA(INDEX(l_goods!$D$3:$D$65537,MATCH(NO$1,l_goods!$A$3:$A$65537,0)),INDEX(background_technosphere!$H$2:$H$65536,MATCH(NO$1,background_technosphere!$C$2:$C$65536,0))),INDEX(l_fp!$F$3:$F$65537,MATCH(NO$1,l_fp!$A$3:$A$65537,0)))," "))</f>
        <v xml:space="preserve"> </v>
      </c>
      <c r="NP3" s="57" t="str">
        <f>IF(_xlfn.IFNA(_xlfn.IFNA(_xlfn.IFNA(INDEX(l_goods!$D$3:$D$65537,MATCH(NP$1,l_goods!$A$3:$A$65537,0)),INDEX(background_technosphere!$H$2:$H$65536,MATCH(NP$1,background_technosphere!$C$2:$C$65536,0))),INDEX(l_fp!$F$3:$F$65537,MATCH(NP$1,l_fp!$A$3:$A$65537,0)))," ")=0," ",_xlfn.IFNA(_xlfn.IFNA(_xlfn.IFNA(INDEX(l_goods!$D$3:$D$65537,MATCH(NP$1,l_goods!$A$3:$A$65537,0)),INDEX(background_technosphere!$H$2:$H$65536,MATCH(NP$1,background_technosphere!$C$2:$C$65536,0))),INDEX(l_fp!$F$3:$F$65537,MATCH(NP$1,l_fp!$A$3:$A$65537,0)))," "))</f>
        <v xml:space="preserve"> </v>
      </c>
      <c r="NQ3" s="57" t="str">
        <f>IF(_xlfn.IFNA(_xlfn.IFNA(_xlfn.IFNA(INDEX(l_goods!$D$3:$D$65537,MATCH(NQ$1,l_goods!$A$3:$A$65537,0)),INDEX(background_technosphere!$H$2:$H$65536,MATCH(NQ$1,background_technosphere!$C$2:$C$65536,0))),INDEX(l_fp!$F$3:$F$65537,MATCH(NQ$1,l_fp!$A$3:$A$65537,0)))," ")=0," ",_xlfn.IFNA(_xlfn.IFNA(_xlfn.IFNA(INDEX(l_goods!$D$3:$D$65537,MATCH(NQ$1,l_goods!$A$3:$A$65537,0)),INDEX(background_technosphere!$H$2:$H$65536,MATCH(NQ$1,background_technosphere!$C$2:$C$65536,0))),INDEX(l_fp!$F$3:$F$65537,MATCH(NQ$1,l_fp!$A$3:$A$65537,0)))," "))</f>
        <v xml:space="preserve"> </v>
      </c>
      <c r="NR3" s="57" t="str">
        <f>IF(_xlfn.IFNA(_xlfn.IFNA(_xlfn.IFNA(INDEX(l_goods!$D$3:$D$65537,MATCH(NR$1,l_goods!$A$3:$A$65537,0)),INDEX(background_technosphere!$H$2:$H$65536,MATCH(NR$1,background_technosphere!$C$2:$C$65536,0))),INDEX(l_fp!$F$3:$F$65537,MATCH(NR$1,l_fp!$A$3:$A$65537,0)))," ")=0," ",_xlfn.IFNA(_xlfn.IFNA(_xlfn.IFNA(INDEX(l_goods!$D$3:$D$65537,MATCH(NR$1,l_goods!$A$3:$A$65537,0)),INDEX(background_technosphere!$H$2:$H$65536,MATCH(NR$1,background_technosphere!$C$2:$C$65536,0))),INDEX(l_fp!$F$3:$F$65537,MATCH(NR$1,l_fp!$A$3:$A$65537,0)))," "))</f>
        <v xml:space="preserve"> </v>
      </c>
      <c r="NS3" s="57" t="str">
        <f>IF(_xlfn.IFNA(_xlfn.IFNA(_xlfn.IFNA(INDEX(l_goods!$D$3:$D$65537,MATCH(NS$1,l_goods!$A$3:$A$65537,0)),INDEX(background_technosphere!$H$2:$H$65536,MATCH(NS$1,background_technosphere!$C$2:$C$65536,0))),INDEX(l_fp!$F$3:$F$65537,MATCH(NS$1,l_fp!$A$3:$A$65537,0)))," ")=0," ",_xlfn.IFNA(_xlfn.IFNA(_xlfn.IFNA(INDEX(l_goods!$D$3:$D$65537,MATCH(NS$1,l_goods!$A$3:$A$65537,0)),INDEX(background_technosphere!$H$2:$H$65536,MATCH(NS$1,background_technosphere!$C$2:$C$65536,0))),INDEX(l_fp!$F$3:$F$65537,MATCH(NS$1,l_fp!$A$3:$A$65537,0)))," "))</f>
        <v xml:space="preserve"> </v>
      </c>
      <c r="NT3" s="57" t="str">
        <f>IF(_xlfn.IFNA(_xlfn.IFNA(_xlfn.IFNA(INDEX(l_goods!$D$3:$D$65537,MATCH(NT$1,l_goods!$A$3:$A$65537,0)),INDEX(background_technosphere!$H$2:$H$65536,MATCH(NT$1,background_technosphere!$C$2:$C$65536,0))),INDEX(l_fp!$F$3:$F$65537,MATCH(NT$1,l_fp!$A$3:$A$65537,0)))," ")=0," ",_xlfn.IFNA(_xlfn.IFNA(_xlfn.IFNA(INDEX(l_goods!$D$3:$D$65537,MATCH(NT$1,l_goods!$A$3:$A$65537,0)),INDEX(background_technosphere!$H$2:$H$65536,MATCH(NT$1,background_technosphere!$C$2:$C$65536,0))),INDEX(l_fp!$F$3:$F$65537,MATCH(NT$1,l_fp!$A$3:$A$65537,0)))," "))</f>
        <v xml:space="preserve"> </v>
      </c>
      <c r="NU3" s="57" t="str">
        <f>IF(_xlfn.IFNA(_xlfn.IFNA(_xlfn.IFNA(INDEX(l_goods!$D$3:$D$65537,MATCH(NU$1,l_goods!$A$3:$A$65537,0)),INDEX(background_technosphere!$H$2:$H$65536,MATCH(NU$1,background_technosphere!$C$2:$C$65536,0))),INDEX(l_fp!$F$3:$F$65537,MATCH(NU$1,l_fp!$A$3:$A$65537,0)))," ")=0," ",_xlfn.IFNA(_xlfn.IFNA(_xlfn.IFNA(INDEX(l_goods!$D$3:$D$65537,MATCH(NU$1,l_goods!$A$3:$A$65537,0)),INDEX(background_technosphere!$H$2:$H$65536,MATCH(NU$1,background_technosphere!$C$2:$C$65536,0))),INDEX(l_fp!$F$3:$F$65537,MATCH(NU$1,l_fp!$A$3:$A$65537,0)))," "))</f>
        <v xml:space="preserve"> </v>
      </c>
      <c r="NV3" s="57" t="str">
        <f>IF(_xlfn.IFNA(_xlfn.IFNA(_xlfn.IFNA(INDEX(l_goods!$D$3:$D$65537,MATCH(NV$1,l_goods!$A$3:$A$65537,0)),INDEX(background_technosphere!$H$2:$H$65536,MATCH(NV$1,background_technosphere!$C$2:$C$65536,0))),INDEX(l_fp!$F$3:$F$65537,MATCH(NV$1,l_fp!$A$3:$A$65537,0)))," ")=0," ",_xlfn.IFNA(_xlfn.IFNA(_xlfn.IFNA(INDEX(l_goods!$D$3:$D$65537,MATCH(NV$1,l_goods!$A$3:$A$65537,0)),INDEX(background_technosphere!$H$2:$H$65536,MATCH(NV$1,background_technosphere!$C$2:$C$65536,0))),INDEX(l_fp!$F$3:$F$65537,MATCH(NV$1,l_fp!$A$3:$A$65537,0)))," "))</f>
        <v xml:space="preserve"> </v>
      </c>
      <c r="NW3" s="57" t="str">
        <f>IF(_xlfn.IFNA(_xlfn.IFNA(_xlfn.IFNA(INDEX(l_goods!$D$3:$D$65537,MATCH(NW$1,l_goods!$A$3:$A$65537,0)),INDEX(background_technosphere!$H$2:$H$65536,MATCH(NW$1,background_technosphere!$C$2:$C$65536,0))),INDEX(l_fp!$F$3:$F$65537,MATCH(NW$1,l_fp!$A$3:$A$65537,0)))," ")=0," ",_xlfn.IFNA(_xlfn.IFNA(_xlfn.IFNA(INDEX(l_goods!$D$3:$D$65537,MATCH(NW$1,l_goods!$A$3:$A$65537,0)),INDEX(background_technosphere!$H$2:$H$65536,MATCH(NW$1,background_technosphere!$C$2:$C$65536,0))),INDEX(l_fp!$F$3:$F$65537,MATCH(NW$1,l_fp!$A$3:$A$65537,0)))," "))</f>
        <v xml:space="preserve"> </v>
      </c>
      <c r="NX3" s="57" t="str">
        <f>IF(_xlfn.IFNA(_xlfn.IFNA(_xlfn.IFNA(INDEX(l_goods!$D$3:$D$65537,MATCH(NX$1,l_goods!$A$3:$A$65537,0)),INDEX(background_technosphere!$H$2:$H$65536,MATCH(NX$1,background_technosphere!$C$2:$C$65536,0))),INDEX(l_fp!$F$3:$F$65537,MATCH(NX$1,l_fp!$A$3:$A$65537,0)))," ")=0," ",_xlfn.IFNA(_xlfn.IFNA(_xlfn.IFNA(INDEX(l_goods!$D$3:$D$65537,MATCH(NX$1,l_goods!$A$3:$A$65537,0)),INDEX(background_technosphere!$H$2:$H$65536,MATCH(NX$1,background_technosphere!$C$2:$C$65536,0))),INDEX(l_fp!$F$3:$F$65537,MATCH(NX$1,l_fp!$A$3:$A$65537,0)))," "))</f>
        <v xml:space="preserve"> </v>
      </c>
      <c r="NY3" s="57" t="str">
        <f>IF(_xlfn.IFNA(_xlfn.IFNA(_xlfn.IFNA(INDEX(l_goods!$D$3:$D$65537,MATCH(NY$1,l_goods!$A$3:$A$65537,0)),INDEX(background_technosphere!$H$2:$H$65536,MATCH(NY$1,background_technosphere!$C$2:$C$65536,0))),INDEX(l_fp!$F$3:$F$65537,MATCH(NY$1,l_fp!$A$3:$A$65537,0)))," ")=0," ",_xlfn.IFNA(_xlfn.IFNA(_xlfn.IFNA(INDEX(l_goods!$D$3:$D$65537,MATCH(NY$1,l_goods!$A$3:$A$65537,0)),INDEX(background_technosphere!$H$2:$H$65536,MATCH(NY$1,background_technosphere!$C$2:$C$65536,0))),INDEX(l_fp!$F$3:$F$65537,MATCH(NY$1,l_fp!$A$3:$A$65537,0)))," "))</f>
        <v xml:space="preserve"> </v>
      </c>
      <c r="NZ3" s="57" t="str">
        <f>IF(_xlfn.IFNA(_xlfn.IFNA(_xlfn.IFNA(INDEX(l_goods!$D$3:$D$65537,MATCH(NZ$1,l_goods!$A$3:$A$65537,0)),INDEX(background_technosphere!$H$2:$H$65536,MATCH(NZ$1,background_technosphere!$C$2:$C$65536,0))),INDEX(l_fp!$F$3:$F$65537,MATCH(NZ$1,l_fp!$A$3:$A$65537,0)))," ")=0," ",_xlfn.IFNA(_xlfn.IFNA(_xlfn.IFNA(INDEX(l_goods!$D$3:$D$65537,MATCH(NZ$1,l_goods!$A$3:$A$65537,0)),INDEX(background_technosphere!$H$2:$H$65536,MATCH(NZ$1,background_technosphere!$C$2:$C$65536,0))),INDEX(l_fp!$F$3:$F$65537,MATCH(NZ$1,l_fp!$A$3:$A$65537,0)))," "))</f>
        <v xml:space="preserve"> </v>
      </c>
      <c r="OA3" s="57" t="str">
        <f>IF(_xlfn.IFNA(_xlfn.IFNA(_xlfn.IFNA(INDEX(l_goods!$D$3:$D$65537,MATCH(OA$1,l_goods!$A$3:$A$65537,0)),INDEX(background_technosphere!$H$2:$H$65536,MATCH(OA$1,background_technosphere!$C$2:$C$65536,0))),INDEX(l_fp!$F$3:$F$65537,MATCH(OA$1,l_fp!$A$3:$A$65537,0)))," ")=0," ",_xlfn.IFNA(_xlfn.IFNA(_xlfn.IFNA(INDEX(l_goods!$D$3:$D$65537,MATCH(OA$1,l_goods!$A$3:$A$65537,0)),INDEX(background_technosphere!$H$2:$H$65536,MATCH(OA$1,background_technosphere!$C$2:$C$65536,0))),INDEX(l_fp!$F$3:$F$65537,MATCH(OA$1,l_fp!$A$3:$A$65537,0)))," "))</f>
        <v xml:space="preserve"> </v>
      </c>
      <c r="OB3" s="57" t="str">
        <f>IF(_xlfn.IFNA(_xlfn.IFNA(_xlfn.IFNA(INDEX(l_goods!$D$3:$D$65537,MATCH(OB$1,l_goods!$A$3:$A$65537,0)),INDEX(background_technosphere!$H$2:$H$65536,MATCH(OB$1,background_technosphere!$C$2:$C$65536,0))),INDEX(l_fp!$F$3:$F$65537,MATCH(OB$1,l_fp!$A$3:$A$65537,0)))," ")=0," ",_xlfn.IFNA(_xlfn.IFNA(_xlfn.IFNA(INDEX(l_goods!$D$3:$D$65537,MATCH(OB$1,l_goods!$A$3:$A$65537,0)),INDEX(background_technosphere!$H$2:$H$65536,MATCH(OB$1,background_technosphere!$C$2:$C$65536,0))),INDEX(l_fp!$F$3:$F$65537,MATCH(OB$1,l_fp!$A$3:$A$65537,0)))," "))</f>
        <v xml:space="preserve"> </v>
      </c>
      <c r="OC3" s="57" t="str">
        <f>IF(_xlfn.IFNA(_xlfn.IFNA(_xlfn.IFNA(INDEX(l_goods!$D$3:$D$65537,MATCH(OC$1,l_goods!$A$3:$A$65537,0)),INDEX(background_technosphere!$H$2:$H$65536,MATCH(OC$1,background_technosphere!$C$2:$C$65536,0))),INDEX(l_fp!$F$3:$F$65537,MATCH(OC$1,l_fp!$A$3:$A$65537,0)))," ")=0," ",_xlfn.IFNA(_xlfn.IFNA(_xlfn.IFNA(INDEX(l_goods!$D$3:$D$65537,MATCH(OC$1,l_goods!$A$3:$A$65537,0)),INDEX(background_technosphere!$H$2:$H$65536,MATCH(OC$1,background_technosphere!$C$2:$C$65536,0))),INDEX(l_fp!$F$3:$F$65537,MATCH(OC$1,l_fp!$A$3:$A$65537,0)))," "))</f>
        <v xml:space="preserve"> </v>
      </c>
      <c r="OD3" s="57" t="str">
        <f>IF(_xlfn.IFNA(_xlfn.IFNA(_xlfn.IFNA(INDEX(l_goods!$D$3:$D$65537,MATCH(OD$1,l_goods!$A$3:$A$65537,0)),INDEX(background_technosphere!$H$2:$H$65536,MATCH(OD$1,background_technosphere!$C$2:$C$65536,0))),INDEX(l_fp!$F$3:$F$65537,MATCH(OD$1,l_fp!$A$3:$A$65537,0)))," ")=0," ",_xlfn.IFNA(_xlfn.IFNA(_xlfn.IFNA(INDEX(l_goods!$D$3:$D$65537,MATCH(OD$1,l_goods!$A$3:$A$65537,0)),INDEX(background_technosphere!$H$2:$H$65536,MATCH(OD$1,background_technosphere!$C$2:$C$65536,0))),INDEX(l_fp!$F$3:$F$65537,MATCH(OD$1,l_fp!$A$3:$A$65537,0)))," "))</f>
        <v xml:space="preserve"> </v>
      </c>
      <c r="OE3" s="57" t="str">
        <f>IF(_xlfn.IFNA(_xlfn.IFNA(_xlfn.IFNA(INDEX(l_goods!$D$3:$D$65537,MATCH(OE$1,l_goods!$A$3:$A$65537,0)),INDEX(background_technosphere!$H$2:$H$65536,MATCH(OE$1,background_technosphere!$C$2:$C$65536,0))),INDEX(l_fp!$F$3:$F$65537,MATCH(OE$1,l_fp!$A$3:$A$65537,0)))," ")=0," ",_xlfn.IFNA(_xlfn.IFNA(_xlfn.IFNA(INDEX(l_goods!$D$3:$D$65537,MATCH(OE$1,l_goods!$A$3:$A$65537,0)),INDEX(background_technosphere!$H$2:$H$65536,MATCH(OE$1,background_technosphere!$C$2:$C$65536,0))),INDEX(l_fp!$F$3:$F$65537,MATCH(OE$1,l_fp!$A$3:$A$65537,0)))," "))</f>
        <v xml:space="preserve"> </v>
      </c>
      <c r="OF3" s="57" t="str">
        <f>IF(_xlfn.IFNA(_xlfn.IFNA(_xlfn.IFNA(INDEX(l_goods!$D$3:$D$65537,MATCH(OF$1,l_goods!$A$3:$A$65537,0)),INDEX(background_technosphere!$H$2:$H$65536,MATCH(OF$1,background_technosphere!$C$2:$C$65536,0))),INDEX(l_fp!$F$3:$F$65537,MATCH(OF$1,l_fp!$A$3:$A$65537,0)))," ")=0," ",_xlfn.IFNA(_xlfn.IFNA(_xlfn.IFNA(INDEX(l_goods!$D$3:$D$65537,MATCH(OF$1,l_goods!$A$3:$A$65537,0)),INDEX(background_technosphere!$H$2:$H$65536,MATCH(OF$1,background_technosphere!$C$2:$C$65536,0))),INDEX(l_fp!$F$3:$F$65537,MATCH(OF$1,l_fp!$A$3:$A$65537,0)))," "))</f>
        <v xml:space="preserve"> </v>
      </c>
      <c r="OG3" s="57" t="str">
        <f>IF(_xlfn.IFNA(_xlfn.IFNA(_xlfn.IFNA(INDEX(l_goods!$D$3:$D$65537,MATCH(OG$1,l_goods!$A$3:$A$65537,0)),INDEX(background_technosphere!$H$2:$H$65536,MATCH(OG$1,background_technosphere!$C$2:$C$65536,0))),INDEX(l_fp!$F$3:$F$65537,MATCH(OG$1,l_fp!$A$3:$A$65537,0)))," ")=0," ",_xlfn.IFNA(_xlfn.IFNA(_xlfn.IFNA(INDEX(l_goods!$D$3:$D$65537,MATCH(OG$1,l_goods!$A$3:$A$65537,0)),INDEX(background_technosphere!$H$2:$H$65536,MATCH(OG$1,background_technosphere!$C$2:$C$65536,0))),INDEX(l_fp!$F$3:$F$65537,MATCH(OG$1,l_fp!$A$3:$A$65537,0)))," "))</f>
        <v xml:space="preserve"> </v>
      </c>
      <c r="OH3" s="57" t="str">
        <f>IF(_xlfn.IFNA(_xlfn.IFNA(_xlfn.IFNA(INDEX(l_goods!$D$3:$D$65537,MATCH(OH$1,l_goods!$A$3:$A$65537,0)),INDEX(background_technosphere!$H$2:$H$65536,MATCH(OH$1,background_technosphere!$C$2:$C$65536,0))),INDEX(l_fp!$F$3:$F$65537,MATCH(OH$1,l_fp!$A$3:$A$65537,0)))," ")=0," ",_xlfn.IFNA(_xlfn.IFNA(_xlfn.IFNA(INDEX(l_goods!$D$3:$D$65537,MATCH(OH$1,l_goods!$A$3:$A$65537,0)),INDEX(background_technosphere!$H$2:$H$65536,MATCH(OH$1,background_technosphere!$C$2:$C$65536,0))),INDEX(l_fp!$F$3:$F$65537,MATCH(OH$1,l_fp!$A$3:$A$65537,0)))," "))</f>
        <v xml:space="preserve"> </v>
      </c>
      <c r="OI3" s="57" t="str">
        <f>IF(_xlfn.IFNA(_xlfn.IFNA(_xlfn.IFNA(INDEX(l_goods!$D$3:$D$65537,MATCH(OI$1,l_goods!$A$3:$A$65537,0)),INDEX(background_technosphere!$H$2:$H$65536,MATCH(OI$1,background_technosphere!$C$2:$C$65536,0))),INDEX(l_fp!$F$3:$F$65537,MATCH(OI$1,l_fp!$A$3:$A$65537,0)))," ")=0," ",_xlfn.IFNA(_xlfn.IFNA(_xlfn.IFNA(INDEX(l_goods!$D$3:$D$65537,MATCH(OI$1,l_goods!$A$3:$A$65537,0)),INDEX(background_technosphere!$H$2:$H$65536,MATCH(OI$1,background_technosphere!$C$2:$C$65536,0))),INDEX(l_fp!$F$3:$F$65537,MATCH(OI$1,l_fp!$A$3:$A$65537,0)))," "))</f>
        <v xml:space="preserve"> </v>
      </c>
      <c r="OJ3" s="57" t="str">
        <f>IF(_xlfn.IFNA(_xlfn.IFNA(_xlfn.IFNA(INDEX(l_goods!$D$3:$D$65537,MATCH(OJ$1,l_goods!$A$3:$A$65537,0)),INDEX(background_technosphere!$H$2:$H$65536,MATCH(OJ$1,background_technosphere!$C$2:$C$65536,0))),INDEX(l_fp!$F$3:$F$65537,MATCH(OJ$1,l_fp!$A$3:$A$65537,0)))," ")=0," ",_xlfn.IFNA(_xlfn.IFNA(_xlfn.IFNA(INDEX(l_goods!$D$3:$D$65537,MATCH(OJ$1,l_goods!$A$3:$A$65537,0)),INDEX(background_technosphere!$H$2:$H$65536,MATCH(OJ$1,background_technosphere!$C$2:$C$65536,0))),INDEX(l_fp!$F$3:$F$65537,MATCH(OJ$1,l_fp!$A$3:$A$65537,0)))," "))</f>
        <v xml:space="preserve"> </v>
      </c>
      <c r="OK3" s="57" t="str">
        <f>IF(_xlfn.IFNA(_xlfn.IFNA(_xlfn.IFNA(INDEX(l_goods!$D$3:$D$65537,MATCH(OK$1,l_goods!$A$3:$A$65537,0)),INDEX(background_technosphere!$H$2:$H$65536,MATCH(OK$1,background_technosphere!$C$2:$C$65536,0))),INDEX(l_fp!$F$3:$F$65537,MATCH(OK$1,l_fp!$A$3:$A$65537,0)))," ")=0," ",_xlfn.IFNA(_xlfn.IFNA(_xlfn.IFNA(INDEX(l_goods!$D$3:$D$65537,MATCH(OK$1,l_goods!$A$3:$A$65537,0)),INDEX(background_technosphere!$H$2:$H$65536,MATCH(OK$1,background_technosphere!$C$2:$C$65536,0))),INDEX(l_fp!$F$3:$F$65537,MATCH(OK$1,l_fp!$A$3:$A$65537,0)))," "))</f>
        <v xml:space="preserve"> </v>
      </c>
      <c r="OL3" s="57" t="str">
        <f>IF(_xlfn.IFNA(_xlfn.IFNA(_xlfn.IFNA(INDEX(l_goods!$D$3:$D$65537,MATCH(OL$1,l_goods!$A$3:$A$65537,0)),INDEX(background_technosphere!$H$2:$H$65536,MATCH(OL$1,background_technosphere!$C$2:$C$65536,0))),INDEX(l_fp!$F$3:$F$65537,MATCH(OL$1,l_fp!$A$3:$A$65537,0)))," ")=0," ",_xlfn.IFNA(_xlfn.IFNA(_xlfn.IFNA(INDEX(l_goods!$D$3:$D$65537,MATCH(OL$1,l_goods!$A$3:$A$65537,0)),INDEX(background_technosphere!$H$2:$H$65536,MATCH(OL$1,background_technosphere!$C$2:$C$65536,0))),INDEX(l_fp!$F$3:$F$65537,MATCH(OL$1,l_fp!$A$3:$A$65537,0)))," "))</f>
        <v xml:space="preserve"> </v>
      </c>
      <c r="OM3" s="57" t="str">
        <f>IF(_xlfn.IFNA(_xlfn.IFNA(_xlfn.IFNA(INDEX(l_goods!$D$3:$D$65537,MATCH(OM$1,l_goods!$A$3:$A$65537,0)),INDEX(background_technosphere!$H$2:$H$65536,MATCH(OM$1,background_technosphere!$C$2:$C$65536,0))),INDEX(l_fp!$F$3:$F$65537,MATCH(OM$1,l_fp!$A$3:$A$65537,0)))," ")=0," ",_xlfn.IFNA(_xlfn.IFNA(_xlfn.IFNA(INDEX(l_goods!$D$3:$D$65537,MATCH(OM$1,l_goods!$A$3:$A$65537,0)),INDEX(background_technosphere!$H$2:$H$65536,MATCH(OM$1,background_technosphere!$C$2:$C$65536,0))),INDEX(l_fp!$F$3:$F$65537,MATCH(OM$1,l_fp!$A$3:$A$65537,0)))," "))</f>
        <v xml:space="preserve"> </v>
      </c>
      <c r="ON3" s="57" t="str">
        <f>IF(_xlfn.IFNA(_xlfn.IFNA(_xlfn.IFNA(INDEX(l_goods!$D$3:$D$65537,MATCH(ON$1,l_goods!$A$3:$A$65537,0)),INDEX(background_technosphere!$H$2:$H$65536,MATCH(ON$1,background_technosphere!$C$2:$C$65536,0))),INDEX(l_fp!$F$3:$F$65537,MATCH(ON$1,l_fp!$A$3:$A$65537,0)))," ")=0," ",_xlfn.IFNA(_xlfn.IFNA(_xlfn.IFNA(INDEX(l_goods!$D$3:$D$65537,MATCH(ON$1,l_goods!$A$3:$A$65537,0)),INDEX(background_technosphere!$H$2:$H$65536,MATCH(ON$1,background_technosphere!$C$2:$C$65536,0))),INDEX(l_fp!$F$3:$F$65537,MATCH(ON$1,l_fp!$A$3:$A$65537,0)))," "))</f>
        <v xml:space="preserve"> </v>
      </c>
      <c r="OO3" s="57" t="str">
        <f>IF(_xlfn.IFNA(_xlfn.IFNA(_xlfn.IFNA(INDEX(l_goods!$D$3:$D$65537,MATCH(OO$1,l_goods!$A$3:$A$65537,0)),INDEX(background_technosphere!$H$2:$H$65536,MATCH(OO$1,background_technosphere!$C$2:$C$65536,0))),INDEX(l_fp!$F$3:$F$65537,MATCH(OO$1,l_fp!$A$3:$A$65537,0)))," ")=0," ",_xlfn.IFNA(_xlfn.IFNA(_xlfn.IFNA(INDEX(l_goods!$D$3:$D$65537,MATCH(OO$1,l_goods!$A$3:$A$65537,0)),INDEX(background_technosphere!$H$2:$H$65536,MATCH(OO$1,background_technosphere!$C$2:$C$65536,0))),INDEX(l_fp!$F$3:$F$65537,MATCH(OO$1,l_fp!$A$3:$A$65537,0)))," "))</f>
        <v xml:space="preserve"> </v>
      </c>
      <c r="OP3" s="57" t="str">
        <f>IF(_xlfn.IFNA(_xlfn.IFNA(_xlfn.IFNA(INDEX(l_goods!$D$3:$D$65537,MATCH(OP$1,l_goods!$A$3:$A$65537,0)),INDEX(background_technosphere!$H$2:$H$65536,MATCH(OP$1,background_technosphere!$C$2:$C$65536,0))),INDEX(l_fp!$F$3:$F$65537,MATCH(OP$1,l_fp!$A$3:$A$65537,0)))," ")=0," ",_xlfn.IFNA(_xlfn.IFNA(_xlfn.IFNA(INDEX(l_goods!$D$3:$D$65537,MATCH(OP$1,l_goods!$A$3:$A$65537,0)),INDEX(background_technosphere!$H$2:$H$65536,MATCH(OP$1,background_technosphere!$C$2:$C$65536,0))),INDEX(l_fp!$F$3:$F$65537,MATCH(OP$1,l_fp!$A$3:$A$65537,0)))," "))</f>
        <v xml:space="preserve"> </v>
      </c>
      <c r="OQ3" s="57" t="str">
        <f>IF(_xlfn.IFNA(_xlfn.IFNA(_xlfn.IFNA(INDEX(l_goods!$D$3:$D$65537,MATCH(OQ$1,l_goods!$A$3:$A$65537,0)),INDEX(background_technosphere!$H$2:$H$65536,MATCH(OQ$1,background_technosphere!$C$2:$C$65536,0))),INDEX(l_fp!$F$3:$F$65537,MATCH(OQ$1,l_fp!$A$3:$A$65537,0)))," ")=0," ",_xlfn.IFNA(_xlfn.IFNA(_xlfn.IFNA(INDEX(l_goods!$D$3:$D$65537,MATCH(OQ$1,l_goods!$A$3:$A$65537,0)),INDEX(background_technosphere!$H$2:$H$65536,MATCH(OQ$1,background_technosphere!$C$2:$C$65536,0))),INDEX(l_fp!$F$3:$F$65537,MATCH(OQ$1,l_fp!$A$3:$A$65537,0)))," "))</f>
        <v xml:space="preserve"> </v>
      </c>
      <c r="OR3" s="57" t="str">
        <f>IF(_xlfn.IFNA(_xlfn.IFNA(_xlfn.IFNA(INDEX(l_goods!$D$3:$D$65537,MATCH(OR$1,l_goods!$A$3:$A$65537,0)),INDEX(background_technosphere!$H$2:$H$65536,MATCH(OR$1,background_technosphere!$C$2:$C$65536,0))),INDEX(l_fp!$F$3:$F$65537,MATCH(OR$1,l_fp!$A$3:$A$65537,0)))," ")=0," ",_xlfn.IFNA(_xlfn.IFNA(_xlfn.IFNA(INDEX(l_goods!$D$3:$D$65537,MATCH(OR$1,l_goods!$A$3:$A$65537,0)),INDEX(background_technosphere!$H$2:$H$65536,MATCH(OR$1,background_technosphere!$C$2:$C$65536,0))),INDEX(l_fp!$F$3:$F$65537,MATCH(OR$1,l_fp!$A$3:$A$65537,0)))," "))</f>
        <v xml:space="preserve"> </v>
      </c>
      <c r="OS3" s="57" t="str">
        <f>IF(_xlfn.IFNA(_xlfn.IFNA(_xlfn.IFNA(INDEX(l_goods!$D$3:$D$65537,MATCH(OS$1,l_goods!$A$3:$A$65537,0)),INDEX(background_technosphere!$H$2:$H$65536,MATCH(OS$1,background_technosphere!$C$2:$C$65536,0))),INDEX(l_fp!$F$3:$F$65537,MATCH(OS$1,l_fp!$A$3:$A$65537,0)))," ")=0," ",_xlfn.IFNA(_xlfn.IFNA(_xlfn.IFNA(INDEX(l_goods!$D$3:$D$65537,MATCH(OS$1,l_goods!$A$3:$A$65537,0)),INDEX(background_technosphere!$H$2:$H$65536,MATCH(OS$1,background_technosphere!$C$2:$C$65536,0))),INDEX(l_fp!$F$3:$F$65537,MATCH(OS$1,l_fp!$A$3:$A$65537,0)))," "))</f>
        <v xml:space="preserve"> </v>
      </c>
      <c r="OT3" s="57" t="str">
        <f>IF(_xlfn.IFNA(_xlfn.IFNA(_xlfn.IFNA(INDEX(l_goods!$D$3:$D$65537,MATCH(OT$1,l_goods!$A$3:$A$65537,0)),INDEX(background_technosphere!$H$2:$H$65536,MATCH(OT$1,background_technosphere!$C$2:$C$65536,0))),INDEX(l_fp!$F$3:$F$65537,MATCH(OT$1,l_fp!$A$3:$A$65537,0)))," ")=0," ",_xlfn.IFNA(_xlfn.IFNA(_xlfn.IFNA(INDEX(l_goods!$D$3:$D$65537,MATCH(OT$1,l_goods!$A$3:$A$65537,0)),INDEX(background_technosphere!$H$2:$H$65536,MATCH(OT$1,background_technosphere!$C$2:$C$65536,0))),INDEX(l_fp!$F$3:$F$65537,MATCH(OT$1,l_fp!$A$3:$A$65537,0)))," "))</f>
        <v xml:space="preserve"> </v>
      </c>
      <c r="OU3" s="57" t="str">
        <f>IF(_xlfn.IFNA(_xlfn.IFNA(_xlfn.IFNA(INDEX(l_goods!$D$3:$D$65537,MATCH(OU$1,l_goods!$A$3:$A$65537,0)),INDEX(background_technosphere!$H$2:$H$65536,MATCH(OU$1,background_technosphere!$C$2:$C$65536,0))),INDEX(l_fp!$F$3:$F$65537,MATCH(OU$1,l_fp!$A$3:$A$65537,0)))," ")=0," ",_xlfn.IFNA(_xlfn.IFNA(_xlfn.IFNA(INDEX(l_goods!$D$3:$D$65537,MATCH(OU$1,l_goods!$A$3:$A$65537,0)),INDEX(background_technosphere!$H$2:$H$65536,MATCH(OU$1,background_technosphere!$C$2:$C$65536,0))),INDEX(l_fp!$F$3:$F$65537,MATCH(OU$1,l_fp!$A$3:$A$65537,0)))," "))</f>
        <v xml:space="preserve"> </v>
      </c>
      <c r="OV3" s="57" t="str">
        <f>IF(_xlfn.IFNA(_xlfn.IFNA(_xlfn.IFNA(INDEX(l_goods!$D$3:$D$65537,MATCH(OV$1,l_goods!$A$3:$A$65537,0)),INDEX(background_technosphere!$H$2:$H$65536,MATCH(OV$1,background_technosphere!$C$2:$C$65536,0))),INDEX(l_fp!$F$3:$F$65537,MATCH(OV$1,l_fp!$A$3:$A$65537,0)))," ")=0," ",_xlfn.IFNA(_xlfn.IFNA(_xlfn.IFNA(INDEX(l_goods!$D$3:$D$65537,MATCH(OV$1,l_goods!$A$3:$A$65537,0)),INDEX(background_technosphere!$H$2:$H$65536,MATCH(OV$1,background_technosphere!$C$2:$C$65536,0))),INDEX(l_fp!$F$3:$F$65537,MATCH(OV$1,l_fp!$A$3:$A$65537,0)))," "))</f>
        <v xml:space="preserve"> </v>
      </c>
      <c r="OW3" s="57" t="str">
        <f>IF(_xlfn.IFNA(_xlfn.IFNA(_xlfn.IFNA(INDEX(l_goods!$D$3:$D$65537,MATCH(OW$1,l_goods!$A$3:$A$65537,0)),INDEX(background_technosphere!$H$2:$H$65536,MATCH(OW$1,background_technosphere!$C$2:$C$65536,0))),INDEX(l_fp!$F$3:$F$65537,MATCH(OW$1,l_fp!$A$3:$A$65537,0)))," ")=0," ",_xlfn.IFNA(_xlfn.IFNA(_xlfn.IFNA(INDEX(l_goods!$D$3:$D$65537,MATCH(OW$1,l_goods!$A$3:$A$65537,0)),INDEX(background_technosphere!$H$2:$H$65536,MATCH(OW$1,background_technosphere!$C$2:$C$65536,0))),INDEX(l_fp!$F$3:$F$65537,MATCH(OW$1,l_fp!$A$3:$A$65537,0)))," "))</f>
        <v xml:space="preserve"> </v>
      </c>
      <c r="OX3" s="57" t="str">
        <f>IF(_xlfn.IFNA(_xlfn.IFNA(_xlfn.IFNA(INDEX(l_goods!$D$3:$D$65537,MATCH(OX$1,l_goods!$A$3:$A$65537,0)),INDEX(background_technosphere!$H$2:$H$65536,MATCH(OX$1,background_technosphere!$C$2:$C$65536,0))),INDEX(l_fp!$F$3:$F$65537,MATCH(OX$1,l_fp!$A$3:$A$65537,0)))," ")=0," ",_xlfn.IFNA(_xlfn.IFNA(_xlfn.IFNA(INDEX(l_goods!$D$3:$D$65537,MATCH(OX$1,l_goods!$A$3:$A$65537,0)),INDEX(background_technosphere!$H$2:$H$65536,MATCH(OX$1,background_technosphere!$C$2:$C$65536,0))),INDEX(l_fp!$F$3:$F$65537,MATCH(OX$1,l_fp!$A$3:$A$65537,0)))," "))</f>
        <v xml:space="preserve"> </v>
      </c>
      <c r="OY3" s="57" t="str">
        <f>IF(_xlfn.IFNA(_xlfn.IFNA(_xlfn.IFNA(INDEX(l_goods!$D$3:$D$65537,MATCH(OY$1,l_goods!$A$3:$A$65537,0)),INDEX(background_technosphere!$H$2:$H$65536,MATCH(OY$1,background_technosphere!$C$2:$C$65536,0))),INDEX(l_fp!$F$3:$F$65537,MATCH(OY$1,l_fp!$A$3:$A$65537,0)))," ")=0," ",_xlfn.IFNA(_xlfn.IFNA(_xlfn.IFNA(INDEX(l_goods!$D$3:$D$65537,MATCH(OY$1,l_goods!$A$3:$A$65537,0)),INDEX(background_technosphere!$H$2:$H$65536,MATCH(OY$1,background_technosphere!$C$2:$C$65536,0))),INDEX(l_fp!$F$3:$F$65537,MATCH(OY$1,l_fp!$A$3:$A$65537,0)))," "))</f>
        <v xml:space="preserve"> </v>
      </c>
      <c r="OZ3" s="57" t="str">
        <f>IF(_xlfn.IFNA(_xlfn.IFNA(_xlfn.IFNA(INDEX(l_goods!$D$3:$D$65537,MATCH(OZ$1,l_goods!$A$3:$A$65537,0)),INDEX(background_technosphere!$H$2:$H$65536,MATCH(OZ$1,background_technosphere!$C$2:$C$65536,0))),INDEX(l_fp!$F$3:$F$65537,MATCH(OZ$1,l_fp!$A$3:$A$65537,0)))," ")=0," ",_xlfn.IFNA(_xlfn.IFNA(_xlfn.IFNA(INDEX(l_goods!$D$3:$D$65537,MATCH(OZ$1,l_goods!$A$3:$A$65537,0)),INDEX(background_technosphere!$H$2:$H$65536,MATCH(OZ$1,background_technosphere!$C$2:$C$65536,0))),INDEX(l_fp!$F$3:$F$65537,MATCH(OZ$1,l_fp!$A$3:$A$65537,0)))," "))</f>
        <v xml:space="preserve"> </v>
      </c>
      <c r="PA3" s="57" t="str">
        <f>IF(_xlfn.IFNA(_xlfn.IFNA(_xlfn.IFNA(INDEX(l_goods!$D$3:$D$65537,MATCH(PA$1,l_goods!$A$3:$A$65537,0)),INDEX(background_technosphere!$H$2:$H$65536,MATCH(PA$1,background_technosphere!$C$2:$C$65536,0))),INDEX(l_fp!$F$3:$F$65537,MATCH(PA$1,l_fp!$A$3:$A$65537,0)))," ")=0," ",_xlfn.IFNA(_xlfn.IFNA(_xlfn.IFNA(INDEX(l_goods!$D$3:$D$65537,MATCH(PA$1,l_goods!$A$3:$A$65537,0)),INDEX(background_technosphere!$H$2:$H$65536,MATCH(PA$1,background_technosphere!$C$2:$C$65536,0))),INDEX(l_fp!$F$3:$F$65537,MATCH(PA$1,l_fp!$A$3:$A$65537,0)))," "))</f>
        <v xml:space="preserve"> </v>
      </c>
      <c r="PB3" s="57" t="str">
        <f>IF(_xlfn.IFNA(_xlfn.IFNA(_xlfn.IFNA(INDEX(l_goods!$D$3:$D$65537,MATCH(PB$1,l_goods!$A$3:$A$65537,0)),INDEX(background_technosphere!$H$2:$H$65536,MATCH(PB$1,background_technosphere!$C$2:$C$65536,0))),INDEX(l_fp!$F$3:$F$65537,MATCH(PB$1,l_fp!$A$3:$A$65537,0)))," ")=0," ",_xlfn.IFNA(_xlfn.IFNA(_xlfn.IFNA(INDEX(l_goods!$D$3:$D$65537,MATCH(PB$1,l_goods!$A$3:$A$65537,0)),INDEX(background_technosphere!$H$2:$H$65536,MATCH(PB$1,background_technosphere!$C$2:$C$65536,0))),INDEX(l_fp!$F$3:$F$65537,MATCH(PB$1,l_fp!$A$3:$A$65537,0)))," "))</f>
        <v xml:space="preserve"> </v>
      </c>
      <c r="PC3" s="57" t="str">
        <f>IF(_xlfn.IFNA(_xlfn.IFNA(_xlfn.IFNA(INDEX(l_goods!$D$3:$D$65537,MATCH(PC$1,l_goods!$A$3:$A$65537,0)),INDEX(background_technosphere!$H$2:$H$65536,MATCH(PC$1,background_technosphere!$C$2:$C$65536,0))),INDEX(l_fp!$F$3:$F$65537,MATCH(PC$1,l_fp!$A$3:$A$65537,0)))," ")=0," ",_xlfn.IFNA(_xlfn.IFNA(_xlfn.IFNA(INDEX(l_goods!$D$3:$D$65537,MATCH(PC$1,l_goods!$A$3:$A$65537,0)),INDEX(background_technosphere!$H$2:$H$65536,MATCH(PC$1,background_technosphere!$C$2:$C$65536,0))),INDEX(l_fp!$F$3:$F$65537,MATCH(PC$1,l_fp!$A$3:$A$65537,0)))," "))</f>
        <v xml:space="preserve"> </v>
      </c>
      <c r="PD3" s="57" t="str">
        <f>IF(_xlfn.IFNA(_xlfn.IFNA(_xlfn.IFNA(INDEX(l_goods!$D$3:$D$65537,MATCH(PD$1,l_goods!$A$3:$A$65537,0)),INDEX(background_technosphere!$H$2:$H$65536,MATCH(PD$1,background_technosphere!$C$2:$C$65536,0))),INDEX(l_fp!$F$3:$F$65537,MATCH(PD$1,l_fp!$A$3:$A$65537,0)))," ")=0," ",_xlfn.IFNA(_xlfn.IFNA(_xlfn.IFNA(INDEX(l_goods!$D$3:$D$65537,MATCH(PD$1,l_goods!$A$3:$A$65537,0)),INDEX(background_technosphere!$H$2:$H$65536,MATCH(PD$1,background_technosphere!$C$2:$C$65536,0))),INDEX(l_fp!$F$3:$F$65537,MATCH(PD$1,l_fp!$A$3:$A$65537,0)))," "))</f>
        <v xml:space="preserve"> </v>
      </c>
      <c r="PE3" s="57" t="str">
        <f>IF(_xlfn.IFNA(_xlfn.IFNA(_xlfn.IFNA(INDEX(l_goods!$D$3:$D$65537,MATCH(PE$1,l_goods!$A$3:$A$65537,0)),INDEX(background_technosphere!$H$2:$H$65536,MATCH(PE$1,background_technosphere!$C$2:$C$65536,0))),INDEX(l_fp!$F$3:$F$65537,MATCH(PE$1,l_fp!$A$3:$A$65537,0)))," ")=0," ",_xlfn.IFNA(_xlfn.IFNA(_xlfn.IFNA(INDEX(l_goods!$D$3:$D$65537,MATCH(PE$1,l_goods!$A$3:$A$65537,0)),INDEX(background_technosphere!$H$2:$H$65536,MATCH(PE$1,background_technosphere!$C$2:$C$65536,0))),INDEX(l_fp!$F$3:$F$65537,MATCH(PE$1,l_fp!$A$3:$A$65537,0)))," "))</f>
        <v xml:space="preserve"> </v>
      </c>
      <c r="PF3" s="57" t="str">
        <f>IF(_xlfn.IFNA(_xlfn.IFNA(_xlfn.IFNA(INDEX(l_goods!$D$3:$D$65537,MATCH(PF$1,l_goods!$A$3:$A$65537,0)),INDEX(background_technosphere!$H$2:$H$65536,MATCH(PF$1,background_technosphere!$C$2:$C$65536,0))),INDEX(l_fp!$F$3:$F$65537,MATCH(PF$1,l_fp!$A$3:$A$65537,0)))," ")=0," ",_xlfn.IFNA(_xlfn.IFNA(_xlfn.IFNA(INDEX(l_goods!$D$3:$D$65537,MATCH(PF$1,l_goods!$A$3:$A$65537,0)),INDEX(background_technosphere!$H$2:$H$65536,MATCH(PF$1,background_technosphere!$C$2:$C$65536,0))),INDEX(l_fp!$F$3:$F$65537,MATCH(PF$1,l_fp!$A$3:$A$65537,0)))," "))</f>
        <v xml:space="preserve"> </v>
      </c>
      <c r="PG3" s="57" t="str">
        <f>IF(_xlfn.IFNA(_xlfn.IFNA(_xlfn.IFNA(INDEX(l_goods!$D$3:$D$65537,MATCH(PG$1,l_goods!$A$3:$A$65537,0)),INDEX(background_technosphere!$H$2:$H$65536,MATCH(PG$1,background_technosphere!$C$2:$C$65536,0))),INDEX(l_fp!$F$3:$F$65537,MATCH(PG$1,l_fp!$A$3:$A$65537,0)))," ")=0," ",_xlfn.IFNA(_xlfn.IFNA(_xlfn.IFNA(INDEX(l_goods!$D$3:$D$65537,MATCH(PG$1,l_goods!$A$3:$A$65537,0)),INDEX(background_technosphere!$H$2:$H$65536,MATCH(PG$1,background_technosphere!$C$2:$C$65536,0))),INDEX(l_fp!$F$3:$F$65537,MATCH(PG$1,l_fp!$A$3:$A$65537,0)))," "))</f>
        <v xml:space="preserve"> </v>
      </c>
      <c r="PH3" s="57" t="str">
        <f>IF(_xlfn.IFNA(_xlfn.IFNA(_xlfn.IFNA(INDEX(l_goods!$D$3:$D$65537,MATCH(PH$1,l_goods!$A$3:$A$65537,0)),INDEX(background_technosphere!$H$2:$H$65536,MATCH(PH$1,background_technosphere!$C$2:$C$65536,0))),INDEX(l_fp!$F$3:$F$65537,MATCH(PH$1,l_fp!$A$3:$A$65537,0)))," ")=0," ",_xlfn.IFNA(_xlfn.IFNA(_xlfn.IFNA(INDEX(l_goods!$D$3:$D$65537,MATCH(PH$1,l_goods!$A$3:$A$65537,0)),INDEX(background_technosphere!$H$2:$H$65536,MATCH(PH$1,background_technosphere!$C$2:$C$65536,0))),INDEX(l_fp!$F$3:$F$65537,MATCH(PH$1,l_fp!$A$3:$A$65537,0)))," "))</f>
        <v xml:space="preserve"> </v>
      </c>
      <c r="PI3" s="57" t="str">
        <f>IF(_xlfn.IFNA(_xlfn.IFNA(_xlfn.IFNA(INDEX(l_goods!$D$3:$D$65537,MATCH(PI$1,l_goods!$A$3:$A$65537,0)),INDEX(background_technosphere!$H$2:$H$65536,MATCH(PI$1,background_technosphere!$C$2:$C$65536,0))),INDEX(l_fp!$F$3:$F$65537,MATCH(PI$1,l_fp!$A$3:$A$65537,0)))," ")=0," ",_xlfn.IFNA(_xlfn.IFNA(_xlfn.IFNA(INDEX(l_goods!$D$3:$D$65537,MATCH(PI$1,l_goods!$A$3:$A$65537,0)),INDEX(background_technosphere!$H$2:$H$65536,MATCH(PI$1,background_technosphere!$C$2:$C$65536,0))),INDEX(l_fp!$F$3:$F$65537,MATCH(PI$1,l_fp!$A$3:$A$65537,0)))," "))</f>
        <v xml:space="preserve"> </v>
      </c>
      <c r="PJ3" s="57" t="str">
        <f>IF(_xlfn.IFNA(_xlfn.IFNA(_xlfn.IFNA(INDEX(l_goods!$D$3:$D$65537,MATCH(PJ$1,l_goods!$A$3:$A$65537,0)),INDEX(background_technosphere!$H$2:$H$65536,MATCH(PJ$1,background_technosphere!$C$2:$C$65536,0))),INDEX(l_fp!$F$3:$F$65537,MATCH(PJ$1,l_fp!$A$3:$A$65537,0)))," ")=0," ",_xlfn.IFNA(_xlfn.IFNA(_xlfn.IFNA(INDEX(l_goods!$D$3:$D$65537,MATCH(PJ$1,l_goods!$A$3:$A$65537,0)),INDEX(background_technosphere!$H$2:$H$65536,MATCH(PJ$1,background_technosphere!$C$2:$C$65536,0))),INDEX(l_fp!$F$3:$F$65537,MATCH(PJ$1,l_fp!$A$3:$A$65537,0)))," "))</f>
        <v xml:space="preserve"> </v>
      </c>
      <c r="PK3" s="57" t="str">
        <f>IF(_xlfn.IFNA(_xlfn.IFNA(_xlfn.IFNA(INDEX(l_goods!$D$3:$D$65537,MATCH(PK$1,l_goods!$A$3:$A$65537,0)),INDEX(background_technosphere!$H$2:$H$65536,MATCH(PK$1,background_technosphere!$C$2:$C$65536,0))),INDEX(l_fp!$F$3:$F$65537,MATCH(PK$1,l_fp!$A$3:$A$65537,0)))," ")=0," ",_xlfn.IFNA(_xlfn.IFNA(_xlfn.IFNA(INDEX(l_goods!$D$3:$D$65537,MATCH(PK$1,l_goods!$A$3:$A$65537,0)),INDEX(background_technosphere!$H$2:$H$65536,MATCH(PK$1,background_technosphere!$C$2:$C$65536,0))),INDEX(l_fp!$F$3:$F$65537,MATCH(PK$1,l_fp!$A$3:$A$65537,0)))," "))</f>
        <v xml:space="preserve"> </v>
      </c>
      <c r="PL3" s="57" t="str">
        <f>IF(_xlfn.IFNA(_xlfn.IFNA(_xlfn.IFNA(INDEX(l_goods!$D$3:$D$65537,MATCH(PL$1,l_goods!$A$3:$A$65537,0)),INDEX(background_technosphere!$H$2:$H$65536,MATCH(PL$1,background_technosphere!$C$2:$C$65536,0))),INDEX(l_fp!$F$3:$F$65537,MATCH(PL$1,l_fp!$A$3:$A$65537,0)))," ")=0," ",_xlfn.IFNA(_xlfn.IFNA(_xlfn.IFNA(INDEX(l_goods!$D$3:$D$65537,MATCH(PL$1,l_goods!$A$3:$A$65537,0)),INDEX(background_technosphere!$H$2:$H$65536,MATCH(PL$1,background_technosphere!$C$2:$C$65536,0))),INDEX(l_fp!$F$3:$F$65537,MATCH(PL$1,l_fp!$A$3:$A$65537,0)))," "))</f>
        <v xml:space="preserve"> </v>
      </c>
      <c r="PM3" s="57" t="str">
        <f>IF(_xlfn.IFNA(_xlfn.IFNA(_xlfn.IFNA(INDEX(l_goods!$D$3:$D$65537,MATCH(PM$1,l_goods!$A$3:$A$65537,0)),INDEX(background_technosphere!$H$2:$H$65536,MATCH(PM$1,background_technosphere!$C$2:$C$65536,0))),INDEX(l_fp!$F$3:$F$65537,MATCH(PM$1,l_fp!$A$3:$A$65537,0)))," ")=0," ",_xlfn.IFNA(_xlfn.IFNA(_xlfn.IFNA(INDEX(l_goods!$D$3:$D$65537,MATCH(PM$1,l_goods!$A$3:$A$65537,0)),INDEX(background_technosphere!$H$2:$H$65536,MATCH(PM$1,background_technosphere!$C$2:$C$65536,0))),INDEX(l_fp!$F$3:$F$65537,MATCH(PM$1,l_fp!$A$3:$A$65537,0)))," "))</f>
        <v xml:space="preserve"> </v>
      </c>
      <c r="PN3" s="57" t="str">
        <f>IF(_xlfn.IFNA(_xlfn.IFNA(_xlfn.IFNA(INDEX(l_goods!$D$3:$D$65537,MATCH(PN$1,l_goods!$A$3:$A$65537,0)),INDEX(background_technosphere!$H$2:$H$65536,MATCH(PN$1,background_technosphere!$C$2:$C$65536,0))),INDEX(l_fp!$F$3:$F$65537,MATCH(PN$1,l_fp!$A$3:$A$65537,0)))," ")=0," ",_xlfn.IFNA(_xlfn.IFNA(_xlfn.IFNA(INDEX(l_goods!$D$3:$D$65537,MATCH(PN$1,l_goods!$A$3:$A$65537,0)),INDEX(background_technosphere!$H$2:$H$65536,MATCH(PN$1,background_technosphere!$C$2:$C$65536,0))),INDEX(l_fp!$F$3:$F$65537,MATCH(PN$1,l_fp!$A$3:$A$65537,0)))," "))</f>
        <v xml:space="preserve"> </v>
      </c>
      <c r="PO3" s="57" t="str">
        <f>IF(_xlfn.IFNA(_xlfn.IFNA(_xlfn.IFNA(INDEX(l_goods!$D$3:$D$65537,MATCH(PO$1,l_goods!$A$3:$A$65537,0)),INDEX(background_technosphere!$H$2:$H$65536,MATCH(PO$1,background_technosphere!$C$2:$C$65536,0))),INDEX(l_fp!$F$3:$F$65537,MATCH(PO$1,l_fp!$A$3:$A$65537,0)))," ")=0," ",_xlfn.IFNA(_xlfn.IFNA(_xlfn.IFNA(INDEX(l_goods!$D$3:$D$65537,MATCH(PO$1,l_goods!$A$3:$A$65537,0)),INDEX(background_technosphere!$H$2:$H$65536,MATCH(PO$1,background_technosphere!$C$2:$C$65536,0))),INDEX(l_fp!$F$3:$F$65537,MATCH(PO$1,l_fp!$A$3:$A$65537,0)))," "))</f>
        <v xml:space="preserve"> </v>
      </c>
      <c r="PP3" s="57" t="str">
        <f>IF(_xlfn.IFNA(_xlfn.IFNA(_xlfn.IFNA(INDEX(l_goods!$D$3:$D$65537,MATCH(PP$1,l_goods!$A$3:$A$65537,0)),INDEX(background_technosphere!$H$2:$H$65536,MATCH(PP$1,background_technosphere!$C$2:$C$65536,0))),INDEX(l_fp!$F$3:$F$65537,MATCH(PP$1,l_fp!$A$3:$A$65537,0)))," ")=0," ",_xlfn.IFNA(_xlfn.IFNA(_xlfn.IFNA(INDEX(l_goods!$D$3:$D$65537,MATCH(PP$1,l_goods!$A$3:$A$65537,0)),INDEX(background_technosphere!$H$2:$H$65536,MATCH(PP$1,background_technosphere!$C$2:$C$65536,0))),INDEX(l_fp!$F$3:$F$65537,MATCH(PP$1,l_fp!$A$3:$A$65537,0)))," "))</f>
        <v xml:space="preserve"> </v>
      </c>
      <c r="PQ3" s="57" t="str">
        <f>IF(_xlfn.IFNA(_xlfn.IFNA(_xlfn.IFNA(INDEX(l_goods!$D$3:$D$65537,MATCH(PQ$1,l_goods!$A$3:$A$65537,0)),INDEX(background_technosphere!$H$2:$H$65536,MATCH(PQ$1,background_technosphere!$C$2:$C$65536,0))),INDEX(l_fp!$F$3:$F$65537,MATCH(PQ$1,l_fp!$A$3:$A$65537,0)))," ")=0," ",_xlfn.IFNA(_xlfn.IFNA(_xlfn.IFNA(INDEX(l_goods!$D$3:$D$65537,MATCH(PQ$1,l_goods!$A$3:$A$65537,0)),INDEX(background_technosphere!$H$2:$H$65536,MATCH(PQ$1,background_technosphere!$C$2:$C$65536,0))),INDEX(l_fp!$F$3:$F$65537,MATCH(PQ$1,l_fp!$A$3:$A$65537,0)))," "))</f>
        <v xml:space="preserve"> </v>
      </c>
      <c r="PR3" s="57" t="str">
        <f>IF(_xlfn.IFNA(_xlfn.IFNA(_xlfn.IFNA(INDEX(l_goods!$D$3:$D$65537,MATCH(PR$1,l_goods!$A$3:$A$65537,0)),INDEX(background_technosphere!$H$2:$H$65536,MATCH(PR$1,background_technosphere!$C$2:$C$65536,0))),INDEX(l_fp!$F$3:$F$65537,MATCH(PR$1,l_fp!$A$3:$A$65537,0)))," ")=0," ",_xlfn.IFNA(_xlfn.IFNA(_xlfn.IFNA(INDEX(l_goods!$D$3:$D$65537,MATCH(PR$1,l_goods!$A$3:$A$65537,0)),INDEX(background_technosphere!$H$2:$H$65536,MATCH(PR$1,background_technosphere!$C$2:$C$65536,0))),INDEX(l_fp!$F$3:$F$65537,MATCH(PR$1,l_fp!$A$3:$A$65537,0)))," "))</f>
        <v xml:space="preserve"> </v>
      </c>
      <c r="PS3" s="57" t="str">
        <f>IF(_xlfn.IFNA(_xlfn.IFNA(_xlfn.IFNA(INDEX(l_goods!$D$3:$D$65537,MATCH(PS$1,l_goods!$A$3:$A$65537,0)),INDEX(background_technosphere!$H$2:$H$65536,MATCH(PS$1,background_technosphere!$C$2:$C$65536,0))),INDEX(l_fp!$F$3:$F$65537,MATCH(PS$1,l_fp!$A$3:$A$65537,0)))," ")=0," ",_xlfn.IFNA(_xlfn.IFNA(_xlfn.IFNA(INDEX(l_goods!$D$3:$D$65537,MATCH(PS$1,l_goods!$A$3:$A$65537,0)),INDEX(background_technosphere!$H$2:$H$65536,MATCH(PS$1,background_technosphere!$C$2:$C$65536,0))),INDEX(l_fp!$F$3:$F$65537,MATCH(PS$1,l_fp!$A$3:$A$65537,0)))," "))</f>
        <v xml:space="preserve"> </v>
      </c>
      <c r="PT3" s="57" t="str">
        <f>IF(_xlfn.IFNA(_xlfn.IFNA(_xlfn.IFNA(INDEX(l_goods!$D$3:$D$65537,MATCH(PT$1,l_goods!$A$3:$A$65537,0)),INDEX(background_technosphere!$H$2:$H$65536,MATCH(PT$1,background_technosphere!$C$2:$C$65536,0))),INDEX(l_fp!$F$3:$F$65537,MATCH(PT$1,l_fp!$A$3:$A$65537,0)))," ")=0," ",_xlfn.IFNA(_xlfn.IFNA(_xlfn.IFNA(INDEX(l_goods!$D$3:$D$65537,MATCH(PT$1,l_goods!$A$3:$A$65537,0)),INDEX(background_technosphere!$H$2:$H$65536,MATCH(PT$1,background_technosphere!$C$2:$C$65536,0))),INDEX(l_fp!$F$3:$F$65537,MATCH(PT$1,l_fp!$A$3:$A$65537,0)))," "))</f>
        <v xml:space="preserve"> </v>
      </c>
      <c r="PU3" s="57" t="str">
        <f>IF(_xlfn.IFNA(_xlfn.IFNA(_xlfn.IFNA(INDEX(l_goods!$D$3:$D$65537,MATCH(PU$1,l_goods!$A$3:$A$65537,0)),INDEX(background_technosphere!$H$2:$H$65536,MATCH(PU$1,background_technosphere!$C$2:$C$65536,0))),INDEX(l_fp!$F$3:$F$65537,MATCH(PU$1,l_fp!$A$3:$A$65537,0)))," ")=0," ",_xlfn.IFNA(_xlfn.IFNA(_xlfn.IFNA(INDEX(l_goods!$D$3:$D$65537,MATCH(PU$1,l_goods!$A$3:$A$65537,0)),INDEX(background_technosphere!$H$2:$H$65536,MATCH(PU$1,background_technosphere!$C$2:$C$65536,0))),INDEX(l_fp!$F$3:$F$65537,MATCH(PU$1,l_fp!$A$3:$A$65537,0)))," "))</f>
        <v xml:space="preserve"> </v>
      </c>
      <c r="PV3" s="57" t="str">
        <f>IF(_xlfn.IFNA(_xlfn.IFNA(_xlfn.IFNA(INDEX(l_goods!$D$3:$D$65537,MATCH(PV$1,l_goods!$A$3:$A$65537,0)),INDEX(background_technosphere!$H$2:$H$65536,MATCH(PV$1,background_technosphere!$C$2:$C$65536,0))),INDEX(l_fp!$F$3:$F$65537,MATCH(PV$1,l_fp!$A$3:$A$65537,0)))," ")=0," ",_xlfn.IFNA(_xlfn.IFNA(_xlfn.IFNA(INDEX(l_goods!$D$3:$D$65537,MATCH(PV$1,l_goods!$A$3:$A$65537,0)),INDEX(background_technosphere!$H$2:$H$65536,MATCH(PV$1,background_technosphere!$C$2:$C$65536,0))),INDEX(l_fp!$F$3:$F$65537,MATCH(PV$1,l_fp!$A$3:$A$65537,0)))," "))</f>
        <v xml:space="preserve"> </v>
      </c>
      <c r="PW3" s="57" t="str">
        <f>IF(_xlfn.IFNA(_xlfn.IFNA(_xlfn.IFNA(INDEX(l_goods!$D$3:$D$65537,MATCH(PW$1,l_goods!$A$3:$A$65537,0)),INDEX(background_technosphere!$H$2:$H$65536,MATCH(PW$1,background_technosphere!$C$2:$C$65536,0))),INDEX(l_fp!$F$3:$F$65537,MATCH(PW$1,l_fp!$A$3:$A$65537,0)))," ")=0," ",_xlfn.IFNA(_xlfn.IFNA(_xlfn.IFNA(INDEX(l_goods!$D$3:$D$65537,MATCH(PW$1,l_goods!$A$3:$A$65537,0)),INDEX(background_technosphere!$H$2:$H$65536,MATCH(PW$1,background_technosphere!$C$2:$C$65536,0))),INDEX(l_fp!$F$3:$F$65537,MATCH(PW$1,l_fp!$A$3:$A$65537,0)))," "))</f>
        <v xml:space="preserve"> </v>
      </c>
      <c r="PX3" s="57" t="str">
        <f>IF(_xlfn.IFNA(_xlfn.IFNA(_xlfn.IFNA(INDEX(l_goods!$D$3:$D$65537,MATCH(PX$1,l_goods!$A$3:$A$65537,0)),INDEX(background_technosphere!$H$2:$H$65536,MATCH(PX$1,background_technosphere!$C$2:$C$65536,0))),INDEX(l_fp!$F$3:$F$65537,MATCH(PX$1,l_fp!$A$3:$A$65537,0)))," ")=0," ",_xlfn.IFNA(_xlfn.IFNA(_xlfn.IFNA(INDEX(l_goods!$D$3:$D$65537,MATCH(PX$1,l_goods!$A$3:$A$65537,0)),INDEX(background_technosphere!$H$2:$H$65536,MATCH(PX$1,background_technosphere!$C$2:$C$65536,0))),INDEX(l_fp!$F$3:$F$65537,MATCH(PX$1,l_fp!$A$3:$A$65537,0)))," "))</f>
        <v xml:space="preserve"> </v>
      </c>
      <c r="PY3" s="57" t="str">
        <f>IF(_xlfn.IFNA(_xlfn.IFNA(_xlfn.IFNA(INDEX(l_goods!$D$3:$D$65537,MATCH(PY$1,l_goods!$A$3:$A$65537,0)),INDEX(background_technosphere!$H$2:$H$65536,MATCH(PY$1,background_technosphere!$C$2:$C$65536,0))),INDEX(l_fp!$F$3:$F$65537,MATCH(PY$1,l_fp!$A$3:$A$65537,0)))," ")=0," ",_xlfn.IFNA(_xlfn.IFNA(_xlfn.IFNA(INDEX(l_goods!$D$3:$D$65537,MATCH(PY$1,l_goods!$A$3:$A$65537,0)),INDEX(background_technosphere!$H$2:$H$65536,MATCH(PY$1,background_technosphere!$C$2:$C$65536,0))),INDEX(l_fp!$F$3:$F$65537,MATCH(PY$1,l_fp!$A$3:$A$65537,0)))," "))</f>
        <v xml:space="preserve"> </v>
      </c>
      <c r="PZ3" s="57" t="str">
        <f>IF(_xlfn.IFNA(_xlfn.IFNA(_xlfn.IFNA(INDEX(l_goods!$D$3:$D$65537,MATCH(PZ$1,l_goods!$A$3:$A$65537,0)),INDEX(background_technosphere!$H$2:$H$65536,MATCH(PZ$1,background_technosphere!$C$2:$C$65536,0))),INDEX(l_fp!$F$3:$F$65537,MATCH(PZ$1,l_fp!$A$3:$A$65537,0)))," ")=0," ",_xlfn.IFNA(_xlfn.IFNA(_xlfn.IFNA(INDEX(l_goods!$D$3:$D$65537,MATCH(PZ$1,l_goods!$A$3:$A$65537,0)),INDEX(background_technosphere!$H$2:$H$65536,MATCH(PZ$1,background_technosphere!$C$2:$C$65536,0))),INDEX(l_fp!$F$3:$F$65537,MATCH(PZ$1,l_fp!$A$3:$A$65537,0)))," "))</f>
        <v xml:space="preserve"> </v>
      </c>
      <c r="QA3" s="57" t="str">
        <f>IF(_xlfn.IFNA(_xlfn.IFNA(_xlfn.IFNA(INDEX(l_goods!$D$3:$D$65537,MATCH(QA$1,l_goods!$A$3:$A$65537,0)),INDEX(background_technosphere!$H$2:$H$65536,MATCH(QA$1,background_technosphere!$C$2:$C$65536,0))),INDEX(l_fp!$F$3:$F$65537,MATCH(QA$1,l_fp!$A$3:$A$65537,0)))," ")=0," ",_xlfn.IFNA(_xlfn.IFNA(_xlfn.IFNA(INDEX(l_goods!$D$3:$D$65537,MATCH(QA$1,l_goods!$A$3:$A$65537,0)),INDEX(background_technosphere!$H$2:$H$65536,MATCH(QA$1,background_technosphere!$C$2:$C$65536,0))),INDEX(l_fp!$F$3:$F$65537,MATCH(QA$1,l_fp!$A$3:$A$65537,0)))," "))</f>
        <v xml:space="preserve"> </v>
      </c>
      <c r="QB3" s="57" t="str">
        <f>IF(_xlfn.IFNA(_xlfn.IFNA(_xlfn.IFNA(INDEX(l_goods!$D$3:$D$65537,MATCH(QB$1,l_goods!$A$3:$A$65537,0)),INDEX(background_technosphere!$H$2:$H$65536,MATCH(QB$1,background_technosphere!$C$2:$C$65536,0))),INDEX(l_fp!$F$3:$F$65537,MATCH(QB$1,l_fp!$A$3:$A$65537,0)))," ")=0," ",_xlfn.IFNA(_xlfn.IFNA(_xlfn.IFNA(INDEX(l_goods!$D$3:$D$65537,MATCH(QB$1,l_goods!$A$3:$A$65537,0)),INDEX(background_technosphere!$H$2:$H$65536,MATCH(QB$1,background_technosphere!$C$2:$C$65536,0))),INDEX(l_fp!$F$3:$F$65537,MATCH(QB$1,l_fp!$A$3:$A$65537,0)))," "))</f>
        <v xml:space="preserve"> </v>
      </c>
      <c r="QC3" s="57" t="str">
        <f>IF(_xlfn.IFNA(_xlfn.IFNA(_xlfn.IFNA(INDEX(l_goods!$D$3:$D$65537,MATCH(QC$1,l_goods!$A$3:$A$65537,0)),INDEX(background_technosphere!$H$2:$H$65536,MATCH(QC$1,background_technosphere!$C$2:$C$65536,0))),INDEX(l_fp!$F$3:$F$65537,MATCH(QC$1,l_fp!$A$3:$A$65537,0)))," ")=0," ",_xlfn.IFNA(_xlfn.IFNA(_xlfn.IFNA(INDEX(l_goods!$D$3:$D$65537,MATCH(QC$1,l_goods!$A$3:$A$65537,0)),INDEX(background_technosphere!$H$2:$H$65536,MATCH(QC$1,background_technosphere!$C$2:$C$65536,0))),INDEX(l_fp!$F$3:$F$65537,MATCH(QC$1,l_fp!$A$3:$A$65537,0)))," "))</f>
        <v xml:space="preserve"> </v>
      </c>
      <c r="QD3" s="57" t="str">
        <f>IF(_xlfn.IFNA(_xlfn.IFNA(_xlfn.IFNA(INDEX(l_goods!$D$3:$D$65537,MATCH(QD$1,l_goods!$A$3:$A$65537,0)),INDEX(background_technosphere!$H$2:$H$65536,MATCH(QD$1,background_technosphere!$C$2:$C$65536,0))),INDEX(l_fp!$F$3:$F$65537,MATCH(QD$1,l_fp!$A$3:$A$65537,0)))," ")=0," ",_xlfn.IFNA(_xlfn.IFNA(_xlfn.IFNA(INDEX(l_goods!$D$3:$D$65537,MATCH(QD$1,l_goods!$A$3:$A$65537,0)),INDEX(background_technosphere!$H$2:$H$65536,MATCH(QD$1,background_technosphere!$C$2:$C$65536,0))),INDEX(l_fp!$F$3:$F$65537,MATCH(QD$1,l_fp!$A$3:$A$65537,0)))," "))</f>
        <v xml:space="preserve"> </v>
      </c>
      <c r="QE3" s="57" t="str">
        <f>IF(_xlfn.IFNA(_xlfn.IFNA(_xlfn.IFNA(INDEX(l_goods!$D$3:$D$65537,MATCH(QE$1,l_goods!$A$3:$A$65537,0)),INDEX(background_technosphere!$H$2:$H$65536,MATCH(QE$1,background_technosphere!$C$2:$C$65536,0))),INDEX(l_fp!$F$3:$F$65537,MATCH(QE$1,l_fp!$A$3:$A$65537,0)))," ")=0," ",_xlfn.IFNA(_xlfn.IFNA(_xlfn.IFNA(INDEX(l_goods!$D$3:$D$65537,MATCH(QE$1,l_goods!$A$3:$A$65537,0)),INDEX(background_technosphere!$H$2:$H$65536,MATCH(QE$1,background_technosphere!$C$2:$C$65536,0))),INDEX(l_fp!$F$3:$F$65537,MATCH(QE$1,l_fp!$A$3:$A$65537,0)))," "))</f>
        <v xml:space="preserve"> </v>
      </c>
      <c r="QF3" s="57" t="str">
        <f>IF(_xlfn.IFNA(_xlfn.IFNA(_xlfn.IFNA(INDEX(l_goods!$D$3:$D$65537,MATCH(QF$1,l_goods!$A$3:$A$65537,0)),INDEX(background_technosphere!$H$2:$H$65536,MATCH(QF$1,background_technosphere!$C$2:$C$65536,0))),INDEX(l_fp!$F$3:$F$65537,MATCH(QF$1,l_fp!$A$3:$A$65537,0)))," ")=0," ",_xlfn.IFNA(_xlfn.IFNA(_xlfn.IFNA(INDEX(l_goods!$D$3:$D$65537,MATCH(QF$1,l_goods!$A$3:$A$65537,0)),INDEX(background_technosphere!$H$2:$H$65536,MATCH(QF$1,background_technosphere!$C$2:$C$65536,0))),INDEX(l_fp!$F$3:$F$65537,MATCH(QF$1,l_fp!$A$3:$A$65537,0)))," "))</f>
        <v xml:space="preserve"> </v>
      </c>
      <c r="QG3" s="57" t="str">
        <f>IF(_xlfn.IFNA(_xlfn.IFNA(_xlfn.IFNA(INDEX(l_goods!$D$3:$D$65537,MATCH(QG$1,l_goods!$A$3:$A$65537,0)),INDEX(background_technosphere!$H$2:$H$65536,MATCH(QG$1,background_technosphere!$C$2:$C$65536,0))),INDEX(l_fp!$F$3:$F$65537,MATCH(QG$1,l_fp!$A$3:$A$65537,0)))," ")=0," ",_xlfn.IFNA(_xlfn.IFNA(_xlfn.IFNA(INDEX(l_goods!$D$3:$D$65537,MATCH(QG$1,l_goods!$A$3:$A$65537,0)),INDEX(background_technosphere!$H$2:$H$65536,MATCH(QG$1,background_technosphere!$C$2:$C$65536,0))),INDEX(l_fp!$F$3:$F$65537,MATCH(QG$1,l_fp!$A$3:$A$65537,0)))," "))</f>
        <v xml:space="preserve"> </v>
      </c>
      <c r="QH3" s="57" t="str">
        <f>IF(_xlfn.IFNA(_xlfn.IFNA(_xlfn.IFNA(INDEX(l_goods!$D$3:$D$65537,MATCH(QH$1,l_goods!$A$3:$A$65537,0)),INDEX(background_technosphere!$H$2:$H$65536,MATCH(QH$1,background_technosphere!$C$2:$C$65536,0))),INDEX(l_fp!$F$3:$F$65537,MATCH(QH$1,l_fp!$A$3:$A$65537,0)))," ")=0," ",_xlfn.IFNA(_xlfn.IFNA(_xlfn.IFNA(INDEX(l_goods!$D$3:$D$65537,MATCH(QH$1,l_goods!$A$3:$A$65537,0)),INDEX(background_technosphere!$H$2:$H$65536,MATCH(QH$1,background_technosphere!$C$2:$C$65536,0))),INDEX(l_fp!$F$3:$F$65537,MATCH(QH$1,l_fp!$A$3:$A$65537,0)))," "))</f>
        <v xml:space="preserve"> </v>
      </c>
      <c r="QI3" s="57" t="str">
        <f>IF(_xlfn.IFNA(_xlfn.IFNA(_xlfn.IFNA(INDEX(l_goods!$D$3:$D$65537,MATCH(QI$1,l_goods!$A$3:$A$65537,0)),INDEX(background_technosphere!$H$2:$H$65536,MATCH(QI$1,background_technosphere!$C$2:$C$65536,0))),INDEX(l_fp!$F$3:$F$65537,MATCH(QI$1,l_fp!$A$3:$A$65537,0)))," ")=0," ",_xlfn.IFNA(_xlfn.IFNA(_xlfn.IFNA(INDEX(l_goods!$D$3:$D$65537,MATCH(QI$1,l_goods!$A$3:$A$65537,0)),INDEX(background_technosphere!$H$2:$H$65536,MATCH(QI$1,background_technosphere!$C$2:$C$65536,0))),INDEX(l_fp!$F$3:$F$65537,MATCH(QI$1,l_fp!$A$3:$A$65537,0)))," "))</f>
        <v xml:space="preserve"> </v>
      </c>
      <c r="QJ3" s="57" t="str">
        <f>IF(_xlfn.IFNA(_xlfn.IFNA(_xlfn.IFNA(INDEX(l_goods!$D$3:$D$65537,MATCH(QJ$1,l_goods!$A$3:$A$65537,0)),INDEX(background_technosphere!$H$2:$H$65536,MATCH(QJ$1,background_technosphere!$C$2:$C$65536,0))),INDEX(l_fp!$F$3:$F$65537,MATCH(QJ$1,l_fp!$A$3:$A$65537,0)))," ")=0," ",_xlfn.IFNA(_xlfn.IFNA(_xlfn.IFNA(INDEX(l_goods!$D$3:$D$65537,MATCH(QJ$1,l_goods!$A$3:$A$65537,0)),INDEX(background_technosphere!$H$2:$H$65536,MATCH(QJ$1,background_technosphere!$C$2:$C$65536,0))),INDEX(l_fp!$F$3:$F$65537,MATCH(QJ$1,l_fp!$A$3:$A$65537,0)))," "))</f>
        <v xml:space="preserve"> </v>
      </c>
      <c r="QK3" s="57" t="str">
        <f>IF(_xlfn.IFNA(_xlfn.IFNA(_xlfn.IFNA(INDEX(l_goods!$D$3:$D$65537,MATCH(QK$1,l_goods!$A$3:$A$65537,0)),INDEX(background_technosphere!$H$2:$H$65536,MATCH(QK$1,background_technosphere!$C$2:$C$65536,0))),INDEX(l_fp!$F$3:$F$65537,MATCH(QK$1,l_fp!$A$3:$A$65537,0)))," ")=0," ",_xlfn.IFNA(_xlfn.IFNA(_xlfn.IFNA(INDEX(l_goods!$D$3:$D$65537,MATCH(QK$1,l_goods!$A$3:$A$65537,0)),INDEX(background_technosphere!$H$2:$H$65536,MATCH(QK$1,background_technosphere!$C$2:$C$65536,0))),INDEX(l_fp!$F$3:$F$65537,MATCH(QK$1,l_fp!$A$3:$A$65537,0)))," "))</f>
        <v xml:space="preserve"> </v>
      </c>
      <c r="QL3" s="57" t="str">
        <f>IF(_xlfn.IFNA(_xlfn.IFNA(_xlfn.IFNA(INDEX(l_goods!$D$3:$D$65537,MATCH(QL$1,l_goods!$A$3:$A$65537,0)),INDEX(background_technosphere!$H$2:$H$65536,MATCH(QL$1,background_technosphere!$C$2:$C$65536,0))),INDEX(l_fp!$F$3:$F$65537,MATCH(QL$1,l_fp!$A$3:$A$65537,0)))," ")=0," ",_xlfn.IFNA(_xlfn.IFNA(_xlfn.IFNA(INDEX(l_goods!$D$3:$D$65537,MATCH(QL$1,l_goods!$A$3:$A$65537,0)),INDEX(background_technosphere!$H$2:$H$65536,MATCH(QL$1,background_technosphere!$C$2:$C$65536,0))),INDEX(l_fp!$F$3:$F$65537,MATCH(QL$1,l_fp!$A$3:$A$65537,0)))," "))</f>
        <v xml:space="preserve"> </v>
      </c>
      <c r="QM3" s="57" t="str">
        <f>IF(_xlfn.IFNA(_xlfn.IFNA(_xlfn.IFNA(INDEX(l_goods!$D$3:$D$65537,MATCH(QM$1,l_goods!$A$3:$A$65537,0)),INDEX(background_technosphere!$H$2:$H$65536,MATCH(QM$1,background_technosphere!$C$2:$C$65536,0))),INDEX(l_fp!$F$3:$F$65537,MATCH(QM$1,l_fp!$A$3:$A$65537,0)))," ")=0," ",_xlfn.IFNA(_xlfn.IFNA(_xlfn.IFNA(INDEX(l_goods!$D$3:$D$65537,MATCH(QM$1,l_goods!$A$3:$A$65537,0)),INDEX(background_technosphere!$H$2:$H$65536,MATCH(QM$1,background_technosphere!$C$2:$C$65536,0))),INDEX(l_fp!$F$3:$F$65537,MATCH(QM$1,l_fp!$A$3:$A$65537,0)))," "))</f>
        <v xml:space="preserve"> </v>
      </c>
      <c r="QN3" s="57" t="str">
        <f>IF(_xlfn.IFNA(_xlfn.IFNA(_xlfn.IFNA(INDEX(l_goods!$D$3:$D$65537,MATCH(QN$1,l_goods!$A$3:$A$65537,0)),INDEX(background_technosphere!$H$2:$H$65536,MATCH(QN$1,background_technosphere!$C$2:$C$65536,0))),INDEX(l_fp!$F$3:$F$65537,MATCH(QN$1,l_fp!$A$3:$A$65537,0)))," ")=0," ",_xlfn.IFNA(_xlfn.IFNA(_xlfn.IFNA(INDEX(l_goods!$D$3:$D$65537,MATCH(QN$1,l_goods!$A$3:$A$65537,0)),INDEX(background_technosphere!$H$2:$H$65536,MATCH(QN$1,background_technosphere!$C$2:$C$65536,0))),INDEX(l_fp!$F$3:$F$65537,MATCH(QN$1,l_fp!$A$3:$A$65537,0)))," "))</f>
        <v xml:space="preserve"> </v>
      </c>
      <c r="QO3" s="57" t="str">
        <f>IF(_xlfn.IFNA(_xlfn.IFNA(_xlfn.IFNA(INDEX(l_goods!$D$3:$D$65537,MATCH(QO$1,l_goods!$A$3:$A$65537,0)),INDEX(background_technosphere!$H$2:$H$65536,MATCH(QO$1,background_technosphere!$C$2:$C$65536,0))),INDEX(l_fp!$F$3:$F$65537,MATCH(QO$1,l_fp!$A$3:$A$65537,0)))," ")=0," ",_xlfn.IFNA(_xlfn.IFNA(_xlfn.IFNA(INDEX(l_goods!$D$3:$D$65537,MATCH(QO$1,l_goods!$A$3:$A$65537,0)),INDEX(background_technosphere!$H$2:$H$65536,MATCH(QO$1,background_technosphere!$C$2:$C$65536,0))),INDEX(l_fp!$F$3:$F$65537,MATCH(QO$1,l_fp!$A$3:$A$65537,0)))," "))</f>
        <v xml:space="preserve"> </v>
      </c>
      <c r="QP3" s="57" t="str">
        <f>IF(_xlfn.IFNA(_xlfn.IFNA(_xlfn.IFNA(INDEX(l_goods!$D$3:$D$65537,MATCH(QP$1,l_goods!$A$3:$A$65537,0)),INDEX(background_technosphere!$H$2:$H$65536,MATCH(QP$1,background_technosphere!$C$2:$C$65536,0))),INDEX(l_fp!$F$3:$F$65537,MATCH(QP$1,l_fp!$A$3:$A$65537,0)))," ")=0," ",_xlfn.IFNA(_xlfn.IFNA(_xlfn.IFNA(INDEX(l_goods!$D$3:$D$65537,MATCH(QP$1,l_goods!$A$3:$A$65537,0)),INDEX(background_technosphere!$H$2:$H$65536,MATCH(QP$1,background_technosphere!$C$2:$C$65536,0))),INDEX(l_fp!$F$3:$F$65537,MATCH(QP$1,l_fp!$A$3:$A$65537,0)))," "))</f>
        <v xml:space="preserve"> </v>
      </c>
      <c r="QQ3" s="57" t="str">
        <f>IF(_xlfn.IFNA(_xlfn.IFNA(_xlfn.IFNA(INDEX(l_goods!$D$3:$D$65537,MATCH(QQ$1,l_goods!$A$3:$A$65537,0)),INDEX(background_technosphere!$H$2:$H$65536,MATCH(QQ$1,background_technosphere!$C$2:$C$65536,0))),INDEX(l_fp!$F$3:$F$65537,MATCH(QQ$1,l_fp!$A$3:$A$65537,0)))," ")=0," ",_xlfn.IFNA(_xlfn.IFNA(_xlfn.IFNA(INDEX(l_goods!$D$3:$D$65537,MATCH(QQ$1,l_goods!$A$3:$A$65537,0)),INDEX(background_technosphere!$H$2:$H$65536,MATCH(QQ$1,background_technosphere!$C$2:$C$65536,0))),INDEX(l_fp!$F$3:$F$65537,MATCH(QQ$1,l_fp!$A$3:$A$65537,0)))," "))</f>
        <v xml:space="preserve"> </v>
      </c>
      <c r="QR3" s="57" t="str">
        <f>IF(_xlfn.IFNA(_xlfn.IFNA(_xlfn.IFNA(INDEX(l_goods!$D$3:$D$65537,MATCH(QR$1,l_goods!$A$3:$A$65537,0)),INDEX(background_technosphere!$H$2:$H$65536,MATCH(QR$1,background_technosphere!$C$2:$C$65536,0))),INDEX(l_fp!$F$3:$F$65537,MATCH(QR$1,l_fp!$A$3:$A$65537,0)))," ")=0," ",_xlfn.IFNA(_xlfn.IFNA(_xlfn.IFNA(INDEX(l_goods!$D$3:$D$65537,MATCH(QR$1,l_goods!$A$3:$A$65537,0)),INDEX(background_technosphere!$H$2:$H$65536,MATCH(QR$1,background_technosphere!$C$2:$C$65536,0))),INDEX(l_fp!$F$3:$F$65537,MATCH(QR$1,l_fp!$A$3:$A$65537,0)))," "))</f>
        <v xml:space="preserve"> </v>
      </c>
      <c r="QS3" s="57" t="str">
        <f>IF(_xlfn.IFNA(_xlfn.IFNA(_xlfn.IFNA(INDEX(l_goods!$D$3:$D$65537,MATCH(QS$1,l_goods!$A$3:$A$65537,0)),INDEX(background_technosphere!$H$2:$H$65536,MATCH(QS$1,background_technosphere!$C$2:$C$65536,0))),INDEX(l_fp!$F$3:$F$65537,MATCH(QS$1,l_fp!$A$3:$A$65537,0)))," ")=0," ",_xlfn.IFNA(_xlfn.IFNA(_xlfn.IFNA(INDEX(l_goods!$D$3:$D$65537,MATCH(QS$1,l_goods!$A$3:$A$65537,0)),INDEX(background_technosphere!$H$2:$H$65536,MATCH(QS$1,background_technosphere!$C$2:$C$65536,0))),INDEX(l_fp!$F$3:$F$65537,MATCH(QS$1,l_fp!$A$3:$A$65537,0)))," "))</f>
        <v xml:space="preserve"> </v>
      </c>
      <c r="QT3" s="57" t="str">
        <f>IF(_xlfn.IFNA(_xlfn.IFNA(_xlfn.IFNA(INDEX(l_goods!$D$3:$D$65537,MATCH(QT$1,l_goods!$A$3:$A$65537,0)),INDEX(background_technosphere!$H$2:$H$65536,MATCH(QT$1,background_technosphere!$C$2:$C$65536,0))),INDEX(l_fp!$F$3:$F$65537,MATCH(QT$1,l_fp!$A$3:$A$65537,0)))," ")=0," ",_xlfn.IFNA(_xlfn.IFNA(_xlfn.IFNA(INDEX(l_goods!$D$3:$D$65537,MATCH(QT$1,l_goods!$A$3:$A$65537,0)),INDEX(background_technosphere!$H$2:$H$65536,MATCH(QT$1,background_technosphere!$C$2:$C$65536,0))),INDEX(l_fp!$F$3:$F$65537,MATCH(QT$1,l_fp!$A$3:$A$65537,0)))," "))</f>
        <v xml:space="preserve"> </v>
      </c>
      <c r="QU3" s="57" t="str">
        <f>IF(_xlfn.IFNA(_xlfn.IFNA(_xlfn.IFNA(INDEX(l_goods!$D$3:$D$65537,MATCH(QU$1,l_goods!$A$3:$A$65537,0)),INDEX(background_technosphere!$H$2:$H$65536,MATCH(QU$1,background_technosphere!$C$2:$C$65536,0))),INDEX(l_fp!$F$3:$F$65537,MATCH(QU$1,l_fp!$A$3:$A$65537,0)))," ")=0," ",_xlfn.IFNA(_xlfn.IFNA(_xlfn.IFNA(INDEX(l_goods!$D$3:$D$65537,MATCH(QU$1,l_goods!$A$3:$A$65537,0)),INDEX(background_technosphere!$H$2:$H$65536,MATCH(QU$1,background_technosphere!$C$2:$C$65536,0))),INDEX(l_fp!$F$3:$F$65537,MATCH(QU$1,l_fp!$A$3:$A$65537,0)))," "))</f>
        <v xml:space="preserve"> </v>
      </c>
      <c r="QV3" s="57" t="str">
        <f>IF(_xlfn.IFNA(_xlfn.IFNA(_xlfn.IFNA(INDEX(l_goods!$D$3:$D$65537,MATCH(QV$1,l_goods!$A$3:$A$65537,0)),INDEX(background_technosphere!$H$2:$H$65536,MATCH(QV$1,background_technosphere!$C$2:$C$65536,0))),INDEX(l_fp!$F$3:$F$65537,MATCH(QV$1,l_fp!$A$3:$A$65537,0)))," ")=0," ",_xlfn.IFNA(_xlfn.IFNA(_xlfn.IFNA(INDEX(l_goods!$D$3:$D$65537,MATCH(QV$1,l_goods!$A$3:$A$65537,0)),INDEX(background_technosphere!$H$2:$H$65536,MATCH(QV$1,background_technosphere!$C$2:$C$65536,0))),INDEX(l_fp!$F$3:$F$65537,MATCH(QV$1,l_fp!$A$3:$A$65537,0)))," "))</f>
        <v xml:space="preserve"> </v>
      </c>
      <c r="QW3" s="57" t="str">
        <f>IF(_xlfn.IFNA(_xlfn.IFNA(_xlfn.IFNA(INDEX(l_goods!$D$3:$D$65537,MATCH(QW$1,l_goods!$A$3:$A$65537,0)),INDEX(background_technosphere!$H$2:$H$65536,MATCH(QW$1,background_technosphere!$C$2:$C$65536,0))),INDEX(l_fp!$F$3:$F$65537,MATCH(QW$1,l_fp!$A$3:$A$65537,0)))," ")=0," ",_xlfn.IFNA(_xlfn.IFNA(_xlfn.IFNA(INDEX(l_goods!$D$3:$D$65537,MATCH(QW$1,l_goods!$A$3:$A$65537,0)),INDEX(background_technosphere!$H$2:$H$65536,MATCH(QW$1,background_technosphere!$C$2:$C$65536,0))),INDEX(l_fp!$F$3:$F$65537,MATCH(QW$1,l_fp!$A$3:$A$65537,0)))," "))</f>
        <v xml:space="preserve"> </v>
      </c>
      <c r="QX3" s="57" t="str">
        <f>IF(_xlfn.IFNA(_xlfn.IFNA(_xlfn.IFNA(INDEX(l_goods!$D$3:$D$65537,MATCH(QX$1,l_goods!$A$3:$A$65537,0)),INDEX(background_technosphere!$H$2:$H$65536,MATCH(QX$1,background_technosphere!$C$2:$C$65536,0))),INDEX(l_fp!$F$3:$F$65537,MATCH(QX$1,l_fp!$A$3:$A$65537,0)))," ")=0," ",_xlfn.IFNA(_xlfn.IFNA(_xlfn.IFNA(INDEX(l_goods!$D$3:$D$65537,MATCH(QX$1,l_goods!$A$3:$A$65537,0)),INDEX(background_technosphere!$H$2:$H$65536,MATCH(QX$1,background_technosphere!$C$2:$C$65536,0))),INDEX(l_fp!$F$3:$F$65537,MATCH(QX$1,l_fp!$A$3:$A$65537,0)))," "))</f>
        <v xml:space="preserve"> </v>
      </c>
      <c r="QY3" s="57" t="str">
        <f>IF(_xlfn.IFNA(_xlfn.IFNA(_xlfn.IFNA(INDEX(l_goods!$D$3:$D$65537,MATCH(QY$1,l_goods!$A$3:$A$65537,0)),INDEX(background_technosphere!$H$2:$H$65536,MATCH(QY$1,background_technosphere!$C$2:$C$65536,0))),INDEX(l_fp!$F$3:$F$65537,MATCH(QY$1,l_fp!$A$3:$A$65537,0)))," ")=0," ",_xlfn.IFNA(_xlfn.IFNA(_xlfn.IFNA(INDEX(l_goods!$D$3:$D$65537,MATCH(QY$1,l_goods!$A$3:$A$65537,0)),INDEX(background_technosphere!$H$2:$H$65536,MATCH(QY$1,background_technosphere!$C$2:$C$65536,0))),INDEX(l_fp!$F$3:$F$65537,MATCH(QY$1,l_fp!$A$3:$A$65537,0)))," "))</f>
        <v xml:space="preserve"> </v>
      </c>
      <c r="QZ3" s="57" t="str">
        <f>IF(_xlfn.IFNA(_xlfn.IFNA(_xlfn.IFNA(INDEX(l_goods!$D$3:$D$65537,MATCH(QZ$1,l_goods!$A$3:$A$65537,0)),INDEX(background_technosphere!$H$2:$H$65536,MATCH(QZ$1,background_technosphere!$C$2:$C$65536,0))),INDEX(l_fp!$F$3:$F$65537,MATCH(QZ$1,l_fp!$A$3:$A$65537,0)))," ")=0," ",_xlfn.IFNA(_xlfn.IFNA(_xlfn.IFNA(INDEX(l_goods!$D$3:$D$65537,MATCH(QZ$1,l_goods!$A$3:$A$65537,0)),INDEX(background_technosphere!$H$2:$H$65536,MATCH(QZ$1,background_technosphere!$C$2:$C$65536,0))),INDEX(l_fp!$F$3:$F$65537,MATCH(QZ$1,l_fp!$A$3:$A$65537,0)))," "))</f>
        <v xml:space="preserve"> </v>
      </c>
      <c r="RA3" s="57" t="str">
        <f>IF(_xlfn.IFNA(_xlfn.IFNA(_xlfn.IFNA(INDEX(l_goods!$D$3:$D$65537,MATCH(RA$1,l_goods!$A$3:$A$65537,0)),INDEX(background_technosphere!$H$2:$H$65536,MATCH(RA$1,background_technosphere!$C$2:$C$65536,0))),INDEX(l_fp!$F$3:$F$65537,MATCH(RA$1,l_fp!$A$3:$A$65537,0)))," ")=0," ",_xlfn.IFNA(_xlfn.IFNA(_xlfn.IFNA(INDEX(l_goods!$D$3:$D$65537,MATCH(RA$1,l_goods!$A$3:$A$65537,0)),INDEX(background_technosphere!$H$2:$H$65536,MATCH(RA$1,background_technosphere!$C$2:$C$65536,0))),INDEX(l_fp!$F$3:$F$65537,MATCH(RA$1,l_fp!$A$3:$A$65537,0)))," "))</f>
        <v xml:space="preserve"> </v>
      </c>
      <c r="RB3" s="57" t="str">
        <f>IF(_xlfn.IFNA(_xlfn.IFNA(_xlfn.IFNA(INDEX(l_goods!$D$3:$D$65537,MATCH(RB$1,l_goods!$A$3:$A$65537,0)),INDEX(background_technosphere!$H$2:$H$65536,MATCH(RB$1,background_technosphere!$C$2:$C$65536,0))),INDEX(l_fp!$F$3:$F$65537,MATCH(RB$1,l_fp!$A$3:$A$65537,0)))," ")=0," ",_xlfn.IFNA(_xlfn.IFNA(_xlfn.IFNA(INDEX(l_goods!$D$3:$D$65537,MATCH(RB$1,l_goods!$A$3:$A$65537,0)),INDEX(background_technosphere!$H$2:$H$65536,MATCH(RB$1,background_technosphere!$C$2:$C$65536,0))),INDEX(l_fp!$F$3:$F$65537,MATCH(RB$1,l_fp!$A$3:$A$65537,0)))," "))</f>
        <v xml:space="preserve"> </v>
      </c>
      <c r="RC3" s="57" t="str">
        <f>IF(_xlfn.IFNA(_xlfn.IFNA(_xlfn.IFNA(INDEX(l_goods!$D$3:$D$65537,MATCH(RC$1,l_goods!$A$3:$A$65537,0)),INDEX(background_technosphere!$H$2:$H$65536,MATCH(RC$1,background_technosphere!$C$2:$C$65536,0))),INDEX(l_fp!$F$3:$F$65537,MATCH(RC$1,l_fp!$A$3:$A$65537,0)))," ")=0," ",_xlfn.IFNA(_xlfn.IFNA(_xlfn.IFNA(INDEX(l_goods!$D$3:$D$65537,MATCH(RC$1,l_goods!$A$3:$A$65537,0)),INDEX(background_technosphere!$H$2:$H$65536,MATCH(RC$1,background_technosphere!$C$2:$C$65536,0))),INDEX(l_fp!$F$3:$F$65537,MATCH(RC$1,l_fp!$A$3:$A$65537,0)))," "))</f>
        <v xml:space="preserve"> </v>
      </c>
      <c r="RD3" s="57" t="str">
        <f>IF(_xlfn.IFNA(_xlfn.IFNA(_xlfn.IFNA(INDEX(l_goods!$D$3:$D$65537,MATCH(RD$1,l_goods!$A$3:$A$65537,0)),INDEX(background_technosphere!$H$2:$H$65536,MATCH(RD$1,background_technosphere!$C$2:$C$65536,0))),INDEX(l_fp!$F$3:$F$65537,MATCH(RD$1,l_fp!$A$3:$A$65537,0)))," ")=0," ",_xlfn.IFNA(_xlfn.IFNA(_xlfn.IFNA(INDEX(l_goods!$D$3:$D$65537,MATCH(RD$1,l_goods!$A$3:$A$65537,0)),INDEX(background_technosphere!$H$2:$H$65536,MATCH(RD$1,background_technosphere!$C$2:$C$65536,0))),INDEX(l_fp!$F$3:$F$65537,MATCH(RD$1,l_fp!$A$3:$A$65537,0)))," "))</f>
        <v xml:space="preserve"> </v>
      </c>
      <c r="RE3" s="57" t="str">
        <f>IF(_xlfn.IFNA(_xlfn.IFNA(_xlfn.IFNA(INDEX(l_goods!$D$3:$D$65537,MATCH(RE$1,l_goods!$A$3:$A$65537,0)),INDEX(background_technosphere!$H$2:$H$65536,MATCH(RE$1,background_technosphere!$C$2:$C$65536,0))),INDEX(l_fp!$F$3:$F$65537,MATCH(RE$1,l_fp!$A$3:$A$65537,0)))," ")=0," ",_xlfn.IFNA(_xlfn.IFNA(_xlfn.IFNA(INDEX(l_goods!$D$3:$D$65537,MATCH(RE$1,l_goods!$A$3:$A$65537,0)),INDEX(background_technosphere!$H$2:$H$65536,MATCH(RE$1,background_technosphere!$C$2:$C$65536,0))),INDEX(l_fp!$F$3:$F$65537,MATCH(RE$1,l_fp!$A$3:$A$65537,0)))," "))</f>
        <v xml:space="preserve"> </v>
      </c>
      <c r="RF3" s="57" t="str">
        <f>IF(_xlfn.IFNA(_xlfn.IFNA(_xlfn.IFNA(INDEX(l_goods!$D$3:$D$65537,MATCH(RF$1,l_goods!$A$3:$A$65537,0)),INDEX(background_technosphere!$H$2:$H$65536,MATCH(RF$1,background_technosphere!$C$2:$C$65536,0))),INDEX(l_fp!$F$3:$F$65537,MATCH(RF$1,l_fp!$A$3:$A$65537,0)))," ")=0," ",_xlfn.IFNA(_xlfn.IFNA(_xlfn.IFNA(INDEX(l_goods!$D$3:$D$65537,MATCH(RF$1,l_goods!$A$3:$A$65537,0)),INDEX(background_technosphere!$H$2:$H$65536,MATCH(RF$1,background_technosphere!$C$2:$C$65536,0))),INDEX(l_fp!$F$3:$F$65537,MATCH(RF$1,l_fp!$A$3:$A$65537,0)))," "))</f>
        <v xml:space="preserve"> </v>
      </c>
      <c r="RG3" s="57" t="str">
        <f>IF(_xlfn.IFNA(_xlfn.IFNA(_xlfn.IFNA(INDEX(l_goods!$D$3:$D$65537,MATCH(RG$1,l_goods!$A$3:$A$65537,0)),INDEX(background_technosphere!$H$2:$H$65536,MATCH(RG$1,background_technosphere!$C$2:$C$65536,0))),INDEX(l_fp!$F$3:$F$65537,MATCH(RG$1,l_fp!$A$3:$A$65537,0)))," ")=0," ",_xlfn.IFNA(_xlfn.IFNA(_xlfn.IFNA(INDEX(l_goods!$D$3:$D$65537,MATCH(RG$1,l_goods!$A$3:$A$65537,0)),INDEX(background_technosphere!$H$2:$H$65536,MATCH(RG$1,background_technosphere!$C$2:$C$65536,0))),INDEX(l_fp!$F$3:$F$65537,MATCH(RG$1,l_fp!$A$3:$A$65537,0)))," "))</f>
        <v xml:space="preserve"> </v>
      </c>
      <c r="RH3" s="57" t="str">
        <f>IF(_xlfn.IFNA(_xlfn.IFNA(_xlfn.IFNA(INDEX(l_goods!$D$3:$D$65537,MATCH(RH$1,l_goods!$A$3:$A$65537,0)),INDEX(background_technosphere!$H$2:$H$65536,MATCH(RH$1,background_technosphere!$C$2:$C$65536,0))),INDEX(l_fp!$F$3:$F$65537,MATCH(RH$1,l_fp!$A$3:$A$65537,0)))," ")=0," ",_xlfn.IFNA(_xlfn.IFNA(_xlfn.IFNA(INDEX(l_goods!$D$3:$D$65537,MATCH(RH$1,l_goods!$A$3:$A$65537,0)),INDEX(background_technosphere!$H$2:$H$65536,MATCH(RH$1,background_technosphere!$C$2:$C$65536,0))),INDEX(l_fp!$F$3:$F$65537,MATCH(RH$1,l_fp!$A$3:$A$65537,0)))," "))</f>
        <v xml:space="preserve"> </v>
      </c>
      <c r="RI3" s="57" t="str">
        <f>IF(_xlfn.IFNA(_xlfn.IFNA(_xlfn.IFNA(INDEX(l_goods!$D$3:$D$65537,MATCH(RI$1,l_goods!$A$3:$A$65537,0)),INDEX(background_technosphere!$H$2:$H$65536,MATCH(RI$1,background_technosphere!$C$2:$C$65536,0))),INDEX(l_fp!$F$3:$F$65537,MATCH(RI$1,l_fp!$A$3:$A$65537,0)))," ")=0," ",_xlfn.IFNA(_xlfn.IFNA(_xlfn.IFNA(INDEX(l_goods!$D$3:$D$65537,MATCH(RI$1,l_goods!$A$3:$A$65537,0)),INDEX(background_technosphere!$H$2:$H$65536,MATCH(RI$1,background_technosphere!$C$2:$C$65536,0))),INDEX(l_fp!$F$3:$F$65537,MATCH(RI$1,l_fp!$A$3:$A$65537,0)))," "))</f>
        <v xml:space="preserve"> </v>
      </c>
      <c r="RJ3" s="57" t="str">
        <f>IF(_xlfn.IFNA(_xlfn.IFNA(_xlfn.IFNA(INDEX(l_goods!$D$3:$D$65537,MATCH(RJ$1,l_goods!$A$3:$A$65537,0)),INDEX(background_technosphere!$H$2:$H$65536,MATCH(RJ$1,background_technosphere!$C$2:$C$65536,0))),INDEX(l_fp!$F$3:$F$65537,MATCH(RJ$1,l_fp!$A$3:$A$65537,0)))," ")=0," ",_xlfn.IFNA(_xlfn.IFNA(_xlfn.IFNA(INDEX(l_goods!$D$3:$D$65537,MATCH(RJ$1,l_goods!$A$3:$A$65537,0)),INDEX(background_technosphere!$H$2:$H$65536,MATCH(RJ$1,background_technosphere!$C$2:$C$65536,0))),INDEX(l_fp!$F$3:$F$65537,MATCH(RJ$1,l_fp!$A$3:$A$65537,0)))," "))</f>
        <v xml:space="preserve"> </v>
      </c>
      <c r="RK3" s="57" t="str">
        <f>IF(_xlfn.IFNA(_xlfn.IFNA(_xlfn.IFNA(INDEX(l_goods!$D$3:$D$65537,MATCH(RK$1,l_goods!$A$3:$A$65537,0)),INDEX(background_technosphere!$H$2:$H$65536,MATCH(RK$1,background_technosphere!$C$2:$C$65536,0))),INDEX(l_fp!$F$3:$F$65537,MATCH(RK$1,l_fp!$A$3:$A$65537,0)))," ")=0," ",_xlfn.IFNA(_xlfn.IFNA(_xlfn.IFNA(INDEX(l_goods!$D$3:$D$65537,MATCH(RK$1,l_goods!$A$3:$A$65537,0)),INDEX(background_technosphere!$H$2:$H$65536,MATCH(RK$1,background_technosphere!$C$2:$C$65536,0))),INDEX(l_fp!$F$3:$F$65537,MATCH(RK$1,l_fp!$A$3:$A$65537,0)))," "))</f>
        <v xml:space="preserve"> </v>
      </c>
      <c r="RL3" s="57" t="str">
        <f>IF(_xlfn.IFNA(_xlfn.IFNA(_xlfn.IFNA(INDEX(l_goods!$D$3:$D$65537,MATCH(RL$1,l_goods!$A$3:$A$65537,0)),INDEX(background_technosphere!$H$2:$H$65536,MATCH(RL$1,background_technosphere!$C$2:$C$65536,0))),INDEX(l_fp!$F$3:$F$65537,MATCH(RL$1,l_fp!$A$3:$A$65537,0)))," ")=0," ",_xlfn.IFNA(_xlfn.IFNA(_xlfn.IFNA(INDEX(l_goods!$D$3:$D$65537,MATCH(RL$1,l_goods!$A$3:$A$65537,0)),INDEX(background_technosphere!$H$2:$H$65536,MATCH(RL$1,background_technosphere!$C$2:$C$65536,0))),INDEX(l_fp!$F$3:$F$65537,MATCH(RL$1,l_fp!$A$3:$A$65537,0)))," "))</f>
        <v xml:space="preserve"> </v>
      </c>
      <c r="RM3" s="57" t="str">
        <f>IF(_xlfn.IFNA(_xlfn.IFNA(_xlfn.IFNA(INDEX(l_goods!$D$3:$D$65537,MATCH(RM$1,l_goods!$A$3:$A$65537,0)),INDEX(background_technosphere!$H$2:$H$65536,MATCH(RM$1,background_technosphere!$C$2:$C$65536,0))),INDEX(l_fp!$F$3:$F$65537,MATCH(RM$1,l_fp!$A$3:$A$65537,0)))," ")=0," ",_xlfn.IFNA(_xlfn.IFNA(_xlfn.IFNA(INDEX(l_goods!$D$3:$D$65537,MATCH(RM$1,l_goods!$A$3:$A$65537,0)),INDEX(background_technosphere!$H$2:$H$65536,MATCH(RM$1,background_technosphere!$C$2:$C$65536,0))),INDEX(l_fp!$F$3:$F$65537,MATCH(RM$1,l_fp!$A$3:$A$65537,0)))," "))</f>
        <v xml:space="preserve"> </v>
      </c>
      <c r="RN3" s="57" t="str">
        <f>IF(_xlfn.IFNA(_xlfn.IFNA(_xlfn.IFNA(INDEX(l_goods!$D$3:$D$65537,MATCH(RN$1,l_goods!$A$3:$A$65537,0)),INDEX(background_technosphere!$H$2:$H$65536,MATCH(RN$1,background_technosphere!$C$2:$C$65536,0))),INDEX(l_fp!$F$3:$F$65537,MATCH(RN$1,l_fp!$A$3:$A$65537,0)))," ")=0," ",_xlfn.IFNA(_xlfn.IFNA(_xlfn.IFNA(INDEX(l_goods!$D$3:$D$65537,MATCH(RN$1,l_goods!$A$3:$A$65537,0)),INDEX(background_technosphere!$H$2:$H$65536,MATCH(RN$1,background_technosphere!$C$2:$C$65536,0))),INDEX(l_fp!$F$3:$F$65537,MATCH(RN$1,l_fp!$A$3:$A$65537,0)))," "))</f>
        <v xml:space="preserve"> </v>
      </c>
      <c r="RO3" s="57" t="str">
        <f>IF(_xlfn.IFNA(_xlfn.IFNA(_xlfn.IFNA(INDEX(l_goods!$D$3:$D$65537,MATCH(RO$1,l_goods!$A$3:$A$65537,0)),INDEX(background_technosphere!$H$2:$H$65536,MATCH(RO$1,background_technosphere!$C$2:$C$65536,0))),INDEX(l_fp!$F$3:$F$65537,MATCH(RO$1,l_fp!$A$3:$A$65537,0)))," ")=0," ",_xlfn.IFNA(_xlfn.IFNA(_xlfn.IFNA(INDEX(l_goods!$D$3:$D$65537,MATCH(RO$1,l_goods!$A$3:$A$65537,0)),INDEX(background_technosphere!$H$2:$H$65536,MATCH(RO$1,background_technosphere!$C$2:$C$65536,0))),INDEX(l_fp!$F$3:$F$65537,MATCH(RO$1,l_fp!$A$3:$A$65537,0)))," "))</f>
        <v xml:space="preserve"> </v>
      </c>
      <c r="RP3" s="57" t="str">
        <f>IF(_xlfn.IFNA(_xlfn.IFNA(_xlfn.IFNA(INDEX(l_goods!$D$3:$D$65537,MATCH(RP$1,l_goods!$A$3:$A$65537,0)),INDEX(background_technosphere!$H$2:$H$65536,MATCH(RP$1,background_technosphere!$C$2:$C$65536,0))),INDEX(l_fp!$F$3:$F$65537,MATCH(RP$1,l_fp!$A$3:$A$65537,0)))," ")=0," ",_xlfn.IFNA(_xlfn.IFNA(_xlfn.IFNA(INDEX(l_goods!$D$3:$D$65537,MATCH(RP$1,l_goods!$A$3:$A$65537,0)),INDEX(background_technosphere!$H$2:$H$65536,MATCH(RP$1,background_technosphere!$C$2:$C$65536,0))),INDEX(l_fp!$F$3:$F$65537,MATCH(RP$1,l_fp!$A$3:$A$65537,0)))," "))</f>
        <v xml:space="preserve"> </v>
      </c>
      <c r="RQ3" s="57" t="str">
        <f>IF(_xlfn.IFNA(_xlfn.IFNA(_xlfn.IFNA(INDEX(l_goods!$D$3:$D$65537,MATCH(RQ$1,l_goods!$A$3:$A$65537,0)),INDEX(background_technosphere!$H$2:$H$65536,MATCH(RQ$1,background_technosphere!$C$2:$C$65536,0))),INDEX(l_fp!$F$3:$F$65537,MATCH(RQ$1,l_fp!$A$3:$A$65537,0)))," ")=0," ",_xlfn.IFNA(_xlfn.IFNA(_xlfn.IFNA(INDEX(l_goods!$D$3:$D$65537,MATCH(RQ$1,l_goods!$A$3:$A$65537,0)),INDEX(background_technosphere!$H$2:$H$65536,MATCH(RQ$1,background_technosphere!$C$2:$C$65536,0))),INDEX(l_fp!$F$3:$F$65537,MATCH(RQ$1,l_fp!$A$3:$A$65537,0)))," "))</f>
        <v xml:space="preserve"> </v>
      </c>
      <c r="RR3" s="57" t="str">
        <f>IF(_xlfn.IFNA(_xlfn.IFNA(_xlfn.IFNA(INDEX(l_goods!$D$3:$D$65537,MATCH(RR$1,l_goods!$A$3:$A$65537,0)),INDEX(background_technosphere!$H$2:$H$65536,MATCH(RR$1,background_technosphere!$C$2:$C$65536,0))),INDEX(l_fp!$F$3:$F$65537,MATCH(RR$1,l_fp!$A$3:$A$65537,0)))," ")=0," ",_xlfn.IFNA(_xlfn.IFNA(_xlfn.IFNA(INDEX(l_goods!$D$3:$D$65537,MATCH(RR$1,l_goods!$A$3:$A$65537,0)),INDEX(background_technosphere!$H$2:$H$65536,MATCH(RR$1,background_technosphere!$C$2:$C$65536,0))),INDEX(l_fp!$F$3:$F$65537,MATCH(RR$1,l_fp!$A$3:$A$65537,0)))," "))</f>
        <v xml:space="preserve"> </v>
      </c>
      <c r="RS3" s="57" t="str">
        <f>IF(_xlfn.IFNA(_xlfn.IFNA(_xlfn.IFNA(INDEX(l_goods!$D$3:$D$65537,MATCH(RS$1,l_goods!$A$3:$A$65537,0)),INDEX(background_technosphere!$H$2:$H$65536,MATCH(RS$1,background_technosphere!$C$2:$C$65536,0))),INDEX(l_fp!$F$3:$F$65537,MATCH(RS$1,l_fp!$A$3:$A$65537,0)))," ")=0," ",_xlfn.IFNA(_xlfn.IFNA(_xlfn.IFNA(INDEX(l_goods!$D$3:$D$65537,MATCH(RS$1,l_goods!$A$3:$A$65537,0)),INDEX(background_technosphere!$H$2:$H$65536,MATCH(RS$1,background_technosphere!$C$2:$C$65536,0))),INDEX(l_fp!$F$3:$F$65537,MATCH(RS$1,l_fp!$A$3:$A$65537,0)))," "))</f>
        <v xml:space="preserve"> </v>
      </c>
      <c r="RT3" s="57" t="str">
        <f>IF(_xlfn.IFNA(_xlfn.IFNA(_xlfn.IFNA(INDEX(l_goods!$D$3:$D$65537,MATCH(RT$1,l_goods!$A$3:$A$65537,0)),INDEX(background_technosphere!$H$2:$H$65536,MATCH(RT$1,background_technosphere!$C$2:$C$65536,0))),INDEX(l_fp!$F$3:$F$65537,MATCH(RT$1,l_fp!$A$3:$A$65537,0)))," ")=0," ",_xlfn.IFNA(_xlfn.IFNA(_xlfn.IFNA(INDEX(l_goods!$D$3:$D$65537,MATCH(RT$1,l_goods!$A$3:$A$65537,0)),INDEX(background_technosphere!$H$2:$H$65536,MATCH(RT$1,background_technosphere!$C$2:$C$65536,0))),INDEX(l_fp!$F$3:$F$65537,MATCH(RT$1,l_fp!$A$3:$A$65537,0)))," "))</f>
        <v xml:space="preserve"> </v>
      </c>
      <c r="RU3" s="57" t="str">
        <f>IF(_xlfn.IFNA(_xlfn.IFNA(_xlfn.IFNA(INDEX(l_goods!$D$3:$D$65537,MATCH(RU$1,l_goods!$A$3:$A$65537,0)),INDEX(background_technosphere!$H$2:$H$65536,MATCH(RU$1,background_technosphere!$C$2:$C$65536,0))),INDEX(l_fp!$F$3:$F$65537,MATCH(RU$1,l_fp!$A$3:$A$65537,0)))," ")=0," ",_xlfn.IFNA(_xlfn.IFNA(_xlfn.IFNA(INDEX(l_goods!$D$3:$D$65537,MATCH(RU$1,l_goods!$A$3:$A$65537,0)),INDEX(background_technosphere!$H$2:$H$65536,MATCH(RU$1,background_technosphere!$C$2:$C$65536,0))),INDEX(l_fp!$F$3:$F$65537,MATCH(RU$1,l_fp!$A$3:$A$65537,0)))," "))</f>
        <v xml:space="preserve"> </v>
      </c>
      <c r="RV3" s="57" t="str">
        <f>IF(_xlfn.IFNA(_xlfn.IFNA(_xlfn.IFNA(INDEX(l_goods!$D$3:$D$65537,MATCH(RV$1,l_goods!$A$3:$A$65537,0)),INDEX(background_technosphere!$H$2:$H$65536,MATCH(RV$1,background_technosphere!$C$2:$C$65536,0))),INDEX(l_fp!$F$3:$F$65537,MATCH(RV$1,l_fp!$A$3:$A$65537,0)))," ")=0," ",_xlfn.IFNA(_xlfn.IFNA(_xlfn.IFNA(INDEX(l_goods!$D$3:$D$65537,MATCH(RV$1,l_goods!$A$3:$A$65537,0)),INDEX(background_technosphere!$H$2:$H$65536,MATCH(RV$1,background_technosphere!$C$2:$C$65536,0))),INDEX(l_fp!$F$3:$F$65537,MATCH(RV$1,l_fp!$A$3:$A$65537,0)))," "))</f>
        <v xml:space="preserve"> </v>
      </c>
      <c r="RW3" s="57" t="str">
        <f>IF(_xlfn.IFNA(_xlfn.IFNA(_xlfn.IFNA(INDEX(l_goods!$D$3:$D$65537,MATCH(RW$1,l_goods!$A$3:$A$65537,0)),INDEX(background_technosphere!$H$2:$H$65536,MATCH(RW$1,background_technosphere!$C$2:$C$65536,0))),INDEX(l_fp!$F$3:$F$65537,MATCH(RW$1,l_fp!$A$3:$A$65537,0)))," ")=0," ",_xlfn.IFNA(_xlfn.IFNA(_xlfn.IFNA(INDEX(l_goods!$D$3:$D$65537,MATCH(RW$1,l_goods!$A$3:$A$65537,0)),INDEX(background_technosphere!$H$2:$H$65536,MATCH(RW$1,background_technosphere!$C$2:$C$65536,0))),INDEX(l_fp!$F$3:$F$65537,MATCH(RW$1,l_fp!$A$3:$A$65537,0)))," "))</f>
        <v xml:space="preserve"> </v>
      </c>
      <c r="RX3" s="57" t="str">
        <f>IF(_xlfn.IFNA(_xlfn.IFNA(_xlfn.IFNA(INDEX(l_goods!$D$3:$D$65537,MATCH(RX$1,l_goods!$A$3:$A$65537,0)),INDEX(background_technosphere!$H$2:$H$65536,MATCH(RX$1,background_technosphere!$C$2:$C$65536,0))),INDEX(l_fp!$F$3:$F$65537,MATCH(RX$1,l_fp!$A$3:$A$65537,0)))," ")=0," ",_xlfn.IFNA(_xlfn.IFNA(_xlfn.IFNA(INDEX(l_goods!$D$3:$D$65537,MATCH(RX$1,l_goods!$A$3:$A$65537,0)),INDEX(background_technosphere!$H$2:$H$65536,MATCH(RX$1,background_technosphere!$C$2:$C$65536,0))),INDEX(l_fp!$F$3:$F$65537,MATCH(RX$1,l_fp!$A$3:$A$65537,0)))," "))</f>
        <v xml:space="preserve"> </v>
      </c>
      <c r="RY3" s="57" t="str">
        <f>IF(_xlfn.IFNA(_xlfn.IFNA(_xlfn.IFNA(INDEX(l_goods!$D$3:$D$65537,MATCH(RY$1,l_goods!$A$3:$A$65537,0)),INDEX(background_technosphere!$H$2:$H$65536,MATCH(RY$1,background_technosphere!$C$2:$C$65536,0))),INDEX(l_fp!$F$3:$F$65537,MATCH(RY$1,l_fp!$A$3:$A$65537,0)))," ")=0," ",_xlfn.IFNA(_xlfn.IFNA(_xlfn.IFNA(INDEX(l_goods!$D$3:$D$65537,MATCH(RY$1,l_goods!$A$3:$A$65537,0)),INDEX(background_technosphere!$H$2:$H$65536,MATCH(RY$1,background_technosphere!$C$2:$C$65536,0))),INDEX(l_fp!$F$3:$F$65537,MATCH(RY$1,l_fp!$A$3:$A$65537,0)))," "))</f>
        <v xml:space="preserve"> </v>
      </c>
      <c r="RZ3" s="57" t="str">
        <f>IF(_xlfn.IFNA(_xlfn.IFNA(_xlfn.IFNA(INDEX(l_goods!$D$3:$D$65537,MATCH(RZ$1,l_goods!$A$3:$A$65537,0)),INDEX(background_technosphere!$H$2:$H$65536,MATCH(RZ$1,background_technosphere!$C$2:$C$65536,0))),INDEX(l_fp!$F$3:$F$65537,MATCH(RZ$1,l_fp!$A$3:$A$65537,0)))," ")=0," ",_xlfn.IFNA(_xlfn.IFNA(_xlfn.IFNA(INDEX(l_goods!$D$3:$D$65537,MATCH(RZ$1,l_goods!$A$3:$A$65537,0)),INDEX(background_technosphere!$H$2:$H$65536,MATCH(RZ$1,background_technosphere!$C$2:$C$65536,0))),INDEX(l_fp!$F$3:$F$65537,MATCH(RZ$1,l_fp!$A$3:$A$65537,0)))," "))</f>
        <v xml:space="preserve"> </v>
      </c>
    </row>
    <row r="4" spans="1:494" x14ac:dyDescent="0.25">
      <c r="A4" s="92" t="str">
        <f>l_noncons!$A$3</f>
        <v>mass [kg] n.e.s.</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row>
    <row r="5" spans="1:494" x14ac:dyDescent="0.25">
      <c r="A5" s="92" t="str">
        <f>l_noncons!$A$4</f>
        <v>C [kg] n.e.s.</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row>
    <row r="6" spans="1:494" x14ac:dyDescent="0.25">
      <c r="A6" s="92" t="str">
        <f>l_noncons!$A$5</f>
        <v>H [kg] n.e.s.</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row>
    <row r="7" spans="1:494" x14ac:dyDescent="0.25">
      <c r="A7" s="92" t="str">
        <f>l_noncons!$A$6</f>
        <v>C [mol] n.e.s.</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row>
    <row r="8" spans="1:494" x14ac:dyDescent="0.25">
      <c r="A8" s="92" t="str">
        <f>l_noncons!$A$7</f>
        <v>H [mol] n.e.s.</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row>
    <row r="9" spans="1:494" x14ac:dyDescent="0.25">
      <c r="A9" s="92" t="str">
        <f>l_noncons!$A$8</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row>
    <row r="10" spans="1:494" x14ac:dyDescent="0.25">
      <c r="A10" s="92" t="str">
        <f>l_noncons!$A$9</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row>
    <row r="11" spans="1:494" x14ac:dyDescent="0.25">
      <c r="A11" s="92" t="str">
        <f>l_noncons!$A$10</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row>
    <row r="12" spans="1:494" x14ac:dyDescent="0.25">
      <c r="A12" s="92" t="str">
        <f>l_noncons!$A$11</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row>
    <row r="13" spans="1:494" x14ac:dyDescent="0.25">
      <c r="A13" s="92" t="str">
        <f>l_noncons!$A$12</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row>
    <row r="14" spans="1:494" x14ac:dyDescent="0.25">
      <c r="A14" s="92" t="str">
        <f>l_noncons!$A$13</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row>
    <row r="15" spans="1:494" x14ac:dyDescent="0.25">
      <c r="A15" s="92" t="str">
        <f>l_noncons!$A$14</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row>
    <row r="16" spans="1:494" x14ac:dyDescent="0.25">
      <c r="A16" s="92" t="str">
        <f>l_noncons!$A$15</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row>
    <row r="17" spans="1:200" x14ac:dyDescent="0.25">
      <c r="A17" s="92" t="str">
        <f>l_noncons!$A$16</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row>
    <row r="18" spans="1:200" x14ac:dyDescent="0.25">
      <c r="A18" s="92" t="str">
        <f>l_noncons!$A$17</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row>
    <row r="19" spans="1:200" x14ac:dyDescent="0.25">
      <c r="A19" s="92" t="str">
        <f>l_noncons!$A$18</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row>
    <row r="20" spans="1:200" x14ac:dyDescent="0.25">
      <c r="A20" s="92" t="str">
        <f>l_noncons!$A$19</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row>
    <row r="21" spans="1:200" x14ac:dyDescent="0.25">
      <c r="A21" s="92" t="str">
        <f>l_noncons!$A$20</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row>
    <row r="22" spans="1:200" x14ac:dyDescent="0.25">
      <c r="A22" s="92" t="str">
        <f>l_noncons!$A$21</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row>
    <row r="23" spans="1:200" x14ac:dyDescent="0.25">
      <c r="A23" s="92" t="str">
        <f>l_noncons!$A$22</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row>
    <row r="24" spans="1:200" x14ac:dyDescent="0.25">
      <c r="A24" s="92" t="str">
        <f>l_noncons!$A$23</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row>
    <row r="25" spans="1:200" x14ac:dyDescent="0.25">
      <c r="A25" s="92" t="str">
        <f>l_noncons!$A$24</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row>
    <row r="26" spans="1:200" x14ac:dyDescent="0.25">
      <c r="A26" s="92" t="str">
        <f>l_noncons!$A$25</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row>
    <row r="27" spans="1:200" x14ac:dyDescent="0.25">
      <c r="A27" s="92" t="str">
        <f>l_noncons!$A$26</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row>
    <row r="28" spans="1:200" x14ac:dyDescent="0.25">
      <c r="A28" s="92" t="str">
        <f>l_noncons!$A$27</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row>
    <row r="29" spans="1:200" x14ac:dyDescent="0.25">
      <c r="A29" s="92" t="str">
        <f>l_noncons!$A$28</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row>
    <row r="30" spans="1:200" x14ac:dyDescent="0.25">
      <c r="A30" s="92" t="str">
        <f>l_noncons!$A$29</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row>
    <row r="31" spans="1:200" x14ac:dyDescent="0.25">
      <c r="A31" s="92" t="str">
        <f>l_noncons!$A$30</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row>
    <row r="32" spans="1:200" x14ac:dyDescent="0.25">
      <c r="A32" s="92" t="str">
        <f>l_noncons!$A$31</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row>
    <row r="33" spans="1:200" x14ac:dyDescent="0.25">
      <c r="A33" s="92" t="str">
        <f>l_noncons!$A$32</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row>
    <row r="34" spans="1:200" x14ac:dyDescent="0.25">
      <c r="A34" s="92" t="str">
        <f>l_noncons!$A$33</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row>
    <row r="35" spans="1:200" x14ac:dyDescent="0.25">
      <c r="A35" s="92" t="str">
        <f>l_noncons!$A$34</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row>
    <row r="36" spans="1:200" x14ac:dyDescent="0.25">
      <c r="A36" s="92" t="str">
        <f>l_noncons!$A$35</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row>
    <row r="37" spans="1:200" x14ac:dyDescent="0.25">
      <c r="A37" s="92" t="str">
        <f>l_noncons!$A$36</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row>
    <row r="38" spans="1:200" x14ac:dyDescent="0.25">
      <c r="A38" s="92" t="str">
        <f>l_noncons!$A$37</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row>
    <row r="39" spans="1:200" x14ac:dyDescent="0.25">
      <c r="A39" s="92" t="str">
        <f>l_noncons!$A$38</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row>
    <row r="40" spans="1:200" x14ac:dyDescent="0.25">
      <c r="A40" s="92" t="str">
        <f>l_noncons!$A$39</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row>
    <row r="41" spans="1:200" x14ac:dyDescent="0.25">
      <c r="A41" s="92" t="str">
        <f>l_noncons!$A$40</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row>
    <row r="42" spans="1:200" x14ac:dyDescent="0.25">
      <c r="A42" s="92" t="str">
        <f>l_noncons!$A$41</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row>
    <row r="43" spans="1:200" x14ac:dyDescent="0.25">
      <c r="A43" s="92" t="str">
        <f>l_noncons!$A$42</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row>
    <row r="44" spans="1:200" x14ac:dyDescent="0.25">
      <c r="A44" s="92" t="str">
        <f>l_noncons!$A$43</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row>
    <row r="45" spans="1:200" x14ac:dyDescent="0.25">
      <c r="A45" s="92" t="str">
        <f>l_noncons!$A$44</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row>
    <row r="46" spans="1:200" x14ac:dyDescent="0.25">
      <c r="A46" s="92" t="str">
        <f>l_noncons!$A$45</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row>
    <row r="47" spans="1:200" x14ac:dyDescent="0.25">
      <c r="A47" s="92" t="str">
        <f>l_noncons!$A$46</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row>
    <row r="48" spans="1:200" x14ac:dyDescent="0.25">
      <c r="A48" s="92" t="str">
        <f>l_noncons!$A$47</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row>
    <row r="49" spans="1:200" x14ac:dyDescent="0.25">
      <c r="A49" s="92" t="str">
        <f>l_noncons!$A$48</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row>
    <row r="50" spans="1:200" x14ac:dyDescent="0.25">
      <c r="A50" s="92" t="str">
        <f>l_noncons!$A$49</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row>
    <row r="51" spans="1:200" x14ac:dyDescent="0.25">
      <c r="A51" s="92" t="str">
        <f>l_noncons!$A$50</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row>
    <row r="52" spans="1:200" x14ac:dyDescent="0.25">
      <c r="A52" s="92" t="str">
        <f>l_noncons!$A$51</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row>
    <row r="53" spans="1:200" x14ac:dyDescent="0.25">
      <c r="A53" s="92" t="str">
        <f>l_noncons!$A$52</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row>
    <row r="54" spans="1:200" x14ac:dyDescent="0.25">
      <c r="A54" s="92" t="str">
        <f>l_noncons!$A$53</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row>
    <row r="55" spans="1:200" x14ac:dyDescent="0.25">
      <c r="A55" s="92" t="str">
        <f>l_noncons!$A$54</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row>
    <row r="56" spans="1:200" x14ac:dyDescent="0.25">
      <c r="A56" s="92" t="str">
        <f>l_noncons!$A$55</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row>
    <row r="57" spans="1:200" x14ac:dyDescent="0.25">
      <c r="A57" s="92" t="str">
        <f>l_noncons!$A$56</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row>
    <row r="58" spans="1:200" x14ac:dyDescent="0.25">
      <c r="A58" s="92" t="str">
        <f>l_noncons!$A$57</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row>
    <row r="59" spans="1:200" x14ac:dyDescent="0.25">
      <c r="A59" s="92" t="str">
        <f>l_noncons!$A$58</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row>
    <row r="60" spans="1:200" x14ac:dyDescent="0.25">
      <c r="A60" s="92" t="str">
        <f>l_noncons!$A$59</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row>
    <row r="61" spans="1:200" x14ac:dyDescent="0.25">
      <c r="A61" s="92" t="str">
        <f>l_noncons!$A$60</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row>
    <row r="62" spans="1:200" x14ac:dyDescent="0.25">
      <c r="A62" s="92" t="str">
        <f>l_noncons!$A$61</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row>
    <row r="63" spans="1:200" x14ac:dyDescent="0.25">
      <c r="A63" s="92" t="str">
        <f>l_noncons!$A$62</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row>
    <row r="64" spans="1:200" x14ac:dyDescent="0.25">
      <c r="A64" s="92" t="str">
        <f>l_noncons!$A$63</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row>
    <row r="65" spans="1:200" x14ac:dyDescent="0.25">
      <c r="A65" s="92" t="str">
        <f>l_noncons!$A$64</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row>
    <row r="66" spans="1:200" x14ac:dyDescent="0.25">
      <c r="A66" s="92" t="str">
        <f>l_noncons!$A$65</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row>
    <row r="67" spans="1:200" x14ac:dyDescent="0.25">
      <c r="A67" s="92" t="str">
        <f>l_noncons!$A$66</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row>
    <row r="68" spans="1:200" x14ac:dyDescent="0.25">
      <c r="A68" s="92" t="str">
        <f>l_noncons!$A$67</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row>
    <row r="69" spans="1:200" x14ac:dyDescent="0.25">
      <c r="A69" s="92" t="str">
        <f>l_noncons!$A$68</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row>
    <row r="70" spans="1:200" x14ac:dyDescent="0.25">
      <c r="A70" s="92" t="str">
        <f>l_noncons!$A$69</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row>
    <row r="71" spans="1:200" x14ac:dyDescent="0.25">
      <c r="A71" s="92" t="str">
        <f>l_noncons!$A$70</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row>
    <row r="72" spans="1:200" x14ac:dyDescent="0.25">
      <c r="A72" s="92" t="str">
        <f>l_noncons!$A$71</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row>
    <row r="73" spans="1:200" x14ac:dyDescent="0.25">
      <c r="A73" s="92" t="str">
        <f>l_noncons!$A$72</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row>
    <row r="74" spans="1:200" x14ac:dyDescent="0.25">
      <c r="A74" s="92" t="str">
        <f>l_noncons!$A$73</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row>
    <row r="75" spans="1:200" x14ac:dyDescent="0.25">
      <c r="A75" s="92" t="str">
        <f>l_noncons!$A$74</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row>
    <row r="76" spans="1:200" x14ac:dyDescent="0.25">
      <c r="A76" s="92" t="str">
        <f>l_noncons!$A$75</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row>
    <row r="77" spans="1:200" x14ac:dyDescent="0.25">
      <c r="A77" s="92" t="str">
        <f>l_noncons!$A$76</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row>
    <row r="78" spans="1:200" x14ac:dyDescent="0.25">
      <c r="A78" s="92" t="str">
        <f>l_noncons!$A$77</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row>
    <row r="79" spans="1:200" x14ac:dyDescent="0.25">
      <c r="A79" s="92" t="str">
        <f>l_noncons!$A$78</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row>
    <row r="80" spans="1:200" x14ac:dyDescent="0.25">
      <c r="A80" s="92" t="str">
        <f>l_noncons!$A$79</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row>
    <row r="81" spans="1:200" x14ac:dyDescent="0.25">
      <c r="A81" s="92" t="str">
        <f>l_noncons!$A$80</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row>
    <row r="82" spans="1:200" x14ac:dyDescent="0.25">
      <c r="A82" s="92" t="str">
        <f>l_noncons!$A$81</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row>
    <row r="83" spans="1:200" x14ac:dyDescent="0.25">
      <c r="A83" s="92" t="str">
        <f>l_noncons!$A$82</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row>
    <row r="84" spans="1:200" x14ac:dyDescent="0.25">
      <c r="A84" s="92" t="str">
        <f>l_noncons!$A$83</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row>
    <row r="85" spans="1:200" x14ac:dyDescent="0.25">
      <c r="A85" s="92" t="str">
        <f>l_noncons!$A$84</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row>
    <row r="86" spans="1:200" x14ac:dyDescent="0.25">
      <c r="A86" s="92" t="str">
        <f>l_noncons!$A$85</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row>
    <row r="87" spans="1:200" x14ac:dyDescent="0.25">
      <c r="A87" s="92" t="str">
        <f>l_noncons!$A$86</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row>
    <row r="88" spans="1:200" x14ac:dyDescent="0.25">
      <c r="A88" s="92" t="str">
        <f>l_noncons!$A$87</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row>
    <row r="89" spans="1:200" x14ac:dyDescent="0.25">
      <c r="A89" s="92" t="str">
        <f>l_noncons!$A$88</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row>
    <row r="90" spans="1:200" x14ac:dyDescent="0.25">
      <c r="A90" s="92" t="str">
        <f>l_noncons!$A$89</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row>
    <row r="91" spans="1:200" x14ac:dyDescent="0.25">
      <c r="A91" s="92" t="str">
        <f>l_noncons!$A$90</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row>
    <row r="92" spans="1:200" x14ac:dyDescent="0.25">
      <c r="A92" s="92" t="str">
        <f>l_noncons!$A$91</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row>
    <row r="93" spans="1:200" x14ac:dyDescent="0.25">
      <c r="A93" s="92" t="str">
        <f>l_noncons!$A$92</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row>
    <row r="94" spans="1:200" x14ac:dyDescent="0.25">
      <c r="A94" s="92" t="str">
        <f>l_noncons!$A$93</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row>
    <row r="95" spans="1:200" x14ac:dyDescent="0.25">
      <c r="A95" s="92" t="str">
        <f>l_noncons!$A$94</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row>
    <row r="96" spans="1:200" x14ac:dyDescent="0.25">
      <c r="A96" s="92" t="str">
        <f>l_noncons!$A$95</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row>
    <row r="97" spans="1:200" x14ac:dyDescent="0.25">
      <c r="A97" s="92" t="str">
        <f>l_noncons!$A$96</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row>
    <row r="98" spans="1:200" x14ac:dyDescent="0.25">
      <c r="A98" s="92" t="str">
        <f>l_noncons!$A$97</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row>
    <row r="99" spans="1:200" x14ac:dyDescent="0.25">
      <c r="A99" s="92" t="str">
        <f>l_noncons!$A$98</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row>
    <row r="100" spans="1:200" x14ac:dyDescent="0.25">
      <c r="A100" s="92" t="str">
        <f>l_noncons!$A$99</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row>
    <row r="101" spans="1:200" x14ac:dyDescent="0.25">
      <c r="A101" s="92" t="str">
        <f>l_noncons!$A$100</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row>
    <row r="102" spans="1:200" x14ac:dyDescent="0.25">
      <c r="A102" s="92" t="str">
        <f>l_noncons!$A$101</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row>
    <row r="103" spans="1:200" x14ac:dyDescent="0.25">
      <c r="A103" s="92" t="str">
        <f>l_noncons!$A$102</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row>
    <row r="104" spans="1:200" x14ac:dyDescent="0.25">
      <c r="A104" s="92" t="str">
        <f>l_noncons!$A$103</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row>
    <row r="105" spans="1:200" x14ac:dyDescent="0.25">
      <c r="A105" s="92" t="str">
        <f>l_noncons!$A$104</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row>
    <row r="106" spans="1:200" x14ac:dyDescent="0.25">
      <c r="A106" s="92" t="str">
        <f>l_noncons!$A$105</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row>
    <row r="107" spans="1:200" x14ac:dyDescent="0.25">
      <c r="A107" s="92" t="str">
        <f>l_noncons!$A$106</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row>
    <row r="108" spans="1:200" x14ac:dyDescent="0.25">
      <c r="A108" s="92" t="str">
        <f>l_noncons!$A$107</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row>
    <row r="109" spans="1:200" x14ac:dyDescent="0.25">
      <c r="A109" s="92" t="str">
        <f>l_noncons!$A$108</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row>
    <row r="110" spans="1:200" x14ac:dyDescent="0.25">
      <c r="A110" s="92" t="str">
        <f>l_noncons!$A$109</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row>
    <row r="111" spans="1:200" x14ac:dyDescent="0.25">
      <c r="A111" s="92" t="str">
        <f>l_noncons!$A$110</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row>
    <row r="112" spans="1:200" x14ac:dyDescent="0.25">
      <c r="A112" s="92" t="str">
        <f>l_noncons!$A$111</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row>
    <row r="113" spans="1:200" x14ac:dyDescent="0.25">
      <c r="A113" s="92" t="str">
        <f>l_noncons!$A$112</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row>
    <row r="114" spans="1:200" x14ac:dyDescent="0.25">
      <c r="A114" s="92" t="str">
        <f>l_noncons!$A$113</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row>
    <row r="115" spans="1:200" x14ac:dyDescent="0.25">
      <c r="A115" s="92" t="str">
        <f>l_noncons!$A$114</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row>
    <row r="116" spans="1:200" x14ac:dyDescent="0.25">
      <c r="A116" s="92" t="str">
        <f>l_noncons!$A$115</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row>
    <row r="117" spans="1:200" x14ac:dyDescent="0.25">
      <c r="A117" s="92" t="str">
        <f>l_noncons!$A$116</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row>
    <row r="118" spans="1:200" x14ac:dyDescent="0.25">
      <c r="A118" s="92" t="str">
        <f>l_noncons!$A$117</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row>
    <row r="119" spans="1:200" x14ac:dyDescent="0.25">
      <c r="A119" s="92" t="str">
        <f>l_noncons!$A$118</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row>
    <row r="120" spans="1:200" x14ac:dyDescent="0.25">
      <c r="A120" s="92" t="str">
        <f>l_noncons!$A$119</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row>
    <row r="121" spans="1:200" x14ac:dyDescent="0.25">
      <c r="A121" s="92" t="str">
        <f>l_noncons!$A$120</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row>
    <row r="122" spans="1:200" x14ac:dyDescent="0.25">
      <c r="A122" s="92" t="str">
        <f>l_noncons!$A$121</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row>
    <row r="123" spans="1:200" x14ac:dyDescent="0.25">
      <c r="A123" s="92" t="str">
        <f>l_noncons!$A$122</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row>
    <row r="124" spans="1:200" x14ac:dyDescent="0.25">
      <c r="A124" s="92" t="str">
        <f>l_noncons!$A$123</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row>
    <row r="125" spans="1:200" x14ac:dyDescent="0.25">
      <c r="A125" s="92" t="str">
        <f>l_noncons!$A$124</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row>
    <row r="126" spans="1:200" x14ac:dyDescent="0.25">
      <c r="A126" s="92" t="str">
        <f>l_noncons!$A$125</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row>
    <row r="127" spans="1:200" x14ac:dyDescent="0.25">
      <c r="A127" s="92" t="str">
        <f>l_noncons!$A$126</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row>
    <row r="128" spans="1:200" x14ac:dyDescent="0.25">
      <c r="A128" s="92" t="str">
        <f>l_noncons!$A$127</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row>
    <row r="129" spans="1:200" x14ac:dyDescent="0.25">
      <c r="A129" s="92" t="str">
        <f>l_noncons!$A$128</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row>
    <row r="130" spans="1:200" x14ac:dyDescent="0.25">
      <c r="A130" s="92" t="str">
        <f>l_noncons!$A$129</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row>
    <row r="131" spans="1:200" x14ac:dyDescent="0.25">
      <c r="A131" s="92" t="str">
        <f>l_noncons!$A$130</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row>
    <row r="132" spans="1:200" x14ac:dyDescent="0.25">
      <c r="A132" s="92" t="str">
        <f>l_noncons!$A$131</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row>
    <row r="133" spans="1:200" x14ac:dyDescent="0.25">
      <c r="A133" s="92" t="str">
        <f>l_noncons!$A$132</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row>
    <row r="134" spans="1:200" x14ac:dyDescent="0.25">
      <c r="A134" s="92" t="str">
        <f>l_noncons!$A$133</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row>
    <row r="135" spans="1:200" x14ac:dyDescent="0.25">
      <c r="A135" s="92" t="str">
        <f>l_noncons!$A$134</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row>
    <row r="136" spans="1:200" x14ac:dyDescent="0.25">
      <c r="A136" s="92" t="str">
        <f>l_noncons!$A$135</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row>
    <row r="137" spans="1:200" x14ac:dyDescent="0.25">
      <c r="A137" s="92" t="str">
        <f>l_noncons!$A$136</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row>
    <row r="138" spans="1:200" x14ac:dyDescent="0.25">
      <c r="A138" s="92" t="str">
        <f>l_noncons!$A$137</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row>
    <row r="139" spans="1:200" x14ac:dyDescent="0.25">
      <c r="A139" s="92" t="str">
        <f>l_noncons!$A$138</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row>
    <row r="140" spans="1:200" x14ac:dyDescent="0.25">
      <c r="A140" s="92" t="str">
        <f>l_noncons!$A$139</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row>
    <row r="141" spans="1:200" x14ac:dyDescent="0.25">
      <c r="A141" s="92" t="str">
        <f>l_noncons!$A$140</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row>
    <row r="142" spans="1:200" x14ac:dyDescent="0.25">
      <c r="A142" s="92" t="str">
        <f>l_noncons!$A$141</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row>
    <row r="143" spans="1:200" x14ac:dyDescent="0.25">
      <c r="A143" s="92" t="str">
        <f>l_noncons!$A$142</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row>
    <row r="144" spans="1:200" x14ac:dyDescent="0.25">
      <c r="A144" s="92" t="str">
        <f>l_noncons!$A$143</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row>
    <row r="145" spans="1:200" x14ac:dyDescent="0.25">
      <c r="A145" s="92" t="str">
        <f>l_noncons!$A$144</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row>
    <row r="146" spans="1:200" x14ac:dyDescent="0.25">
      <c r="A146" s="92" t="str">
        <f>l_noncons!$A$145</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row>
    <row r="147" spans="1:200" x14ac:dyDescent="0.25">
      <c r="A147" s="92" t="str">
        <f>l_noncons!$A$146</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row>
    <row r="148" spans="1:200" x14ac:dyDescent="0.25">
      <c r="A148" s="92" t="str">
        <f>l_noncons!$A$147</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row>
    <row r="149" spans="1:200" x14ac:dyDescent="0.25">
      <c r="A149" s="92" t="str">
        <f>l_noncons!$A$148</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row>
    <row r="150" spans="1:200" x14ac:dyDescent="0.25">
      <c r="A150" s="92" t="str">
        <f>l_noncons!$A$149</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row>
    <row r="151" spans="1:200" x14ac:dyDescent="0.25">
      <c r="A151" s="92" t="str">
        <f>l_noncons!$A$150</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row>
    <row r="152" spans="1:200" x14ac:dyDescent="0.25">
      <c r="A152" s="92" t="str">
        <f>l_noncons!$A$151</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row>
    <row r="153" spans="1:200" x14ac:dyDescent="0.25">
      <c r="A153" s="92" t="str">
        <f>l_noncons!$A$152</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row>
    <row r="154" spans="1:200" x14ac:dyDescent="0.25">
      <c r="A154" s="92" t="str">
        <f>l_noncons!$A$153</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row>
    <row r="155" spans="1:200" x14ac:dyDescent="0.25">
      <c r="A155" s="92" t="str">
        <f>l_noncons!$A$154</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row>
    <row r="156" spans="1:200" x14ac:dyDescent="0.25">
      <c r="A156" s="92" t="str">
        <f>l_noncons!$A$155</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row>
    <row r="157" spans="1:200" x14ac:dyDescent="0.25">
      <c r="A157" s="92" t="str">
        <f>l_noncons!$A$156</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row>
    <row r="158" spans="1:200" x14ac:dyDescent="0.25">
      <c r="A158" s="92" t="str">
        <f>l_noncons!$A$157</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row>
    <row r="159" spans="1:200" x14ac:dyDescent="0.25">
      <c r="A159" s="92" t="str">
        <f>l_noncons!$A$158</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row>
    <row r="160" spans="1:200" x14ac:dyDescent="0.25">
      <c r="A160" s="92" t="str">
        <f>l_noncons!$A$159</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row>
    <row r="161" spans="1:200" x14ac:dyDescent="0.25">
      <c r="A161" s="92" t="str">
        <f>l_noncons!$A$160</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row>
    <row r="162" spans="1:200" x14ac:dyDescent="0.25">
      <c r="A162" s="92" t="str">
        <f>l_noncons!$A$161</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row>
    <row r="163" spans="1:200" x14ac:dyDescent="0.25">
      <c r="A163" s="92" t="str">
        <f>l_noncons!$A$162</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row>
    <row r="164" spans="1:200" x14ac:dyDescent="0.25">
      <c r="A164" s="92" t="str">
        <f>l_noncons!$A$163</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row>
    <row r="165" spans="1:200" x14ac:dyDescent="0.25">
      <c r="A165" s="92" t="str">
        <f>l_noncons!$A$164</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row>
    <row r="166" spans="1:200" x14ac:dyDescent="0.25">
      <c r="A166" s="92" t="str">
        <f>l_noncons!$A$165</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row>
    <row r="167" spans="1:200" x14ac:dyDescent="0.25">
      <c r="A167" s="92" t="str">
        <f>l_noncons!$A$166</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row>
    <row r="168" spans="1:200" x14ac:dyDescent="0.25">
      <c r="A168" s="92" t="str">
        <f>l_noncons!$A$167</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row>
    <row r="169" spans="1:200" x14ac:dyDescent="0.25">
      <c r="A169" s="92" t="str">
        <f>l_noncons!$A$168</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row>
    <row r="170" spans="1:200" x14ac:dyDescent="0.25">
      <c r="A170" s="92" t="str">
        <f>l_noncons!$A$169</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row>
    <row r="171" spans="1:200" x14ac:dyDescent="0.25">
      <c r="A171" s="92" t="str">
        <f>l_noncons!$A$170</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row>
    <row r="172" spans="1:200" x14ac:dyDescent="0.25">
      <c r="A172" s="92" t="str">
        <f>l_noncons!$A$171</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row>
    <row r="173" spans="1:200" x14ac:dyDescent="0.25">
      <c r="A173" s="92" t="str">
        <f>l_noncons!$A$172</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row>
    <row r="174" spans="1:200" x14ac:dyDescent="0.25">
      <c r="A174" s="92" t="str">
        <f>l_noncons!$A$173</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row>
    <row r="175" spans="1:200" x14ac:dyDescent="0.25">
      <c r="A175" s="92" t="str">
        <f>l_noncons!$A$174</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row>
    <row r="176" spans="1:200" x14ac:dyDescent="0.25">
      <c r="A176" s="92" t="str">
        <f>l_noncons!$A$175</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row>
    <row r="177" spans="1:200" x14ac:dyDescent="0.25">
      <c r="A177" s="92" t="str">
        <f>l_noncons!$A$176</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row>
    <row r="178" spans="1:200" x14ac:dyDescent="0.25">
      <c r="A178" s="92" t="str">
        <f>l_noncons!$A$177</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row>
    <row r="179" spans="1:200" x14ac:dyDescent="0.25">
      <c r="A179" s="92" t="str">
        <f>l_noncons!$A$178</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row>
    <row r="180" spans="1:200" x14ac:dyDescent="0.25">
      <c r="A180" s="92" t="str">
        <f>l_noncons!$A$179</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row>
    <row r="181" spans="1:200" x14ac:dyDescent="0.25">
      <c r="A181" s="92" t="str">
        <f>l_noncons!$A$180</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row>
    <row r="182" spans="1:200" x14ac:dyDescent="0.25">
      <c r="A182" s="92" t="str">
        <f>l_noncons!$A$181</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row>
    <row r="183" spans="1:200" x14ac:dyDescent="0.25">
      <c r="A183" s="92" t="str">
        <f>l_noncons!$A$182</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row>
    <row r="184" spans="1:200" x14ac:dyDescent="0.25">
      <c r="A184" s="92" t="str">
        <f>l_noncons!$A$183</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row>
    <row r="185" spans="1:200" x14ac:dyDescent="0.25">
      <c r="A185" s="92" t="str">
        <f>l_noncons!$A$184</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row>
    <row r="186" spans="1:200" x14ac:dyDescent="0.25">
      <c r="A186" s="92" t="str">
        <f>l_noncons!$A$185</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row>
    <row r="187" spans="1:200" x14ac:dyDescent="0.25">
      <c r="A187" s="92" t="str">
        <f>l_noncons!$A$186</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row>
    <row r="188" spans="1:200" x14ac:dyDescent="0.25">
      <c r="A188" s="92" t="str">
        <f>l_noncons!$A$187</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row>
    <row r="189" spans="1:200" x14ac:dyDescent="0.25">
      <c r="A189" s="92" t="str">
        <f>l_noncons!$A$188</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row>
    <row r="190" spans="1:200" x14ac:dyDescent="0.25">
      <c r="A190" s="92" t="str">
        <f>l_noncons!$A$189</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row>
    <row r="191" spans="1:200" x14ac:dyDescent="0.25">
      <c r="A191" s="92" t="str">
        <f>l_noncons!$A$190</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row>
    <row r="192" spans="1:200" x14ac:dyDescent="0.25">
      <c r="A192" s="92" t="str">
        <f>l_noncons!$A$191</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row>
    <row r="193" spans="1:200" x14ac:dyDescent="0.25">
      <c r="A193" s="92" t="str">
        <f>l_noncons!$A$192</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row>
    <row r="194" spans="1:200" x14ac:dyDescent="0.25">
      <c r="A194" s="92" t="str">
        <f>l_noncons!$A$193</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row>
    <row r="195" spans="1:200" x14ac:dyDescent="0.25">
      <c r="A195" s="92" t="str">
        <f>l_noncons!$A$194</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row>
    <row r="196" spans="1:200" x14ac:dyDescent="0.25">
      <c r="A196" s="92" t="str">
        <f>l_noncons!$A$195</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row>
    <row r="197" spans="1:200" x14ac:dyDescent="0.25">
      <c r="A197" s="92" t="str">
        <f>l_noncons!$A$196</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row>
    <row r="198" spans="1:200" x14ac:dyDescent="0.25">
      <c r="A198" s="92" t="str">
        <f>l_noncons!$A$197</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row>
    <row r="199" spans="1:200" x14ac:dyDescent="0.25">
      <c r="A199" s="92" t="str">
        <f>l_noncons!$A$198</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row>
    <row r="200" spans="1:200" x14ac:dyDescent="0.25">
      <c r="A200" s="92" t="str">
        <f>l_noncons!$A$199</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row>
    <row r="201" spans="1:200" x14ac:dyDescent="0.25">
      <c r="A201" s="92" t="str">
        <f>l_noncons!$A$200</f>
        <v/>
      </c>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c r="GN201" s="83"/>
      <c r="GO201" s="83"/>
      <c r="GP201" s="83"/>
      <c r="GQ201" s="83"/>
      <c r="GR201" s="83"/>
    </row>
    <row r="202" spans="1:200" x14ac:dyDescent="0.25">
      <c r="A202" s="92" t="str">
        <f>l_noncons!$A$201</f>
        <v/>
      </c>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c r="GN202" s="83"/>
      <c r="GO202" s="83"/>
      <c r="GP202" s="83"/>
      <c r="GQ202" s="83"/>
      <c r="GR202"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S200"/>
  <sheetViews>
    <sheetView zoomScaleNormal="100" workbookViewId="0">
      <pane xSplit="1" ySplit="1" topLeftCell="B2" activePane="bottomRight" state="frozen"/>
      <selection pane="topRight" activeCell="B1" sqref="B1"/>
      <selection pane="bottomLeft" activeCell="A2" sqref="A2"/>
      <selection pane="bottomRight" activeCell="G27" sqref="G27"/>
    </sheetView>
  </sheetViews>
  <sheetFormatPr defaultRowHeight="13.2" x14ac:dyDescent="0.25"/>
  <cols>
    <col min="1" max="1" width="24.33203125" style="96" customWidth="1"/>
    <col min="2" max="2" width="22.21875" customWidth="1"/>
    <col min="3" max="3" width="20.88671875" customWidth="1"/>
    <col min="6" max="6" width="16.6640625" customWidth="1"/>
    <col min="7" max="7" width="14.109375" customWidth="1"/>
  </cols>
  <sheetData>
    <row r="1" spans="1:201" s="97" customFormat="1" x14ac:dyDescent="0.25">
      <c r="A1" s="97" t="s">
        <v>11</v>
      </c>
      <c r="B1" s="98" t="str">
        <f>l_noncons!$A$3</f>
        <v>mass [kg] n.e.s.</v>
      </c>
      <c r="C1" s="98" t="str">
        <f>l_noncons!$A$4</f>
        <v>C [kg] n.e.s.</v>
      </c>
      <c r="D1" s="98" t="str">
        <f>l_noncons!$A$5</f>
        <v>H [kg] n.e.s.</v>
      </c>
      <c r="E1" s="98" t="str">
        <f>l_noncons!$A$6</f>
        <v>C [mol] n.e.s.</v>
      </c>
      <c r="F1" s="98" t="str">
        <f>l_noncons!$A$7</f>
        <v>H [mol] n.e.s.</v>
      </c>
      <c r="G1" s="98" t="str">
        <f>l_noncons!$A$8</f>
        <v/>
      </c>
      <c r="H1" s="98" t="str">
        <f>l_noncons!$A$9</f>
        <v/>
      </c>
      <c r="I1" s="98" t="str">
        <f>l_noncons!$A$10</f>
        <v/>
      </c>
      <c r="J1" s="98" t="str">
        <f>l_noncons!$A$11</f>
        <v/>
      </c>
      <c r="K1" s="98" t="str">
        <f>l_noncons!$A$12</f>
        <v/>
      </c>
      <c r="L1" s="98" t="str">
        <f>l_noncons!$A$13</f>
        <v/>
      </c>
      <c r="M1" s="98" t="str">
        <f>l_noncons!$A$14</f>
        <v/>
      </c>
      <c r="N1" s="98" t="str">
        <f>l_noncons!$A$15</f>
        <v/>
      </c>
      <c r="O1" s="98" t="str">
        <f>l_noncons!$A$16</f>
        <v/>
      </c>
      <c r="P1" s="98" t="str">
        <f>l_noncons!$A$17</f>
        <v/>
      </c>
      <c r="Q1" s="98" t="str">
        <f>l_noncons!$A$18</f>
        <v/>
      </c>
      <c r="R1" s="98" t="str">
        <f>l_noncons!$A$19</f>
        <v/>
      </c>
      <c r="S1" s="98" t="str">
        <f>l_noncons!$A$20</f>
        <v/>
      </c>
      <c r="T1" s="98" t="str">
        <f>l_noncons!$A$21</f>
        <v/>
      </c>
      <c r="U1" s="98" t="str">
        <f>l_noncons!$A$22</f>
        <v/>
      </c>
      <c r="V1" s="98" t="str">
        <f>l_noncons!$A$23</f>
        <v/>
      </c>
      <c r="W1" s="98" t="str">
        <f>l_noncons!$A$24</f>
        <v/>
      </c>
      <c r="X1" s="98" t="str">
        <f>l_noncons!$A$25</f>
        <v/>
      </c>
      <c r="Y1" s="98" t="str">
        <f>l_noncons!$A$26</f>
        <v/>
      </c>
      <c r="Z1" s="98" t="str">
        <f>l_noncons!$A$27</f>
        <v/>
      </c>
      <c r="AA1" s="98" t="str">
        <f>l_noncons!$A$28</f>
        <v/>
      </c>
      <c r="AB1" s="98" t="str">
        <f>l_noncons!$A$29</f>
        <v/>
      </c>
      <c r="AC1" s="98" t="str">
        <f>l_noncons!$A$30</f>
        <v/>
      </c>
      <c r="AD1" s="98" t="str">
        <f>l_noncons!$A$31</f>
        <v/>
      </c>
      <c r="AE1" s="98" t="str">
        <f>l_noncons!$A$32</f>
        <v/>
      </c>
      <c r="AF1" s="98" t="str">
        <f>l_noncons!$A$33</f>
        <v/>
      </c>
      <c r="AG1" s="98" t="str">
        <f>l_noncons!$A$34</f>
        <v/>
      </c>
      <c r="AH1" s="98" t="str">
        <f>l_noncons!$A$35</f>
        <v/>
      </c>
      <c r="AI1" s="98" t="str">
        <f>l_noncons!$A$36</f>
        <v/>
      </c>
      <c r="AJ1" s="98" t="str">
        <f>l_noncons!$A$37</f>
        <v/>
      </c>
      <c r="AK1" s="98" t="str">
        <f>l_noncons!$A$38</f>
        <v/>
      </c>
      <c r="AL1" s="98" t="str">
        <f>l_noncons!$A$39</f>
        <v/>
      </c>
      <c r="AM1" s="98" t="str">
        <f>l_noncons!$A$40</f>
        <v/>
      </c>
      <c r="AN1" s="98" t="str">
        <f>l_noncons!$A$41</f>
        <v/>
      </c>
      <c r="AO1" s="98" t="str">
        <f>l_noncons!$A$42</f>
        <v/>
      </c>
      <c r="AP1" s="98" t="str">
        <f>l_noncons!$A$43</f>
        <v/>
      </c>
      <c r="AQ1" s="98" t="str">
        <f>l_noncons!$A$44</f>
        <v/>
      </c>
      <c r="AR1" s="98" t="str">
        <f>l_noncons!$A$45</f>
        <v/>
      </c>
      <c r="AS1" s="98" t="str">
        <f>l_noncons!$A$46</f>
        <v/>
      </c>
      <c r="AT1" s="98" t="str">
        <f>l_noncons!$A$47</f>
        <v/>
      </c>
      <c r="AU1" s="98" t="str">
        <f>l_noncons!$A$48</f>
        <v/>
      </c>
      <c r="AV1" s="98" t="str">
        <f>l_noncons!$A$49</f>
        <v/>
      </c>
      <c r="AW1" s="98" t="str">
        <f>l_noncons!$A$50</f>
        <v/>
      </c>
      <c r="AX1" s="98" t="str">
        <f>l_noncons!$A$51</f>
        <v/>
      </c>
      <c r="AY1" s="98" t="str">
        <f>l_noncons!$A$52</f>
        <v/>
      </c>
      <c r="AZ1" s="98" t="str">
        <f>l_noncons!$A$53</f>
        <v/>
      </c>
      <c r="BA1" s="98" t="str">
        <f>l_noncons!$A$54</f>
        <v/>
      </c>
      <c r="BB1" s="98" t="str">
        <f>l_noncons!$A$55</f>
        <v/>
      </c>
      <c r="BC1" s="98" t="str">
        <f>l_noncons!$A$56</f>
        <v/>
      </c>
      <c r="BD1" s="98" t="str">
        <f>l_noncons!$A$57</f>
        <v/>
      </c>
      <c r="BE1" s="98" t="str">
        <f>l_noncons!$A$58</f>
        <v/>
      </c>
      <c r="BF1" s="98" t="str">
        <f>l_noncons!$A$59</f>
        <v/>
      </c>
      <c r="BG1" s="98" t="str">
        <f>l_noncons!$A$60</f>
        <v/>
      </c>
      <c r="BH1" s="98" t="str">
        <f>l_noncons!$A$61</f>
        <v/>
      </c>
      <c r="BI1" s="98" t="str">
        <f>l_noncons!$A$62</f>
        <v/>
      </c>
      <c r="BJ1" s="98" t="str">
        <f>l_noncons!$A$63</f>
        <v/>
      </c>
      <c r="BK1" s="98" t="str">
        <f>l_noncons!$A$64</f>
        <v/>
      </c>
      <c r="BL1" s="98" t="str">
        <f>l_noncons!$A$65</f>
        <v/>
      </c>
      <c r="BM1" s="98" t="str">
        <f>l_noncons!$A$66</f>
        <v/>
      </c>
      <c r="BN1" s="98" t="str">
        <f>l_noncons!$A$67</f>
        <v/>
      </c>
      <c r="BO1" s="98" t="str">
        <f>l_noncons!$A$68</f>
        <v/>
      </c>
      <c r="BP1" s="98" t="str">
        <f>l_noncons!$A$69</f>
        <v/>
      </c>
      <c r="BQ1" s="98" t="str">
        <f>l_noncons!$A$70</f>
        <v/>
      </c>
      <c r="BR1" s="98" t="str">
        <f>l_noncons!$A$71</f>
        <v/>
      </c>
      <c r="BS1" s="98" t="str">
        <f>l_noncons!$A$72</f>
        <v/>
      </c>
      <c r="BT1" s="98" t="str">
        <f>l_noncons!$A$73</f>
        <v/>
      </c>
      <c r="BU1" s="98" t="str">
        <f>l_noncons!$A$74</f>
        <v/>
      </c>
      <c r="BV1" s="98" t="str">
        <f>l_noncons!$A$75</f>
        <v/>
      </c>
      <c r="BW1" s="98" t="str">
        <f>l_noncons!$A$76</f>
        <v/>
      </c>
      <c r="BX1" s="98" t="str">
        <f>l_noncons!$A$77</f>
        <v/>
      </c>
      <c r="BY1" s="98" t="str">
        <f>l_noncons!$A$78</f>
        <v/>
      </c>
      <c r="BZ1" s="98" t="str">
        <f>l_noncons!$A$79</f>
        <v/>
      </c>
      <c r="CA1" s="98" t="str">
        <f>l_noncons!$A$80</f>
        <v/>
      </c>
      <c r="CB1" s="98" t="str">
        <f>l_noncons!$A$81</f>
        <v/>
      </c>
      <c r="CC1" s="98" t="str">
        <f>l_noncons!$A$82</f>
        <v/>
      </c>
      <c r="CD1" s="98" t="str">
        <f>l_noncons!$A$83</f>
        <v/>
      </c>
      <c r="CE1" s="98" t="str">
        <f>l_noncons!$A$84</f>
        <v/>
      </c>
      <c r="CF1" s="98" t="str">
        <f>l_noncons!$A$85</f>
        <v/>
      </c>
      <c r="CG1" s="98" t="str">
        <f>l_noncons!$A$86</f>
        <v/>
      </c>
      <c r="CH1" s="98" t="str">
        <f>l_noncons!$A$87</f>
        <v/>
      </c>
      <c r="CI1" s="98" t="str">
        <f>l_noncons!$A$88</f>
        <v/>
      </c>
      <c r="CJ1" s="98" t="str">
        <f>l_noncons!$A$89</f>
        <v/>
      </c>
      <c r="CK1" s="98" t="str">
        <f>l_noncons!$A$90</f>
        <v/>
      </c>
      <c r="CL1" s="98" t="str">
        <f>l_noncons!$A$91</f>
        <v/>
      </c>
      <c r="CM1" s="98" t="str">
        <f>l_noncons!$A$92</f>
        <v/>
      </c>
      <c r="CN1" s="98" t="str">
        <f>l_noncons!$A$93</f>
        <v/>
      </c>
      <c r="CO1" s="98" t="str">
        <f>l_noncons!$A$94</f>
        <v/>
      </c>
      <c r="CP1" s="98" t="str">
        <f>l_noncons!$A$95</f>
        <v/>
      </c>
      <c r="CQ1" s="98" t="str">
        <f>l_noncons!$A$96</f>
        <v/>
      </c>
      <c r="CR1" s="98" t="str">
        <f>l_noncons!$A$97</f>
        <v/>
      </c>
      <c r="CS1" s="98" t="str">
        <f>l_noncons!$A$98</f>
        <v/>
      </c>
      <c r="CT1" s="98" t="str">
        <f>l_noncons!$A$99</f>
        <v/>
      </c>
      <c r="CU1" s="98" t="str">
        <f>l_noncons!$A$100</f>
        <v/>
      </c>
      <c r="CV1" s="98" t="str">
        <f>l_noncons!$A$101</f>
        <v/>
      </c>
      <c r="CW1" s="98" t="str">
        <f>l_noncons!$A$102</f>
        <v/>
      </c>
      <c r="CX1" s="98" t="str">
        <f>l_noncons!$A$103</f>
        <v/>
      </c>
      <c r="CY1" s="98" t="str">
        <f>l_noncons!$A$104</f>
        <v/>
      </c>
      <c r="CZ1" s="98" t="str">
        <f>l_noncons!$A$105</f>
        <v/>
      </c>
      <c r="DA1" s="98" t="str">
        <f>l_noncons!$A$106</f>
        <v/>
      </c>
      <c r="DB1" s="98" t="str">
        <f>l_noncons!$A$107</f>
        <v/>
      </c>
      <c r="DC1" s="98" t="str">
        <f>l_noncons!$A$108</f>
        <v/>
      </c>
      <c r="DD1" s="98" t="str">
        <f>l_noncons!$A$109</f>
        <v/>
      </c>
      <c r="DE1" s="98" t="str">
        <f>l_noncons!$A$110</f>
        <v/>
      </c>
      <c r="DF1" s="98" t="str">
        <f>l_noncons!$A$111</f>
        <v/>
      </c>
      <c r="DG1" s="98" t="str">
        <f>l_noncons!$A$112</f>
        <v/>
      </c>
      <c r="DH1" s="98" t="str">
        <f>l_noncons!$A$113</f>
        <v/>
      </c>
      <c r="DI1" s="98" t="str">
        <f>l_noncons!$A$114</f>
        <v/>
      </c>
      <c r="DJ1" s="98" t="str">
        <f>l_noncons!$A$115</f>
        <v/>
      </c>
      <c r="DK1" s="98" t="str">
        <f>l_noncons!$A$116</f>
        <v/>
      </c>
      <c r="DL1" s="98" t="str">
        <f>l_noncons!$A$117</f>
        <v/>
      </c>
      <c r="DM1" s="98" t="str">
        <f>l_noncons!$A$118</f>
        <v/>
      </c>
      <c r="DN1" s="98" t="str">
        <f>l_noncons!$A$119</f>
        <v/>
      </c>
      <c r="DO1" s="98" t="str">
        <f>l_noncons!$A$120</f>
        <v/>
      </c>
      <c r="DP1" s="98" t="str">
        <f>l_noncons!$A$121</f>
        <v/>
      </c>
      <c r="DQ1" s="98" t="str">
        <f>l_noncons!$A$122</f>
        <v/>
      </c>
      <c r="DR1" s="98" t="str">
        <f>l_noncons!$A$123</f>
        <v/>
      </c>
      <c r="DS1" s="98" t="str">
        <f>l_noncons!$A$124</f>
        <v/>
      </c>
      <c r="DT1" s="98" t="str">
        <f>l_noncons!$A$125</f>
        <v/>
      </c>
      <c r="DU1" s="98" t="str">
        <f>l_noncons!$A$126</f>
        <v/>
      </c>
      <c r="DV1" s="98" t="str">
        <f>l_noncons!$A$127</f>
        <v/>
      </c>
      <c r="DW1" s="98" t="str">
        <f>l_noncons!$A$128</f>
        <v/>
      </c>
      <c r="DX1" s="98" t="str">
        <f>l_noncons!$A$129</f>
        <v/>
      </c>
      <c r="DY1" s="98" t="str">
        <f>l_noncons!$A$130</f>
        <v/>
      </c>
      <c r="DZ1" s="98" t="str">
        <f>l_noncons!$A$131</f>
        <v/>
      </c>
      <c r="EA1" s="98" t="str">
        <f>l_noncons!$A$132</f>
        <v/>
      </c>
      <c r="EB1" s="98" t="str">
        <f>l_noncons!$A$133</f>
        <v/>
      </c>
      <c r="EC1" s="98" t="str">
        <f>l_noncons!$A$134</f>
        <v/>
      </c>
      <c r="ED1" s="98" t="str">
        <f>l_noncons!$A$135</f>
        <v/>
      </c>
      <c r="EE1" s="98" t="str">
        <f>l_noncons!$A$136</f>
        <v/>
      </c>
      <c r="EF1" s="98" t="str">
        <f>l_noncons!$A$137</f>
        <v/>
      </c>
      <c r="EG1" s="98" t="str">
        <f>l_noncons!$A$138</f>
        <v/>
      </c>
      <c r="EH1" s="98" t="str">
        <f>l_noncons!$A$139</f>
        <v/>
      </c>
      <c r="EI1" s="98" t="str">
        <f>l_noncons!$A$140</f>
        <v/>
      </c>
      <c r="EJ1" s="98" t="str">
        <f>l_noncons!$A$141</f>
        <v/>
      </c>
      <c r="EK1" s="98" t="str">
        <f>l_noncons!$A$142</f>
        <v/>
      </c>
      <c r="EL1" s="98" t="str">
        <f>l_noncons!$A$143</f>
        <v/>
      </c>
      <c r="EM1" s="98" t="str">
        <f>l_noncons!$A$144</f>
        <v/>
      </c>
      <c r="EN1" s="98" t="str">
        <f>l_noncons!$A$145</f>
        <v/>
      </c>
      <c r="EO1" s="98" t="str">
        <f>l_noncons!$A$146</f>
        <v/>
      </c>
      <c r="EP1" s="98" t="str">
        <f>l_noncons!$A$147</f>
        <v/>
      </c>
      <c r="EQ1" s="98" t="str">
        <f>l_noncons!$A$148</f>
        <v/>
      </c>
      <c r="ER1" s="98" t="str">
        <f>l_noncons!$A$149</f>
        <v/>
      </c>
      <c r="ES1" s="98" t="str">
        <f>l_noncons!$A$150</f>
        <v/>
      </c>
      <c r="ET1" s="98" t="str">
        <f>l_noncons!$A$151</f>
        <v/>
      </c>
      <c r="EU1" s="98" t="str">
        <f>l_noncons!$A$152</f>
        <v/>
      </c>
      <c r="EV1" s="98" t="str">
        <f>l_noncons!$A$153</f>
        <v/>
      </c>
      <c r="EW1" s="98" t="str">
        <f>l_noncons!$A$154</f>
        <v/>
      </c>
      <c r="EX1" s="98" t="str">
        <f>l_noncons!$A$155</f>
        <v/>
      </c>
      <c r="EY1" s="98" t="str">
        <f>l_noncons!$A$156</f>
        <v/>
      </c>
      <c r="EZ1" s="98" t="str">
        <f>l_noncons!$A$157</f>
        <v/>
      </c>
      <c r="FA1" s="98" t="str">
        <f>l_noncons!$A$158</f>
        <v/>
      </c>
      <c r="FB1" s="98" t="str">
        <f>l_noncons!$A$159</f>
        <v/>
      </c>
      <c r="FC1" s="98" t="str">
        <f>l_noncons!$A$160</f>
        <v/>
      </c>
      <c r="FD1" s="98" t="str">
        <f>l_noncons!$A$161</f>
        <v/>
      </c>
      <c r="FE1" s="98" t="str">
        <f>l_noncons!$A$162</f>
        <v/>
      </c>
      <c r="FF1" s="98" t="str">
        <f>l_noncons!$A$163</f>
        <v/>
      </c>
      <c r="FG1" s="98" t="str">
        <f>l_noncons!$A$164</f>
        <v/>
      </c>
      <c r="FH1" s="98" t="str">
        <f>l_noncons!$A$165</f>
        <v/>
      </c>
      <c r="FI1" s="98" t="str">
        <f>l_noncons!$A$166</f>
        <v/>
      </c>
      <c r="FJ1" s="98" t="str">
        <f>l_noncons!$A$167</f>
        <v/>
      </c>
      <c r="FK1" s="98" t="str">
        <f>l_noncons!$A$168</f>
        <v/>
      </c>
      <c r="FL1" s="98" t="str">
        <f>l_noncons!$A$169</f>
        <v/>
      </c>
      <c r="FM1" s="98" t="str">
        <f>l_noncons!$A$170</f>
        <v/>
      </c>
      <c r="FN1" s="98" t="str">
        <f>l_noncons!$A$171</f>
        <v/>
      </c>
      <c r="FO1" s="98" t="str">
        <f>l_noncons!$A$172</f>
        <v/>
      </c>
      <c r="FP1" s="98" t="str">
        <f>l_noncons!$A$173</f>
        <v/>
      </c>
      <c r="FQ1" s="98" t="str">
        <f>l_noncons!$A$174</f>
        <v/>
      </c>
      <c r="FR1" s="98" t="str">
        <f>l_noncons!$A$175</f>
        <v/>
      </c>
      <c r="FS1" s="98" t="str">
        <f>l_noncons!$A$176</f>
        <v/>
      </c>
      <c r="FT1" s="98" t="str">
        <f>l_noncons!$A$177</f>
        <v/>
      </c>
      <c r="FU1" s="98" t="str">
        <f>l_noncons!$A$178</f>
        <v/>
      </c>
      <c r="FV1" s="98" t="str">
        <f>l_noncons!$A$179</f>
        <v/>
      </c>
      <c r="FW1" s="98" t="str">
        <f>l_noncons!$A$180</f>
        <v/>
      </c>
      <c r="FX1" s="98" t="str">
        <f>l_noncons!$A$181</f>
        <v/>
      </c>
      <c r="FY1" s="98" t="str">
        <f>l_noncons!$A$182</f>
        <v/>
      </c>
      <c r="FZ1" s="98" t="str">
        <f>l_noncons!$A$183</f>
        <v/>
      </c>
      <c r="GA1" s="98" t="str">
        <f>l_noncons!$A$184</f>
        <v/>
      </c>
      <c r="GB1" s="98" t="str">
        <f>l_noncons!$A$185</f>
        <v/>
      </c>
      <c r="GC1" s="98" t="str">
        <f>l_noncons!$A$186</f>
        <v/>
      </c>
      <c r="GD1" s="98" t="str">
        <f>l_noncons!$A$187</f>
        <v/>
      </c>
      <c r="GE1" s="98" t="str">
        <f>l_noncons!$A$188</f>
        <v/>
      </c>
      <c r="GF1" s="98" t="str">
        <f>l_noncons!$A$189</f>
        <v/>
      </c>
      <c r="GG1" s="98" t="str">
        <f>l_noncons!$A$190</f>
        <v/>
      </c>
      <c r="GH1" s="98" t="str">
        <f>l_noncons!$A$191</f>
        <v/>
      </c>
      <c r="GI1" s="98" t="str">
        <f>l_noncons!$A$192</f>
        <v/>
      </c>
      <c r="GJ1" s="98" t="str">
        <f>l_noncons!$A$193</f>
        <v/>
      </c>
      <c r="GK1" s="98" t="str">
        <f>l_noncons!$A$194</f>
        <v/>
      </c>
      <c r="GL1" s="98" t="str">
        <f>l_noncons!$A$195</f>
        <v/>
      </c>
      <c r="GM1" s="98" t="str">
        <f>l_noncons!$A$196</f>
        <v/>
      </c>
      <c r="GN1" s="98" t="str">
        <f>l_noncons!$A$197</f>
        <v/>
      </c>
      <c r="GO1" s="98" t="str">
        <f>l_noncons!$A$198</f>
        <v/>
      </c>
      <c r="GP1" s="98" t="str">
        <f>l_noncons!$A$199</f>
        <v/>
      </c>
      <c r="GQ1" s="98" t="str">
        <f>l_noncons!$A$200</f>
        <v/>
      </c>
      <c r="GR1" s="98" t="str">
        <f>l_noncons!$A$201</f>
        <v/>
      </c>
    </row>
    <row r="2" spans="1:201" x14ac:dyDescent="0.25">
      <c r="A2" s="99" t="str">
        <f>l_cons!$A$3</f>
        <v>mass [kg]</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row>
    <row r="3" spans="1:201" x14ac:dyDescent="0.25">
      <c r="A3" s="99" t="str">
        <f>l_cons!$A$4</f>
        <v>H [kg]</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c r="EH3" s="83"/>
      <c r="EI3" s="83"/>
      <c r="EJ3" s="83"/>
      <c r="EK3" s="83"/>
      <c r="EL3" s="83"/>
      <c r="EM3" s="83"/>
      <c r="EN3" s="83"/>
      <c r="EO3" s="83"/>
      <c r="EP3" s="83"/>
      <c r="EQ3" s="83"/>
      <c r="ER3" s="83"/>
      <c r="ES3" s="83"/>
      <c r="ET3" s="83"/>
      <c r="EU3" s="83"/>
      <c r="EV3" s="83"/>
      <c r="EW3" s="83"/>
      <c r="EX3" s="83"/>
      <c r="EY3" s="83"/>
      <c r="EZ3" s="83"/>
      <c r="FA3" s="83"/>
      <c r="FB3" s="83"/>
      <c r="FC3" s="83"/>
      <c r="FD3" s="83"/>
      <c r="FE3" s="83"/>
      <c r="FF3" s="83"/>
      <c r="FG3" s="83"/>
      <c r="FH3" s="83"/>
      <c r="FI3" s="83"/>
      <c r="FJ3" s="83"/>
      <c r="FK3" s="83"/>
      <c r="FL3" s="83"/>
      <c r="FM3" s="83"/>
      <c r="FN3" s="83"/>
      <c r="FO3" s="83"/>
      <c r="FP3" s="83"/>
      <c r="FQ3" s="83"/>
      <c r="FR3" s="83"/>
      <c r="FS3" s="83"/>
      <c r="FT3" s="83"/>
      <c r="FU3" s="83"/>
      <c r="FV3" s="83"/>
      <c r="FW3" s="83"/>
      <c r="FX3" s="83"/>
      <c r="FY3" s="83"/>
      <c r="FZ3" s="83"/>
      <c r="GA3" s="83"/>
      <c r="GB3" s="83"/>
      <c r="GC3" s="83"/>
      <c r="GD3" s="83"/>
      <c r="GE3" s="83"/>
      <c r="GF3" s="83"/>
      <c r="GG3" s="83"/>
      <c r="GH3" s="83"/>
      <c r="GI3" s="83"/>
      <c r="GJ3" s="83"/>
      <c r="GK3" s="83"/>
      <c r="GL3" s="83"/>
      <c r="GM3" s="83"/>
      <c r="GN3" s="83"/>
      <c r="GO3" s="83"/>
      <c r="GP3" s="83"/>
      <c r="GQ3" s="83"/>
      <c r="GR3" s="83"/>
      <c r="GS3" s="83"/>
    </row>
    <row r="4" spans="1:201" x14ac:dyDescent="0.25">
      <c r="A4" s="99" t="str">
        <f>l_cons!$A$5</f>
        <v>C [kg]</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c r="GS4" s="83"/>
    </row>
    <row r="5" spans="1:201" x14ac:dyDescent="0.25">
      <c r="A5" s="99" t="str">
        <f>l_cons!$A$6</f>
        <v>N [kg]</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row>
    <row r="6" spans="1:201" x14ac:dyDescent="0.25">
      <c r="A6" s="99" t="str">
        <f>l_cons!$A$7</f>
        <v>O [kg]</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c r="GS6" s="83"/>
    </row>
    <row r="7" spans="1:201" x14ac:dyDescent="0.25">
      <c r="A7" s="99" t="str">
        <f>l_cons!$A$8</f>
        <v>P [kg]</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c r="GS7" s="83"/>
    </row>
    <row r="8" spans="1:201" x14ac:dyDescent="0.25">
      <c r="A8" s="99" t="str">
        <f>l_cons!$A$9</f>
        <v>S [kg]</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c r="GS8" s="83"/>
    </row>
    <row r="9" spans="1:201" x14ac:dyDescent="0.25">
      <c r="A9" s="99" t="str">
        <f>l_cons!$A$10</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c r="GS9" s="83"/>
    </row>
    <row r="10" spans="1:201" x14ac:dyDescent="0.25">
      <c r="A10" s="99" t="str">
        <f>l_cons!$A$11</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row>
    <row r="11" spans="1:201" x14ac:dyDescent="0.25">
      <c r="A11" s="99" t="str">
        <f>l_cons!$A$12</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row>
    <row r="12" spans="1:201" x14ac:dyDescent="0.25">
      <c r="A12" s="99" t="str">
        <f>l_cons!$A$13</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c r="GS12" s="83"/>
    </row>
    <row r="13" spans="1:201" x14ac:dyDescent="0.25">
      <c r="A13" s="99" t="str">
        <f>l_cons!$A$14</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c r="GS13" s="83"/>
    </row>
    <row r="14" spans="1:201" x14ac:dyDescent="0.25">
      <c r="A14" s="99" t="str">
        <f>l_cons!$A$15</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row>
    <row r="15" spans="1:201" x14ac:dyDescent="0.25">
      <c r="A15" s="99" t="str">
        <f>l_cons!$A$16</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row>
    <row r="16" spans="1:201" x14ac:dyDescent="0.25">
      <c r="A16" s="99" t="str">
        <f>l_cons!$A$17</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row>
    <row r="17" spans="1:201" x14ac:dyDescent="0.25">
      <c r="A17" s="99" t="str">
        <f>l_cons!$A$18</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c r="GS17" s="83"/>
    </row>
    <row r="18" spans="1:201" x14ac:dyDescent="0.25">
      <c r="A18" s="99" t="str">
        <f>l_cons!$A$19</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c r="GS18" s="83"/>
    </row>
    <row r="19" spans="1:201" x14ac:dyDescent="0.25">
      <c r="A19" s="99" t="str">
        <f>l_cons!$A$20</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c r="GS19" s="83"/>
    </row>
    <row r="20" spans="1:201" x14ac:dyDescent="0.25">
      <c r="A20" s="99" t="str">
        <f>l_cons!$A$21</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row>
    <row r="21" spans="1:201" x14ac:dyDescent="0.25">
      <c r="A21" s="99" t="str">
        <f>l_cons!$A$22</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c r="GS21" s="83"/>
    </row>
    <row r="22" spans="1:201" x14ac:dyDescent="0.25">
      <c r="A22" s="99" t="str">
        <f>l_cons!$A$23</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c r="GS22" s="83"/>
    </row>
    <row r="23" spans="1:201" x14ac:dyDescent="0.25">
      <c r="A23" s="99" t="str">
        <f>l_cons!$A$24</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c r="GS23" s="83"/>
    </row>
    <row r="24" spans="1:201" x14ac:dyDescent="0.25">
      <c r="A24" s="99" t="str">
        <f>l_cons!$A$25</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c r="GS24" s="83"/>
    </row>
    <row r="25" spans="1:201" x14ac:dyDescent="0.25">
      <c r="A25" s="99" t="str">
        <f>l_cons!$A$26</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c r="GS25" s="83"/>
    </row>
    <row r="26" spans="1:201" x14ac:dyDescent="0.25">
      <c r="A26" s="99" t="str">
        <f>l_cons!$A$27</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c r="GS26" s="83"/>
    </row>
    <row r="27" spans="1:201" x14ac:dyDescent="0.25">
      <c r="A27" s="99" t="str">
        <f>l_cons!$A$28</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row>
    <row r="28" spans="1:201" x14ac:dyDescent="0.25">
      <c r="A28" s="99" t="str">
        <f>l_cons!$A$29</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row>
    <row r="29" spans="1:201" x14ac:dyDescent="0.25">
      <c r="A29" s="99" t="str">
        <f>l_cons!$A$30</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c r="GS29" s="83"/>
    </row>
    <row r="30" spans="1:201" x14ac:dyDescent="0.25">
      <c r="A30" s="99" t="str">
        <f>l_cons!$A$31</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c r="GS30" s="83"/>
    </row>
    <row r="31" spans="1:201" x14ac:dyDescent="0.25">
      <c r="A31" s="99" t="str">
        <f>l_cons!$A$32</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c r="GS31" s="83"/>
    </row>
    <row r="32" spans="1:201" x14ac:dyDescent="0.25">
      <c r="A32" s="99" t="str">
        <f>l_cons!$A$33</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row>
    <row r="33" spans="1:201" x14ac:dyDescent="0.25">
      <c r="A33" s="99" t="str">
        <f>l_cons!$A$34</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row>
    <row r="34" spans="1:201" x14ac:dyDescent="0.25">
      <c r="A34" s="99" t="str">
        <f>l_cons!$A$35</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c r="GS34" s="83"/>
    </row>
    <row r="35" spans="1:201" x14ac:dyDescent="0.25">
      <c r="A35" s="99" t="str">
        <f>l_cons!$A$36</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row>
    <row r="36" spans="1:201" x14ac:dyDescent="0.25">
      <c r="A36" s="99" t="str">
        <f>l_cons!$A$37</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row>
    <row r="37" spans="1:201" x14ac:dyDescent="0.25">
      <c r="A37" s="99" t="str">
        <f>l_cons!$A$38</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row>
    <row r="38" spans="1:201" x14ac:dyDescent="0.25">
      <c r="A38" s="99" t="str">
        <f>l_cons!$A$39</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row>
    <row r="39" spans="1:201" x14ac:dyDescent="0.25">
      <c r="A39" s="99" t="str">
        <f>l_cons!$A$40</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row>
    <row r="40" spans="1:201" x14ac:dyDescent="0.25">
      <c r="A40" s="99" t="str">
        <f>l_cons!$A$41</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row>
    <row r="41" spans="1:201" x14ac:dyDescent="0.25">
      <c r="A41" s="99" t="str">
        <f>l_cons!$A$42</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row>
    <row r="42" spans="1:201" x14ac:dyDescent="0.25">
      <c r="A42" s="99" t="str">
        <f>l_cons!$A$43</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row>
    <row r="43" spans="1:201" x14ac:dyDescent="0.25">
      <c r="A43" s="99" t="str">
        <f>l_cons!$A$44</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row>
    <row r="44" spans="1:201" x14ac:dyDescent="0.25">
      <c r="A44" s="99" t="str">
        <f>l_cons!$A$45</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row>
    <row r="45" spans="1:201" x14ac:dyDescent="0.25">
      <c r="A45" s="99" t="str">
        <f>l_cons!$A$46</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row>
    <row r="46" spans="1:201" x14ac:dyDescent="0.25">
      <c r="A46" s="99" t="str">
        <f>l_cons!$A$47</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row>
    <row r="47" spans="1:201" x14ac:dyDescent="0.25">
      <c r="A47" s="99" t="str">
        <f>l_cons!$A$48</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row>
    <row r="48" spans="1:201" x14ac:dyDescent="0.25">
      <c r="A48" s="99" t="str">
        <f>l_cons!$A$49</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row>
    <row r="49" spans="1:201" x14ac:dyDescent="0.25">
      <c r="A49" s="99" t="str">
        <f>l_cons!$A$50</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c r="GS49" s="83"/>
    </row>
    <row r="50" spans="1:201" x14ac:dyDescent="0.25">
      <c r="A50" s="99" t="str">
        <f>l_cons!$A$51</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row>
    <row r="51" spans="1:201" x14ac:dyDescent="0.25">
      <c r="A51" s="99" t="str">
        <f>l_cons!$A$52</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c r="GS51" s="83"/>
    </row>
    <row r="52" spans="1:201" x14ac:dyDescent="0.25">
      <c r="A52" s="99" t="str">
        <f>l_cons!$A$53</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row>
    <row r="53" spans="1:201" x14ac:dyDescent="0.25">
      <c r="A53" s="99" t="str">
        <f>l_cons!$A$54</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c r="GS53" s="83"/>
    </row>
    <row r="54" spans="1:201" x14ac:dyDescent="0.25">
      <c r="A54" s="99" t="str">
        <f>l_cons!$A$55</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c r="GS54" s="83"/>
    </row>
    <row r="55" spans="1:201" x14ac:dyDescent="0.25">
      <c r="A55" s="99" t="str">
        <f>l_cons!$A$56</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c r="GS55" s="83"/>
    </row>
    <row r="56" spans="1:201" x14ac:dyDescent="0.25">
      <c r="A56" s="99" t="str">
        <f>l_cons!$A$57</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row>
    <row r="57" spans="1:201" x14ac:dyDescent="0.25">
      <c r="A57" s="99" t="str">
        <f>l_cons!$A$58</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c r="GS57" s="83"/>
    </row>
    <row r="58" spans="1:201" x14ac:dyDescent="0.25">
      <c r="A58" s="99" t="str">
        <f>l_cons!$A$59</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row>
    <row r="59" spans="1:201" x14ac:dyDescent="0.25">
      <c r="A59" s="99" t="str">
        <f>l_cons!$A$60</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row>
    <row r="60" spans="1:201" x14ac:dyDescent="0.25">
      <c r="A60" s="99" t="str">
        <f>l_cons!$A$61</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c r="GS60" s="83"/>
    </row>
    <row r="61" spans="1:201" x14ac:dyDescent="0.25">
      <c r="A61" s="99" t="str">
        <f>l_cons!$A$62</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c r="GS61" s="83"/>
    </row>
    <row r="62" spans="1:201" x14ac:dyDescent="0.25">
      <c r="A62" s="99" t="str">
        <f>l_cons!$A$63</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c r="GS62" s="83"/>
    </row>
    <row r="63" spans="1:201" x14ac:dyDescent="0.25">
      <c r="A63" s="99" t="str">
        <f>l_cons!$A$64</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c r="GS63" s="83"/>
    </row>
    <row r="64" spans="1:201" x14ac:dyDescent="0.25">
      <c r="A64" s="99" t="str">
        <f>l_cons!$A$65</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c r="GS64" s="83"/>
    </row>
    <row r="65" spans="1:201" x14ac:dyDescent="0.25">
      <c r="A65" s="99" t="str">
        <f>l_cons!$A$66</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c r="GS65" s="83"/>
    </row>
    <row r="66" spans="1:201" x14ac:dyDescent="0.25">
      <c r="A66" s="99" t="str">
        <f>l_cons!$A$67</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c r="GS66" s="83"/>
    </row>
    <row r="67" spans="1:201" x14ac:dyDescent="0.25">
      <c r="A67" s="99" t="str">
        <f>l_cons!$A$68</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c r="GS67" s="83"/>
    </row>
    <row r="68" spans="1:201" x14ac:dyDescent="0.25">
      <c r="A68" s="99" t="str">
        <f>l_cons!$A$69</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c r="GS68" s="83"/>
    </row>
    <row r="69" spans="1:201" x14ac:dyDescent="0.25">
      <c r="A69" s="99" t="str">
        <f>l_cons!$A$70</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c r="GS69" s="83"/>
    </row>
    <row r="70" spans="1:201" x14ac:dyDescent="0.25">
      <c r="A70" s="99" t="str">
        <f>l_cons!$A$71</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c r="GS70" s="83"/>
    </row>
    <row r="71" spans="1:201" x14ac:dyDescent="0.25">
      <c r="A71" s="99" t="str">
        <f>l_cons!$A$72</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c r="GS71" s="83"/>
    </row>
    <row r="72" spans="1:201" x14ac:dyDescent="0.25">
      <c r="A72" s="99" t="str">
        <f>l_cons!$A$73</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c r="GS72" s="83"/>
    </row>
    <row r="73" spans="1:201" x14ac:dyDescent="0.25">
      <c r="A73" s="99" t="str">
        <f>l_cons!$A$74</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c r="GS73" s="83"/>
    </row>
    <row r="74" spans="1:201" x14ac:dyDescent="0.25">
      <c r="A74" s="99" t="str">
        <f>l_cons!$A$75</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c r="GS74" s="83"/>
    </row>
    <row r="75" spans="1:201" x14ac:dyDescent="0.25">
      <c r="A75" s="99" t="str">
        <f>l_cons!$A$76</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c r="GS75" s="83"/>
    </row>
    <row r="76" spans="1:201" x14ac:dyDescent="0.25">
      <c r="A76" s="99" t="str">
        <f>l_cons!$A$77</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c r="GS76" s="83"/>
    </row>
    <row r="77" spans="1:201" x14ac:dyDescent="0.25">
      <c r="A77" s="99" t="str">
        <f>l_cons!$A$78</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c r="GS77" s="83"/>
    </row>
    <row r="78" spans="1:201" x14ac:dyDescent="0.25">
      <c r="A78" s="99" t="str">
        <f>l_cons!$A$79</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c r="GS78" s="83"/>
    </row>
    <row r="79" spans="1:201" x14ac:dyDescent="0.25">
      <c r="A79" s="99" t="str">
        <f>l_cons!$A$80</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c r="GS79" s="83"/>
    </row>
    <row r="80" spans="1:201" x14ac:dyDescent="0.25">
      <c r="A80" s="99" t="str">
        <f>l_cons!$A$81</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c r="GS80" s="83"/>
    </row>
    <row r="81" spans="1:201" x14ac:dyDescent="0.25">
      <c r="A81" s="99" t="str">
        <f>l_cons!$A$82</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c r="GS81" s="83"/>
    </row>
    <row r="82" spans="1:201" x14ac:dyDescent="0.25">
      <c r="A82" s="99" t="str">
        <f>l_cons!$A$83</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c r="GS82" s="83"/>
    </row>
    <row r="83" spans="1:201" x14ac:dyDescent="0.25">
      <c r="A83" s="99" t="str">
        <f>l_cons!$A$84</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row>
    <row r="84" spans="1:201" x14ac:dyDescent="0.25">
      <c r="A84" s="99" t="str">
        <f>l_cons!$A$85</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c r="GS84" s="83"/>
    </row>
    <row r="85" spans="1:201" x14ac:dyDescent="0.25">
      <c r="A85" s="99" t="str">
        <f>l_cons!$A$86</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c r="GS85" s="83"/>
    </row>
    <row r="86" spans="1:201" x14ac:dyDescent="0.25">
      <c r="A86" s="99" t="str">
        <f>l_cons!$A$87</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row>
    <row r="87" spans="1:201" x14ac:dyDescent="0.25">
      <c r="A87" s="99" t="str">
        <f>l_cons!$A$88</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row>
    <row r="88" spans="1:201" x14ac:dyDescent="0.25">
      <c r="A88" s="99" t="str">
        <f>l_cons!$A$89</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c r="GS88" s="83"/>
    </row>
    <row r="89" spans="1:201" x14ac:dyDescent="0.25">
      <c r="A89" s="99" t="str">
        <f>l_cons!$A$90</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row>
    <row r="90" spans="1:201" x14ac:dyDescent="0.25">
      <c r="A90" s="99" t="str">
        <f>l_cons!$A$91</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row>
    <row r="91" spans="1:201" x14ac:dyDescent="0.25">
      <c r="A91" s="99" t="str">
        <f>l_cons!$A$92</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row>
    <row r="92" spans="1:201" x14ac:dyDescent="0.25">
      <c r="A92" s="99" t="str">
        <f>l_cons!$A$93</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row>
    <row r="93" spans="1:201" x14ac:dyDescent="0.25">
      <c r="A93" s="99" t="str">
        <f>l_cons!$A$94</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row>
    <row r="94" spans="1:201" x14ac:dyDescent="0.25">
      <c r="A94" s="99" t="str">
        <f>l_cons!$A$95</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c r="GS94" s="83"/>
    </row>
    <row r="95" spans="1:201" x14ac:dyDescent="0.25">
      <c r="A95" s="99" t="str">
        <f>l_cons!$A$96</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c r="GS95" s="83"/>
    </row>
    <row r="96" spans="1:201" x14ac:dyDescent="0.25">
      <c r="A96" s="99" t="str">
        <f>l_cons!$A$97</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row>
    <row r="97" spans="1:201" x14ac:dyDescent="0.25">
      <c r="A97" s="99" t="str">
        <f>l_cons!$A$98</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c r="GS97" s="83"/>
    </row>
    <row r="98" spans="1:201" x14ac:dyDescent="0.25">
      <c r="A98" s="99" t="str">
        <f>l_cons!$A$99</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row>
    <row r="99" spans="1:201" x14ac:dyDescent="0.25">
      <c r="A99" s="99" t="str">
        <f>l_cons!$A$100</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c r="GS99" s="83"/>
    </row>
    <row r="100" spans="1:201" x14ac:dyDescent="0.25">
      <c r="A100" s="99" t="str">
        <f>l_cons!$A$101</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row>
    <row r="101" spans="1:201" x14ac:dyDescent="0.25">
      <c r="A101" s="99" t="str">
        <f>l_cons!$A$102</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row>
    <row r="102" spans="1:201" x14ac:dyDescent="0.25">
      <c r="A102" s="99" t="str">
        <f>l_cons!$A$103</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row>
    <row r="103" spans="1:201" x14ac:dyDescent="0.25">
      <c r="A103" s="99" t="str">
        <f>l_cons!$A$104</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c r="GS103" s="83"/>
    </row>
    <row r="104" spans="1:201" x14ac:dyDescent="0.25">
      <c r="A104" s="99" t="str">
        <f>l_cons!$A$105</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c r="GS104" s="83"/>
    </row>
    <row r="105" spans="1:201" x14ac:dyDescent="0.25">
      <c r="A105" s="99" t="str">
        <f>l_cons!$A$106</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row>
    <row r="106" spans="1:201" x14ac:dyDescent="0.25">
      <c r="A106" s="99" t="str">
        <f>l_cons!$A$107</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row>
    <row r="107" spans="1:201" x14ac:dyDescent="0.25">
      <c r="A107" s="99" t="str">
        <f>l_cons!$A$108</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row>
    <row r="108" spans="1:201" x14ac:dyDescent="0.25">
      <c r="A108" s="99" t="str">
        <f>l_cons!$A$109</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row>
    <row r="109" spans="1:201" x14ac:dyDescent="0.25">
      <c r="A109" s="99" t="str">
        <f>l_cons!$A$110</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row>
    <row r="110" spans="1:201" x14ac:dyDescent="0.25">
      <c r="A110" s="99" t="str">
        <f>l_cons!$A$111</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row>
    <row r="111" spans="1:201" x14ac:dyDescent="0.25">
      <c r="A111" s="99" t="str">
        <f>l_cons!$A$112</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c r="GS111" s="83"/>
    </row>
    <row r="112" spans="1:201" x14ac:dyDescent="0.25">
      <c r="A112" s="99" t="str">
        <f>l_cons!$A$113</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row>
    <row r="113" spans="1:201" x14ac:dyDescent="0.25">
      <c r="A113" s="99" t="str">
        <f>l_cons!$A$114</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row>
    <row r="114" spans="1:201" x14ac:dyDescent="0.25">
      <c r="A114" s="99" t="str">
        <f>l_cons!$A$115</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row>
    <row r="115" spans="1:201" x14ac:dyDescent="0.25">
      <c r="A115" s="99" t="str">
        <f>l_cons!$A$116</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c r="GS115" s="83"/>
    </row>
    <row r="116" spans="1:201" x14ac:dyDescent="0.25">
      <c r="A116" s="99" t="str">
        <f>l_cons!$A$117</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row>
    <row r="117" spans="1:201" x14ac:dyDescent="0.25">
      <c r="A117" s="99" t="str">
        <f>l_cons!$A$118</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row>
    <row r="118" spans="1:201" x14ac:dyDescent="0.25">
      <c r="A118" s="99" t="str">
        <f>l_cons!$A$119</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row>
    <row r="119" spans="1:201" x14ac:dyDescent="0.25">
      <c r="A119" s="99" t="str">
        <f>l_cons!$A$120</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c r="GS119" s="83"/>
    </row>
    <row r="120" spans="1:201" x14ac:dyDescent="0.25">
      <c r="A120" s="99" t="str">
        <f>l_cons!$A$121</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row>
    <row r="121" spans="1:201" x14ac:dyDescent="0.25">
      <c r="A121" s="99" t="str">
        <f>l_cons!$A$122</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row>
    <row r="122" spans="1:201" x14ac:dyDescent="0.25">
      <c r="A122" s="99" t="str">
        <f>l_cons!$A$123</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c r="GS122" s="83"/>
    </row>
    <row r="123" spans="1:201" x14ac:dyDescent="0.25">
      <c r="A123" s="99" t="str">
        <f>l_cons!$A$124</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c r="GS123" s="83"/>
    </row>
    <row r="124" spans="1:201" x14ac:dyDescent="0.25">
      <c r="A124" s="99" t="str">
        <f>l_cons!$A$125</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c r="GS124" s="83"/>
    </row>
    <row r="125" spans="1:201" x14ac:dyDescent="0.25">
      <c r="A125" s="99" t="str">
        <f>l_cons!$A$126</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c r="GS125" s="83"/>
    </row>
    <row r="126" spans="1:201" x14ac:dyDescent="0.25">
      <c r="A126" s="99" t="str">
        <f>l_cons!$A$127</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c r="GS126" s="83"/>
    </row>
    <row r="127" spans="1:201" x14ac:dyDescent="0.25">
      <c r="A127" s="99" t="str">
        <f>l_cons!$A$128</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row>
    <row r="128" spans="1:201" x14ac:dyDescent="0.25">
      <c r="A128" s="99" t="str">
        <f>l_cons!$A$129</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row>
    <row r="129" spans="1:201" x14ac:dyDescent="0.25">
      <c r="A129" s="99" t="str">
        <f>l_cons!$A$130</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row>
    <row r="130" spans="1:201" x14ac:dyDescent="0.25">
      <c r="A130" s="99" t="str">
        <f>l_cons!$A$131</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row>
    <row r="131" spans="1:201" x14ac:dyDescent="0.25">
      <c r="A131" s="99" t="str">
        <f>l_cons!$A$132</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row>
    <row r="132" spans="1:201" x14ac:dyDescent="0.25">
      <c r="A132" s="99" t="str">
        <f>l_cons!$A$133</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c r="GS132" s="83"/>
    </row>
    <row r="133" spans="1:201" x14ac:dyDescent="0.25">
      <c r="A133" s="99" t="str">
        <f>l_cons!$A$134</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row>
    <row r="134" spans="1:201" x14ac:dyDescent="0.25">
      <c r="A134" s="99" t="str">
        <f>l_cons!$A$135</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c r="GS134" s="83"/>
    </row>
    <row r="135" spans="1:201" x14ac:dyDescent="0.25">
      <c r="A135" s="99" t="str">
        <f>l_cons!$A$136</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row>
    <row r="136" spans="1:201" x14ac:dyDescent="0.25">
      <c r="A136" s="99" t="str">
        <f>l_cons!$A$137</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row>
    <row r="137" spans="1:201" x14ac:dyDescent="0.25">
      <c r="A137" s="99" t="str">
        <f>l_cons!$A$138</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c r="GS137" s="83"/>
    </row>
    <row r="138" spans="1:201" x14ac:dyDescent="0.25">
      <c r="A138" s="99" t="str">
        <f>l_cons!$A$139</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c r="GS138" s="83"/>
    </row>
    <row r="139" spans="1:201" x14ac:dyDescent="0.25">
      <c r="A139" s="99" t="str">
        <f>l_cons!$A$140</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row>
    <row r="140" spans="1:201" x14ac:dyDescent="0.25">
      <c r="A140" s="99" t="str">
        <f>l_cons!$A$141</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row>
    <row r="141" spans="1:201" x14ac:dyDescent="0.25">
      <c r="A141" s="99" t="str">
        <f>l_cons!$A$142</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row>
    <row r="142" spans="1:201" x14ac:dyDescent="0.25">
      <c r="A142" s="99" t="str">
        <f>l_cons!$A$143</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row>
    <row r="143" spans="1:201" x14ac:dyDescent="0.25">
      <c r="A143" s="99" t="str">
        <f>l_cons!$A$144</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row>
    <row r="144" spans="1:201" x14ac:dyDescent="0.25">
      <c r="A144" s="99" t="str">
        <f>l_cons!$A$145</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c r="GS144" s="83"/>
    </row>
    <row r="145" spans="1:201" x14ac:dyDescent="0.25">
      <c r="A145" s="99" t="str">
        <f>l_cons!$A$146</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c r="GS145" s="83"/>
    </row>
    <row r="146" spans="1:201" x14ac:dyDescent="0.25">
      <c r="A146" s="99" t="str">
        <f>l_cons!$A$147</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c r="GS146" s="83"/>
    </row>
    <row r="147" spans="1:201" x14ac:dyDescent="0.25">
      <c r="A147" s="99" t="str">
        <f>l_cons!$A$148</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c r="GS147" s="83"/>
    </row>
    <row r="148" spans="1:201" x14ac:dyDescent="0.25">
      <c r="A148" s="99" t="str">
        <f>l_cons!$A$149</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row>
    <row r="149" spans="1:201" x14ac:dyDescent="0.25">
      <c r="A149" s="99" t="str">
        <f>l_cons!$A$150</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row>
    <row r="150" spans="1:201" x14ac:dyDescent="0.25">
      <c r="A150" s="99" t="str">
        <f>l_cons!$A$151</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c r="GS150" s="83"/>
    </row>
    <row r="151" spans="1:201" x14ac:dyDescent="0.25">
      <c r="A151" s="99" t="str">
        <f>l_cons!$A$152</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c r="GS151" s="83"/>
    </row>
    <row r="152" spans="1:201" x14ac:dyDescent="0.25">
      <c r="A152" s="99" t="str">
        <f>l_cons!$A$153</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row>
    <row r="153" spans="1:201" x14ac:dyDescent="0.25">
      <c r="A153" s="99" t="str">
        <f>l_cons!$A$154</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c r="GS153" s="83"/>
    </row>
    <row r="154" spans="1:201" x14ac:dyDescent="0.25">
      <c r="A154" s="99" t="str">
        <f>l_cons!$A$155</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row>
    <row r="155" spans="1:201" x14ac:dyDescent="0.25">
      <c r="A155" s="99" t="str">
        <f>l_cons!$A$156</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row>
    <row r="156" spans="1:201" x14ac:dyDescent="0.25">
      <c r="A156" s="99" t="str">
        <f>l_cons!$A$157</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row>
    <row r="157" spans="1:201" x14ac:dyDescent="0.25">
      <c r="A157" s="99" t="str">
        <f>l_cons!$A$158</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row>
    <row r="158" spans="1:201" x14ac:dyDescent="0.25">
      <c r="A158" s="99" t="str">
        <f>l_cons!$A$159</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row>
    <row r="159" spans="1:201" x14ac:dyDescent="0.25">
      <c r="A159" s="99" t="str">
        <f>l_cons!$A$160</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row>
    <row r="160" spans="1:201" x14ac:dyDescent="0.25">
      <c r="A160" s="99" t="str">
        <f>l_cons!$A$161</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row>
    <row r="161" spans="1:201" x14ac:dyDescent="0.25">
      <c r="A161" s="99" t="str">
        <f>l_cons!$A$162</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c r="GS161" s="83"/>
    </row>
    <row r="162" spans="1:201" x14ac:dyDescent="0.25">
      <c r="A162" s="99" t="str">
        <f>l_cons!$A$163</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c r="GS162" s="83"/>
    </row>
    <row r="163" spans="1:201" x14ac:dyDescent="0.25">
      <c r="A163" s="99" t="str">
        <f>l_cons!$A$164</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c r="GS163" s="83"/>
    </row>
    <row r="164" spans="1:201" x14ac:dyDescent="0.25">
      <c r="A164" s="99" t="str">
        <f>l_cons!$A$165</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c r="GS164" s="83"/>
    </row>
    <row r="165" spans="1:201" x14ac:dyDescent="0.25">
      <c r="A165" s="99" t="str">
        <f>l_cons!$A$166</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row>
    <row r="166" spans="1:201" x14ac:dyDescent="0.25">
      <c r="A166" s="99" t="str">
        <f>l_cons!$A$167</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c r="GS166" s="83"/>
    </row>
    <row r="167" spans="1:201" x14ac:dyDescent="0.25">
      <c r="A167" s="99" t="str">
        <f>l_cons!$A$168</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c r="GS167" s="83"/>
    </row>
    <row r="168" spans="1:201" x14ac:dyDescent="0.25">
      <c r="A168" s="99" t="str">
        <f>l_cons!$A$169</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row>
    <row r="169" spans="1:201" x14ac:dyDescent="0.25">
      <c r="A169" s="99" t="str">
        <f>l_cons!$A$170</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row>
    <row r="170" spans="1:201" x14ac:dyDescent="0.25">
      <c r="A170" s="99" t="str">
        <f>l_cons!$A$171</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row>
    <row r="171" spans="1:201" x14ac:dyDescent="0.25">
      <c r="A171" s="99" t="str">
        <f>l_cons!$A$172</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row>
    <row r="172" spans="1:201" x14ac:dyDescent="0.25">
      <c r="A172" s="99" t="str">
        <f>l_cons!$A$173</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row>
    <row r="173" spans="1:201" x14ac:dyDescent="0.25">
      <c r="A173" s="99" t="str">
        <f>l_cons!$A$174</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row>
    <row r="174" spans="1:201" x14ac:dyDescent="0.25">
      <c r="A174" s="99" t="str">
        <f>l_cons!$A$175</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row>
    <row r="175" spans="1:201" x14ac:dyDescent="0.25">
      <c r="A175" s="99" t="str">
        <f>l_cons!$A$176</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row>
    <row r="176" spans="1:201" x14ac:dyDescent="0.25">
      <c r="A176" s="99" t="str">
        <f>l_cons!$A$177</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row>
    <row r="177" spans="1:201" x14ac:dyDescent="0.25">
      <c r="A177" s="99" t="str">
        <f>l_cons!$A$178</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row>
    <row r="178" spans="1:201" x14ac:dyDescent="0.25">
      <c r="A178" s="99" t="str">
        <f>l_cons!$A$179</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row>
    <row r="179" spans="1:201" x14ac:dyDescent="0.25">
      <c r="A179" s="99" t="str">
        <f>l_cons!$A$180</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c r="GS179" s="83"/>
    </row>
    <row r="180" spans="1:201" x14ac:dyDescent="0.25">
      <c r="A180" s="99" t="str">
        <f>l_cons!$A$181</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row>
    <row r="181" spans="1:201" x14ac:dyDescent="0.25">
      <c r="A181" s="99" t="str">
        <f>l_cons!$A$182</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row>
    <row r="182" spans="1:201" x14ac:dyDescent="0.25">
      <c r="A182" s="99" t="str">
        <f>l_cons!$A$183</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row>
    <row r="183" spans="1:201" x14ac:dyDescent="0.25">
      <c r="A183" s="99" t="str">
        <f>l_cons!$A$184</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c r="GS183" s="83"/>
    </row>
    <row r="184" spans="1:201" x14ac:dyDescent="0.25">
      <c r="A184" s="99" t="str">
        <f>l_cons!$A$185</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c r="GS184" s="83"/>
    </row>
    <row r="185" spans="1:201" x14ac:dyDescent="0.25">
      <c r="A185" s="99" t="str">
        <f>l_cons!$A$186</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c r="GS185" s="83"/>
    </row>
    <row r="186" spans="1:201" x14ac:dyDescent="0.25">
      <c r="A186" s="99" t="str">
        <f>l_cons!$A$187</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c r="GS186" s="83"/>
    </row>
    <row r="187" spans="1:201" x14ac:dyDescent="0.25">
      <c r="A187" s="99" t="str">
        <f>l_cons!$A$188</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c r="GS187" s="83"/>
    </row>
    <row r="188" spans="1:201" x14ac:dyDescent="0.25">
      <c r="A188" s="99" t="str">
        <f>l_cons!$A$189</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c r="GS188" s="83"/>
    </row>
    <row r="189" spans="1:201" x14ac:dyDescent="0.25">
      <c r="A189" s="99" t="str">
        <f>l_cons!$A$190</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c r="GS189" s="83"/>
    </row>
    <row r="190" spans="1:201" x14ac:dyDescent="0.25">
      <c r="A190" s="99" t="str">
        <f>l_cons!$A$191</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c r="GS190" s="83"/>
    </row>
    <row r="191" spans="1:201" x14ac:dyDescent="0.25">
      <c r="A191" s="99" t="str">
        <f>l_cons!$A$192</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c r="GS191" s="83"/>
    </row>
    <row r="192" spans="1:201" x14ac:dyDescent="0.25">
      <c r="A192" s="99" t="str">
        <f>l_cons!$A$193</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c r="GS192" s="83"/>
    </row>
    <row r="193" spans="1:201" x14ac:dyDescent="0.25">
      <c r="A193" s="99" t="str">
        <f>l_cons!$A$194</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c r="GS193" s="83"/>
    </row>
    <row r="194" spans="1:201" x14ac:dyDescent="0.25">
      <c r="A194" s="99" t="str">
        <f>l_cons!$A$195</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c r="GS194" s="83"/>
    </row>
    <row r="195" spans="1:201" x14ac:dyDescent="0.25">
      <c r="A195" s="99" t="str">
        <f>l_cons!$A$196</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c r="GS195" s="83"/>
    </row>
    <row r="196" spans="1:201" x14ac:dyDescent="0.25">
      <c r="A196" s="99" t="str">
        <f>l_cons!$A$197</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c r="GS196" s="83"/>
    </row>
    <row r="197" spans="1:201" x14ac:dyDescent="0.25">
      <c r="A197" s="99" t="str">
        <f>l_cons!$A$198</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c r="GS197" s="83"/>
    </row>
    <row r="198" spans="1:201" x14ac:dyDescent="0.25">
      <c r="A198" s="99" t="str">
        <f>l_cons!$A$199</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c r="GS198" s="83"/>
    </row>
    <row r="199" spans="1:201" x14ac:dyDescent="0.25">
      <c r="A199" s="99" t="str">
        <f>l_cons!$A$200</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c r="GS199" s="83"/>
    </row>
    <row r="200" spans="1:201" x14ac:dyDescent="0.25">
      <c r="A200" s="99" t="str">
        <f>l_cons!$A$201</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c r="GS200"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99"/>
  <sheetViews>
    <sheetView zoomScaleNormal="100" workbookViewId="0">
      <selection activeCell="F16" sqref="F16"/>
    </sheetView>
  </sheetViews>
  <sheetFormatPr defaultRowHeight="13.2" x14ac:dyDescent="0.25"/>
  <cols>
    <col min="1" max="1" width="36.33203125" style="28" customWidth="1"/>
    <col min="2" max="2" width="33.5546875" style="56" customWidth="1"/>
    <col min="3" max="3" width="12.5546875" style="58" customWidth="1"/>
  </cols>
  <sheetData>
    <row r="1" spans="1:3" s="73" customFormat="1" ht="27" customHeight="1" x14ac:dyDescent="0.25">
      <c r="A1" s="31" t="str">
        <f>l_goods!$A$1</f>
        <v>productId</v>
      </c>
      <c r="B1" s="100" t="s">
        <v>1</v>
      </c>
      <c r="C1" s="48" t="s">
        <v>5677</v>
      </c>
    </row>
    <row r="2" spans="1:3" x14ac:dyDescent="0.25">
      <c r="B2" s="56" t="str">
        <f>IF(_xlfn.IFNA(_xlfn.IFNA(_xlfn.IFNA(INDEX(l_goods!$B$3:$B$65537,MATCH($A2,l_goods!$A$3:$A$65537,0)),INDEX(background_technosphere!$F$2:$F$65536,MATCH($A2,background_technosphere!$C$2:$C$65536,0))),INDEX(l_fp!$B$3:$B$65537,MATCH($A2,l_fp!$A$3:$A$65537,0))),"")=0,"",_xlfn.IFNA(_xlfn.IFNA(_xlfn.IFNA(INDEX(l_goods!$B$3:$B$65537,MATCH($A2,l_goods!$A$3:$A$65537,0)),INDEX(background_technosphere!$F$2:$F$65536,MATCH($A2,background_technosphere!$C$2:$C$65536,0))),INDEX(l_fp!$B$3:$B$65537,MATCH($A2,l_fp!$A$3:$A$65537,0))),""))</f>
        <v/>
      </c>
    </row>
    <row r="3" spans="1:3" x14ac:dyDescent="0.25">
      <c r="B3" s="56" t="str">
        <f>IF(_xlfn.IFNA(_xlfn.IFNA(_xlfn.IFNA(INDEX(l_goods!$B$3:$B$65537,MATCH($A3,l_goods!$A$3:$A$65537,0)),INDEX(background_technosphere!$F$2:$F$65536,MATCH($A3,background_technosphere!$C$2:$C$65536,0))),INDEX(l_fp!$B$3:$B$65537,MATCH($A3,l_fp!$A$3:$A$65537,0))),"")=0,"",_xlfn.IFNA(_xlfn.IFNA(_xlfn.IFNA(INDEX(l_goods!$B$3:$B$65537,MATCH($A3,l_goods!$A$3:$A$65537,0)),INDEX(background_technosphere!$F$2:$F$65536,MATCH($A3,background_technosphere!$C$2:$C$65536,0))),INDEX(l_fp!$B$3:$B$65537,MATCH($A3,l_fp!$A$3:$A$65537,0))),""))</f>
        <v/>
      </c>
    </row>
    <row r="4" spans="1:3" x14ac:dyDescent="0.25">
      <c r="B4" s="56" t="str">
        <f>IF(_xlfn.IFNA(_xlfn.IFNA(_xlfn.IFNA(INDEX(l_goods!$B$3:$B$65537,MATCH($A4,l_goods!$A$3:$A$65537,0)),INDEX(background_technosphere!$F$2:$F$65536,MATCH($A4,background_technosphere!$C$2:$C$65536,0))),INDEX(l_fp!$B$3:$B$65537,MATCH($A4,l_fp!$A$3:$A$65537,0))),"")=0,"",_xlfn.IFNA(_xlfn.IFNA(_xlfn.IFNA(INDEX(l_goods!$B$3:$B$65537,MATCH($A4,l_goods!$A$3:$A$65537,0)),INDEX(background_technosphere!$F$2:$F$65536,MATCH($A4,background_technosphere!$C$2:$C$65536,0))),INDEX(l_fp!$B$3:$B$65537,MATCH($A4,l_fp!$A$3:$A$65537,0))),""))</f>
        <v/>
      </c>
    </row>
    <row r="5" spans="1:3" x14ac:dyDescent="0.25">
      <c r="B5" s="56" t="str">
        <f>IF(_xlfn.IFNA(_xlfn.IFNA(_xlfn.IFNA(INDEX(l_goods!$B$3:$B$65537,MATCH($A5,l_goods!$A$3:$A$65537,0)),INDEX(background_technosphere!$F$2:$F$65536,MATCH($A5,background_technosphere!$C$2:$C$65536,0))),INDEX(l_fp!$B$3:$B$65537,MATCH($A5,l_fp!$A$3:$A$65537,0))),"")=0,"",_xlfn.IFNA(_xlfn.IFNA(_xlfn.IFNA(INDEX(l_goods!$B$3:$B$65537,MATCH($A5,l_goods!$A$3:$A$65537,0)),INDEX(background_technosphere!$F$2:$F$65536,MATCH($A5,background_technosphere!$C$2:$C$65536,0))),INDEX(l_fp!$B$3:$B$65537,MATCH($A5,l_fp!$A$3:$A$65537,0))),""))</f>
        <v/>
      </c>
    </row>
    <row r="6" spans="1:3" x14ac:dyDescent="0.25">
      <c r="B6" s="56" t="str">
        <f>IF(_xlfn.IFNA(_xlfn.IFNA(_xlfn.IFNA(INDEX(l_goods!$B$3:$B$65537,MATCH($A6,l_goods!$A$3:$A$65537,0)),INDEX(background_technosphere!$F$2:$F$65536,MATCH($A6,background_technosphere!$C$2:$C$65536,0))),INDEX(l_fp!$B$3:$B$65537,MATCH($A6,l_fp!$A$3:$A$65537,0))),"")=0,"",_xlfn.IFNA(_xlfn.IFNA(_xlfn.IFNA(INDEX(l_goods!$B$3:$B$65537,MATCH($A6,l_goods!$A$3:$A$65537,0)),INDEX(background_technosphere!$F$2:$F$65536,MATCH($A6,background_technosphere!$C$2:$C$65536,0))),INDEX(l_fp!$B$3:$B$65537,MATCH($A6,l_fp!$A$3:$A$65537,0))),""))</f>
        <v/>
      </c>
    </row>
    <row r="7" spans="1:3" x14ac:dyDescent="0.25">
      <c r="B7" s="56" t="str">
        <f>IF(_xlfn.IFNA(_xlfn.IFNA(_xlfn.IFNA(INDEX(l_goods!$B$3:$B$65537,MATCH($A7,l_goods!$A$3:$A$65537,0)),INDEX(background_technosphere!$F$2:$F$65536,MATCH($A7,background_technosphere!$C$2:$C$65536,0))),INDEX(l_fp!$B$3:$B$65537,MATCH($A7,l_fp!$A$3:$A$65537,0))),"")=0,"",_xlfn.IFNA(_xlfn.IFNA(_xlfn.IFNA(INDEX(l_goods!$B$3:$B$65537,MATCH($A7,l_goods!$A$3:$A$65537,0)),INDEX(background_technosphere!$F$2:$F$65536,MATCH($A7,background_technosphere!$C$2:$C$65536,0))),INDEX(l_fp!$B$3:$B$65537,MATCH($A7,l_fp!$A$3:$A$65537,0))),""))</f>
        <v/>
      </c>
    </row>
    <row r="8" spans="1:3" x14ac:dyDescent="0.25">
      <c r="B8" s="56" t="str">
        <f>IF(_xlfn.IFNA(_xlfn.IFNA(_xlfn.IFNA(INDEX(l_goods!$B$3:$B$65537,MATCH($A8,l_goods!$A$3:$A$65537,0)),INDEX(background_technosphere!$F$2:$F$65536,MATCH($A8,background_technosphere!$C$2:$C$65536,0))),INDEX(l_fp!$B$3:$B$65537,MATCH($A8,l_fp!$A$3:$A$65537,0))),"")=0,"",_xlfn.IFNA(_xlfn.IFNA(_xlfn.IFNA(INDEX(l_goods!$B$3:$B$65537,MATCH($A8,l_goods!$A$3:$A$65537,0)),INDEX(background_technosphere!$F$2:$F$65536,MATCH($A8,background_technosphere!$C$2:$C$65536,0))),INDEX(l_fp!$B$3:$B$65537,MATCH($A8,l_fp!$A$3:$A$65537,0))),""))</f>
        <v/>
      </c>
    </row>
    <row r="9" spans="1:3" x14ac:dyDescent="0.25">
      <c r="B9" s="56" t="str">
        <f>IF(_xlfn.IFNA(_xlfn.IFNA(_xlfn.IFNA(INDEX(l_goods!$B$3:$B$65537,MATCH($A9,l_goods!$A$3:$A$65537,0)),INDEX(background_technosphere!$F$2:$F$65536,MATCH($A9,background_technosphere!$C$2:$C$65536,0))),INDEX(l_fp!$B$3:$B$65537,MATCH($A9,l_fp!$A$3:$A$65537,0))),"")=0,"",_xlfn.IFNA(_xlfn.IFNA(_xlfn.IFNA(INDEX(l_goods!$B$3:$B$65537,MATCH($A9,l_goods!$A$3:$A$65537,0)),INDEX(background_technosphere!$F$2:$F$65536,MATCH($A9,background_technosphere!$C$2:$C$65536,0))),INDEX(l_fp!$B$3:$B$65537,MATCH($A9,l_fp!$A$3:$A$65537,0))),""))</f>
        <v/>
      </c>
    </row>
    <row r="10" spans="1:3" x14ac:dyDescent="0.25">
      <c r="B10" s="56" t="str">
        <f>IF(_xlfn.IFNA(_xlfn.IFNA(_xlfn.IFNA(INDEX(l_goods!$B$3:$B$65537,MATCH($A10,l_goods!$A$3:$A$65537,0)),INDEX(background_technosphere!$F$2:$F$65536,MATCH($A10,background_technosphere!$C$2:$C$65536,0))),INDEX(l_fp!$B$3:$B$65537,MATCH($A10,l_fp!$A$3:$A$65537,0))),"")=0,"",_xlfn.IFNA(_xlfn.IFNA(_xlfn.IFNA(INDEX(l_goods!$B$3:$B$65537,MATCH($A10,l_goods!$A$3:$A$65537,0)),INDEX(background_technosphere!$F$2:$F$65536,MATCH($A10,background_technosphere!$C$2:$C$65536,0))),INDEX(l_fp!$B$3:$B$65537,MATCH($A10,l_fp!$A$3:$A$65537,0))),""))</f>
        <v/>
      </c>
    </row>
    <row r="11" spans="1:3" x14ac:dyDescent="0.25">
      <c r="B11" s="56" t="str">
        <f>IF(_xlfn.IFNA(_xlfn.IFNA(_xlfn.IFNA(INDEX(l_goods!$B$3:$B$65537,MATCH($A11,l_goods!$A$3:$A$65537,0)),INDEX(background_technosphere!$F$2:$F$65536,MATCH($A11,background_technosphere!$C$2:$C$65536,0))),INDEX(l_fp!$B$3:$B$65537,MATCH($A11,l_fp!$A$3:$A$65537,0))),"")=0,"",_xlfn.IFNA(_xlfn.IFNA(_xlfn.IFNA(INDEX(l_goods!$B$3:$B$65537,MATCH($A11,l_goods!$A$3:$A$65537,0)),INDEX(background_technosphere!$F$2:$F$65536,MATCH($A11,background_technosphere!$C$2:$C$65536,0))),INDEX(l_fp!$B$3:$B$65537,MATCH($A11,l_fp!$A$3:$A$65537,0))),""))</f>
        <v/>
      </c>
    </row>
    <row r="12" spans="1:3" x14ac:dyDescent="0.25">
      <c r="B12" s="56" t="str">
        <f>IF(_xlfn.IFNA(_xlfn.IFNA(_xlfn.IFNA(INDEX(l_goods!$B$3:$B$65537,MATCH($A12,l_goods!$A$3:$A$65537,0)),INDEX(background_technosphere!$F$2:$F$65536,MATCH($A12,background_technosphere!$C$2:$C$65536,0))),INDEX(l_fp!$B$3:$B$65537,MATCH($A12,l_fp!$A$3:$A$65537,0))),"")=0,"",_xlfn.IFNA(_xlfn.IFNA(_xlfn.IFNA(INDEX(l_goods!$B$3:$B$65537,MATCH($A12,l_goods!$A$3:$A$65537,0)),INDEX(background_technosphere!$F$2:$F$65536,MATCH($A12,background_technosphere!$C$2:$C$65536,0))),INDEX(l_fp!$B$3:$B$65537,MATCH($A12,l_fp!$A$3:$A$65537,0))),""))</f>
        <v/>
      </c>
    </row>
    <row r="13" spans="1:3" x14ac:dyDescent="0.25">
      <c r="B13" s="56" t="str">
        <f>IF(_xlfn.IFNA(_xlfn.IFNA(_xlfn.IFNA(INDEX(l_goods!$B$3:$B$65537,MATCH($A13,l_goods!$A$3:$A$65537,0)),INDEX(background_technosphere!$F$2:$F$65536,MATCH($A13,background_technosphere!$C$2:$C$65536,0))),INDEX(l_fp!$B$3:$B$65537,MATCH($A13,l_fp!$A$3:$A$65537,0))),"")=0,"",_xlfn.IFNA(_xlfn.IFNA(_xlfn.IFNA(INDEX(l_goods!$B$3:$B$65537,MATCH($A13,l_goods!$A$3:$A$65537,0)),INDEX(background_technosphere!$F$2:$F$65536,MATCH($A13,background_technosphere!$C$2:$C$65536,0))),INDEX(l_fp!$B$3:$B$65537,MATCH($A13,l_fp!$A$3:$A$65537,0))),""))</f>
        <v/>
      </c>
    </row>
    <row r="14" spans="1:3" x14ac:dyDescent="0.25">
      <c r="B14" s="56" t="str">
        <f>IF(_xlfn.IFNA(_xlfn.IFNA(_xlfn.IFNA(INDEX(l_goods!$B$3:$B$65537,MATCH($A14,l_goods!$A$3:$A$65537,0)),INDEX(background_technosphere!$F$2:$F$65536,MATCH($A14,background_technosphere!$C$2:$C$65536,0))),INDEX(l_fp!$B$3:$B$65537,MATCH($A14,l_fp!$A$3:$A$65537,0))),"")=0,"",_xlfn.IFNA(_xlfn.IFNA(_xlfn.IFNA(INDEX(l_goods!$B$3:$B$65537,MATCH($A14,l_goods!$A$3:$A$65537,0)),INDEX(background_technosphere!$F$2:$F$65536,MATCH($A14,background_technosphere!$C$2:$C$65536,0))),INDEX(l_fp!$B$3:$B$65537,MATCH($A14,l_fp!$A$3:$A$65537,0))),""))</f>
        <v/>
      </c>
    </row>
    <row r="15" spans="1:3" x14ac:dyDescent="0.25">
      <c r="B15" s="56" t="str">
        <f>IF(_xlfn.IFNA(_xlfn.IFNA(_xlfn.IFNA(INDEX(l_goods!$B$3:$B$65537,MATCH($A15,l_goods!$A$3:$A$65537,0)),INDEX(background_technosphere!$F$2:$F$65536,MATCH($A15,background_technosphere!$C$2:$C$65536,0))),INDEX(l_fp!$B$3:$B$65537,MATCH($A15,l_fp!$A$3:$A$65537,0))),"")=0,"",_xlfn.IFNA(_xlfn.IFNA(_xlfn.IFNA(INDEX(l_goods!$B$3:$B$65537,MATCH($A15,l_goods!$A$3:$A$65537,0)),INDEX(background_technosphere!$F$2:$F$65536,MATCH($A15,background_technosphere!$C$2:$C$65536,0))),INDEX(l_fp!$B$3:$B$65537,MATCH($A15,l_fp!$A$3:$A$65537,0))),""))</f>
        <v/>
      </c>
    </row>
    <row r="16" spans="1:3" x14ac:dyDescent="0.25">
      <c r="B16" s="56" t="str">
        <f>IF(_xlfn.IFNA(_xlfn.IFNA(_xlfn.IFNA(INDEX(l_goods!$B$3:$B$65537,MATCH($A16,l_goods!$A$3:$A$65537,0)),INDEX(background_technosphere!$F$2:$F$65536,MATCH($A16,background_technosphere!$C$2:$C$65536,0))),INDEX(l_fp!$B$3:$B$65537,MATCH($A16,l_fp!$A$3:$A$65537,0))),"")=0,"",_xlfn.IFNA(_xlfn.IFNA(_xlfn.IFNA(INDEX(l_goods!$B$3:$B$65537,MATCH($A16,l_goods!$A$3:$A$65537,0)),INDEX(background_technosphere!$F$2:$F$65536,MATCH($A16,background_technosphere!$C$2:$C$65536,0))),INDEX(l_fp!$B$3:$B$65537,MATCH($A16,l_fp!$A$3:$A$65537,0))),""))</f>
        <v/>
      </c>
    </row>
    <row r="17" spans="2:2" x14ac:dyDescent="0.25">
      <c r="B17" s="56" t="str">
        <f>IF(_xlfn.IFNA(_xlfn.IFNA(_xlfn.IFNA(INDEX(l_goods!$B$3:$B$65537,MATCH($A17,l_goods!$A$3:$A$65537,0)),INDEX(background_technosphere!$F$2:$F$65536,MATCH($A17,background_technosphere!$C$2:$C$65536,0))),INDEX(l_fp!$B$3:$B$65537,MATCH($A17,l_fp!$A$3:$A$65537,0))),"")=0,"",_xlfn.IFNA(_xlfn.IFNA(_xlfn.IFNA(INDEX(l_goods!$B$3:$B$65537,MATCH($A17,l_goods!$A$3:$A$65537,0)),INDEX(background_technosphere!$F$2:$F$65536,MATCH($A17,background_technosphere!$C$2:$C$65536,0))),INDEX(l_fp!$B$3:$B$65537,MATCH($A17,l_fp!$A$3:$A$65537,0))),""))</f>
        <v/>
      </c>
    </row>
    <row r="18" spans="2:2" x14ac:dyDescent="0.25">
      <c r="B18" s="56" t="str">
        <f>IF(_xlfn.IFNA(_xlfn.IFNA(_xlfn.IFNA(INDEX(l_goods!$B$3:$B$65537,MATCH($A18,l_goods!$A$3:$A$65537,0)),INDEX(background_technosphere!$F$2:$F$65536,MATCH($A18,background_technosphere!$C$2:$C$65536,0))),INDEX(l_fp!$B$3:$B$65537,MATCH($A18,l_fp!$A$3:$A$65537,0))),"")=0,"",_xlfn.IFNA(_xlfn.IFNA(_xlfn.IFNA(INDEX(l_goods!$B$3:$B$65537,MATCH($A18,l_goods!$A$3:$A$65537,0)),INDEX(background_technosphere!$F$2:$F$65536,MATCH($A18,background_technosphere!$C$2:$C$65536,0))),INDEX(l_fp!$B$3:$B$65537,MATCH($A18,l_fp!$A$3:$A$65537,0))),""))</f>
        <v/>
      </c>
    </row>
    <row r="19" spans="2:2" x14ac:dyDescent="0.25">
      <c r="B19" s="56" t="str">
        <f>IF(_xlfn.IFNA(_xlfn.IFNA(_xlfn.IFNA(INDEX(l_goods!$B$3:$B$65537,MATCH($A19,l_goods!$A$3:$A$65537,0)),INDEX(background_technosphere!$F$2:$F$65536,MATCH($A19,background_technosphere!$C$2:$C$65536,0))),INDEX(l_fp!$B$3:$B$65537,MATCH($A19,l_fp!$A$3:$A$65537,0))),"")=0,"",_xlfn.IFNA(_xlfn.IFNA(_xlfn.IFNA(INDEX(l_goods!$B$3:$B$65537,MATCH($A19,l_goods!$A$3:$A$65537,0)),INDEX(background_technosphere!$F$2:$F$65536,MATCH($A19,background_technosphere!$C$2:$C$65536,0))),INDEX(l_fp!$B$3:$B$65537,MATCH($A19,l_fp!$A$3:$A$65537,0))),""))</f>
        <v/>
      </c>
    </row>
    <row r="20" spans="2:2" x14ac:dyDescent="0.25">
      <c r="B20" s="56" t="str">
        <f>IF(_xlfn.IFNA(_xlfn.IFNA(_xlfn.IFNA(INDEX(l_goods!$B$3:$B$65537,MATCH($A20,l_goods!$A$3:$A$65537,0)),INDEX(background_technosphere!$F$2:$F$65536,MATCH($A20,background_technosphere!$C$2:$C$65536,0))),INDEX(l_fp!$B$3:$B$65537,MATCH($A20,l_fp!$A$3:$A$65537,0))),"")=0,"",_xlfn.IFNA(_xlfn.IFNA(_xlfn.IFNA(INDEX(l_goods!$B$3:$B$65537,MATCH($A20,l_goods!$A$3:$A$65537,0)),INDEX(background_technosphere!$F$2:$F$65536,MATCH($A20,background_technosphere!$C$2:$C$65536,0))),INDEX(l_fp!$B$3:$B$65537,MATCH($A20,l_fp!$A$3:$A$65537,0))),""))</f>
        <v/>
      </c>
    </row>
    <row r="21" spans="2:2" x14ac:dyDescent="0.25">
      <c r="B21" s="56" t="str">
        <f>IF(_xlfn.IFNA(_xlfn.IFNA(_xlfn.IFNA(INDEX(l_goods!$B$3:$B$65537,MATCH($A21,l_goods!$A$3:$A$65537,0)),INDEX(background_technosphere!$F$2:$F$65536,MATCH($A21,background_technosphere!$C$2:$C$65536,0))),INDEX(l_fp!$B$3:$B$65537,MATCH($A21,l_fp!$A$3:$A$65537,0))),"")=0,"",_xlfn.IFNA(_xlfn.IFNA(_xlfn.IFNA(INDEX(l_goods!$B$3:$B$65537,MATCH($A21,l_goods!$A$3:$A$65537,0)),INDEX(background_technosphere!$F$2:$F$65536,MATCH($A21,background_technosphere!$C$2:$C$65536,0))),INDEX(l_fp!$B$3:$B$65537,MATCH($A21,l_fp!$A$3:$A$65537,0))),""))</f>
        <v/>
      </c>
    </row>
    <row r="22" spans="2:2" x14ac:dyDescent="0.25">
      <c r="B22" s="56" t="str">
        <f>IF(_xlfn.IFNA(_xlfn.IFNA(_xlfn.IFNA(INDEX(l_goods!$B$3:$B$65537,MATCH($A22,l_goods!$A$3:$A$65537,0)),INDEX(background_technosphere!$F$2:$F$65536,MATCH($A22,background_technosphere!$C$2:$C$65536,0))),INDEX(l_fp!$B$3:$B$65537,MATCH($A22,l_fp!$A$3:$A$65537,0))),"")=0,"",_xlfn.IFNA(_xlfn.IFNA(_xlfn.IFNA(INDEX(l_goods!$B$3:$B$65537,MATCH($A22,l_goods!$A$3:$A$65537,0)),INDEX(background_technosphere!$F$2:$F$65536,MATCH($A22,background_technosphere!$C$2:$C$65536,0))),INDEX(l_fp!$B$3:$B$65537,MATCH($A22,l_fp!$A$3:$A$65537,0))),""))</f>
        <v/>
      </c>
    </row>
    <row r="23" spans="2:2" x14ac:dyDescent="0.25">
      <c r="B23" s="56" t="str">
        <f>IF(_xlfn.IFNA(_xlfn.IFNA(_xlfn.IFNA(INDEX(l_goods!$B$3:$B$65537,MATCH($A23,l_goods!$A$3:$A$65537,0)),INDEX(background_technosphere!$F$2:$F$65536,MATCH($A23,background_technosphere!$C$2:$C$65536,0))),INDEX(l_fp!$B$3:$B$65537,MATCH($A23,l_fp!$A$3:$A$65537,0))),"")=0,"",_xlfn.IFNA(_xlfn.IFNA(_xlfn.IFNA(INDEX(l_goods!$B$3:$B$65537,MATCH($A23,l_goods!$A$3:$A$65537,0)),INDEX(background_technosphere!$F$2:$F$65536,MATCH($A23,background_technosphere!$C$2:$C$65536,0))),INDEX(l_fp!$B$3:$B$65537,MATCH($A23,l_fp!$A$3:$A$65537,0))),""))</f>
        <v/>
      </c>
    </row>
    <row r="24" spans="2:2" x14ac:dyDescent="0.25">
      <c r="B24" s="56" t="str">
        <f>IF(_xlfn.IFNA(_xlfn.IFNA(_xlfn.IFNA(INDEX(l_goods!$B$3:$B$65537,MATCH($A24,l_goods!$A$3:$A$65537,0)),INDEX(background_technosphere!$F$2:$F$65536,MATCH($A24,background_technosphere!$C$2:$C$65536,0))),INDEX(l_fp!$B$3:$B$65537,MATCH($A24,l_fp!$A$3:$A$65537,0))),"")=0,"",_xlfn.IFNA(_xlfn.IFNA(_xlfn.IFNA(INDEX(l_goods!$B$3:$B$65537,MATCH($A24,l_goods!$A$3:$A$65537,0)),INDEX(background_technosphere!$F$2:$F$65536,MATCH($A24,background_technosphere!$C$2:$C$65536,0))),INDEX(l_fp!$B$3:$B$65537,MATCH($A24,l_fp!$A$3:$A$65537,0))),""))</f>
        <v/>
      </c>
    </row>
    <row r="25" spans="2:2" x14ac:dyDescent="0.25">
      <c r="B25" s="56" t="str">
        <f>IF(_xlfn.IFNA(_xlfn.IFNA(_xlfn.IFNA(INDEX(l_goods!$B$3:$B$65537,MATCH($A25,l_goods!$A$3:$A$65537,0)),INDEX(background_technosphere!$F$2:$F$65536,MATCH($A25,background_technosphere!$C$2:$C$65536,0))),INDEX(l_fp!$B$3:$B$65537,MATCH($A25,l_fp!$A$3:$A$65537,0))),"")=0,"",_xlfn.IFNA(_xlfn.IFNA(_xlfn.IFNA(INDEX(l_goods!$B$3:$B$65537,MATCH($A25,l_goods!$A$3:$A$65537,0)),INDEX(background_technosphere!$F$2:$F$65536,MATCH($A25,background_technosphere!$C$2:$C$65536,0))),INDEX(l_fp!$B$3:$B$65537,MATCH($A25,l_fp!$A$3:$A$65537,0))),""))</f>
        <v/>
      </c>
    </row>
    <row r="26" spans="2:2" x14ac:dyDescent="0.25">
      <c r="B26" s="56" t="str">
        <f>IF(_xlfn.IFNA(_xlfn.IFNA(_xlfn.IFNA(INDEX(l_goods!$B$3:$B$65537,MATCH($A26,l_goods!$A$3:$A$65537,0)),INDEX(background_technosphere!$F$2:$F$65536,MATCH($A26,background_technosphere!$C$2:$C$65536,0))),INDEX(l_fp!$B$3:$B$65537,MATCH($A26,l_fp!$A$3:$A$65537,0))),"")=0,"",_xlfn.IFNA(_xlfn.IFNA(_xlfn.IFNA(INDEX(l_goods!$B$3:$B$65537,MATCH($A26,l_goods!$A$3:$A$65537,0)),INDEX(background_technosphere!$F$2:$F$65536,MATCH($A26,background_technosphere!$C$2:$C$65536,0))),INDEX(l_fp!$B$3:$B$65537,MATCH($A26,l_fp!$A$3:$A$65537,0))),""))</f>
        <v/>
      </c>
    </row>
    <row r="27" spans="2:2" x14ac:dyDescent="0.25">
      <c r="B27" s="56" t="str">
        <f>IF(_xlfn.IFNA(_xlfn.IFNA(_xlfn.IFNA(INDEX(l_goods!$B$3:$B$65537,MATCH($A27,l_goods!$A$3:$A$65537,0)),INDEX(background_technosphere!$F$2:$F$65536,MATCH($A27,background_technosphere!$C$2:$C$65536,0))),INDEX(l_fp!$B$3:$B$65537,MATCH($A27,l_fp!$A$3:$A$65537,0))),"")=0,"",_xlfn.IFNA(_xlfn.IFNA(_xlfn.IFNA(INDEX(l_goods!$B$3:$B$65537,MATCH($A27,l_goods!$A$3:$A$65537,0)),INDEX(background_technosphere!$F$2:$F$65536,MATCH($A27,background_technosphere!$C$2:$C$65536,0))),INDEX(l_fp!$B$3:$B$65537,MATCH($A27,l_fp!$A$3:$A$65537,0))),""))</f>
        <v/>
      </c>
    </row>
    <row r="28" spans="2:2" x14ac:dyDescent="0.25">
      <c r="B28" s="56" t="str">
        <f>IF(_xlfn.IFNA(_xlfn.IFNA(_xlfn.IFNA(INDEX(l_goods!$B$3:$B$65537,MATCH($A28,l_goods!$A$3:$A$65537,0)),INDEX(background_technosphere!$F$2:$F$65536,MATCH($A28,background_technosphere!$C$2:$C$65536,0))),INDEX(l_fp!$B$3:$B$65537,MATCH($A28,l_fp!$A$3:$A$65537,0))),"")=0,"",_xlfn.IFNA(_xlfn.IFNA(_xlfn.IFNA(INDEX(l_goods!$B$3:$B$65537,MATCH($A28,l_goods!$A$3:$A$65537,0)),INDEX(background_technosphere!$F$2:$F$65536,MATCH($A28,background_technosphere!$C$2:$C$65536,0))),INDEX(l_fp!$B$3:$B$65537,MATCH($A28,l_fp!$A$3:$A$65537,0))),""))</f>
        <v/>
      </c>
    </row>
    <row r="29" spans="2:2" x14ac:dyDescent="0.25">
      <c r="B29" s="56" t="str">
        <f>IF(_xlfn.IFNA(_xlfn.IFNA(_xlfn.IFNA(INDEX(l_goods!$B$3:$B$65537,MATCH($A29,l_goods!$A$3:$A$65537,0)),INDEX(background_technosphere!$F$2:$F$65536,MATCH($A29,background_technosphere!$C$2:$C$65536,0))),INDEX(l_fp!$B$3:$B$65537,MATCH($A29,l_fp!$A$3:$A$65537,0))),"")=0,"",_xlfn.IFNA(_xlfn.IFNA(_xlfn.IFNA(INDEX(l_goods!$B$3:$B$65537,MATCH($A29,l_goods!$A$3:$A$65537,0)),INDEX(background_technosphere!$F$2:$F$65536,MATCH($A29,background_technosphere!$C$2:$C$65536,0))),INDEX(l_fp!$B$3:$B$65537,MATCH($A29,l_fp!$A$3:$A$65537,0))),""))</f>
        <v/>
      </c>
    </row>
    <row r="30" spans="2:2" x14ac:dyDescent="0.25">
      <c r="B30" s="56" t="str">
        <f>IF(_xlfn.IFNA(_xlfn.IFNA(_xlfn.IFNA(INDEX(l_goods!$B$3:$B$65537,MATCH($A30,l_goods!$A$3:$A$65537,0)),INDEX(background_technosphere!$F$2:$F$65536,MATCH($A30,background_technosphere!$C$2:$C$65536,0))),INDEX(l_fp!$B$3:$B$65537,MATCH($A30,l_fp!$A$3:$A$65537,0))),"")=0,"",_xlfn.IFNA(_xlfn.IFNA(_xlfn.IFNA(INDEX(l_goods!$B$3:$B$65537,MATCH($A30,l_goods!$A$3:$A$65537,0)),INDEX(background_technosphere!$F$2:$F$65536,MATCH($A30,background_technosphere!$C$2:$C$65536,0))),INDEX(l_fp!$B$3:$B$65537,MATCH($A30,l_fp!$A$3:$A$65537,0))),""))</f>
        <v/>
      </c>
    </row>
    <row r="31" spans="2:2" x14ac:dyDescent="0.25">
      <c r="B31" s="56" t="str">
        <f>IF(_xlfn.IFNA(_xlfn.IFNA(_xlfn.IFNA(INDEX(l_goods!$B$3:$B$65537,MATCH($A31,l_goods!$A$3:$A$65537,0)),INDEX(background_technosphere!$F$2:$F$65536,MATCH($A31,background_technosphere!$C$2:$C$65536,0))),INDEX(l_fp!$B$3:$B$65537,MATCH($A31,l_fp!$A$3:$A$65537,0))),"")=0,"",_xlfn.IFNA(_xlfn.IFNA(_xlfn.IFNA(INDEX(l_goods!$B$3:$B$65537,MATCH($A31,l_goods!$A$3:$A$65537,0)),INDEX(background_technosphere!$F$2:$F$65536,MATCH($A31,background_technosphere!$C$2:$C$65536,0))),INDEX(l_fp!$B$3:$B$65537,MATCH($A31,l_fp!$A$3:$A$65537,0))),""))</f>
        <v/>
      </c>
    </row>
    <row r="32" spans="2:2" x14ac:dyDescent="0.25">
      <c r="B32" s="56" t="str">
        <f>IF(_xlfn.IFNA(_xlfn.IFNA(_xlfn.IFNA(INDEX(l_goods!$B$3:$B$65537,MATCH($A32,l_goods!$A$3:$A$65537,0)),INDEX(background_technosphere!$F$2:$F$65536,MATCH($A32,background_technosphere!$C$2:$C$65536,0))),INDEX(l_fp!$B$3:$B$65537,MATCH($A32,l_fp!$A$3:$A$65537,0))),"")=0,"",_xlfn.IFNA(_xlfn.IFNA(_xlfn.IFNA(INDEX(l_goods!$B$3:$B$65537,MATCH($A32,l_goods!$A$3:$A$65537,0)),INDEX(background_technosphere!$F$2:$F$65536,MATCH($A32,background_technosphere!$C$2:$C$65536,0))),INDEX(l_fp!$B$3:$B$65537,MATCH($A32,l_fp!$A$3:$A$65537,0))),""))</f>
        <v/>
      </c>
    </row>
    <row r="33" spans="2:2" x14ac:dyDescent="0.25">
      <c r="B33" s="56" t="str">
        <f>IF(_xlfn.IFNA(_xlfn.IFNA(_xlfn.IFNA(INDEX(l_goods!$B$3:$B$65537,MATCH($A33,l_goods!$A$3:$A$65537,0)),INDEX(background_technosphere!$F$2:$F$65536,MATCH($A33,background_technosphere!$C$2:$C$65536,0))),INDEX(l_fp!$B$3:$B$65537,MATCH($A33,l_fp!$A$3:$A$65537,0))),"")=0,"",_xlfn.IFNA(_xlfn.IFNA(_xlfn.IFNA(INDEX(l_goods!$B$3:$B$65537,MATCH($A33,l_goods!$A$3:$A$65537,0)),INDEX(background_technosphere!$F$2:$F$65536,MATCH($A33,background_technosphere!$C$2:$C$65536,0))),INDEX(l_fp!$B$3:$B$65537,MATCH($A33,l_fp!$A$3:$A$65537,0))),""))</f>
        <v/>
      </c>
    </row>
    <row r="34" spans="2:2" x14ac:dyDescent="0.25">
      <c r="B34" s="56" t="str">
        <f>IF(_xlfn.IFNA(_xlfn.IFNA(_xlfn.IFNA(INDEX(l_goods!$B$3:$B$65537,MATCH($A34,l_goods!$A$3:$A$65537,0)),INDEX(background_technosphere!$F$2:$F$65536,MATCH($A34,background_technosphere!$C$2:$C$65536,0))),INDEX(l_fp!$B$3:$B$65537,MATCH($A34,l_fp!$A$3:$A$65537,0))),"")=0,"",_xlfn.IFNA(_xlfn.IFNA(_xlfn.IFNA(INDEX(l_goods!$B$3:$B$65537,MATCH($A34,l_goods!$A$3:$A$65537,0)),INDEX(background_technosphere!$F$2:$F$65536,MATCH($A34,background_technosphere!$C$2:$C$65536,0))),INDEX(l_fp!$B$3:$B$65537,MATCH($A34,l_fp!$A$3:$A$65537,0))),""))</f>
        <v/>
      </c>
    </row>
    <row r="35" spans="2:2" x14ac:dyDescent="0.25">
      <c r="B35" s="56" t="str">
        <f>IF(_xlfn.IFNA(_xlfn.IFNA(_xlfn.IFNA(INDEX(l_goods!$B$3:$B$65537,MATCH($A35,l_goods!$A$3:$A$65537,0)),INDEX(background_technosphere!$F$2:$F$65536,MATCH($A35,background_technosphere!$C$2:$C$65536,0))),INDEX(l_fp!$B$3:$B$65537,MATCH($A35,l_fp!$A$3:$A$65537,0))),"")=0,"",_xlfn.IFNA(_xlfn.IFNA(_xlfn.IFNA(INDEX(l_goods!$B$3:$B$65537,MATCH($A35,l_goods!$A$3:$A$65537,0)),INDEX(background_technosphere!$F$2:$F$65536,MATCH($A35,background_technosphere!$C$2:$C$65536,0))),INDEX(l_fp!$B$3:$B$65537,MATCH($A35,l_fp!$A$3:$A$65537,0))),""))</f>
        <v/>
      </c>
    </row>
    <row r="36" spans="2:2" x14ac:dyDescent="0.25">
      <c r="B36" s="56" t="str">
        <f>IF(_xlfn.IFNA(_xlfn.IFNA(_xlfn.IFNA(INDEX(l_goods!$B$3:$B$65537,MATCH($A36,l_goods!$A$3:$A$65537,0)),INDEX(background_technosphere!$F$2:$F$65536,MATCH($A36,background_technosphere!$C$2:$C$65536,0))),INDEX(l_fp!$B$3:$B$65537,MATCH($A36,l_fp!$A$3:$A$65537,0))),"")=0,"",_xlfn.IFNA(_xlfn.IFNA(_xlfn.IFNA(INDEX(l_goods!$B$3:$B$65537,MATCH($A36,l_goods!$A$3:$A$65537,0)),INDEX(background_technosphere!$F$2:$F$65536,MATCH($A36,background_technosphere!$C$2:$C$65536,0))),INDEX(l_fp!$B$3:$B$65537,MATCH($A36,l_fp!$A$3:$A$65537,0))),""))</f>
        <v/>
      </c>
    </row>
    <row r="37" spans="2:2" x14ac:dyDescent="0.25">
      <c r="B37" s="56" t="str">
        <f>IF(_xlfn.IFNA(_xlfn.IFNA(_xlfn.IFNA(INDEX(l_goods!$B$3:$B$65537,MATCH($A37,l_goods!$A$3:$A$65537,0)),INDEX(background_technosphere!$F$2:$F$65536,MATCH($A37,background_technosphere!$C$2:$C$65536,0))),INDEX(l_fp!$B$3:$B$65537,MATCH($A37,l_fp!$A$3:$A$65537,0))),"")=0,"",_xlfn.IFNA(_xlfn.IFNA(_xlfn.IFNA(INDEX(l_goods!$B$3:$B$65537,MATCH($A37,l_goods!$A$3:$A$65537,0)),INDEX(background_technosphere!$F$2:$F$65536,MATCH($A37,background_technosphere!$C$2:$C$65536,0))),INDEX(l_fp!$B$3:$B$65537,MATCH($A37,l_fp!$A$3:$A$65537,0))),""))</f>
        <v/>
      </c>
    </row>
    <row r="38" spans="2:2" x14ac:dyDescent="0.25">
      <c r="B38" s="56" t="str">
        <f>IF(_xlfn.IFNA(_xlfn.IFNA(_xlfn.IFNA(INDEX(l_goods!$B$3:$B$65537,MATCH($A38,l_goods!$A$3:$A$65537,0)),INDEX(background_technosphere!$F$2:$F$65536,MATCH($A38,background_technosphere!$C$2:$C$65536,0))),INDEX(l_fp!$B$3:$B$65537,MATCH($A38,l_fp!$A$3:$A$65537,0))),"")=0,"",_xlfn.IFNA(_xlfn.IFNA(_xlfn.IFNA(INDEX(l_goods!$B$3:$B$65537,MATCH($A38,l_goods!$A$3:$A$65537,0)),INDEX(background_technosphere!$F$2:$F$65536,MATCH($A38,background_technosphere!$C$2:$C$65536,0))),INDEX(l_fp!$B$3:$B$65537,MATCH($A38,l_fp!$A$3:$A$65537,0))),""))</f>
        <v/>
      </c>
    </row>
    <row r="39" spans="2:2" x14ac:dyDescent="0.25">
      <c r="B39" s="56" t="str">
        <f>IF(_xlfn.IFNA(_xlfn.IFNA(_xlfn.IFNA(INDEX(l_goods!$B$3:$B$65537,MATCH($A39,l_goods!$A$3:$A$65537,0)),INDEX(background_technosphere!$F$2:$F$65536,MATCH($A39,background_technosphere!$C$2:$C$65536,0))),INDEX(l_fp!$B$3:$B$65537,MATCH($A39,l_fp!$A$3:$A$65537,0))),"")=0,"",_xlfn.IFNA(_xlfn.IFNA(_xlfn.IFNA(INDEX(l_goods!$B$3:$B$65537,MATCH($A39,l_goods!$A$3:$A$65537,0)),INDEX(background_technosphere!$F$2:$F$65536,MATCH($A39,background_technosphere!$C$2:$C$65536,0))),INDEX(l_fp!$B$3:$B$65537,MATCH($A39,l_fp!$A$3:$A$65537,0))),""))</f>
        <v/>
      </c>
    </row>
    <row r="40" spans="2:2" x14ac:dyDescent="0.25">
      <c r="B40" s="56" t="str">
        <f>IF(_xlfn.IFNA(_xlfn.IFNA(_xlfn.IFNA(INDEX(l_goods!$B$3:$B$65537,MATCH($A40,l_goods!$A$3:$A$65537,0)),INDEX(background_technosphere!$F$2:$F$65536,MATCH($A40,background_technosphere!$C$2:$C$65536,0))),INDEX(l_fp!$B$3:$B$65537,MATCH($A40,l_fp!$A$3:$A$65537,0))),"")=0,"",_xlfn.IFNA(_xlfn.IFNA(_xlfn.IFNA(INDEX(l_goods!$B$3:$B$65537,MATCH($A40,l_goods!$A$3:$A$65537,0)),INDEX(background_technosphere!$F$2:$F$65536,MATCH($A40,background_technosphere!$C$2:$C$65536,0))),INDEX(l_fp!$B$3:$B$65537,MATCH($A40,l_fp!$A$3:$A$65537,0))),""))</f>
        <v/>
      </c>
    </row>
    <row r="41" spans="2:2" x14ac:dyDescent="0.25">
      <c r="B41" s="56" t="str">
        <f>IF(_xlfn.IFNA(_xlfn.IFNA(_xlfn.IFNA(INDEX(l_goods!$B$3:$B$65537,MATCH($A41,l_goods!$A$3:$A$65537,0)),INDEX(background_technosphere!$F$2:$F$65536,MATCH($A41,background_technosphere!$C$2:$C$65536,0))),INDEX(l_fp!$B$3:$B$65537,MATCH($A41,l_fp!$A$3:$A$65537,0))),"")=0,"",_xlfn.IFNA(_xlfn.IFNA(_xlfn.IFNA(INDEX(l_goods!$B$3:$B$65537,MATCH($A41,l_goods!$A$3:$A$65537,0)),INDEX(background_technosphere!$F$2:$F$65536,MATCH($A41,background_technosphere!$C$2:$C$65536,0))),INDEX(l_fp!$B$3:$B$65537,MATCH($A41,l_fp!$A$3:$A$65537,0))),""))</f>
        <v/>
      </c>
    </row>
    <row r="42" spans="2:2" x14ac:dyDescent="0.25">
      <c r="B42" s="56" t="str">
        <f>IF(_xlfn.IFNA(_xlfn.IFNA(_xlfn.IFNA(INDEX(l_goods!$B$3:$B$65537,MATCH($A42,l_goods!$A$3:$A$65537,0)),INDEX(background_technosphere!$F$2:$F$65536,MATCH($A42,background_technosphere!$C$2:$C$65536,0))),INDEX(l_fp!$B$3:$B$65537,MATCH($A42,l_fp!$A$3:$A$65537,0))),"")=0,"",_xlfn.IFNA(_xlfn.IFNA(_xlfn.IFNA(INDEX(l_goods!$B$3:$B$65537,MATCH($A42,l_goods!$A$3:$A$65537,0)),INDEX(background_technosphere!$F$2:$F$65536,MATCH($A42,background_technosphere!$C$2:$C$65536,0))),INDEX(l_fp!$B$3:$B$65537,MATCH($A42,l_fp!$A$3:$A$65537,0))),""))</f>
        <v/>
      </c>
    </row>
    <row r="43" spans="2:2" x14ac:dyDescent="0.25">
      <c r="B43" s="56" t="str">
        <f>IF(_xlfn.IFNA(_xlfn.IFNA(_xlfn.IFNA(INDEX(l_goods!$B$3:$B$65537,MATCH($A43,l_goods!$A$3:$A$65537,0)),INDEX(background_technosphere!$F$2:$F$65536,MATCH($A43,background_technosphere!$C$2:$C$65536,0))),INDEX(l_fp!$B$3:$B$65537,MATCH($A43,l_fp!$A$3:$A$65537,0))),"")=0,"",_xlfn.IFNA(_xlfn.IFNA(_xlfn.IFNA(INDEX(l_goods!$B$3:$B$65537,MATCH($A43,l_goods!$A$3:$A$65537,0)),INDEX(background_technosphere!$F$2:$F$65536,MATCH($A43,background_technosphere!$C$2:$C$65536,0))),INDEX(l_fp!$B$3:$B$65537,MATCH($A43,l_fp!$A$3:$A$65537,0))),""))</f>
        <v/>
      </c>
    </row>
    <row r="44" spans="2:2" x14ac:dyDescent="0.25">
      <c r="B44" s="56" t="str">
        <f>IF(_xlfn.IFNA(_xlfn.IFNA(_xlfn.IFNA(INDEX(l_goods!$B$3:$B$65537,MATCH($A44,l_goods!$A$3:$A$65537,0)),INDEX(background_technosphere!$F$2:$F$65536,MATCH($A44,background_technosphere!$C$2:$C$65536,0))),INDEX(l_fp!$B$3:$B$65537,MATCH($A44,l_fp!$A$3:$A$65537,0))),"")=0,"",_xlfn.IFNA(_xlfn.IFNA(_xlfn.IFNA(INDEX(l_goods!$B$3:$B$65537,MATCH($A44,l_goods!$A$3:$A$65537,0)),INDEX(background_technosphere!$F$2:$F$65536,MATCH($A44,background_technosphere!$C$2:$C$65536,0))),INDEX(l_fp!$B$3:$B$65537,MATCH($A44,l_fp!$A$3:$A$65537,0))),""))</f>
        <v/>
      </c>
    </row>
    <row r="45" spans="2:2" x14ac:dyDescent="0.25">
      <c r="B45" s="56" t="str">
        <f>IF(_xlfn.IFNA(_xlfn.IFNA(_xlfn.IFNA(INDEX(l_goods!$B$3:$B$65537,MATCH($A45,l_goods!$A$3:$A$65537,0)),INDEX(background_technosphere!$F$2:$F$65536,MATCH($A45,background_technosphere!$C$2:$C$65536,0))),INDEX(l_fp!$B$3:$B$65537,MATCH($A45,l_fp!$A$3:$A$65537,0))),"")=0,"",_xlfn.IFNA(_xlfn.IFNA(_xlfn.IFNA(INDEX(l_goods!$B$3:$B$65537,MATCH($A45,l_goods!$A$3:$A$65537,0)),INDEX(background_technosphere!$F$2:$F$65536,MATCH($A45,background_technosphere!$C$2:$C$65536,0))),INDEX(l_fp!$B$3:$B$65537,MATCH($A45,l_fp!$A$3:$A$65537,0))),""))</f>
        <v/>
      </c>
    </row>
    <row r="46" spans="2:2" x14ac:dyDescent="0.25">
      <c r="B46" s="56" t="str">
        <f>IF(_xlfn.IFNA(_xlfn.IFNA(_xlfn.IFNA(INDEX(l_goods!$B$3:$B$65537,MATCH($A46,l_goods!$A$3:$A$65537,0)),INDEX(background_technosphere!$F$2:$F$65536,MATCH($A46,background_technosphere!$C$2:$C$65536,0))),INDEX(l_fp!$B$3:$B$65537,MATCH($A46,l_fp!$A$3:$A$65537,0))),"")=0,"",_xlfn.IFNA(_xlfn.IFNA(_xlfn.IFNA(INDEX(l_goods!$B$3:$B$65537,MATCH($A46,l_goods!$A$3:$A$65537,0)),INDEX(background_technosphere!$F$2:$F$65536,MATCH($A46,background_technosphere!$C$2:$C$65536,0))),INDEX(l_fp!$B$3:$B$65537,MATCH($A46,l_fp!$A$3:$A$65537,0))),""))</f>
        <v/>
      </c>
    </row>
    <row r="47" spans="2:2" x14ac:dyDescent="0.25">
      <c r="B47" s="56" t="str">
        <f>IF(_xlfn.IFNA(_xlfn.IFNA(_xlfn.IFNA(INDEX(l_goods!$B$3:$B$65537,MATCH($A47,l_goods!$A$3:$A$65537,0)),INDEX(background_technosphere!$F$2:$F$65536,MATCH($A47,background_technosphere!$C$2:$C$65536,0))),INDEX(l_fp!$B$3:$B$65537,MATCH($A47,l_fp!$A$3:$A$65537,0))),"")=0,"",_xlfn.IFNA(_xlfn.IFNA(_xlfn.IFNA(INDEX(l_goods!$B$3:$B$65537,MATCH($A47,l_goods!$A$3:$A$65537,0)),INDEX(background_technosphere!$F$2:$F$65536,MATCH($A47,background_technosphere!$C$2:$C$65536,0))),INDEX(l_fp!$B$3:$B$65537,MATCH($A47,l_fp!$A$3:$A$65537,0))),""))</f>
        <v/>
      </c>
    </row>
    <row r="48" spans="2:2" x14ac:dyDescent="0.25">
      <c r="B48" s="56" t="str">
        <f>IF(_xlfn.IFNA(_xlfn.IFNA(_xlfn.IFNA(INDEX(l_goods!$B$3:$B$65537,MATCH($A48,l_goods!$A$3:$A$65537,0)),INDEX(background_technosphere!$F$2:$F$65536,MATCH($A48,background_technosphere!$C$2:$C$65536,0))),INDEX(l_fp!$B$3:$B$65537,MATCH($A48,l_fp!$A$3:$A$65537,0))),"")=0,"",_xlfn.IFNA(_xlfn.IFNA(_xlfn.IFNA(INDEX(l_goods!$B$3:$B$65537,MATCH($A48,l_goods!$A$3:$A$65537,0)),INDEX(background_technosphere!$F$2:$F$65536,MATCH($A48,background_technosphere!$C$2:$C$65536,0))),INDEX(l_fp!$B$3:$B$65537,MATCH($A48,l_fp!$A$3:$A$65537,0))),""))</f>
        <v/>
      </c>
    </row>
    <row r="49" spans="2:2" x14ac:dyDescent="0.25">
      <c r="B49" s="56" t="str">
        <f>IF(_xlfn.IFNA(_xlfn.IFNA(_xlfn.IFNA(INDEX(l_goods!$B$3:$B$65537,MATCH($A49,l_goods!$A$3:$A$65537,0)),INDEX(background_technosphere!$F$2:$F$65536,MATCH($A49,background_technosphere!$C$2:$C$65536,0))),INDEX(l_fp!$B$3:$B$65537,MATCH($A49,l_fp!$A$3:$A$65537,0))),"")=0,"",_xlfn.IFNA(_xlfn.IFNA(_xlfn.IFNA(INDEX(l_goods!$B$3:$B$65537,MATCH($A49,l_goods!$A$3:$A$65537,0)),INDEX(background_technosphere!$F$2:$F$65536,MATCH($A49,background_technosphere!$C$2:$C$65536,0))),INDEX(l_fp!$B$3:$B$65537,MATCH($A49,l_fp!$A$3:$A$65537,0))),""))</f>
        <v/>
      </c>
    </row>
    <row r="50" spans="2:2" x14ac:dyDescent="0.25">
      <c r="B50" s="56" t="str">
        <f>IF(_xlfn.IFNA(_xlfn.IFNA(_xlfn.IFNA(INDEX(l_goods!$B$3:$B$65537,MATCH($A50,l_goods!$A$3:$A$65537,0)),INDEX(background_technosphere!$F$2:$F$65536,MATCH($A50,background_technosphere!$C$2:$C$65536,0))),INDEX(l_fp!$B$3:$B$65537,MATCH($A50,l_fp!$A$3:$A$65537,0))),"")=0,"",_xlfn.IFNA(_xlfn.IFNA(_xlfn.IFNA(INDEX(l_goods!$B$3:$B$65537,MATCH($A50,l_goods!$A$3:$A$65537,0)),INDEX(background_technosphere!$F$2:$F$65536,MATCH($A50,background_technosphere!$C$2:$C$65536,0))),INDEX(l_fp!$B$3:$B$65537,MATCH($A50,l_fp!$A$3:$A$65537,0))),""))</f>
        <v/>
      </c>
    </row>
    <row r="51" spans="2:2" x14ac:dyDescent="0.25">
      <c r="B51" s="56" t="str">
        <f>IF(_xlfn.IFNA(_xlfn.IFNA(_xlfn.IFNA(INDEX(l_goods!$B$3:$B$65537,MATCH($A51,l_goods!$A$3:$A$65537,0)),INDEX(background_technosphere!$F$2:$F$65536,MATCH($A51,background_technosphere!$C$2:$C$65536,0))),INDEX(l_fp!$B$3:$B$65537,MATCH($A51,l_fp!$A$3:$A$65537,0))),"")=0,"",_xlfn.IFNA(_xlfn.IFNA(_xlfn.IFNA(INDEX(l_goods!$B$3:$B$65537,MATCH($A51,l_goods!$A$3:$A$65537,0)),INDEX(background_technosphere!$F$2:$F$65536,MATCH($A51,background_technosphere!$C$2:$C$65536,0))),INDEX(l_fp!$B$3:$B$65537,MATCH($A51,l_fp!$A$3:$A$65537,0))),""))</f>
        <v/>
      </c>
    </row>
    <row r="52" spans="2:2" x14ac:dyDescent="0.25">
      <c r="B52" s="56" t="str">
        <f>IF(_xlfn.IFNA(_xlfn.IFNA(_xlfn.IFNA(INDEX(l_goods!$B$3:$B$65537,MATCH($A52,l_goods!$A$3:$A$65537,0)),INDEX(background_technosphere!$F$2:$F$65536,MATCH($A52,background_technosphere!$C$2:$C$65536,0))),INDEX(l_fp!$B$3:$B$65537,MATCH($A52,l_fp!$A$3:$A$65537,0))),"")=0,"",_xlfn.IFNA(_xlfn.IFNA(_xlfn.IFNA(INDEX(l_goods!$B$3:$B$65537,MATCH($A52,l_goods!$A$3:$A$65537,0)),INDEX(background_technosphere!$F$2:$F$65536,MATCH($A52,background_technosphere!$C$2:$C$65536,0))),INDEX(l_fp!$B$3:$B$65537,MATCH($A52,l_fp!$A$3:$A$65537,0))),""))</f>
        <v/>
      </c>
    </row>
    <row r="53" spans="2:2" x14ac:dyDescent="0.25">
      <c r="B53" s="56" t="str">
        <f>IF(_xlfn.IFNA(_xlfn.IFNA(_xlfn.IFNA(INDEX(l_goods!$B$3:$B$65537,MATCH($A53,l_goods!$A$3:$A$65537,0)),INDEX(background_technosphere!$F$2:$F$65536,MATCH($A53,background_technosphere!$C$2:$C$65536,0))),INDEX(l_fp!$B$3:$B$65537,MATCH($A53,l_fp!$A$3:$A$65537,0))),"")=0,"",_xlfn.IFNA(_xlfn.IFNA(_xlfn.IFNA(INDEX(l_goods!$B$3:$B$65537,MATCH($A53,l_goods!$A$3:$A$65537,0)),INDEX(background_technosphere!$F$2:$F$65536,MATCH($A53,background_technosphere!$C$2:$C$65536,0))),INDEX(l_fp!$B$3:$B$65537,MATCH($A53,l_fp!$A$3:$A$65537,0))),""))</f>
        <v/>
      </c>
    </row>
    <row r="54" spans="2:2" x14ac:dyDescent="0.25">
      <c r="B54" s="56" t="str">
        <f>IF(_xlfn.IFNA(_xlfn.IFNA(_xlfn.IFNA(INDEX(l_goods!$B$3:$B$65537,MATCH($A54,l_goods!$A$3:$A$65537,0)),INDEX(background_technosphere!$F$2:$F$65536,MATCH($A54,background_technosphere!$C$2:$C$65536,0))),INDEX(l_fp!$B$3:$B$65537,MATCH($A54,l_fp!$A$3:$A$65537,0))),"")=0,"",_xlfn.IFNA(_xlfn.IFNA(_xlfn.IFNA(INDEX(l_goods!$B$3:$B$65537,MATCH($A54,l_goods!$A$3:$A$65537,0)),INDEX(background_technosphere!$F$2:$F$65536,MATCH($A54,background_technosphere!$C$2:$C$65536,0))),INDEX(l_fp!$B$3:$B$65537,MATCH($A54,l_fp!$A$3:$A$65537,0))),""))</f>
        <v/>
      </c>
    </row>
    <row r="55" spans="2:2" x14ac:dyDescent="0.25">
      <c r="B55" s="56" t="str">
        <f>IF(_xlfn.IFNA(_xlfn.IFNA(_xlfn.IFNA(INDEX(l_goods!$B$3:$B$65537,MATCH($A55,l_goods!$A$3:$A$65537,0)),INDEX(background_technosphere!$F$2:$F$65536,MATCH($A55,background_technosphere!$C$2:$C$65536,0))),INDEX(l_fp!$B$3:$B$65537,MATCH($A55,l_fp!$A$3:$A$65537,0))),"")=0,"",_xlfn.IFNA(_xlfn.IFNA(_xlfn.IFNA(INDEX(l_goods!$B$3:$B$65537,MATCH($A55,l_goods!$A$3:$A$65537,0)),INDEX(background_technosphere!$F$2:$F$65536,MATCH($A55,background_technosphere!$C$2:$C$65536,0))),INDEX(l_fp!$B$3:$B$65537,MATCH($A55,l_fp!$A$3:$A$65537,0))),""))</f>
        <v/>
      </c>
    </row>
    <row r="56" spans="2:2" x14ac:dyDescent="0.25">
      <c r="B56" s="56" t="str">
        <f>IF(_xlfn.IFNA(_xlfn.IFNA(_xlfn.IFNA(INDEX(l_goods!$B$3:$B$65537,MATCH($A56,l_goods!$A$3:$A$65537,0)),INDEX(background_technosphere!$F$2:$F$65536,MATCH($A56,background_technosphere!$C$2:$C$65536,0))),INDEX(l_fp!$B$3:$B$65537,MATCH($A56,l_fp!$A$3:$A$65537,0))),"")=0,"",_xlfn.IFNA(_xlfn.IFNA(_xlfn.IFNA(INDEX(l_goods!$B$3:$B$65537,MATCH($A56,l_goods!$A$3:$A$65537,0)),INDEX(background_technosphere!$F$2:$F$65536,MATCH($A56,background_technosphere!$C$2:$C$65536,0))),INDEX(l_fp!$B$3:$B$65537,MATCH($A56,l_fp!$A$3:$A$65537,0))),""))</f>
        <v/>
      </c>
    </row>
    <row r="57" spans="2:2" x14ac:dyDescent="0.25">
      <c r="B57" s="56" t="str">
        <f>IF(_xlfn.IFNA(_xlfn.IFNA(_xlfn.IFNA(INDEX(l_goods!$B$3:$B$65537,MATCH($A57,l_goods!$A$3:$A$65537,0)),INDEX(background_technosphere!$F$2:$F$65536,MATCH($A57,background_technosphere!$C$2:$C$65536,0))),INDEX(l_fp!$B$3:$B$65537,MATCH($A57,l_fp!$A$3:$A$65537,0))),"")=0,"",_xlfn.IFNA(_xlfn.IFNA(_xlfn.IFNA(INDEX(l_goods!$B$3:$B$65537,MATCH($A57,l_goods!$A$3:$A$65537,0)),INDEX(background_technosphere!$F$2:$F$65536,MATCH($A57,background_technosphere!$C$2:$C$65536,0))),INDEX(l_fp!$B$3:$B$65537,MATCH($A57,l_fp!$A$3:$A$65537,0))),""))</f>
        <v/>
      </c>
    </row>
    <row r="58" spans="2:2" x14ac:dyDescent="0.25">
      <c r="B58" s="56" t="str">
        <f>IF(_xlfn.IFNA(_xlfn.IFNA(_xlfn.IFNA(INDEX(l_goods!$B$3:$B$65537,MATCH($A58,l_goods!$A$3:$A$65537,0)),INDEX(background_technosphere!$F$2:$F$65536,MATCH($A58,background_technosphere!$C$2:$C$65536,0))),INDEX(l_fp!$B$3:$B$65537,MATCH($A58,l_fp!$A$3:$A$65537,0))),"")=0,"",_xlfn.IFNA(_xlfn.IFNA(_xlfn.IFNA(INDEX(l_goods!$B$3:$B$65537,MATCH($A58,l_goods!$A$3:$A$65537,0)),INDEX(background_technosphere!$F$2:$F$65536,MATCH($A58,background_technosphere!$C$2:$C$65536,0))),INDEX(l_fp!$B$3:$B$65537,MATCH($A58,l_fp!$A$3:$A$65537,0))),""))</f>
        <v/>
      </c>
    </row>
    <row r="59" spans="2:2" x14ac:dyDescent="0.25">
      <c r="B59" s="56" t="str">
        <f>IF(_xlfn.IFNA(_xlfn.IFNA(_xlfn.IFNA(INDEX(l_goods!$B$3:$B$65537,MATCH($A59,l_goods!$A$3:$A$65537,0)),INDEX(background_technosphere!$F$2:$F$65536,MATCH($A59,background_technosphere!$C$2:$C$65536,0))),INDEX(l_fp!$B$3:$B$65537,MATCH($A59,l_fp!$A$3:$A$65537,0))),"")=0,"",_xlfn.IFNA(_xlfn.IFNA(_xlfn.IFNA(INDEX(l_goods!$B$3:$B$65537,MATCH($A59,l_goods!$A$3:$A$65537,0)),INDEX(background_technosphere!$F$2:$F$65536,MATCH($A59,background_technosphere!$C$2:$C$65536,0))),INDEX(l_fp!$B$3:$B$65537,MATCH($A59,l_fp!$A$3:$A$65537,0))),""))</f>
        <v/>
      </c>
    </row>
    <row r="60" spans="2:2" x14ac:dyDescent="0.25">
      <c r="B60" s="56" t="str">
        <f>IF(_xlfn.IFNA(_xlfn.IFNA(_xlfn.IFNA(INDEX(l_goods!$B$3:$B$65537,MATCH($A60,l_goods!$A$3:$A$65537,0)),INDEX(background_technosphere!$F$2:$F$65536,MATCH($A60,background_technosphere!$C$2:$C$65536,0))),INDEX(l_fp!$B$3:$B$65537,MATCH($A60,l_fp!$A$3:$A$65537,0))),"")=0,"",_xlfn.IFNA(_xlfn.IFNA(_xlfn.IFNA(INDEX(l_goods!$B$3:$B$65537,MATCH($A60,l_goods!$A$3:$A$65537,0)),INDEX(background_technosphere!$F$2:$F$65536,MATCH($A60,background_technosphere!$C$2:$C$65536,0))),INDEX(l_fp!$B$3:$B$65537,MATCH($A60,l_fp!$A$3:$A$65537,0))),""))</f>
        <v/>
      </c>
    </row>
    <row r="61" spans="2:2" x14ac:dyDescent="0.25">
      <c r="B61" s="56" t="str">
        <f>IF(_xlfn.IFNA(_xlfn.IFNA(_xlfn.IFNA(INDEX(l_goods!$B$3:$B$65537,MATCH($A61,l_goods!$A$3:$A$65537,0)),INDEX(background_technosphere!$F$2:$F$65536,MATCH($A61,background_technosphere!$C$2:$C$65536,0))),INDEX(l_fp!$B$3:$B$65537,MATCH($A61,l_fp!$A$3:$A$65537,0))),"")=0,"",_xlfn.IFNA(_xlfn.IFNA(_xlfn.IFNA(INDEX(l_goods!$B$3:$B$65537,MATCH($A61,l_goods!$A$3:$A$65537,0)),INDEX(background_technosphere!$F$2:$F$65536,MATCH($A61,background_technosphere!$C$2:$C$65536,0))),INDEX(l_fp!$B$3:$B$65537,MATCH($A61,l_fp!$A$3:$A$65537,0))),""))</f>
        <v/>
      </c>
    </row>
    <row r="62" spans="2:2" x14ac:dyDescent="0.25">
      <c r="B62" s="56" t="str">
        <f>IF(_xlfn.IFNA(_xlfn.IFNA(_xlfn.IFNA(INDEX(l_goods!$B$3:$B$65537,MATCH($A62,l_goods!$A$3:$A$65537,0)),INDEX(background_technosphere!$F$2:$F$65536,MATCH($A62,background_technosphere!$C$2:$C$65536,0))),INDEX(l_fp!$B$3:$B$65537,MATCH($A62,l_fp!$A$3:$A$65537,0))),"")=0,"",_xlfn.IFNA(_xlfn.IFNA(_xlfn.IFNA(INDEX(l_goods!$B$3:$B$65537,MATCH($A62,l_goods!$A$3:$A$65537,0)),INDEX(background_technosphere!$F$2:$F$65536,MATCH($A62,background_technosphere!$C$2:$C$65536,0))),INDEX(l_fp!$B$3:$B$65537,MATCH($A62,l_fp!$A$3:$A$65537,0))),""))</f>
        <v/>
      </c>
    </row>
    <row r="63" spans="2:2" x14ac:dyDescent="0.25">
      <c r="B63" s="56" t="str">
        <f>IF(_xlfn.IFNA(_xlfn.IFNA(_xlfn.IFNA(INDEX(l_goods!$B$3:$B$65537,MATCH($A63,l_goods!$A$3:$A$65537,0)),INDEX(background_technosphere!$F$2:$F$65536,MATCH($A63,background_technosphere!$C$2:$C$65536,0))),INDEX(l_fp!$B$3:$B$65537,MATCH($A63,l_fp!$A$3:$A$65537,0))),"")=0,"",_xlfn.IFNA(_xlfn.IFNA(_xlfn.IFNA(INDEX(l_goods!$B$3:$B$65537,MATCH($A63,l_goods!$A$3:$A$65537,0)),INDEX(background_technosphere!$F$2:$F$65536,MATCH($A63,background_technosphere!$C$2:$C$65536,0))),INDEX(l_fp!$B$3:$B$65537,MATCH($A63,l_fp!$A$3:$A$65537,0))),""))</f>
        <v/>
      </c>
    </row>
    <row r="64" spans="2:2" x14ac:dyDescent="0.25">
      <c r="B64" s="56" t="str">
        <f>IF(_xlfn.IFNA(_xlfn.IFNA(_xlfn.IFNA(INDEX(l_goods!$B$3:$B$65537,MATCH($A64,l_goods!$A$3:$A$65537,0)),INDEX(background_technosphere!$F$2:$F$65536,MATCH($A64,background_technosphere!$C$2:$C$65536,0))),INDEX(l_fp!$B$3:$B$65537,MATCH($A64,l_fp!$A$3:$A$65537,0))),"")=0,"",_xlfn.IFNA(_xlfn.IFNA(_xlfn.IFNA(INDEX(l_goods!$B$3:$B$65537,MATCH($A64,l_goods!$A$3:$A$65537,0)),INDEX(background_technosphere!$F$2:$F$65536,MATCH($A64,background_technosphere!$C$2:$C$65536,0))),INDEX(l_fp!$B$3:$B$65537,MATCH($A64,l_fp!$A$3:$A$65537,0))),""))</f>
        <v/>
      </c>
    </row>
    <row r="65" spans="2:2" x14ac:dyDescent="0.25">
      <c r="B65" s="56" t="str">
        <f>IF(_xlfn.IFNA(_xlfn.IFNA(_xlfn.IFNA(INDEX(l_goods!$B$3:$B$65537,MATCH($A65,l_goods!$A$3:$A$65537,0)),INDEX(background_technosphere!$F$2:$F$65536,MATCH($A65,background_technosphere!$C$2:$C$65536,0))),INDEX(l_fp!$B$3:$B$65537,MATCH($A65,l_fp!$A$3:$A$65537,0))),"")=0,"",_xlfn.IFNA(_xlfn.IFNA(_xlfn.IFNA(INDEX(l_goods!$B$3:$B$65537,MATCH($A65,l_goods!$A$3:$A$65537,0)),INDEX(background_technosphere!$F$2:$F$65536,MATCH($A65,background_technosphere!$C$2:$C$65536,0))),INDEX(l_fp!$B$3:$B$65537,MATCH($A65,l_fp!$A$3:$A$65537,0))),""))</f>
        <v/>
      </c>
    </row>
    <row r="66" spans="2:2" x14ac:dyDescent="0.25">
      <c r="B66" s="56" t="str">
        <f>IF(_xlfn.IFNA(_xlfn.IFNA(_xlfn.IFNA(INDEX(l_goods!$B$3:$B$65537,MATCH($A66,l_goods!$A$3:$A$65537,0)),INDEX(background_technosphere!$F$2:$F$65536,MATCH($A66,background_technosphere!$C$2:$C$65536,0))),INDEX(l_fp!$B$3:$B$65537,MATCH($A66,l_fp!$A$3:$A$65537,0))),"")=0,"",_xlfn.IFNA(_xlfn.IFNA(_xlfn.IFNA(INDEX(l_goods!$B$3:$B$65537,MATCH($A66,l_goods!$A$3:$A$65537,0)),INDEX(background_technosphere!$F$2:$F$65536,MATCH($A66,background_technosphere!$C$2:$C$65536,0))),INDEX(l_fp!$B$3:$B$65537,MATCH($A66,l_fp!$A$3:$A$65537,0))),""))</f>
        <v/>
      </c>
    </row>
    <row r="67" spans="2:2" x14ac:dyDescent="0.25">
      <c r="B67" s="56" t="str">
        <f>IF(_xlfn.IFNA(_xlfn.IFNA(_xlfn.IFNA(INDEX(l_goods!$B$3:$B$65537,MATCH($A67,l_goods!$A$3:$A$65537,0)),INDEX(background_technosphere!$F$2:$F$65536,MATCH($A67,background_technosphere!$C$2:$C$65536,0))),INDEX(l_fp!$B$3:$B$65537,MATCH($A67,l_fp!$A$3:$A$65537,0))),"")=0,"",_xlfn.IFNA(_xlfn.IFNA(_xlfn.IFNA(INDEX(l_goods!$B$3:$B$65537,MATCH($A67,l_goods!$A$3:$A$65537,0)),INDEX(background_technosphere!$F$2:$F$65536,MATCH($A67,background_technosphere!$C$2:$C$65536,0))),INDEX(l_fp!$B$3:$B$65537,MATCH($A67,l_fp!$A$3:$A$65537,0))),""))</f>
        <v/>
      </c>
    </row>
    <row r="68" spans="2:2" x14ac:dyDescent="0.25">
      <c r="B68" s="56" t="str">
        <f>IF(_xlfn.IFNA(_xlfn.IFNA(_xlfn.IFNA(INDEX(l_goods!$B$3:$B$65537,MATCH($A68,l_goods!$A$3:$A$65537,0)),INDEX(background_technosphere!$F$2:$F$65536,MATCH($A68,background_technosphere!$C$2:$C$65536,0))),INDEX(l_fp!$B$3:$B$65537,MATCH($A68,l_fp!$A$3:$A$65537,0))),"")=0,"",_xlfn.IFNA(_xlfn.IFNA(_xlfn.IFNA(INDEX(l_goods!$B$3:$B$65537,MATCH($A68,l_goods!$A$3:$A$65537,0)),INDEX(background_technosphere!$F$2:$F$65536,MATCH($A68,background_technosphere!$C$2:$C$65536,0))),INDEX(l_fp!$B$3:$B$65537,MATCH($A68,l_fp!$A$3:$A$65537,0))),""))</f>
        <v/>
      </c>
    </row>
    <row r="69" spans="2:2" x14ac:dyDescent="0.25">
      <c r="B69" s="56" t="str">
        <f>IF(_xlfn.IFNA(_xlfn.IFNA(_xlfn.IFNA(INDEX(l_goods!$B$3:$B$65537,MATCH($A69,l_goods!$A$3:$A$65537,0)),INDEX(background_technosphere!$F$2:$F$65536,MATCH($A69,background_technosphere!$C$2:$C$65536,0))),INDEX(l_fp!$B$3:$B$65537,MATCH($A69,l_fp!$A$3:$A$65537,0))),"")=0,"",_xlfn.IFNA(_xlfn.IFNA(_xlfn.IFNA(INDEX(l_goods!$B$3:$B$65537,MATCH($A69,l_goods!$A$3:$A$65537,0)),INDEX(background_technosphere!$F$2:$F$65536,MATCH($A69,background_technosphere!$C$2:$C$65536,0))),INDEX(l_fp!$B$3:$B$65537,MATCH($A69,l_fp!$A$3:$A$65537,0))),""))</f>
        <v/>
      </c>
    </row>
    <row r="70" spans="2:2" x14ac:dyDescent="0.25">
      <c r="B70" s="56" t="str">
        <f>IF(_xlfn.IFNA(_xlfn.IFNA(_xlfn.IFNA(INDEX(l_goods!$B$3:$B$65537,MATCH($A70,l_goods!$A$3:$A$65537,0)),INDEX(background_technosphere!$F$2:$F$65536,MATCH($A70,background_technosphere!$C$2:$C$65536,0))),INDEX(l_fp!$B$3:$B$65537,MATCH($A70,l_fp!$A$3:$A$65537,0))),"")=0,"",_xlfn.IFNA(_xlfn.IFNA(_xlfn.IFNA(INDEX(l_goods!$B$3:$B$65537,MATCH($A70,l_goods!$A$3:$A$65537,0)),INDEX(background_technosphere!$F$2:$F$65536,MATCH($A70,background_technosphere!$C$2:$C$65536,0))),INDEX(l_fp!$B$3:$B$65537,MATCH($A70,l_fp!$A$3:$A$65537,0))),""))</f>
        <v/>
      </c>
    </row>
    <row r="71" spans="2:2" x14ac:dyDescent="0.25">
      <c r="B71" s="56" t="str">
        <f>IF(_xlfn.IFNA(_xlfn.IFNA(_xlfn.IFNA(INDEX(l_goods!$B$3:$B$65537,MATCH($A71,l_goods!$A$3:$A$65537,0)),INDEX(background_technosphere!$F$2:$F$65536,MATCH($A71,background_technosphere!$C$2:$C$65536,0))),INDEX(l_fp!$B$3:$B$65537,MATCH($A71,l_fp!$A$3:$A$65537,0))),"")=0,"",_xlfn.IFNA(_xlfn.IFNA(_xlfn.IFNA(INDEX(l_goods!$B$3:$B$65537,MATCH($A71,l_goods!$A$3:$A$65537,0)),INDEX(background_technosphere!$F$2:$F$65536,MATCH($A71,background_technosphere!$C$2:$C$65536,0))),INDEX(l_fp!$B$3:$B$65537,MATCH($A71,l_fp!$A$3:$A$65537,0))),""))</f>
        <v/>
      </c>
    </row>
    <row r="72" spans="2:2" x14ac:dyDescent="0.25">
      <c r="B72" s="56" t="str">
        <f>IF(_xlfn.IFNA(_xlfn.IFNA(_xlfn.IFNA(INDEX(l_goods!$B$3:$B$65537,MATCH($A72,l_goods!$A$3:$A$65537,0)),INDEX(background_technosphere!$F$2:$F$65536,MATCH($A72,background_technosphere!$C$2:$C$65536,0))),INDEX(l_fp!$B$3:$B$65537,MATCH($A72,l_fp!$A$3:$A$65537,0))),"")=0,"",_xlfn.IFNA(_xlfn.IFNA(_xlfn.IFNA(INDEX(l_goods!$B$3:$B$65537,MATCH($A72,l_goods!$A$3:$A$65537,0)),INDEX(background_technosphere!$F$2:$F$65536,MATCH($A72,background_technosphere!$C$2:$C$65536,0))),INDEX(l_fp!$B$3:$B$65537,MATCH($A72,l_fp!$A$3:$A$65537,0))),""))</f>
        <v/>
      </c>
    </row>
    <row r="73" spans="2:2" x14ac:dyDescent="0.25">
      <c r="B73" s="56" t="str">
        <f>IF(_xlfn.IFNA(_xlfn.IFNA(_xlfn.IFNA(INDEX(l_goods!$B$3:$B$65537,MATCH($A73,l_goods!$A$3:$A$65537,0)),INDEX(background_technosphere!$F$2:$F$65536,MATCH($A73,background_technosphere!$C$2:$C$65536,0))),INDEX(l_fp!$B$3:$B$65537,MATCH($A73,l_fp!$A$3:$A$65537,0))),"")=0,"",_xlfn.IFNA(_xlfn.IFNA(_xlfn.IFNA(INDEX(l_goods!$B$3:$B$65537,MATCH($A73,l_goods!$A$3:$A$65537,0)),INDEX(background_technosphere!$F$2:$F$65536,MATCH($A73,background_technosphere!$C$2:$C$65536,0))),INDEX(l_fp!$B$3:$B$65537,MATCH($A73,l_fp!$A$3:$A$65537,0))),""))</f>
        <v/>
      </c>
    </row>
    <row r="74" spans="2:2" x14ac:dyDescent="0.25">
      <c r="B74" s="56" t="str">
        <f>IF(_xlfn.IFNA(_xlfn.IFNA(_xlfn.IFNA(INDEX(l_goods!$B$3:$B$65537,MATCH($A74,l_goods!$A$3:$A$65537,0)),INDEX(background_technosphere!$F$2:$F$65536,MATCH($A74,background_technosphere!$C$2:$C$65536,0))),INDEX(l_fp!$B$3:$B$65537,MATCH($A74,l_fp!$A$3:$A$65537,0))),"")=0,"",_xlfn.IFNA(_xlfn.IFNA(_xlfn.IFNA(INDEX(l_goods!$B$3:$B$65537,MATCH($A74,l_goods!$A$3:$A$65537,0)),INDEX(background_technosphere!$F$2:$F$65536,MATCH($A74,background_technosphere!$C$2:$C$65536,0))),INDEX(l_fp!$B$3:$B$65537,MATCH($A74,l_fp!$A$3:$A$65537,0))),""))</f>
        <v/>
      </c>
    </row>
    <row r="75" spans="2:2" x14ac:dyDescent="0.25">
      <c r="B75" s="56" t="str">
        <f>IF(_xlfn.IFNA(_xlfn.IFNA(_xlfn.IFNA(INDEX(l_goods!$B$3:$B$65537,MATCH($A75,l_goods!$A$3:$A$65537,0)),INDEX(background_technosphere!$F$2:$F$65536,MATCH($A75,background_technosphere!$C$2:$C$65536,0))),INDEX(l_fp!$B$3:$B$65537,MATCH($A75,l_fp!$A$3:$A$65537,0))),"")=0,"",_xlfn.IFNA(_xlfn.IFNA(_xlfn.IFNA(INDEX(l_goods!$B$3:$B$65537,MATCH($A75,l_goods!$A$3:$A$65537,0)),INDEX(background_technosphere!$F$2:$F$65536,MATCH($A75,background_technosphere!$C$2:$C$65536,0))),INDEX(l_fp!$B$3:$B$65537,MATCH($A75,l_fp!$A$3:$A$65537,0))),""))</f>
        <v/>
      </c>
    </row>
    <row r="76" spans="2:2" x14ac:dyDescent="0.25">
      <c r="B76" s="56" t="str">
        <f>IF(_xlfn.IFNA(_xlfn.IFNA(_xlfn.IFNA(INDEX(l_goods!$B$3:$B$65537,MATCH($A76,l_goods!$A$3:$A$65537,0)),INDEX(background_technosphere!$F$2:$F$65536,MATCH($A76,background_technosphere!$C$2:$C$65536,0))),INDEX(l_fp!$B$3:$B$65537,MATCH($A76,l_fp!$A$3:$A$65537,0))),"")=0,"",_xlfn.IFNA(_xlfn.IFNA(_xlfn.IFNA(INDEX(l_goods!$B$3:$B$65537,MATCH($A76,l_goods!$A$3:$A$65537,0)),INDEX(background_technosphere!$F$2:$F$65536,MATCH($A76,background_technosphere!$C$2:$C$65536,0))),INDEX(l_fp!$B$3:$B$65537,MATCH($A76,l_fp!$A$3:$A$65537,0))),""))</f>
        <v/>
      </c>
    </row>
    <row r="77" spans="2:2" x14ac:dyDescent="0.25">
      <c r="B77" s="56" t="str">
        <f>IF(_xlfn.IFNA(_xlfn.IFNA(_xlfn.IFNA(INDEX(l_goods!$B$3:$B$65537,MATCH($A77,l_goods!$A$3:$A$65537,0)),INDEX(background_technosphere!$F$2:$F$65536,MATCH($A77,background_technosphere!$C$2:$C$65536,0))),INDEX(l_fp!$B$3:$B$65537,MATCH($A77,l_fp!$A$3:$A$65537,0))),"")=0,"",_xlfn.IFNA(_xlfn.IFNA(_xlfn.IFNA(INDEX(l_goods!$B$3:$B$65537,MATCH($A77,l_goods!$A$3:$A$65537,0)),INDEX(background_technosphere!$F$2:$F$65536,MATCH($A77,background_technosphere!$C$2:$C$65536,0))),INDEX(l_fp!$B$3:$B$65537,MATCH($A77,l_fp!$A$3:$A$65537,0))),""))</f>
        <v/>
      </c>
    </row>
    <row r="78" spans="2:2" x14ac:dyDescent="0.25">
      <c r="B78" s="56" t="str">
        <f>IF(_xlfn.IFNA(_xlfn.IFNA(_xlfn.IFNA(INDEX(l_goods!$B$3:$B$65537,MATCH($A78,l_goods!$A$3:$A$65537,0)),INDEX(background_technosphere!$F$2:$F$65536,MATCH($A78,background_technosphere!$C$2:$C$65536,0))),INDEX(l_fp!$B$3:$B$65537,MATCH($A78,l_fp!$A$3:$A$65537,0))),"")=0,"",_xlfn.IFNA(_xlfn.IFNA(_xlfn.IFNA(INDEX(l_goods!$B$3:$B$65537,MATCH($A78,l_goods!$A$3:$A$65537,0)),INDEX(background_technosphere!$F$2:$F$65536,MATCH($A78,background_technosphere!$C$2:$C$65536,0))),INDEX(l_fp!$B$3:$B$65537,MATCH($A78,l_fp!$A$3:$A$65537,0))),""))</f>
        <v/>
      </c>
    </row>
    <row r="79" spans="2:2" x14ac:dyDescent="0.25">
      <c r="B79" s="56" t="str">
        <f>IF(_xlfn.IFNA(_xlfn.IFNA(_xlfn.IFNA(INDEX(l_goods!$B$3:$B$65537,MATCH($A79,l_goods!$A$3:$A$65537,0)),INDEX(background_technosphere!$F$2:$F$65536,MATCH($A79,background_technosphere!$C$2:$C$65536,0))),INDEX(l_fp!$B$3:$B$65537,MATCH($A79,l_fp!$A$3:$A$65537,0))),"")=0,"",_xlfn.IFNA(_xlfn.IFNA(_xlfn.IFNA(INDEX(l_goods!$B$3:$B$65537,MATCH($A79,l_goods!$A$3:$A$65537,0)),INDEX(background_technosphere!$F$2:$F$65536,MATCH($A79,background_technosphere!$C$2:$C$65536,0))),INDEX(l_fp!$B$3:$B$65537,MATCH($A79,l_fp!$A$3:$A$65537,0))),""))</f>
        <v/>
      </c>
    </row>
    <row r="80" spans="2:2" x14ac:dyDescent="0.25">
      <c r="B80" s="56" t="str">
        <f>IF(_xlfn.IFNA(_xlfn.IFNA(_xlfn.IFNA(INDEX(l_goods!$B$3:$B$65537,MATCH($A80,l_goods!$A$3:$A$65537,0)),INDEX(background_technosphere!$F$2:$F$65536,MATCH($A80,background_technosphere!$C$2:$C$65536,0))),INDEX(l_fp!$B$3:$B$65537,MATCH($A80,l_fp!$A$3:$A$65537,0))),"")=0,"",_xlfn.IFNA(_xlfn.IFNA(_xlfn.IFNA(INDEX(l_goods!$B$3:$B$65537,MATCH($A80,l_goods!$A$3:$A$65537,0)),INDEX(background_technosphere!$F$2:$F$65536,MATCH($A80,background_technosphere!$C$2:$C$65536,0))),INDEX(l_fp!$B$3:$B$65537,MATCH($A80,l_fp!$A$3:$A$65537,0))),""))</f>
        <v/>
      </c>
    </row>
    <row r="81" spans="2:2" x14ac:dyDescent="0.25">
      <c r="B81" s="56" t="str">
        <f>IF(_xlfn.IFNA(_xlfn.IFNA(_xlfn.IFNA(INDEX(l_goods!$B$3:$B$65537,MATCH($A81,l_goods!$A$3:$A$65537,0)),INDEX(background_technosphere!$F$2:$F$65536,MATCH($A81,background_technosphere!$C$2:$C$65536,0))),INDEX(l_fp!$B$3:$B$65537,MATCH($A81,l_fp!$A$3:$A$65537,0))),"")=0,"",_xlfn.IFNA(_xlfn.IFNA(_xlfn.IFNA(INDEX(l_goods!$B$3:$B$65537,MATCH($A81,l_goods!$A$3:$A$65537,0)),INDEX(background_technosphere!$F$2:$F$65536,MATCH($A81,background_technosphere!$C$2:$C$65536,0))),INDEX(l_fp!$B$3:$B$65537,MATCH($A81,l_fp!$A$3:$A$65537,0))),""))</f>
        <v/>
      </c>
    </row>
    <row r="82" spans="2:2" x14ac:dyDescent="0.25">
      <c r="B82" s="56" t="str">
        <f>IF(_xlfn.IFNA(_xlfn.IFNA(_xlfn.IFNA(INDEX(l_goods!$B$3:$B$65537,MATCH($A82,l_goods!$A$3:$A$65537,0)),INDEX(background_technosphere!$F$2:$F$65536,MATCH($A82,background_technosphere!$C$2:$C$65536,0))),INDEX(l_fp!$B$3:$B$65537,MATCH($A82,l_fp!$A$3:$A$65537,0))),"")=0,"",_xlfn.IFNA(_xlfn.IFNA(_xlfn.IFNA(INDEX(l_goods!$B$3:$B$65537,MATCH($A82,l_goods!$A$3:$A$65537,0)),INDEX(background_technosphere!$F$2:$F$65536,MATCH($A82,background_technosphere!$C$2:$C$65536,0))),INDEX(l_fp!$B$3:$B$65537,MATCH($A82,l_fp!$A$3:$A$65537,0))),""))</f>
        <v/>
      </c>
    </row>
    <row r="83" spans="2:2" x14ac:dyDescent="0.25">
      <c r="B83" s="56" t="str">
        <f>IF(_xlfn.IFNA(_xlfn.IFNA(_xlfn.IFNA(INDEX(l_goods!$B$3:$B$65537,MATCH($A83,l_goods!$A$3:$A$65537,0)),INDEX(background_technosphere!$F$2:$F$65536,MATCH($A83,background_technosphere!$C$2:$C$65536,0))),INDEX(l_fp!$B$3:$B$65537,MATCH($A83,l_fp!$A$3:$A$65537,0))),"")=0,"",_xlfn.IFNA(_xlfn.IFNA(_xlfn.IFNA(INDEX(l_goods!$B$3:$B$65537,MATCH($A83,l_goods!$A$3:$A$65537,0)),INDEX(background_technosphere!$F$2:$F$65536,MATCH($A83,background_technosphere!$C$2:$C$65536,0))),INDEX(l_fp!$B$3:$B$65537,MATCH($A83,l_fp!$A$3:$A$65537,0))),""))</f>
        <v/>
      </c>
    </row>
    <row r="84" spans="2:2" x14ac:dyDescent="0.25">
      <c r="B84" s="56" t="str">
        <f>IF(_xlfn.IFNA(_xlfn.IFNA(_xlfn.IFNA(INDEX(l_goods!$B$3:$B$65537,MATCH($A84,l_goods!$A$3:$A$65537,0)),INDEX(background_technosphere!$F$2:$F$65536,MATCH($A84,background_technosphere!$C$2:$C$65536,0))),INDEX(l_fp!$B$3:$B$65537,MATCH($A84,l_fp!$A$3:$A$65537,0))),"")=0,"",_xlfn.IFNA(_xlfn.IFNA(_xlfn.IFNA(INDEX(l_goods!$B$3:$B$65537,MATCH($A84,l_goods!$A$3:$A$65537,0)),INDEX(background_technosphere!$F$2:$F$65536,MATCH($A84,background_technosphere!$C$2:$C$65536,0))),INDEX(l_fp!$B$3:$B$65537,MATCH($A84,l_fp!$A$3:$A$65537,0))),""))</f>
        <v/>
      </c>
    </row>
    <row r="85" spans="2:2" x14ac:dyDescent="0.25">
      <c r="B85" s="56" t="str">
        <f>IF(_xlfn.IFNA(_xlfn.IFNA(_xlfn.IFNA(INDEX(l_goods!$B$3:$B$65537,MATCH($A85,l_goods!$A$3:$A$65537,0)),INDEX(background_technosphere!$F$2:$F$65536,MATCH($A85,background_technosphere!$C$2:$C$65536,0))),INDEX(l_fp!$B$3:$B$65537,MATCH($A85,l_fp!$A$3:$A$65537,0))),"")=0,"",_xlfn.IFNA(_xlfn.IFNA(_xlfn.IFNA(INDEX(l_goods!$B$3:$B$65537,MATCH($A85,l_goods!$A$3:$A$65537,0)),INDEX(background_technosphere!$F$2:$F$65536,MATCH($A85,background_technosphere!$C$2:$C$65536,0))),INDEX(l_fp!$B$3:$B$65537,MATCH($A85,l_fp!$A$3:$A$65537,0))),""))</f>
        <v/>
      </c>
    </row>
    <row r="86" spans="2:2" x14ac:dyDescent="0.25">
      <c r="B86" s="56" t="str">
        <f>IF(_xlfn.IFNA(_xlfn.IFNA(_xlfn.IFNA(INDEX(l_goods!$B$3:$B$65537,MATCH($A86,l_goods!$A$3:$A$65537,0)),INDEX(background_technosphere!$F$2:$F$65536,MATCH($A86,background_technosphere!$C$2:$C$65536,0))),INDEX(l_fp!$B$3:$B$65537,MATCH($A86,l_fp!$A$3:$A$65537,0))),"")=0,"",_xlfn.IFNA(_xlfn.IFNA(_xlfn.IFNA(INDEX(l_goods!$B$3:$B$65537,MATCH($A86,l_goods!$A$3:$A$65537,0)),INDEX(background_technosphere!$F$2:$F$65536,MATCH($A86,background_technosphere!$C$2:$C$65536,0))),INDEX(l_fp!$B$3:$B$65537,MATCH($A86,l_fp!$A$3:$A$65537,0))),""))</f>
        <v/>
      </c>
    </row>
    <row r="87" spans="2:2" x14ac:dyDescent="0.25">
      <c r="B87" s="56" t="str">
        <f>IF(_xlfn.IFNA(_xlfn.IFNA(_xlfn.IFNA(INDEX(l_goods!$B$3:$B$65537,MATCH($A87,l_goods!$A$3:$A$65537,0)),INDEX(background_technosphere!$F$2:$F$65536,MATCH($A87,background_technosphere!$C$2:$C$65536,0))),INDEX(l_fp!$B$3:$B$65537,MATCH($A87,l_fp!$A$3:$A$65537,0))),"")=0,"",_xlfn.IFNA(_xlfn.IFNA(_xlfn.IFNA(INDEX(l_goods!$B$3:$B$65537,MATCH($A87,l_goods!$A$3:$A$65537,0)),INDEX(background_technosphere!$F$2:$F$65536,MATCH($A87,background_technosphere!$C$2:$C$65536,0))),INDEX(l_fp!$B$3:$B$65537,MATCH($A87,l_fp!$A$3:$A$65537,0))),""))</f>
        <v/>
      </c>
    </row>
    <row r="88" spans="2:2" x14ac:dyDescent="0.25">
      <c r="B88" s="56" t="str">
        <f>IF(_xlfn.IFNA(_xlfn.IFNA(_xlfn.IFNA(INDEX(l_goods!$B$3:$B$65537,MATCH($A88,l_goods!$A$3:$A$65537,0)),INDEX(background_technosphere!$F$2:$F$65536,MATCH($A88,background_technosphere!$C$2:$C$65536,0))),INDEX(l_fp!$B$3:$B$65537,MATCH($A88,l_fp!$A$3:$A$65537,0))),"")=0,"",_xlfn.IFNA(_xlfn.IFNA(_xlfn.IFNA(INDEX(l_goods!$B$3:$B$65537,MATCH($A88,l_goods!$A$3:$A$65537,0)),INDEX(background_technosphere!$F$2:$F$65536,MATCH($A88,background_technosphere!$C$2:$C$65536,0))),INDEX(l_fp!$B$3:$B$65537,MATCH($A88,l_fp!$A$3:$A$65537,0))),""))</f>
        <v/>
      </c>
    </row>
    <row r="89" spans="2:2" x14ac:dyDescent="0.25">
      <c r="B89" s="56" t="str">
        <f>IF(_xlfn.IFNA(_xlfn.IFNA(_xlfn.IFNA(INDEX(l_goods!$B$3:$B$65537,MATCH($A89,l_goods!$A$3:$A$65537,0)),INDEX(background_technosphere!$F$2:$F$65536,MATCH($A89,background_technosphere!$C$2:$C$65536,0))),INDEX(l_fp!$B$3:$B$65537,MATCH($A89,l_fp!$A$3:$A$65537,0))),"")=0,"",_xlfn.IFNA(_xlfn.IFNA(_xlfn.IFNA(INDEX(l_goods!$B$3:$B$65537,MATCH($A89,l_goods!$A$3:$A$65537,0)),INDEX(background_technosphere!$F$2:$F$65536,MATCH($A89,background_technosphere!$C$2:$C$65536,0))),INDEX(l_fp!$B$3:$B$65537,MATCH($A89,l_fp!$A$3:$A$65537,0))),""))</f>
        <v/>
      </c>
    </row>
    <row r="90" spans="2:2" x14ac:dyDescent="0.25">
      <c r="B90" s="56" t="str">
        <f>IF(_xlfn.IFNA(_xlfn.IFNA(_xlfn.IFNA(INDEX(l_goods!$B$3:$B$65537,MATCH($A90,l_goods!$A$3:$A$65537,0)),INDEX(background_technosphere!$F$2:$F$65536,MATCH($A90,background_technosphere!$C$2:$C$65536,0))),INDEX(l_fp!$B$3:$B$65537,MATCH($A90,l_fp!$A$3:$A$65537,0))),"")=0,"",_xlfn.IFNA(_xlfn.IFNA(_xlfn.IFNA(INDEX(l_goods!$B$3:$B$65537,MATCH($A90,l_goods!$A$3:$A$65537,0)),INDEX(background_technosphere!$F$2:$F$65536,MATCH($A90,background_technosphere!$C$2:$C$65536,0))),INDEX(l_fp!$B$3:$B$65537,MATCH($A90,l_fp!$A$3:$A$65537,0))),""))</f>
        <v/>
      </c>
    </row>
    <row r="91" spans="2:2" x14ac:dyDescent="0.25">
      <c r="B91" s="56" t="str">
        <f>IF(_xlfn.IFNA(_xlfn.IFNA(_xlfn.IFNA(INDEX(l_goods!$B$3:$B$65537,MATCH($A91,l_goods!$A$3:$A$65537,0)),INDEX(background_technosphere!$F$2:$F$65536,MATCH($A91,background_technosphere!$C$2:$C$65536,0))),INDEX(l_fp!$B$3:$B$65537,MATCH($A91,l_fp!$A$3:$A$65537,0))),"")=0,"",_xlfn.IFNA(_xlfn.IFNA(_xlfn.IFNA(INDEX(l_goods!$B$3:$B$65537,MATCH($A91,l_goods!$A$3:$A$65537,0)),INDEX(background_technosphere!$F$2:$F$65536,MATCH($A91,background_technosphere!$C$2:$C$65536,0))),INDEX(l_fp!$B$3:$B$65537,MATCH($A91,l_fp!$A$3:$A$65537,0))),""))</f>
        <v/>
      </c>
    </row>
    <row r="92" spans="2:2" x14ac:dyDescent="0.25">
      <c r="B92" s="56" t="str">
        <f>IF(_xlfn.IFNA(_xlfn.IFNA(_xlfn.IFNA(INDEX(l_goods!$B$3:$B$65537,MATCH($A92,l_goods!$A$3:$A$65537,0)),INDEX(background_technosphere!$F$2:$F$65536,MATCH($A92,background_technosphere!$C$2:$C$65536,0))),INDEX(l_fp!$B$3:$B$65537,MATCH($A92,l_fp!$A$3:$A$65537,0))),"")=0,"",_xlfn.IFNA(_xlfn.IFNA(_xlfn.IFNA(INDEX(l_goods!$B$3:$B$65537,MATCH($A92,l_goods!$A$3:$A$65537,0)),INDEX(background_technosphere!$F$2:$F$65536,MATCH($A92,background_technosphere!$C$2:$C$65536,0))),INDEX(l_fp!$B$3:$B$65537,MATCH($A92,l_fp!$A$3:$A$65537,0))),""))</f>
        <v/>
      </c>
    </row>
    <row r="93" spans="2:2" x14ac:dyDescent="0.25">
      <c r="B93" s="56" t="str">
        <f>IF(_xlfn.IFNA(_xlfn.IFNA(_xlfn.IFNA(INDEX(l_goods!$B$3:$B$65537,MATCH($A93,l_goods!$A$3:$A$65537,0)),INDEX(background_technosphere!$F$2:$F$65536,MATCH($A93,background_technosphere!$C$2:$C$65536,0))),INDEX(l_fp!$B$3:$B$65537,MATCH($A93,l_fp!$A$3:$A$65537,0))),"")=0,"",_xlfn.IFNA(_xlfn.IFNA(_xlfn.IFNA(INDEX(l_goods!$B$3:$B$65537,MATCH($A93,l_goods!$A$3:$A$65537,0)),INDEX(background_technosphere!$F$2:$F$65536,MATCH($A93,background_technosphere!$C$2:$C$65536,0))),INDEX(l_fp!$B$3:$B$65537,MATCH($A93,l_fp!$A$3:$A$65537,0))),""))</f>
        <v/>
      </c>
    </row>
    <row r="94" spans="2:2" x14ac:dyDescent="0.25">
      <c r="B94" s="56" t="str">
        <f>IF(_xlfn.IFNA(_xlfn.IFNA(_xlfn.IFNA(INDEX(l_goods!$B$3:$B$65537,MATCH($A94,l_goods!$A$3:$A$65537,0)),INDEX(background_technosphere!$F$2:$F$65536,MATCH($A94,background_technosphere!$C$2:$C$65536,0))),INDEX(l_fp!$B$3:$B$65537,MATCH($A94,l_fp!$A$3:$A$65537,0))),"")=0,"",_xlfn.IFNA(_xlfn.IFNA(_xlfn.IFNA(INDEX(l_goods!$B$3:$B$65537,MATCH($A94,l_goods!$A$3:$A$65537,0)),INDEX(background_technosphere!$F$2:$F$65536,MATCH($A94,background_technosphere!$C$2:$C$65536,0))),INDEX(l_fp!$B$3:$B$65537,MATCH($A94,l_fp!$A$3:$A$65537,0))),""))</f>
        <v/>
      </c>
    </row>
    <row r="95" spans="2:2" x14ac:dyDescent="0.25">
      <c r="B95" s="56" t="str">
        <f>IF(_xlfn.IFNA(_xlfn.IFNA(_xlfn.IFNA(INDEX(l_goods!$B$3:$B$65537,MATCH($A95,l_goods!$A$3:$A$65537,0)),INDEX(background_technosphere!$F$2:$F$65536,MATCH($A95,background_technosphere!$C$2:$C$65536,0))),INDEX(l_fp!$B$3:$B$65537,MATCH($A95,l_fp!$A$3:$A$65537,0))),"")=0,"",_xlfn.IFNA(_xlfn.IFNA(_xlfn.IFNA(INDEX(l_goods!$B$3:$B$65537,MATCH($A95,l_goods!$A$3:$A$65537,0)),INDEX(background_technosphere!$F$2:$F$65536,MATCH($A95,background_technosphere!$C$2:$C$65536,0))),INDEX(l_fp!$B$3:$B$65537,MATCH($A95,l_fp!$A$3:$A$65537,0))),""))</f>
        <v/>
      </c>
    </row>
    <row r="96" spans="2:2" x14ac:dyDescent="0.25">
      <c r="B96" s="56" t="str">
        <f>IF(_xlfn.IFNA(_xlfn.IFNA(_xlfn.IFNA(INDEX(l_goods!$B$3:$B$65537,MATCH($A96,l_goods!$A$3:$A$65537,0)),INDEX(background_technosphere!$F$2:$F$65536,MATCH($A96,background_technosphere!$C$2:$C$65536,0))),INDEX(l_fp!$B$3:$B$65537,MATCH($A96,l_fp!$A$3:$A$65537,0))),"")=0,"",_xlfn.IFNA(_xlfn.IFNA(_xlfn.IFNA(INDEX(l_goods!$B$3:$B$65537,MATCH($A96,l_goods!$A$3:$A$65537,0)),INDEX(background_technosphere!$F$2:$F$65536,MATCH($A96,background_technosphere!$C$2:$C$65536,0))),INDEX(l_fp!$B$3:$B$65537,MATCH($A96,l_fp!$A$3:$A$65537,0))),""))</f>
        <v/>
      </c>
    </row>
    <row r="97" spans="2:2" x14ac:dyDescent="0.25">
      <c r="B97" s="56" t="str">
        <f>IF(_xlfn.IFNA(_xlfn.IFNA(_xlfn.IFNA(INDEX(l_goods!$B$3:$B$65537,MATCH($A97,l_goods!$A$3:$A$65537,0)),INDEX(background_technosphere!$F$2:$F$65536,MATCH($A97,background_technosphere!$C$2:$C$65536,0))),INDEX(l_fp!$B$3:$B$65537,MATCH($A97,l_fp!$A$3:$A$65537,0))),"")=0,"",_xlfn.IFNA(_xlfn.IFNA(_xlfn.IFNA(INDEX(l_goods!$B$3:$B$65537,MATCH($A97,l_goods!$A$3:$A$65537,0)),INDEX(background_technosphere!$F$2:$F$65536,MATCH($A97,background_technosphere!$C$2:$C$65536,0))),INDEX(l_fp!$B$3:$B$65537,MATCH($A97,l_fp!$A$3:$A$65537,0))),""))</f>
        <v/>
      </c>
    </row>
    <row r="98" spans="2:2" x14ac:dyDescent="0.25">
      <c r="B98" s="56" t="str">
        <f>IF(_xlfn.IFNA(_xlfn.IFNA(_xlfn.IFNA(INDEX(l_goods!$B$3:$B$65537,MATCH($A98,l_goods!$A$3:$A$65537,0)),INDEX(background_technosphere!$F$2:$F$65536,MATCH($A98,background_technosphere!$C$2:$C$65536,0))),INDEX(l_fp!$B$3:$B$65537,MATCH($A98,l_fp!$A$3:$A$65537,0))),"")=0,"",_xlfn.IFNA(_xlfn.IFNA(_xlfn.IFNA(INDEX(l_goods!$B$3:$B$65537,MATCH($A98,l_goods!$A$3:$A$65537,0)),INDEX(background_technosphere!$F$2:$F$65536,MATCH($A98,background_technosphere!$C$2:$C$65536,0))),INDEX(l_fp!$B$3:$B$65537,MATCH($A98,l_fp!$A$3:$A$65537,0))),""))</f>
        <v/>
      </c>
    </row>
    <row r="99" spans="2:2" x14ac:dyDescent="0.25">
      <c r="B99" s="56" t="str">
        <f>IF(_xlfn.IFNA(_xlfn.IFNA(_xlfn.IFNA(INDEX(l_goods!$B$3:$B$65537,MATCH($A99,l_goods!$A$3:$A$65537,0)),INDEX(background_technosphere!$F$2:$F$65536,MATCH($A99,background_technosphere!$C$2:$C$65536,0))),INDEX(l_fp!$B$3:$B$65537,MATCH($A99,l_fp!$A$3:$A$65537,0))),"")=0,"",_xlfn.IFNA(_xlfn.IFNA(_xlfn.IFNA(INDEX(l_goods!$B$3:$B$65537,MATCH($A99,l_goods!$A$3:$A$65537,0)),INDEX(background_technosphere!$F$2:$F$65536,MATCH($A99,background_technosphere!$C$2:$C$65536,0))),INDEX(l_fp!$B$3:$B$65537,MATCH($A99,l_fp!$A$3:$A$65537,0))),""))</f>
        <v/>
      </c>
    </row>
    <row r="100" spans="2:2" x14ac:dyDescent="0.25">
      <c r="B100" s="56" t="str">
        <f>IF(_xlfn.IFNA(_xlfn.IFNA(_xlfn.IFNA(INDEX(l_goods!$B$3:$B$65537,MATCH($A100,l_goods!$A$3:$A$65537,0)),INDEX(background_technosphere!$F$2:$F$65536,MATCH($A100,background_technosphere!$C$2:$C$65536,0))),INDEX(l_fp!$B$3:$B$65537,MATCH($A100,l_fp!$A$3:$A$65537,0))),"")=0,"",_xlfn.IFNA(_xlfn.IFNA(_xlfn.IFNA(INDEX(l_goods!$B$3:$B$65537,MATCH($A100,l_goods!$A$3:$A$65537,0)),INDEX(background_technosphere!$F$2:$F$65536,MATCH($A100,background_technosphere!$C$2:$C$65536,0))),INDEX(l_fp!$B$3:$B$65537,MATCH($A100,l_fp!$A$3:$A$65537,0))),""))</f>
        <v/>
      </c>
    </row>
    <row r="101" spans="2:2" x14ac:dyDescent="0.25">
      <c r="B101" s="56" t="str">
        <f>IF(_xlfn.IFNA(_xlfn.IFNA(_xlfn.IFNA(INDEX(l_goods!$B$3:$B$65537,MATCH($A101,l_goods!$A$3:$A$65537,0)),INDEX(background_technosphere!$F$2:$F$65536,MATCH($A101,background_technosphere!$C$2:$C$65536,0))),INDEX(l_fp!$B$3:$B$65537,MATCH($A101,l_fp!$A$3:$A$65537,0))),"")=0,"",_xlfn.IFNA(_xlfn.IFNA(_xlfn.IFNA(INDEX(l_goods!$B$3:$B$65537,MATCH($A101,l_goods!$A$3:$A$65537,0)),INDEX(background_technosphere!$F$2:$F$65536,MATCH($A101,background_technosphere!$C$2:$C$65536,0))),INDEX(l_fp!$B$3:$B$65537,MATCH($A101,l_fp!$A$3:$A$65537,0))),""))</f>
        <v/>
      </c>
    </row>
    <row r="102" spans="2:2" x14ac:dyDescent="0.25">
      <c r="B102" s="56" t="str">
        <f>IF(_xlfn.IFNA(_xlfn.IFNA(_xlfn.IFNA(INDEX(l_goods!$B$3:$B$65537,MATCH($A102,l_goods!$A$3:$A$65537,0)),INDEX(background_technosphere!$F$2:$F$65536,MATCH($A102,background_technosphere!$C$2:$C$65536,0))),INDEX(l_fp!$B$3:$B$65537,MATCH($A102,l_fp!$A$3:$A$65537,0))),"")=0,"",_xlfn.IFNA(_xlfn.IFNA(_xlfn.IFNA(INDEX(l_goods!$B$3:$B$65537,MATCH($A102,l_goods!$A$3:$A$65537,0)),INDEX(background_technosphere!$F$2:$F$65536,MATCH($A102,background_technosphere!$C$2:$C$65536,0))),INDEX(l_fp!$B$3:$B$65537,MATCH($A102,l_fp!$A$3:$A$65537,0))),""))</f>
        <v/>
      </c>
    </row>
    <row r="103" spans="2:2" x14ac:dyDescent="0.25">
      <c r="B103" s="56" t="str">
        <f>IF(_xlfn.IFNA(_xlfn.IFNA(_xlfn.IFNA(INDEX(l_goods!$B$3:$B$65537,MATCH($A103,l_goods!$A$3:$A$65537,0)),INDEX(background_technosphere!$F$2:$F$65536,MATCH($A103,background_technosphere!$C$2:$C$65536,0))),INDEX(l_fp!$B$3:$B$65537,MATCH($A103,l_fp!$A$3:$A$65537,0))),"")=0,"",_xlfn.IFNA(_xlfn.IFNA(_xlfn.IFNA(INDEX(l_goods!$B$3:$B$65537,MATCH($A103,l_goods!$A$3:$A$65537,0)),INDEX(background_technosphere!$F$2:$F$65536,MATCH($A103,background_technosphere!$C$2:$C$65536,0))),INDEX(l_fp!$B$3:$B$65537,MATCH($A103,l_fp!$A$3:$A$65537,0))),""))</f>
        <v/>
      </c>
    </row>
    <row r="104" spans="2:2" x14ac:dyDescent="0.25">
      <c r="B104" s="56" t="str">
        <f>IF(_xlfn.IFNA(_xlfn.IFNA(_xlfn.IFNA(INDEX(l_goods!$B$3:$B$65537,MATCH($A104,l_goods!$A$3:$A$65537,0)),INDEX(background_technosphere!$F$2:$F$65536,MATCH($A104,background_technosphere!$C$2:$C$65536,0))),INDEX(l_fp!$B$3:$B$65537,MATCH($A104,l_fp!$A$3:$A$65537,0))),"")=0,"",_xlfn.IFNA(_xlfn.IFNA(_xlfn.IFNA(INDEX(l_goods!$B$3:$B$65537,MATCH($A104,l_goods!$A$3:$A$65537,0)),INDEX(background_technosphere!$F$2:$F$65536,MATCH($A104,background_technosphere!$C$2:$C$65536,0))),INDEX(l_fp!$B$3:$B$65537,MATCH($A104,l_fp!$A$3:$A$65537,0))),""))</f>
        <v/>
      </c>
    </row>
    <row r="105" spans="2:2" x14ac:dyDescent="0.25">
      <c r="B105" s="56" t="str">
        <f>IF(_xlfn.IFNA(_xlfn.IFNA(_xlfn.IFNA(INDEX(l_goods!$B$3:$B$65537,MATCH($A105,l_goods!$A$3:$A$65537,0)),INDEX(background_technosphere!$F$2:$F$65536,MATCH($A105,background_technosphere!$C$2:$C$65536,0))),INDEX(l_fp!$B$3:$B$65537,MATCH($A105,l_fp!$A$3:$A$65537,0))),"")=0,"",_xlfn.IFNA(_xlfn.IFNA(_xlfn.IFNA(INDEX(l_goods!$B$3:$B$65537,MATCH($A105,l_goods!$A$3:$A$65537,0)),INDEX(background_technosphere!$F$2:$F$65536,MATCH($A105,background_technosphere!$C$2:$C$65536,0))),INDEX(l_fp!$B$3:$B$65537,MATCH($A105,l_fp!$A$3:$A$65537,0))),""))</f>
        <v/>
      </c>
    </row>
    <row r="106" spans="2:2" x14ac:dyDescent="0.25">
      <c r="B106" s="56" t="str">
        <f>IF(_xlfn.IFNA(_xlfn.IFNA(_xlfn.IFNA(INDEX(l_goods!$B$3:$B$65537,MATCH($A106,l_goods!$A$3:$A$65537,0)),INDEX(background_technosphere!$F$2:$F$65536,MATCH($A106,background_technosphere!$C$2:$C$65536,0))),INDEX(l_fp!$B$3:$B$65537,MATCH($A106,l_fp!$A$3:$A$65537,0))),"")=0,"",_xlfn.IFNA(_xlfn.IFNA(_xlfn.IFNA(INDEX(l_goods!$B$3:$B$65537,MATCH($A106,l_goods!$A$3:$A$65537,0)),INDEX(background_technosphere!$F$2:$F$65536,MATCH($A106,background_technosphere!$C$2:$C$65536,0))),INDEX(l_fp!$B$3:$B$65537,MATCH($A106,l_fp!$A$3:$A$65537,0))),""))</f>
        <v/>
      </c>
    </row>
    <row r="107" spans="2:2" x14ac:dyDescent="0.25">
      <c r="B107" s="56" t="str">
        <f>IF(_xlfn.IFNA(_xlfn.IFNA(_xlfn.IFNA(INDEX(l_goods!$B$3:$B$65537,MATCH($A107,l_goods!$A$3:$A$65537,0)),INDEX(background_technosphere!$F$2:$F$65536,MATCH($A107,background_technosphere!$C$2:$C$65536,0))),INDEX(l_fp!$B$3:$B$65537,MATCH($A107,l_fp!$A$3:$A$65537,0))),"")=0,"",_xlfn.IFNA(_xlfn.IFNA(_xlfn.IFNA(INDEX(l_goods!$B$3:$B$65537,MATCH($A107,l_goods!$A$3:$A$65537,0)),INDEX(background_technosphere!$F$2:$F$65536,MATCH($A107,background_technosphere!$C$2:$C$65536,0))),INDEX(l_fp!$B$3:$B$65537,MATCH($A107,l_fp!$A$3:$A$65537,0))),""))</f>
        <v/>
      </c>
    </row>
    <row r="108" spans="2:2" x14ac:dyDescent="0.25">
      <c r="B108" s="56" t="str">
        <f>IF(_xlfn.IFNA(_xlfn.IFNA(_xlfn.IFNA(INDEX(l_goods!$B$3:$B$65537,MATCH($A108,l_goods!$A$3:$A$65537,0)),INDEX(background_technosphere!$F$2:$F$65536,MATCH($A108,background_technosphere!$C$2:$C$65536,0))),INDEX(l_fp!$B$3:$B$65537,MATCH($A108,l_fp!$A$3:$A$65537,0))),"")=0,"",_xlfn.IFNA(_xlfn.IFNA(_xlfn.IFNA(INDEX(l_goods!$B$3:$B$65537,MATCH($A108,l_goods!$A$3:$A$65537,0)),INDEX(background_technosphere!$F$2:$F$65536,MATCH($A108,background_technosphere!$C$2:$C$65536,0))),INDEX(l_fp!$B$3:$B$65537,MATCH($A108,l_fp!$A$3:$A$65537,0))),""))</f>
        <v/>
      </c>
    </row>
    <row r="109" spans="2:2" x14ac:dyDescent="0.25">
      <c r="B109" s="56" t="str">
        <f>IF(_xlfn.IFNA(_xlfn.IFNA(_xlfn.IFNA(INDEX(l_goods!$B$3:$B$65537,MATCH($A109,l_goods!$A$3:$A$65537,0)),INDEX(background_technosphere!$F$2:$F$65536,MATCH($A109,background_technosphere!$C$2:$C$65536,0))),INDEX(l_fp!$B$3:$B$65537,MATCH($A109,l_fp!$A$3:$A$65537,0))),"")=0,"",_xlfn.IFNA(_xlfn.IFNA(_xlfn.IFNA(INDEX(l_goods!$B$3:$B$65537,MATCH($A109,l_goods!$A$3:$A$65537,0)),INDEX(background_technosphere!$F$2:$F$65536,MATCH($A109,background_technosphere!$C$2:$C$65536,0))),INDEX(l_fp!$B$3:$B$65537,MATCH($A109,l_fp!$A$3:$A$65537,0))),""))</f>
        <v/>
      </c>
    </row>
    <row r="110" spans="2:2" x14ac:dyDescent="0.25">
      <c r="B110" s="56" t="str">
        <f>IF(_xlfn.IFNA(_xlfn.IFNA(_xlfn.IFNA(INDEX(l_goods!$B$3:$B$65537,MATCH($A110,l_goods!$A$3:$A$65537,0)),INDEX(background_technosphere!$F$2:$F$65536,MATCH($A110,background_technosphere!$C$2:$C$65536,0))),INDEX(l_fp!$B$3:$B$65537,MATCH($A110,l_fp!$A$3:$A$65537,0))),"")=0,"",_xlfn.IFNA(_xlfn.IFNA(_xlfn.IFNA(INDEX(l_goods!$B$3:$B$65537,MATCH($A110,l_goods!$A$3:$A$65537,0)),INDEX(background_technosphere!$F$2:$F$65536,MATCH($A110,background_technosphere!$C$2:$C$65536,0))),INDEX(l_fp!$B$3:$B$65537,MATCH($A110,l_fp!$A$3:$A$65537,0))),""))</f>
        <v/>
      </c>
    </row>
    <row r="111" spans="2:2" x14ac:dyDescent="0.25">
      <c r="B111" s="56" t="str">
        <f>IF(_xlfn.IFNA(_xlfn.IFNA(_xlfn.IFNA(INDEX(l_goods!$B$3:$B$65537,MATCH($A111,l_goods!$A$3:$A$65537,0)),INDEX(background_technosphere!$F$2:$F$65536,MATCH($A111,background_technosphere!$C$2:$C$65536,0))),INDEX(l_fp!$B$3:$B$65537,MATCH($A111,l_fp!$A$3:$A$65537,0))),"")=0,"",_xlfn.IFNA(_xlfn.IFNA(_xlfn.IFNA(INDEX(l_goods!$B$3:$B$65537,MATCH($A111,l_goods!$A$3:$A$65537,0)),INDEX(background_technosphere!$F$2:$F$65536,MATCH($A111,background_technosphere!$C$2:$C$65536,0))),INDEX(l_fp!$B$3:$B$65537,MATCH($A111,l_fp!$A$3:$A$65537,0))),""))</f>
        <v/>
      </c>
    </row>
    <row r="112" spans="2:2" x14ac:dyDescent="0.25">
      <c r="B112" s="56" t="str">
        <f>IF(_xlfn.IFNA(_xlfn.IFNA(_xlfn.IFNA(INDEX(l_goods!$B$3:$B$65537,MATCH($A112,l_goods!$A$3:$A$65537,0)),INDEX(background_technosphere!$F$2:$F$65536,MATCH($A112,background_technosphere!$C$2:$C$65536,0))),INDEX(l_fp!$B$3:$B$65537,MATCH($A112,l_fp!$A$3:$A$65537,0))),"")=0,"",_xlfn.IFNA(_xlfn.IFNA(_xlfn.IFNA(INDEX(l_goods!$B$3:$B$65537,MATCH($A112,l_goods!$A$3:$A$65537,0)),INDEX(background_technosphere!$F$2:$F$65536,MATCH($A112,background_technosphere!$C$2:$C$65536,0))),INDEX(l_fp!$B$3:$B$65537,MATCH($A112,l_fp!$A$3:$A$65537,0))),""))</f>
        <v/>
      </c>
    </row>
    <row r="113" spans="2:2" x14ac:dyDescent="0.25">
      <c r="B113" s="56" t="str">
        <f>IF(_xlfn.IFNA(_xlfn.IFNA(_xlfn.IFNA(INDEX(l_goods!$B$3:$B$65537,MATCH($A113,l_goods!$A$3:$A$65537,0)),INDEX(background_technosphere!$F$2:$F$65536,MATCH($A113,background_technosphere!$C$2:$C$65536,0))),INDEX(l_fp!$B$3:$B$65537,MATCH($A113,l_fp!$A$3:$A$65537,0))),"")=0,"",_xlfn.IFNA(_xlfn.IFNA(_xlfn.IFNA(INDEX(l_goods!$B$3:$B$65537,MATCH($A113,l_goods!$A$3:$A$65537,0)),INDEX(background_technosphere!$F$2:$F$65536,MATCH($A113,background_technosphere!$C$2:$C$65536,0))),INDEX(l_fp!$B$3:$B$65537,MATCH($A113,l_fp!$A$3:$A$65537,0))),""))</f>
        <v/>
      </c>
    </row>
    <row r="114" spans="2:2" x14ac:dyDescent="0.25">
      <c r="B114" s="56" t="str">
        <f>IF(_xlfn.IFNA(_xlfn.IFNA(_xlfn.IFNA(INDEX(l_goods!$B$3:$B$65537,MATCH($A114,l_goods!$A$3:$A$65537,0)),INDEX(background_technosphere!$F$2:$F$65536,MATCH($A114,background_technosphere!$C$2:$C$65536,0))),INDEX(l_fp!$B$3:$B$65537,MATCH($A114,l_fp!$A$3:$A$65537,0))),"")=0,"",_xlfn.IFNA(_xlfn.IFNA(_xlfn.IFNA(INDEX(l_goods!$B$3:$B$65537,MATCH($A114,l_goods!$A$3:$A$65537,0)),INDEX(background_technosphere!$F$2:$F$65536,MATCH($A114,background_technosphere!$C$2:$C$65536,0))),INDEX(l_fp!$B$3:$B$65537,MATCH($A114,l_fp!$A$3:$A$65537,0))),""))</f>
        <v/>
      </c>
    </row>
    <row r="115" spans="2:2" x14ac:dyDescent="0.25">
      <c r="B115" s="56" t="str">
        <f>IF(_xlfn.IFNA(_xlfn.IFNA(_xlfn.IFNA(INDEX(l_goods!$B$3:$B$65537,MATCH($A115,l_goods!$A$3:$A$65537,0)),INDEX(background_technosphere!$F$2:$F$65536,MATCH($A115,background_technosphere!$C$2:$C$65536,0))),INDEX(l_fp!$B$3:$B$65537,MATCH($A115,l_fp!$A$3:$A$65537,0))),"")=0,"",_xlfn.IFNA(_xlfn.IFNA(_xlfn.IFNA(INDEX(l_goods!$B$3:$B$65537,MATCH($A115,l_goods!$A$3:$A$65537,0)),INDEX(background_technosphere!$F$2:$F$65536,MATCH($A115,background_technosphere!$C$2:$C$65536,0))),INDEX(l_fp!$B$3:$B$65537,MATCH($A115,l_fp!$A$3:$A$65537,0))),""))</f>
        <v/>
      </c>
    </row>
    <row r="116" spans="2:2" x14ac:dyDescent="0.25">
      <c r="B116" s="56" t="str">
        <f>IF(_xlfn.IFNA(_xlfn.IFNA(_xlfn.IFNA(INDEX(l_goods!$B$3:$B$65537,MATCH($A116,l_goods!$A$3:$A$65537,0)),INDEX(background_technosphere!$F$2:$F$65536,MATCH($A116,background_technosphere!$C$2:$C$65536,0))),INDEX(l_fp!$B$3:$B$65537,MATCH($A116,l_fp!$A$3:$A$65537,0))),"")=0,"",_xlfn.IFNA(_xlfn.IFNA(_xlfn.IFNA(INDEX(l_goods!$B$3:$B$65537,MATCH($A116,l_goods!$A$3:$A$65537,0)),INDEX(background_technosphere!$F$2:$F$65536,MATCH($A116,background_technosphere!$C$2:$C$65536,0))),INDEX(l_fp!$B$3:$B$65537,MATCH($A116,l_fp!$A$3:$A$65537,0))),""))</f>
        <v/>
      </c>
    </row>
    <row r="117" spans="2:2" x14ac:dyDescent="0.25">
      <c r="B117" s="56" t="str">
        <f>IF(_xlfn.IFNA(_xlfn.IFNA(_xlfn.IFNA(INDEX(l_goods!$B$3:$B$65537,MATCH($A117,l_goods!$A$3:$A$65537,0)),INDEX(background_technosphere!$F$2:$F$65536,MATCH($A117,background_technosphere!$C$2:$C$65536,0))),INDEX(l_fp!$B$3:$B$65537,MATCH($A117,l_fp!$A$3:$A$65537,0))),"")=0,"",_xlfn.IFNA(_xlfn.IFNA(_xlfn.IFNA(INDEX(l_goods!$B$3:$B$65537,MATCH($A117,l_goods!$A$3:$A$65537,0)),INDEX(background_technosphere!$F$2:$F$65536,MATCH($A117,background_technosphere!$C$2:$C$65536,0))),INDEX(l_fp!$B$3:$B$65537,MATCH($A117,l_fp!$A$3:$A$65537,0))),""))</f>
        <v/>
      </c>
    </row>
    <row r="118" spans="2:2" x14ac:dyDescent="0.25">
      <c r="B118" s="56" t="str">
        <f>IF(_xlfn.IFNA(_xlfn.IFNA(_xlfn.IFNA(INDEX(l_goods!$B$3:$B$65537,MATCH($A118,l_goods!$A$3:$A$65537,0)),INDEX(background_technosphere!$F$2:$F$65536,MATCH($A118,background_technosphere!$C$2:$C$65536,0))),INDEX(l_fp!$B$3:$B$65537,MATCH($A118,l_fp!$A$3:$A$65537,0))),"")=0,"",_xlfn.IFNA(_xlfn.IFNA(_xlfn.IFNA(INDEX(l_goods!$B$3:$B$65537,MATCH($A118,l_goods!$A$3:$A$65537,0)),INDEX(background_technosphere!$F$2:$F$65536,MATCH($A118,background_technosphere!$C$2:$C$65536,0))),INDEX(l_fp!$B$3:$B$65537,MATCH($A118,l_fp!$A$3:$A$65537,0))),""))</f>
        <v/>
      </c>
    </row>
    <row r="119" spans="2:2" x14ac:dyDescent="0.25">
      <c r="B119" s="56" t="str">
        <f>IF(_xlfn.IFNA(_xlfn.IFNA(_xlfn.IFNA(INDEX(l_goods!$B$3:$B$65537,MATCH($A119,l_goods!$A$3:$A$65537,0)),INDEX(background_technosphere!$F$2:$F$65536,MATCH($A119,background_technosphere!$C$2:$C$65536,0))),INDEX(l_fp!$B$3:$B$65537,MATCH($A119,l_fp!$A$3:$A$65537,0))),"")=0,"",_xlfn.IFNA(_xlfn.IFNA(_xlfn.IFNA(INDEX(l_goods!$B$3:$B$65537,MATCH($A119,l_goods!$A$3:$A$65537,0)),INDEX(background_technosphere!$F$2:$F$65536,MATCH($A119,background_technosphere!$C$2:$C$65536,0))),INDEX(l_fp!$B$3:$B$65537,MATCH($A119,l_fp!$A$3:$A$65537,0))),""))</f>
        <v/>
      </c>
    </row>
    <row r="120" spans="2:2" x14ac:dyDescent="0.25">
      <c r="B120" s="56" t="str">
        <f>IF(_xlfn.IFNA(_xlfn.IFNA(_xlfn.IFNA(INDEX(l_goods!$B$3:$B$65537,MATCH($A120,l_goods!$A$3:$A$65537,0)),INDEX(background_technosphere!$F$2:$F$65536,MATCH($A120,background_technosphere!$C$2:$C$65536,0))),INDEX(l_fp!$B$3:$B$65537,MATCH($A120,l_fp!$A$3:$A$65537,0))),"")=0,"",_xlfn.IFNA(_xlfn.IFNA(_xlfn.IFNA(INDEX(l_goods!$B$3:$B$65537,MATCH($A120,l_goods!$A$3:$A$65537,0)),INDEX(background_technosphere!$F$2:$F$65536,MATCH($A120,background_technosphere!$C$2:$C$65536,0))),INDEX(l_fp!$B$3:$B$65537,MATCH($A120,l_fp!$A$3:$A$65537,0))),""))</f>
        <v/>
      </c>
    </row>
    <row r="121" spans="2:2" x14ac:dyDescent="0.25">
      <c r="B121" s="56" t="str">
        <f>IF(_xlfn.IFNA(_xlfn.IFNA(_xlfn.IFNA(INDEX(l_goods!$B$3:$B$65537,MATCH($A121,l_goods!$A$3:$A$65537,0)),INDEX(background_technosphere!$F$2:$F$65536,MATCH($A121,background_technosphere!$C$2:$C$65536,0))),INDEX(l_fp!$B$3:$B$65537,MATCH($A121,l_fp!$A$3:$A$65537,0))),"")=0,"",_xlfn.IFNA(_xlfn.IFNA(_xlfn.IFNA(INDEX(l_goods!$B$3:$B$65537,MATCH($A121,l_goods!$A$3:$A$65537,0)),INDEX(background_technosphere!$F$2:$F$65536,MATCH($A121,background_technosphere!$C$2:$C$65536,0))),INDEX(l_fp!$B$3:$B$65537,MATCH($A121,l_fp!$A$3:$A$65537,0))),""))</f>
        <v/>
      </c>
    </row>
    <row r="122" spans="2:2" x14ac:dyDescent="0.25">
      <c r="B122" s="56" t="str">
        <f>IF(_xlfn.IFNA(_xlfn.IFNA(_xlfn.IFNA(INDEX(l_goods!$B$3:$B$65537,MATCH($A122,l_goods!$A$3:$A$65537,0)),INDEX(background_technosphere!$F$2:$F$65536,MATCH($A122,background_technosphere!$C$2:$C$65536,0))),INDEX(l_fp!$B$3:$B$65537,MATCH($A122,l_fp!$A$3:$A$65537,0))),"")=0,"",_xlfn.IFNA(_xlfn.IFNA(_xlfn.IFNA(INDEX(l_goods!$B$3:$B$65537,MATCH($A122,l_goods!$A$3:$A$65537,0)),INDEX(background_technosphere!$F$2:$F$65536,MATCH($A122,background_technosphere!$C$2:$C$65536,0))),INDEX(l_fp!$B$3:$B$65537,MATCH($A122,l_fp!$A$3:$A$65537,0))),""))</f>
        <v/>
      </c>
    </row>
    <row r="123" spans="2:2" x14ac:dyDescent="0.25">
      <c r="B123" s="56" t="str">
        <f>IF(_xlfn.IFNA(_xlfn.IFNA(_xlfn.IFNA(INDEX(l_goods!$B$3:$B$65537,MATCH($A123,l_goods!$A$3:$A$65537,0)),INDEX(background_technosphere!$F$2:$F$65536,MATCH($A123,background_technosphere!$C$2:$C$65536,0))),INDEX(l_fp!$B$3:$B$65537,MATCH($A123,l_fp!$A$3:$A$65537,0))),"")=0,"",_xlfn.IFNA(_xlfn.IFNA(_xlfn.IFNA(INDEX(l_goods!$B$3:$B$65537,MATCH($A123,l_goods!$A$3:$A$65537,0)),INDEX(background_technosphere!$F$2:$F$65536,MATCH($A123,background_technosphere!$C$2:$C$65536,0))),INDEX(l_fp!$B$3:$B$65537,MATCH($A123,l_fp!$A$3:$A$65537,0))),""))</f>
        <v/>
      </c>
    </row>
    <row r="124" spans="2:2" x14ac:dyDescent="0.25">
      <c r="B124" s="56" t="str">
        <f>IF(_xlfn.IFNA(_xlfn.IFNA(_xlfn.IFNA(INDEX(l_goods!$B$3:$B$65537,MATCH($A124,l_goods!$A$3:$A$65537,0)),INDEX(background_technosphere!$F$2:$F$65536,MATCH($A124,background_technosphere!$C$2:$C$65536,0))),INDEX(l_fp!$B$3:$B$65537,MATCH($A124,l_fp!$A$3:$A$65537,0))),"")=0,"",_xlfn.IFNA(_xlfn.IFNA(_xlfn.IFNA(INDEX(l_goods!$B$3:$B$65537,MATCH($A124,l_goods!$A$3:$A$65537,0)),INDEX(background_technosphere!$F$2:$F$65536,MATCH($A124,background_technosphere!$C$2:$C$65536,0))),INDEX(l_fp!$B$3:$B$65537,MATCH($A124,l_fp!$A$3:$A$65537,0))),""))</f>
        <v/>
      </c>
    </row>
    <row r="125" spans="2:2" x14ac:dyDescent="0.25">
      <c r="B125" s="56" t="str">
        <f>IF(_xlfn.IFNA(_xlfn.IFNA(_xlfn.IFNA(INDEX(l_goods!$B$3:$B$65537,MATCH($A125,l_goods!$A$3:$A$65537,0)),INDEX(background_technosphere!$F$2:$F$65536,MATCH($A125,background_technosphere!$C$2:$C$65536,0))),INDEX(l_fp!$B$3:$B$65537,MATCH($A125,l_fp!$A$3:$A$65537,0))),"")=0,"",_xlfn.IFNA(_xlfn.IFNA(_xlfn.IFNA(INDEX(l_goods!$B$3:$B$65537,MATCH($A125,l_goods!$A$3:$A$65537,0)),INDEX(background_technosphere!$F$2:$F$65536,MATCH($A125,background_technosphere!$C$2:$C$65536,0))),INDEX(l_fp!$B$3:$B$65537,MATCH($A125,l_fp!$A$3:$A$65537,0))),""))</f>
        <v/>
      </c>
    </row>
    <row r="126" spans="2:2" x14ac:dyDescent="0.25">
      <c r="B126" s="56" t="str">
        <f>IF(_xlfn.IFNA(_xlfn.IFNA(_xlfn.IFNA(INDEX(l_goods!$B$3:$B$65537,MATCH($A126,l_goods!$A$3:$A$65537,0)),INDEX(background_technosphere!$F$2:$F$65536,MATCH($A126,background_technosphere!$C$2:$C$65536,0))),INDEX(l_fp!$B$3:$B$65537,MATCH($A126,l_fp!$A$3:$A$65537,0))),"")=0,"",_xlfn.IFNA(_xlfn.IFNA(_xlfn.IFNA(INDEX(l_goods!$B$3:$B$65537,MATCH($A126,l_goods!$A$3:$A$65537,0)),INDEX(background_technosphere!$F$2:$F$65536,MATCH($A126,background_technosphere!$C$2:$C$65536,0))),INDEX(l_fp!$B$3:$B$65537,MATCH($A126,l_fp!$A$3:$A$65537,0))),""))</f>
        <v/>
      </c>
    </row>
    <row r="127" spans="2:2" x14ac:dyDescent="0.25">
      <c r="B127" s="56" t="str">
        <f>IF(_xlfn.IFNA(_xlfn.IFNA(_xlfn.IFNA(INDEX(l_goods!$B$3:$B$65537,MATCH($A127,l_goods!$A$3:$A$65537,0)),INDEX(background_technosphere!$F$2:$F$65536,MATCH($A127,background_technosphere!$C$2:$C$65536,0))),INDEX(l_fp!$B$3:$B$65537,MATCH($A127,l_fp!$A$3:$A$65537,0))),"")=0,"",_xlfn.IFNA(_xlfn.IFNA(_xlfn.IFNA(INDEX(l_goods!$B$3:$B$65537,MATCH($A127,l_goods!$A$3:$A$65537,0)),INDEX(background_technosphere!$F$2:$F$65536,MATCH($A127,background_technosphere!$C$2:$C$65536,0))),INDEX(l_fp!$B$3:$B$65537,MATCH($A127,l_fp!$A$3:$A$65537,0))),""))</f>
        <v/>
      </c>
    </row>
    <row r="128" spans="2:2" x14ac:dyDescent="0.25">
      <c r="B128" s="56" t="str">
        <f>IF(_xlfn.IFNA(_xlfn.IFNA(_xlfn.IFNA(INDEX(l_goods!$B$3:$B$65537,MATCH($A128,l_goods!$A$3:$A$65537,0)),INDEX(background_technosphere!$F$2:$F$65536,MATCH($A128,background_technosphere!$C$2:$C$65536,0))),INDEX(l_fp!$B$3:$B$65537,MATCH($A128,l_fp!$A$3:$A$65537,0))),"")=0,"",_xlfn.IFNA(_xlfn.IFNA(_xlfn.IFNA(INDEX(l_goods!$B$3:$B$65537,MATCH($A128,l_goods!$A$3:$A$65537,0)),INDEX(background_technosphere!$F$2:$F$65536,MATCH($A128,background_technosphere!$C$2:$C$65536,0))),INDEX(l_fp!$B$3:$B$65537,MATCH($A128,l_fp!$A$3:$A$65537,0))),""))</f>
        <v/>
      </c>
    </row>
    <row r="129" spans="2:2" x14ac:dyDescent="0.25">
      <c r="B129" s="56" t="str">
        <f>IF(_xlfn.IFNA(_xlfn.IFNA(_xlfn.IFNA(INDEX(l_goods!$B$3:$B$65537,MATCH($A129,l_goods!$A$3:$A$65537,0)),INDEX(background_technosphere!$F$2:$F$65536,MATCH($A129,background_technosphere!$C$2:$C$65536,0))),INDEX(l_fp!$B$3:$B$65537,MATCH($A129,l_fp!$A$3:$A$65537,0))),"")=0,"",_xlfn.IFNA(_xlfn.IFNA(_xlfn.IFNA(INDEX(l_goods!$B$3:$B$65537,MATCH($A129,l_goods!$A$3:$A$65537,0)),INDEX(background_technosphere!$F$2:$F$65536,MATCH($A129,background_technosphere!$C$2:$C$65536,0))),INDEX(l_fp!$B$3:$B$65537,MATCH($A129,l_fp!$A$3:$A$65537,0))),""))</f>
        <v/>
      </c>
    </row>
    <row r="130" spans="2:2" x14ac:dyDescent="0.25">
      <c r="B130" s="56" t="str">
        <f>IF(_xlfn.IFNA(_xlfn.IFNA(_xlfn.IFNA(INDEX(l_goods!$B$3:$B$65537,MATCH($A130,l_goods!$A$3:$A$65537,0)),INDEX(background_technosphere!$F$2:$F$65536,MATCH($A130,background_technosphere!$C$2:$C$65536,0))),INDEX(l_fp!$B$3:$B$65537,MATCH($A130,l_fp!$A$3:$A$65537,0))),"")=0,"",_xlfn.IFNA(_xlfn.IFNA(_xlfn.IFNA(INDEX(l_goods!$B$3:$B$65537,MATCH($A130,l_goods!$A$3:$A$65537,0)),INDEX(background_technosphere!$F$2:$F$65536,MATCH($A130,background_technosphere!$C$2:$C$65536,0))),INDEX(l_fp!$B$3:$B$65537,MATCH($A130,l_fp!$A$3:$A$65537,0))),""))</f>
        <v/>
      </c>
    </row>
    <row r="131" spans="2:2" x14ac:dyDescent="0.25">
      <c r="B131" s="56" t="str">
        <f>IF(_xlfn.IFNA(_xlfn.IFNA(_xlfn.IFNA(INDEX(l_goods!$B$3:$B$65537,MATCH($A131,l_goods!$A$3:$A$65537,0)),INDEX(background_technosphere!$F$2:$F$65536,MATCH($A131,background_technosphere!$C$2:$C$65536,0))),INDEX(l_fp!$B$3:$B$65537,MATCH($A131,l_fp!$A$3:$A$65537,0))),"")=0,"",_xlfn.IFNA(_xlfn.IFNA(_xlfn.IFNA(INDEX(l_goods!$B$3:$B$65537,MATCH($A131,l_goods!$A$3:$A$65537,0)),INDEX(background_technosphere!$F$2:$F$65536,MATCH($A131,background_technosphere!$C$2:$C$65536,0))),INDEX(l_fp!$B$3:$B$65537,MATCH($A131,l_fp!$A$3:$A$65537,0))),""))</f>
        <v/>
      </c>
    </row>
    <row r="132" spans="2:2" x14ac:dyDescent="0.25">
      <c r="B132" s="56" t="str">
        <f>IF(_xlfn.IFNA(_xlfn.IFNA(_xlfn.IFNA(INDEX(l_goods!$B$3:$B$65537,MATCH($A132,l_goods!$A$3:$A$65537,0)),INDEX(background_technosphere!$F$2:$F$65536,MATCH($A132,background_technosphere!$C$2:$C$65536,0))),INDEX(l_fp!$B$3:$B$65537,MATCH($A132,l_fp!$A$3:$A$65537,0))),"")=0,"",_xlfn.IFNA(_xlfn.IFNA(_xlfn.IFNA(INDEX(l_goods!$B$3:$B$65537,MATCH($A132,l_goods!$A$3:$A$65537,0)),INDEX(background_technosphere!$F$2:$F$65536,MATCH($A132,background_technosphere!$C$2:$C$65536,0))),INDEX(l_fp!$B$3:$B$65537,MATCH($A132,l_fp!$A$3:$A$65537,0))),""))</f>
        <v/>
      </c>
    </row>
    <row r="133" spans="2:2" x14ac:dyDescent="0.25">
      <c r="B133" s="56" t="str">
        <f>IF(_xlfn.IFNA(_xlfn.IFNA(_xlfn.IFNA(INDEX(l_goods!$B$3:$B$65537,MATCH($A133,l_goods!$A$3:$A$65537,0)),INDEX(background_technosphere!$F$2:$F$65536,MATCH($A133,background_technosphere!$C$2:$C$65536,0))),INDEX(l_fp!$B$3:$B$65537,MATCH($A133,l_fp!$A$3:$A$65537,0))),"")=0,"",_xlfn.IFNA(_xlfn.IFNA(_xlfn.IFNA(INDEX(l_goods!$B$3:$B$65537,MATCH($A133,l_goods!$A$3:$A$65537,0)),INDEX(background_technosphere!$F$2:$F$65536,MATCH($A133,background_technosphere!$C$2:$C$65536,0))),INDEX(l_fp!$B$3:$B$65537,MATCH($A133,l_fp!$A$3:$A$65537,0))),""))</f>
        <v/>
      </c>
    </row>
    <row r="134" spans="2:2" x14ac:dyDescent="0.25">
      <c r="B134" s="56" t="str">
        <f>IF(_xlfn.IFNA(_xlfn.IFNA(_xlfn.IFNA(INDEX(l_goods!$B$3:$B$65537,MATCH($A134,l_goods!$A$3:$A$65537,0)),INDEX(background_technosphere!$F$2:$F$65536,MATCH($A134,background_technosphere!$C$2:$C$65536,0))),INDEX(l_fp!$B$3:$B$65537,MATCH($A134,l_fp!$A$3:$A$65537,0))),"")=0,"",_xlfn.IFNA(_xlfn.IFNA(_xlfn.IFNA(INDEX(l_goods!$B$3:$B$65537,MATCH($A134,l_goods!$A$3:$A$65537,0)),INDEX(background_technosphere!$F$2:$F$65536,MATCH($A134,background_technosphere!$C$2:$C$65536,0))),INDEX(l_fp!$B$3:$B$65537,MATCH($A134,l_fp!$A$3:$A$65537,0))),""))</f>
        <v/>
      </c>
    </row>
    <row r="135" spans="2:2" x14ac:dyDescent="0.25">
      <c r="B135" s="56" t="str">
        <f>IF(_xlfn.IFNA(_xlfn.IFNA(_xlfn.IFNA(INDEX(l_goods!$B$3:$B$65537,MATCH($A135,l_goods!$A$3:$A$65537,0)),INDEX(background_technosphere!$F$2:$F$65536,MATCH($A135,background_technosphere!$C$2:$C$65536,0))),INDEX(l_fp!$B$3:$B$65537,MATCH($A135,l_fp!$A$3:$A$65537,0))),"")=0,"",_xlfn.IFNA(_xlfn.IFNA(_xlfn.IFNA(INDEX(l_goods!$B$3:$B$65537,MATCH($A135,l_goods!$A$3:$A$65537,0)),INDEX(background_technosphere!$F$2:$F$65536,MATCH($A135,background_technosphere!$C$2:$C$65536,0))),INDEX(l_fp!$B$3:$B$65537,MATCH($A135,l_fp!$A$3:$A$65537,0))),""))</f>
        <v/>
      </c>
    </row>
    <row r="136" spans="2:2" x14ac:dyDescent="0.25">
      <c r="B136" s="56" t="str">
        <f>IF(_xlfn.IFNA(_xlfn.IFNA(_xlfn.IFNA(INDEX(l_goods!$B$3:$B$65537,MATCH($A136,l_goods!$A$3:$A$65537,0)),INDEX(background_technosphere!$F$2:$F$65536,MATCH($A136,background_technosphere!$C$2:$C$65536,0))),INDEX(l_fp!$B$3:$B$65537,MATCH($A136,l_fp!$A$3:$A$65537,0))),"")=0,"",_xlfn.IFNA(_xlfn.IFNA(_xlfn.IFNA(INDEX(l_goods!$B$3:$B$65537,MATCH($A136,l_goods!$A$3:$A$65537,0)),INDEX(background_technosphere!$F$2:$F$65536,MATCH($A136,background_technosphere!$C$2:$C$65536,0))),INDEX(l_fp!$B$3:$B$65537,MATCH($A136,l_fp!$A$3:$A$65537,0))),""))</f>
        <v/>
      </c>
    </row>
    <row r="137" spans="2:2" x14ac:dyDescent="0.25">
      <c r="B137" s="56" t="str">
        <f>IF(_xlfn.IFNA(_xlfn.IFNA(_xlfn.IFNA(INDEX(l_goods!$B$3:$B$65537,MATCH($A137,l_goods!$A$3:$A$65537,0)),INDEX(background_technosphere!$F$2:$F$65536,MATCH($A137,background_technosphere!$C$2:$C$65536,0))),INDEX(l_fp!$B$3:$B$65537,MATCH($A137,l_fp!$A$3:$A$65537,0))),"")=0,"",_xlfn.IFNA(_xlfn.IFNA(_xlfn.IFNA(INDEX(l_goods!$B$3:$B$65537,MATCH($A137,l_goods!$A$3:$A$65537,0)),INDEX(background_technosphere!$F$2:$F$65536,MATCH($A137,background_technosphere!$C$2:$C$65536,0))),INDEX(l_fp!$B$3:$B$65537,MATCH($A137,l_fp!$A$3:$A$65537,0))),""))</f>
        <v/>
      </c>
    </row>
    <row r="138" spans="2:2" x14ac:dyDescent="0.25">
      <c r="B138" s="56" t="str">
        <f>IF(_xlfn.IFNA(_xlfn.IFNA(_xlfn.IFNA(INDEX(l_goods!$B$3:$B$65537,MATCH($A138,l_goods!$A$3:$A$65537,0)),INDEX(background_technosphere!$F$2:$F$65536,MATCH($A138,background_technosphere!$C$2:$C$65536,0))),INDEX(l_fp!$B$3:$B$65537,MATCH($A138,l_fp!$A$3:$A$65537,0))),"")=0,"",_xlfn.IFNA(_xlfn.IFNA(_xlfn.IFNA(INDEX(l_goods!$B$3:$B$65537,MATCH($A138,l_goods!$A$3:$A$65537,0)),INDEX(background_technosphere!$F$2:$F$65536,MATCH($A138,background_technosphere!$C$2:$C$65536,0))),INDEX(l_fp!$B$3:$B$65537,MATCH($A138,l_fp!$A$3:$A$65537,0))),""))</f>
        <v/>
      </c>
    </row>
    <row r="139" spans="2:2" x14ac:dyDescent="0.25">
      <c r="B139" s="56" t="str">
        <f>IF(_xlfn.IFNA(_xlfn.IFNA(_xlfn.IFNA(INDEX(l_goods!$B$3:$B$65537,MATCH($A139,l_goods!$A$3:$A$65537,0)),INDEX(background_technosphere!$F$2:$F$65536,MATCH($A139,background_technosphere!$C$2:$C$65536,0))),INDEX(l_fp!$B$3:$B$65537,MATCH($A139,l_fp!$A$3:$A$65537,0))),"")=0,"",_xlfn.IFNA(_xlfn.IFNA(_xlfn.IFNA(INDEX(l_goods!$B$3:$B$65537,MATCH($A139,l_goods!$A$3:$A$65537,0)),INDEX(background_technosphere!$F$2:$F$65536,MATCH($A139,background_technosphere!$C$2:$C$65536,0))),INDEX(l_fp!$B$3:$B$65537,MATCH($A139,l_fp!$A$3:$A$65537,0))),""))</f>
        <v/>
      </c>
    </row>
    <row r="140" spans="2:2" x14ac:dyDescent="0.25">
      <c r="B140" s="56" t="str">
        <f>IF(_xlfn.IFNA(_xlfn.IFNA(_xlfn.IFNA(INDEX(l_goods!$B$3:$B$65537,MATCH($A140,l_goods!$A$3:$A$65537,0)),INDEX(background_technosphere!$F$2:$F$65536,MATCH($A140,background_technosphere!$C$2:$C$65536,0))),INDEX(l_fp!$B$3:$B$65537,MATCH($A140,l_fp!$A$3:$A$65537,0))),"")=0,"",_xlfn.IFNA(_xlfn.IFNA(_xlfn.IFNA(INDEX(l_goods!$B$3:$B$65537,MATCH($A140,l_goods!$A$3:$A$65537,0)),INDEX(background_technosphere!$F$2:$F$65536,MATCH($A140,background_technosphere!$C$2:$C$65536,0))),INDEX(l_fp!$B$3:$B$65537,MATCH($A140,l_fp!$A$3:$A$65537,0))),""))</f>
        <v/>
      </c>
    </row>
    <row r="141" spans="2:2" x14ac:dyDescent="0.25">
      <c r="B141" s="56" t="str">
        <f>IF(_xlfn.IFNA(_xlfn.IFNA(_xlfn.IFNA(INDEX(l_goods!$B$3:$B$65537,MATCH($A141,l_goods!$A$3:$A$65537,0)),INDEX(background_technosphere!$F$2:$F$65536,MATCH($A141,background_technosphere!$C$2:$C$65536,0))),INDEX(l_fp!$B$3:$B$65537,MATCH($A141,l_fp!$A$3:$A$65537,0))),"")=0,"",_xlfn.IFNA(_xlfn.IFNA(_xlfn.IFNA(INDEX(l_goods!$B$3:$B$65537,MATCH($A141,l_goods!$A$3:$A$65537,0)),INDEX(background_technosphere!$F$2:$F$65536,MATCH($A141,background_technosphere!$C$2:$C$65536,0))),INDEX(l_fp!$B$3:$B$65537,MATCH($A141,l_fp!$A$3:$A$65537,0))),""))</f>
        <v/>
      </c>
    </row>
    <row r="142" spans="2:2" x14ac:dyDescent="0.25">
      <c r="B142" s="56" t="str">
        <f>IF(_xlfn.IFNA(_xlfn.IFNA(_xlfn.IFNA(INDEX(l_goods!$B$3:$B$65537,MATCH($A142,l_goods!$A$3:$A$65537,0)),INDEX(background_technosphere!$F$2:$F$65536,MATCH($A142,background_technosphere!$C$2:$C$65536,0))),INDEX(l_fp!$B$3:$B$65537,MATCH($A142,l_fp!$A$3:$A$65537,0))),"")=0,"",_xlfn.IFNA(_xlfn.IFNA(_xlfn.IFNA(INDEX(l_goods!$B$3:$B$65537,MATCH($A142,l_goods!$A$3:$A$65537,0)),INDEX(background_technosphere!$F$2:$F$65536,MATCH($A142,background_technosphere!$C$2:$C$65536,0))),INDEX(l_fp!$B$3:$B$65537,MATCH($A142,l_fp!$A$3:$A$65537,0))),""))</f>
        <v/>
      </c>
    </row>
    <row r="143" spans="2:2" x14ac:dyDescent="0.25">
      <c r="B143" s="56" t="str">
        <f>IF(_xlfn.IFNA(_xlfn.IFNA(_xlfn.IFNA(INDEX(l_goods!$B$3:$B$65537,MATCH($A143,l_goods!$A$3:$A$65537,0)),INDEX(background_technosphere!$F$2:$F$65536,MATCH($A143,background_technosphere!$C$2:$C$65536,0))),INDEX(l_fp!$B$3:$B$65537,MATCH($A143,l_fp!$A$3:$A$65537,0))),"")=0,"",_xlfn.IFNA(_xlfn.IFNA(_xlfn.IFNA(INDEX(l_goods!$B$3:$B$65537,MATCH($A143,l_goods!$A$3:$A$65537,0)),INDEX(background_technosphere!$F$2:$F$65536,MATCH($A143,background_technosphere!$C$2:$C$65536,0))),INDEX(l_fp!$B$3:$B$65537,MATCH($A143,l_fp!$A$3:$A$65537,0))),""))</f>
        <v/>
      </c>
    </row>
    <row r="144" spans="2:2" x14ac:dyDescent="0.25">
      <c r="B144" s="56" t="str">
        <f>IF(_xlfn.IFNA(_xlfn.IFNA(_xlfn.IFNA(INDEX(l_goods!$B$3:$B$65537,MATCH($A144,l_goods!$A$3:$A$65537,0)),INDEX(background_technosphere!$F$2:$F$65536,MATCH($A144,background_technosphere!$C$2:$C$65536,0))),INDEX(l_fp!$B$3:$B$65537,MATCH($A144,l_fp!$A$3:$A$65537,0))),"")=0,"",_xlfn.IFNA(_xlfn.IFNA(_xlfn.IFNA(INDEX(l_goods!$B$3:$B$65537,MATCH($A144,l_goods!$A$3:$A$65537,0)),INDEX(background_technosphere!$F$2:$F$65536,MATCH($A144,background_technosphere!$C$2:$C$65536,0))),INDEX(l_fp!$B$3:$B$65537,MATCH($A144,l_fp!$A$3:$A$65537,0))),""))</f>
        <v/>
      </c>
    </row>
    <row r="145" spans="2:2" x14ac:dyDescent="0.25">
      <c r="B145" s="56" t="str">
        <f>IF(_xlfn.IFNA(_xlfn.IFNA(_xlfn.IFNA(INDEX(l_goods!$B$3:$B$65537,MATCH($A145,l_goods!$A$3:$A$65537,0)),INDEX(background_technosphere!$F$2:$F$65536,MATCH($A145,background_technosphere!$C$2:$C$65536,0))),INDEX(l_fp!$B$3:$B$65537,MATCH($A145,l_fp!$A$3:$A$65537,0))),"")=0,"",_xlfn.IFNA(_xlfn.IFNA(_xlfn.IFNA(INDEX(l_goods!$B$3:$B$65537,MATCH($A145,l_goods!$A$3:$A$65537,0)),INDEX(background_technosphere!$F$2:$F$65536,MATCH($A145,background_technosphere!$C$2:$C$65536,0))),INDEX(l_fp!$B$3:$B$65537,MATCH($A145,l_fp!$A$3:$A$65537,0))),""))</f>
        <v/>
      </c>
    </row>
    <row r="146" spans="2:2" x14ac:dyDescent="0.25">
      <c r="B146" s="56" t="str">
        <f>IF(_xlfn.IFNA(_xlfn.IFNA(_xlfn.IFNA(INDEX(l_goods!$B$3:$B$65537,MATCH($A146,l_goods!$A$3:$A$65537,0)),INDEX(background_technosphere!$F$2:$F$65536,MATCH($A146,background_technosphere!$C$2:$C$65536,0))),INDEX(l_fp!$B$3:$B$65537,MATCH($A146,l_fp!$A$3:$A$65537,0))),"")=0,"",_xlfn.IFNA(_xlfn.IFNA(_xlfn.IFNA(INDEX(l_goods!$B$3:$B$65537,MATCH($A146,l_goods!$A$3:$A$65537,0)),INDEX(background_technosphere!$F$2:$F$65536,MATCH($A146,background_technosphere!$C$2:$C$65536,0))),INDEX(l_fp!$B$3:$B$65537,MATCH($A146,l_fp!$A$3:$A$65537,0))),""))</f>
        <v/>
      </c>
    </row>
    <row r="147" spans="2:2" x14ac:dyDescent="0.25">
      <c r="B147" s="56" t="str">
        <f>IF(_xlfn.IFNA(_xlfn.IFNA(_xlfn.IFNA(INDEX(l_goods!$B$3:$B$65537,MATCH($A147,l_goods!$A$3:$A$65537,0)),INDEX(background_technosphere!$F$2:$F$65536,MATCH($A147,background_technosphere!$C$2:$C$65536,0))),INDEX(l_fp!$B$3:$B$65537,MATCH($A147,l_fp!$A$3:$A$65537,0))),"")=0,"",_xlfn.IFNA(_xlfn.IFNA(_xlfn.IFNA(INDEX(l_goods!$B$3:$B$65537,MATCH($A147,l_goods!$A$3:$A$65537,0)),INDEX(background_technosphere!$F$2:$F$65536,MATCH($A147,background_technosphere!$C$2:$C$65536,0))),INDEX(l_fp!$B$3:$B$65537,MATCH($A147,l_fp!$A$3:$A$65537,0))),""))</f>
        <v/>
      </c>
    </row>
    <row r="148" spans="2:2" x14ac:dyDescent="0.25">
      <c r="B148" s="56" t="str">
        <f>IF(_xlfn.IFNA(_xlfn.IFNA(_xlfn.IFNA(INDEX(l_goods!$B$3:$B$65537,MATCH($A148,l_goods!$A$3:$A$65537,0)),INDEX(background_technosphere!$F$2:$F$65536,MATCH($A148,background_technosphere!$C$2:$C$65536,0))),INDEX(l_fp!$B$3:$B$65537,MATCH($A148,l_fp!$A$3:$A$65537,0))),"")=0,"",_xlfn.IFNA(_xlfn.IFNA(_xlfn.IFNA(INDEX(l_goods!$B$3:$B$65537,MATCH($A148,l_goods!$A$3:$A$65537,0)),INDEX(background_technosphere!$F$2:$F$65536,MATCH($A148,background_technosphere!$C$2:$C$65536,0))),INDEX(l_fp!$B$3:$B$65537,MATCH($A148,l_fp!$A$3:$A$65537,0))),""))</f>
        <v/>
      </c>
    </row>
    <row r="149" spans="2:2" x14ac:dyDescent="0.25">
      <c r="B149" s="56" t="str">
        <f>IF(_xlfn.IFNA(_xlfn.IFNA(_xlfn.IFNA(INDEX(l_goods!$B$3:$B$65537,MATCH($A149,l_goods!$A$3:$A$65537,0)),INDEX(background_technosphere!$F$2:$F$65536,MATCH($A149,background_technosphere!$C$2:$C$65536,0))),INDEX(l_fp!$B$3:$B$65537,MATCH($A149,l_fp!$A$3:$A$65537,0))),"")=0,"",_xlfn.IFNA(_xlfn.IFNA(_xlfn.IFNA(INDEX(l_goods!$B$3:$B$65537,MATCH($A149,l_goods!$A$3:$A$65537,0)),INDEX(background_technosphere!$F$2:$F$65536,MATCH($A149,background_technosphere!$C$2:$C$65536,0))),INDEX(l_fp!$B$3:$B$65537,MATCH($A149,l_fp!$A$3:$A$65537,0))),""))</f>
        <v/>
      </c>
    </row>
    <row r="150" spans="2:2" x14ac:dyDescent="0.25">
      <c r="B150" s="56" t="str">
        <f>IF(_xlfn.IFNA(_xlfn.IFNA(_xlfn.IFNA(INDEX(l_goods!$B$3:$B$65537,MATCH($A150,l_goods!$A$3:$A$65537,0)),INDEX(background_technosphere!$F$2:$F$65536,MATCH($A150,background_technosphere!$C$2:$C$65536,0))),INDEX(l_fp!$B$3:$B$65537,MATCH($A150,l_fp!$A$3:$A$65537,0))),"")=0,"",_xlfn.IFNA(_xlfn.IFNA(_xlfn.IFNA(INDEX(l_goods!$B$3:$B$65537,MATCH($A150,l_goods!$A$3:$A$65537,0)),INDEX(background_technosphere!$F$2:$F$65536,MATCH($A150,background_technosphere!$C$2:$C$65536,0))),INDEX(l_fp!$B$3:$B$65537,MATCH($A150,l_fp!$A$3:$A$65537,0))),""))</f>
        <v/>
      </c>
    </row>
    <row r="151" spans="2:2" x14ac:dyDescent="0.25">
      <c r="B151" s="56" t="str">
        <f>IF(_xlfn.IFNA(_xlfn.IFNA(_xlfn.IFNA(INDEX(l_goods!$B$3:$B$65537,MATCH($A151,l_goods!$A$3:$A$65537,0)),INDEX(background_technosphere!$F$2:$F$65536,MATCH($A151,background_technosphere!$C$2:$C$65536,0))),INDEX(l_fp!$B$3:$B$65537,MATCH($A151,l_fp!$A$3:$A$65537,0))),"")=0,"",_xlfn.IFNA(_xlfn.IFNA(_xlfn.IFNA(INDEX(l_goods!$B$3:$B$65537,MATCH($A151,l_goods!$A$3:$A$65537,0)),INDEX(background_technosphere!$F$2:$F$65536,MATCH($A151,background_technosphere!$C$2:$C$65536,0))),INDEX(l_fp!$B$3:$B$65537,MATCH($A151,l_fp!$A$3:$A$65537,0))),""))</f>
        <v/>
      </c>
    </row>
    <row r="152" spans="2:2" x14ac:dyDescent="0.25">
      <c r="B152" s="56" t="str">
        <f>IF(_xlfn.IFNA(_xlfn.IFNA(_xlfn.IFNA(INDEX(l_goods!$B$3:$B$65537,MATCH($A152,l_goods!$A$3:$A$65537,0)),INDEX(background_technosphere!$F$2:$F$65536,MATCH($A152,background_technosphere!$C$2:$C$65536,0))),INDEX(l_fp!$B$3:$B$65537,MATCH($A152,l_fp!$A$3:$A$65537,0))),"")=0,"",_xlfn.IFNA(_xlfn.IFNA(_xlfn.IFNA(INDEX(l_goods!$B$3:$B$65537,MATCH($A152,l_goods!$A$3:$A$65537,0)),INDEX(background_technosphere!$F$2:$F$65536,MATCH($A152,background_technosphere!$C$2:$C$65536,0))),INDEX(l_fp!$B$3:$B$65537,MATCH($A152,l_fp!$A$3:$A$65537,0))),""))</f>
        <v/>
      </c>
    </row>
    <row r="153" spans="2:2" x14ac:dyDescent="0.25">
      <c r="B153" s="56" t="str">
        <f>IF(_xlfn.IFNA(_xlfn.IFNA(_xlfn.IFNA(INDEX(l_goods!$B$3:$B$65537,MATCH($A153,l_goods!$A$3:$A$65537,0)),INDEX(background_technosphere!$F$2:$F$65536,MATCH($A153,background_technosphere!$C$2:$C$65536,0))),INDEX(l_fp!$B$3:$B$65537,MATCH($A153,l_fp!$A$3:$A$65537,0))),"")=0,"",_xlfn.IFNA(_xlfn.IFNA(_xlfn.IFNA(INDEX(l_goods!$B$3:$B$65537,MATCH($A153,l_goods!$A$3:$A$65537,0)),INDEX(background_technosphere!$F$2:$F$65536,MATCH($A153,background_technosphere!$C$2:$C$65536,0))),INDEX(l_fp!$B$3:$B$65537,MATCH($A153,l_fp!$A$3:$A$65537,0))),""))</f>
        <v/>
      </c>
    </row>
    <row r="154" spans="2:2" x14ac:dyDescent="0.25">
      <c r="B154" s="56" t="str">
        <f>IF(_xlfn.IFNA(_xlfn.IFNA(_xlfn.IFNA(INDEX(l_goods!$B$3:$B$65537,MATCH($A154,l_goods!$A$3:$A$65537,0)),INDEX(background_technosphere!$F$2:$F$65536,MATCH($A154,background_technosphere!$C$2:$C$65536,0))),INDEX(l_fp!$B$3:$B$65537,MATCH($A154,l_fp!$A$3:$A$65537,0))),"")=0,"",_xlfn.IFNA(_xlfn.IFNA(_xlfn.IFNA(INDEX(l_goods!$B$3:$B$65537,MATCH($A154,l_goods!$A$3:$A$65537,0)),INDEX(background_technosphere!$F$2:$F$65536,MATCH($A154,background_technosphere!$C$2:$C$65536,0))),INDEX(l_fp!$B$3:$B$65537,MATCH($A154,l_fp!$A$3:$A$65537,0))),""))</f>
        <v/>
      </c>
    </row>
    <row r="155" spans="2:2" x14ac:dyDescent="0.25">
      <c r="B155" s="56" t="str">
        <f>IF(_xlfn.IFNA(_xlfn.IFNA(_xlfn.IFNA(INDEX(l_goods!$B$3:$B$65537,MATCH($A155,l_goods!$A$3:$A$65537,0)),INDEX(background_technosphere!$F$2:$F$65536,MATCH($A155,background_technosphere!$C$2:$C$65536,0))),INDEX(l_fp!$B$3:$B$65537,MATCH($A155,l_fp!$A$3:$A$65537,0))),"")=0,"",_xlfn.IFNA(_xlfn.IFNA(_xlfn.IFNA(INDEX(l_goods!$B$3:$B$65537,MATCH($A155,l_goods!$A$3:$A$65537,0)),INDEX(background_technosphere!$F$2:$F$65536,MATCH($A155,background_technosphere!$C$2:$C$65536,0))),INDEX(l_fp!$B$3:$B$65537,MATCH($A155,l_fp!$A$3:$A$65537,0))),""))</f>
        <v/>
      </c>
    </row>
    <row r="156" spans="2:2" x14ac:dyDescent="0.25">
      <c r="B156" s="56" t="str">
        <f>IF(_xlfn.IFNA(_xlfn.IFNA(_xlfn.IFNA(INDEX(l_goods!$B$3:$B$65537,MATCH($A156,l_goods!$A$3:$A$65537,0)),INDEX(background_technosphere!$F$2:$F$65536,MATCH($A156,background_technosphere!$C$2:$C$65536,0))),INDEX(l_fp!$B$3:$B$65537,MATCH($A156,l_fp!$A$3:$A$65537,0))),"")=0,"",_xlfn.IFNA(_xlfn.IFNA(_xlfn.IFNA(INDEX(l_goods!$B$3:$B$65537,MATCH($A156,l_goods!$A$3:$A$65537,0)),INDEX(background_technosphere!$F$2:$F$65536,MATCH($A156,background_technosphere!$C$2:$C$65536,0))),INDEX(l_fp!$B$3:$B$65537,MATCH($A156,l_fp!$A$3:$A$65537,0))),""))</f>
        <v/>
      </c>
    </row>
    <row r="157" spans="2:2" x14ac:dyDescent="0.25">
      <c r="B157" s="56" t="str">
        <f>IF(_xlfn.IFNA(_xlfn.IFNA(_xlfn.IFNA(INDEX(l_goods!$B$3:$B$65537,MATCH($A157,l_goods!$A$3:$A$65537,0)),INDEX(background_technosphere!$F$2:$F$65536,MATCH($A157,background_technosphere!$C$2:$C$65536,0))),INDEX(l_fp!$B$3:$B$65537,MATCH($A157,l_fp!$A$3:$A$65537,0))),"")=0,"",_xlfn.IFNA(_xlfn.IFNA(_xlfn.IFNA(INDEX(l_goods!$B$3:$B$65537,MATCH($A157,l_goods!$A$3:$A$65537,0)),INDEX(background_technosphere!$F$2:$F$65536,MATCH($A157,background_technosphere!$C$2:$C$65536,0))),INDEX(l_fp!$B$3:$B$65537,MATCH($A157,l_fp!$A$3:$A$65537,0))),""))</f>
        <v/>
      </c>
    </row>
    <row r="158" spans="2:2" x14ac:dyDescent="0.25">
      <c r="B158" s="56" t="str">
        <f>IF(_xlfn.IFNA(_xlfn.IFNA(_xlfn.IFNA(INDEX(l_goods!$B$3:$B$65537,MATCH($A158,l_goods!$A$3:$A$65537,0)),INDEX(background_technosphere!$F$2:$F$65536,MATCH($A158,background_technosphere!$C$2:$C$65536,0))),INDEX(l_fp!$B$3:$B$65537,MATCH($A158,l_fp!$A$3:$A$65537,0))),"")=0,"",_xlfn.IFNA(_xlfn.IFNA(_xlfn.IFNA(INDEX(l_goods!$B$3:$B$65537,MATCH($A158,l_goods!$A$3:$A$65537,0)),INDEX(background_technosphere!$F$2:$F$65536,MATCH($A158,background_technosphere!$C$2:$C$65536,0))),INDEX(l_fp!$B$3:$B$65537,MATCH($A158,l_fp!$A$3:$A$65537,0))),""))</f>
        <v/>
      </c>
    </row>
    <row r="159" spans="2:2" x14ac:dyDescent="0.25">
      <c r="B159" s="56" t="str">
        <f>IF(_xlfn.IFNA(_xlfn.IFNA(_xlfn.IFNA(INDEX(l_goods!$B$3:$B$65537,MATCH($A159,l_goods!$A$3:$A$65537,0)),INDEX(background_technosphere!$F$2:$F$65536,MATCH($A159,background_technosphere!$C$2:$C$65536,0))),INDEX(l_fp!$B$3:$B$65537,MATCH($A159,l_fp!$A$3:$A$65537,0))),"")=0,"",_xlfn.IFNA(_xlfn.IFNA(_xlfn.IFNA(INDEX(l_goods!$B$3:$B$65537,MATCH($A159,l_goods!$A$3:$A$65537,0)),INDEX(background_technosphere!$F$2:$F$65536,MATCH($A159,background_technosphere!$C$2:$C$65536,0))),INDEX(l_fp!$B$3:$B$65537,MATCH($A159,l_fp!$A$3:$A$65537,0))),""))</f>
        <v/>
      </c>
    </row>
    <row r="160" spans="2:2" x14ac:dyDescent="0.25">
      <c r="B160" s="56" t="str">
        <f>IF(_xlfn.IFNA(_xlfn.IFNA(_xlfn.IFNA(INDEX(l_goods!$B$3:$B$65537,MATCH($A160,l_goods!$A$3:$A$65537,0)),INDEX(background_technosphere!$F$2:$F$65536,MATCH($A160,background_technosphere!$C$2:$C$65536,0))),INDEX(l_fp!$B$3:$B$65537,MATCH($A160,l_fp!$A$3:$A$65537,0))),"")=0,"",_xlfn.IFNA(_xlfn.IFNA(_xlfn.IFNA(INDEX(l_goods!$B$3:$B$65537,MATCH($A160,l_goods!$A$3:$A$65537,0)),INDEX(background_technosphere!$F$2:$F$65536,MATCH($A160,background_technosphere!$C$2:$C$65536,0))),INDEX(l_fp!$B$3:$B$65537,MATCH($A160,l_fp!$A$3:$A$65537,0))),""))</f>
        <v/>
      </c>
    </row>
    <row r="161" spans="2:2" x14ac:dyDescent="0.25">
      <c r="B161" s="56" t="str">
        <f>IF(_xlfn.IFNA(_xlfn.IFNA(_xlfn.IFNA(INDEX(l_goods!$B$3:$B$65537,MATCH($A161,l_goods!$A$3:$A$65537,0)),INDEX(background_technosphere!$F$2:$F$65536,MATCH($A161,background_technosphere!$C$2:$C$65536,0))),INDEX(l_fp!$B$3:$B$65537,MATCH($A161,l_fp!$A$3:$A$65537,0))),"")=0,"",_xlfn.IFNA(_xlfn.IFNA(_xlfn.IFNA(INDEX(l_goods!$B$3:$B$65537,MATCH($A161,l_goods!$A$3:$A$65537,0)),INDEX(background_technosphere!$F$2:$F$65536,MATCH($A161,background_technosphere!$C$2:$C$65536,0))),INDEX(l_fp!$B$3:$B$65537,MATCH($A161,l_fp!$A$3:$A$65537,0))),""))</f>
        <v/>
      </c>
    </row>
    <row r="162" spans="2:2" x14ac:dyDescent="0.25">
      <c r="B162" s="56" t="str">
        <f>IF(_xlfn.IFNA(_xlfn.IFNA(_xlfn.IFNA(INDEX(l_goods!$B$3:$B$65537,MATCH($A162,l_goods!$A$3:$A$65537,0)),INDEX(background_technosphere!$F$2:$F$65536,MATCH($A162,background_technosphere!$C$2:$C$65536,0))),INDEX(l_fp!$B$3:$B$65537,MATCH($A162,l_fp!$A$3:$A$65537,0))),"")=0,"",_xlfn.IFNA(_xlfn.IFNA(_xlfn.IFNA(INDEX(l_goods!$B$3:$B$65537,MATCH($A162,l_goods!$A$3:$A$65537,0)),INDEX(background_technosphere!$F$2:$F$65536,MATCH($A162,background_technosphere!$C$2:$C$65536,0))),INDEX(l_fp!$B$3:$B$65537,MATCH($A162,l_fp!$A$3:$A$65537,0))),""))</f>
        <v/>
      </c>
    </row>
    <row r="163" spans="2:2" x14ac:dyDescent="0.25">
      <c r="B163" s="56" t="str">
        <f>IF(_xlfn.IFNA(_xlfn.IFNA(_xlfn.IFNA(INDEX(l_goods!$B$3:$B$65537,MATCH($A163,l_goods!$A$3:$A$65537,0)),INDEX(background_technosphere!$F$2:$F$65536,MATCH($A163,background_technosphere!$C$2:$C$65536,0))),INDEX(l_fp!$B$3:$B$65537,MATCH($A163,l_fp!$A$3:$A$65537,0))),"")=0,"",_xlfn.IFNA(_xlfn.IFNA(_xlfn.IFNA(INDEX(l_goods!$B$3:$B$65537,MATCH($A163,l_goods!$A$3:$A$65537,0)),INDEX(background_technosphere!$F$2:$F$65536,MATCH($A163,background_technosphere!$C$2:$C$65536,0))),INDEX(l_fp!$B$3:$B$65537,MATCH($A163,l_fp!$A$3:$A$65537,0))),""))</f>
        <v/>
      </c>
    </row>
    <row r="164" spans="2:2" x14ac:dyDescent="0.25">
      <c r="B164" s="56" t="str">
        <f>IF(_xlfn.IFNA(_xlfn.IFNA(_xlfn.IFNA(INDEX(l_goods!$B$3:$B$65537,MATCH($A164,l_goods!$A$3:$A$65537,0)),INDEX(background_technosphere!$F$2:$F$65536,MATCH($A164,background_technosphere!$C$2:$C$65536,0))),INDEX(l_fp!$B$3:$B$65537,MATCH($A164,l_fp!$A$3:$A$65537,0))),"")=0,"",_xlfn.IFNA(_xlfn.IFNA(_xlfn.IFNA(INDEX(l_goods!$B$3:$B$65537,MATCH($A164,l_goods!$A$3:$A$65537,0)),INDEX(background_technosphere!$F$2:$F$65536,MATCH($A164,background_technosphere!$C$2:$C$65536,0))),INDEX(l_fp!$B$3:$B$65537,MATCH($A164,l_fp!$A$3:$A$65537,0))),""))</f>
        <v/>
      </c>
    </row>
    <row r="165" spans="2:2" x14ac:dyDescent="0.25">
      <c r="B165" s="56" t="str">
        <f>IF(_xlfn.IFNA(_xlfn.IFNA(_xlfn.IFNA(INDEX(l_goods!$B$3:$B$65537,MATCH($A165,l_goods!$A$3:$A$65537,0)),INDEX(background_technosphere!$F$2:$F$65536,MATCH($A165,background_technosphere!$C$2:$C$65536,0))),INDEX(l_fp!$B$3:$B$65537,MATCH($A165,l_fp!$A$3:$A$65537,0))),"")=0,"",_xlfn.IFNA(_xlfn.IFNA(_xlfn.IFNA(INDEX(l_goods!$B$3:$B$65537,MATCH($A165,l_goods!$A$3:$A$65537,0)),INDEX(background_technosphere!$F$2:$F$65536,MATCH($A165,background_technosphere!$C$2:$C$65536,0))),INDEX(l_fp!$B$3:$B$65537,MATCH($A165,l_fp!$A$3:$A$65537,0))),""))</f>
        <v/>
      </c>
    </row>
    <row r="166" spans="2:2" x14ac:dyDescent="0.25">
      <c r="B166" s="56" t="str">
        <f>IF(_xlfn.IFNA(_xlfn.IFNA(_xlfn.IFNA(INDEX(l_goods!$B$3:$B$65537,MATCH($A166,l_goods!$A$3:$A$65537,0)),INDEX(background_technosphere!$F$2:$F$65536,MATCH($A166,background_technosphere!$C$2:$C$65536,0))),INDEX(l_fp!$B$3:$B$65537,MATCH($A166,l_fp!$A$3:$A$65537,0))),"")=0,"",_xlfn.IFNA(_xlfn.IFNA(_xlfn.IFNA(INDEX(l_goods!$B$3:$B$65537,MATCH($A166,l_goods!$A$3:$A$65537,0)),INDEX(background_technosphere!$F$2:$F$65536,MATCH($A166,background_technosphere!$C$2:$C$65536,0))),INDEX(l_fp!$B$3:$B$65537,MATCH($A166,l_fp!$A$3:$A$65537,0))),""))</f>
        <v/>
      </c>
    </row>
    <row r="167" spans="2:2" x14ac:dyDescent="0.25">
      <c r="B167" s="56" t="str">
        <f>IF(_xlfn.IFNA(_xlfn.IFNA(_xlfn.IFNA(INDEX(l_goods!$B$3:$B$65537,MATCH($A167,l_goods!$A$3:$A$65537,0)),INDEX(background_technosphere!$F$2:$F$65536,MATCH($A167,background_technosphere!$C$2:$C$65536,0))),INDEX(l_fp!$B$3:$B$65537,MATCH($A167,l_fp!$A$3:$A$65537,0))),"")=0,"",_xlfn.IFNA(_xlfn.IFNA(_xlfn.IFNA(INDEX(l_goods!$B$3:$B$65537,MATCH($A167,l_goods!$A$3:$A$65537,0)),INDEX(background_technosphere!$F$2:$F$65536,MATCH($A167,background_technosphere!$C$2:$C$65536,0))),INDEX(l_fp!$B$3:$B$65537,MATCH($A167,l_fp!$A$3:$A$65537,0))),""))</f>
        <v/>
      </c>
    </row>
    <row r="168" spans="2:2" x14ac:dyDescent="0.25">
      <c r="B168" s="56" t="str">
        <f>IF(_xlfn.IFNA(_xlfn.IFNA(_xlfn.IFNA(INDEX(l_goods!$B$3:$B$65537,MATCH($A168,l_goods!$A$3:$A$65537,0)),INDEX(background_technosphere!$F$2:$F$65536,MATCH($A168,background_technosphere!$C$2:$C$65536,0))),INDEX(l_fp!$B$3:$B$65537,MATCH($A168,l_fp!$A$3:$A$65537,0))),"")=0,"",_xlfn.IFNA(_xlfn.IFNA(_xlfn.IFNA(INDEX(l_goods!$B$3:$B$65537,MATCH($A168,l_goods!$A$3:$A$65537,0)),INDEX(background_technosphere!$F$2:$F$65536,MATCH($A168,background_technosphere!$C$2:$C$65536,0))),INDEX(l_fp!$B$3:$B$65537,MATCH($A168,l_fp!$A$3:$A$65537,0))),""))</f>
        <v/>
      </c>
    </row>
    <row r="169" spans="2:2" x14ac:dyDescent="0.25">
      <c r="B169" s="56" t="str">
        <f>IF(_xlfn.IFNA(_xlfn.IFNA(_xlfn.IFNA(INDEX(l_goods!$B$3:$B$65537,MATCH($A169,l_goods!$A$3:$A$65537,0)),INDEX(background_technosphere!$F$2:$F$65536,MATCH($A169,background_technosphere!$C$2:$C$65536,0))),INDEX(l_fp!$B$3:$B$65537,MATCH($A169,l_fp!$A$3:$A$65537,0))),"")=0,"",_xlfn.IFNA(_xlfn.IFNA(_xlfn.IFNA(INDEX(l_goods!$B$3:$B$65537,MATCH($A169,l_goods!$A$3:$A$65537,0)),INDEX(background_technosphere!$F$2:$F$65536,MATCH($A169,background_technosphere!$C$2:$C$65536,0))),INDEX(l_fp!$B$3:$B$65537,MATCH($A169,l_fp!$A$3:$A$65537,0))),""))</f>
        <v/>
      </c>
    </row>
    <row r="170" spans="2:2" x14ac:dyDescent="0.25">
      <c r="B170" s="56" t="str">
        <f>IF(_xlfn.IFNA(_xlfn.IFNA(_xlfn.IFNA(INDEX(l_goods!$B$3:$B$65537,MATCH($A170,l_goods!$A$3:$A$65537,0)),INDEX(background_technosphere!$F$2:$F$65536,MATCH($A170,background_technosphere!$C$2:$C$65536,0))),INDEX(l_fp!$B$3:$B$65537,MATCH($A170,l_fp!$A$3:$A$65537,0))),"")=0,"",_xlfn.IFNA(_xlfn.IFNA(_xlfn.IFNA(INDEX(l_goods!$B$3:$B$65537,MATCH($A170,l_goods!$A$3:$A$65537,0)),INDEX(background_technosphere!$F$2:$F$65536,MATCH($A170,background_technosphere!$C$2:$C$65536,0))),INDEX(l_fp!$B$3:$B$65537,MATCH($A170,l_fp!$A$3:$A$65537,0))),""))</f>
        <v/>
      </c>
    </row>
    <row r="171" spans="2:2" x14ac:dyDescent="0.25">
      <c r="B171" s="56" t="str">
        <f>IF(_xlfn.IFNA(_xlfn.IFNA(_xlfn.IFNA(INDEX(l_goods!$B$3:$B$65537,MATCH($A171,l_goods!$A$3:$A$65537,0)),INDEX(background_technosphere!$F$2:$F$65536,MATCH($A171,background_technosphere!$C$2:$C$65536,0))),INDEX(l_fp!$B$3:$B$65537,MATCH($A171,l_fp!$A$3:$A$65537,0))),"")=0,"",_xlfn.IFNA(_xlfn.IFNA(_xlfn.IFNA(INDEX(l_goods!$B$3:$B$65537,MATCH($A171,l_goods!$A$3:$A$65537,0)),INDEX(background_technosphere!$F$2:$F$65536,MATCH($A171,background_technosphere!$C$2:$C$65536,0))),INDEX(l_fp!$B$3:$B$65537,MATCH($A171,l_fp!$A$3:$A$65537,0))),""))</f>
        <v/>
      </c>
    </row>
    <row r="172" spans="2:2" x14ac:dyDescent="0.25">
      <c r="B172" s="56" t="str">
        <f>IF(_xlfn.IFNA(_xlfn.IFNA(_xlfn.IFNA(INDEX(l_goods!$B$3:$B$65537,MATCH($A172,l_goods!$A$3:$A$65537,0)),INDEX(background_technosphere!$F$2:$F$65536,MATCH($A172,background_technosphere!$C$2:$C$65536,0))),INDEX(l_fp!$B$3:$B$65537,MATCH($A172,l_fp!$A$3:$A$65537,0))),"")=0,"",_xlfn.IFNA(_xlfn.IFNA(_xlfn.IFNA(INDEX(l_goods!$B$3:$B$65537,MATCH($A172,l_goods!$A$3:$A$65537,0)),INDEX(background_technosphere!$F$2:$F$65536,MATCH($A172,background_technosphere!$C$2:$C$65536,0))),INDEX(l_fp!$B$3:$B$65537,MATCH($A172,l_fp!$A$3:$A$65537,0))),""))</f>
        <v/>
      </c>
    </row>
    <row r="173" spans="2:2" x14ac:dyDescent="0.25">
      <c r="B173" s="56" t="str">
        <f>IF(_xlfn.IFNA(_xlfn.IFNA(_xlfn.IFNA(INDEX(l_goods!$B$3:$B$65537,MATCH($A173,l_goods!$A$3:$A$65537,0)),INDEX(background_technosphere!$F$2:$F$65536,MATCH($A173,background_technosphere!$C$2:$C$65536,0))),INDEX(l_fp!$B$3:$B$65537,MATCH($A173,l_fp!$A$3:$A$65537,0))),"")=0,"",_xlfn.IFNA(_xlfn.IFNA(_xlfn.IFNA(INDEX(l_goods!$B$3:$B$65537,MATCH($A173,l_goods!$A$3:$A$65537,0)),INDEX(background_technosphere!$F$2:$F$65536,MATCH($A173,background_technosphere!$C$2:$C$65536,0))),INDEX(l_fp!$B$3:$B$65537,MATCH($A173,l_fp!$A$3:$A$65537,0))),""))</f>
        <v/>
      </c>
    </row>
    <row r="174" spans="2:2" x14ac:dyDescent="0.25">
      <c r="B174" s="56" t="str">
        <f>IF(_xlfn.IFNA(_xlfn.IFNA(_xlfn.IFNA(INDEX(l_goods!$B$3:$B$65537,MATCH($A174,l_goods!$A$3:$A$65537,0)),INDEX(background_technosphere!$F$2:$F$65536,MATCH($A174,background_technosphere!$C$2:$C$65536,0))),INDEX(l_fp!$B$3:$B$65537,MATCH($A174,l_fp!$A$3:$A$65537,0))),"")=0,"",_xlfn.IFNA(_xlfn.IFNA(_xlfn.IFNA(INDEX(l_goods!$B$3:$B$65537,MATCH($A174,l_goods!$A$3:$A$65537,0)),INDEX(background_technosphere!$F$2:$F$65536,MATCH($A174,background_technosphere!$C$2:$C$65536,0))),INDEX(l_fp!$B$3:$B$65537,MATCH($A174,l_fp!$A$3:$A$65537,0))),""))</f>
        <v/>
      </c>
    </row>
    <row r="175" spans="2:2" x14ac:dyDescent="0.25">
      <c r="B175" s="56" t="str">
        <f>IF(_xlfn.IFNA(_xlfn.IFNA(_xlfn.IFNA(INDEX(l_goods!$B$3:$B$65537,MATCH($A175,l_goods!$A$3:$A$65537,0)),INDEX(background_technosphere!$F$2:$F$65536,MATCH($A175,background_technosphere!$C$2:$C$65536,0))),INDEX(l_fp!$B$3:$B$65537,MATCH($A175,l_fp!$A$3:$A$65537,0))),"")=0,"",_xlfn.IFNA(_xlfn.IFNA(_xlfn.IFNA(INDEX(l_goods!$B$3:$B$65537,MATCH($A175,l_goods!$A$3:$A$65537,0)),INDEX(background_technosphere!$F$2:$F$65536,MATCH($A175,background_technosphere!$C$2:$C$65536,0))),INDEX(l_fp!$B$3:$B$65537,MATCH($A175,l_fp!$A$3:$A$65537,0))),""))</f>
        <v/>
      </c>
    </row>
    <row r="176" spans="2:2" x14ac:dyDescent="0.25">
      <c r="B176" s="56" t="str">
        <f>IF(_xlfn.IFNA(_xlfn.IFNA(_xlfn.IFNA(INDEX(l_goods!$B$3:$B$65537,MATCH($A176,l_goods!$A$3:$A$65537,0)),INDEX(background_technosphere!$F$2:$F$65536,MATCH($A176,background_technosphere!$C$2:$C$65536,0))),INDEX(l_fp!$B$3:$B$65537,MATCH($A176,l_fp!$A$3:$A$65537,0))),"")=0,"",_xlfn.IFNA(_xlfn.IFNA(_xlfn.IFNA(INDEX(l_goods!$B$3:$B$65537,MATCH($A176,l_goods!$A$3:$A$65537,0)),INDEX(background_technosphere!$F$2:$F$65536,MATCH($A176,background_technosphere!$C$2:$C$65536,0))),INDEX(l_fp!$B$3:$B$65537,MATCH($A176,l_fp!$A$3:$A$65537,0))),""))</f>
        <v/>
      </c>
    </row>
    <row r="177" spans="2:2" x14ac:dyDescent="0.25">
      <c r="B177" s="56" t="str">
        <f>IF(_xlfn.IFNA(_xlfn.IFNA(_xlfn.IFNA(INDEX(l_goods!$B$3:$B$65537,MATCH($A177,l_goods!$A$3:$A$65537,0)),INDEX(background_technosphere!$F$2:$F$65536,MATCH($A177,background_technosphere!$C$2:$C$65536,0))),INDEX(l_fp!$B$3:$B$65537,MATCH($A177,l_fp!$A$3:$A$65537,0))),"")=0,"",_xlfn.IFNA(_xlfn.IFNA(_xlfn.IFNA(INDEX(l_goods!$B$3:$B$65537,MATCH($A177,l_goods!$A$3:$A$65537,0)),INDEX(background_technosphere!$F$2:$F$65536,MATCH($A177,background_technosphere!$C$2:$C$65536,0))),INDEX(l_fp!$B$3:$B$65537,MATCH($A177,l_fp!$A$3:$A$65537,0))),""))</f>
        <v/>
      </c>
    </row>
    <row r="178" spans="2:2" x14ac:dyDescent="0.25">
      <c r="B178" s="56" t="str">
        <f>IF(_xlfn.IFNA(_xlfn.IFNA(_xlfn.IFNA(INDEX(l_goods!$B$3:$B$65537,MATCH($A178,l_goods!$A$3:$A$65537,0)),INDEX(background_technosphere!$F$2:$F$65536,MATCH($A178,background_technosphere!$C$2:$C$65536,0))),INDEX(l_fp!$B$3:$B$65537,MATCH($A178,l_fp!$A$3:$A$65537,0))),"")=0,"",_xlfn.IFNA(_xlfn.IFNA(_xlfn.IFNA(INDEX(l_goods!$B$3:$B$65537,MATCH($A178,l_goods!$A$3:$A$65537,0)),INDEX(background_technosphere!$F$2:$F$65536,MATCH($A178,background_technosphere!$C$2:$C$65536,0))),INDEX(l_fp!$B$3:$B$65537,MATCH($A178,l_fp!$A$3:$A$65537,0))),""))</f>
        <v/>
      </c>
    </row>
    <row r="179" spans="2:2" x14ac:dyDescent="0.25">
      <c r="B179" s="56" t="str">
        <f>IF(_xlfn.IFNA(_xlfn.IFNA(_xlfn.IFNA(INDEX(l_goods!$B$3:$B$65537,MATCH($A179,l_goods!$A$3:$A$65537,0)),INDEX(background_technosphere!$F$2:$F$65536,MATCH($A179,background_technosphere!$C$2:$C$65536,0))),INDEX(l_fp!$B$3:$B$65537,MATCH($A179,l_fp!$A$3:$A$65537,0))),"")=0,"",_xlfn.IFNA(_xlfn.IFNA(_xlfn.IFNA(INDEX(l_goods!$B$3:$B$65537,MATCH($A179,l_goods!$A$3:$A$65537,0)),INDEX(background_technosphere!$F$2:$F$65536,MATCH($A179,background_technosphere!$C$2:$C$65536,0))),INDEX(l_fp!$B$3:$B$65537,MATCH($A179,l_fp!$A$3:$A$65537,0))),""))</f>
        <v/>
      </c>
    </row>
    <row r="180" spans="2:2" x14ac:dyDescent="0.25">
      <c r="B180" s="56" t="str">
        <f>IF(_xlfn.IFNA(_xlfn.IFNA(_xlfn.IFNA(INDEX(l_goods!$B$3:$B$65537,MATCH($A180,l_goods!$A$3:$A$65537,0)),INDEX(background_technosphere!$F$2:$F$65536,MATCH($A180,background_technosphere!$C$2:$C$65536,0))),INDEX(l_fp!$B$3:$B$65537,MATCH($A180,l_fp!$A$3:$A$65537,0))),"")=0,"",_xlfn.IFNA(_xlfn.IFNA(_xlfn.IFNA(INDEX(l_goods!$B$3:$B$65537,MATCH($A180,l_goods!$A$3:$A$65537,0)),INDEX(background_technosphere!$F$2:$F$65536,MATCH($A180,background_technosphere!$C$2:$C$65536,0))),INDEX(l_fp!$B$3:$B$65537,MATCH($A180,l_fp!$A$3:$A$65537,0))),""))</f>
        <v/>
      </c>
    </row>
    <row r="181" spans="2:2" x14ac:dyDescent="0.25">
      <c r="B181" s="56" t="str">
        <f>IF(_xlfn.IFNA(_xlfn.IFNA(_xlfn.IFNA(INDEX(l_goods!$B$3:$B$65537,MATCH($A181,l_goods!$A$3:$A$65537,0)),INDEX(background_technosphere!$F$2:$F$65536,MATCH($A181,background_technosphere!$C$2:$C$65536,0))),INDEX(l_fp!$B$3:$B$65537,MATCH($A181,l_fp!$A$3:$A$65537,0))),"")=0,"",_xlfn.IFNA(_xlfn.IFNA(_xlfn.IFNA(INDEX(l_goods!$B$3:$B$65537,MATCH($A181,l_goods!$A$3:$A$65537,0)),INDEX(background_technosphere!$F$2:$F$65536,MATCH($A181,background_technosphere!$C$2:$C$65536,0))),INDEX(l_fp!$B$3:$B$65537,MATCH($A181,l_fp!$A$3:$A$65537,0))),""))</f>
        <v/>
      </c>
    </row>
    <row r="182" spans="2:2" x14ac:dyDescent="0.25">
      <c r="B182" s="56" t="str">
        <f>IF(_xlfn.IFNA(_xlfn.IFNA(_xlfn.IFNA(INDEX(l_goods!$B$3:$B$65537,MATCH($A182,l_goods!$A$3:$A$65537,0)),INDEX(background_technosphere!$F$2:$F$65536,MATCH($A182,background_technosphere!$C$2:$C$65536,0))),INDEX(l_fp!$B$3:$B$65537,MATCH($A182,l_fp!$A$3:$A$65537,0))),"")=0,"",_xlfn.IFNA(_xlfn.IFNA(_xlfn.IFNA(INDEX(l_goods!$B$3:$B$65537,MATCH($A182,l_goods!$A$3:$A$65537,0)),INDEX(background_technosphere!$F$2:$F$65536,MATCH($A182,background_technosphere!$C$2:$C$65536,0))),INDEX(l_fp!$B$3:$B$65537,MATCH($A182,l_fp!$A$3:$A$65537,0))),""))</f>
        <v/>
      </c>
    </row>
    <row r="183" spans="2:2" x14ac:dyDescent="0.25">
      <c r="B183" s="56" t="str">
        <f>IF(_xlfn.IFNA(_xlfn.IFNA(_xlfn.IFNA(INDEX(l_goods!$B$3:$B$65537,MATCH($A183,l_goods!$A$3:$A$65537,0)),INDEX(background_technosphere!$F$2:$F$65536,MATCH($A183,background_technosphere!$C$2:$C$65536,0))),INDEX(l_fp!$B$3:$B$65537,MATCH($A183,l_fp!$A$3:$A$65537,0))),"")=0,"",_xlfn.IFNA(_xlfn.IFNA(_xlfn.IFNA(INDEX(l_goods!$B$3:$B$65537,MATCH($A183,l_goods!$A$3:$A$65537,0)),INDEX(background_technosphere!$F$2:$F$65536,MATCH($A183,background_technosphere!$C$2:$C$65536,0))),INDEX(l_fp!$B$3:$B$65537,MATCH($A183,l_fp!$A$3:$A$65537,0))),""))</f>
        <v/>
      </c>
    </row>
    <row r="184" spans="2:2" x14ac:dyDescent="0.25">
      <c r="B184" s="56" t="str">
        <f>IF(_xlfn.IFNA(_xlfn.IFNA(_xlfn.IFNA(INDEX(l_goods!$B$3:$B$65537,MATCH($A184,l_goods!$A$3:$A$65537,0)),INDEX(background_technosphere!$F$2:$F$65536,MATCH($A184,background_technosphere!$C$2:$C$65536,0))),INDEX(l_fp!$B$3:$B$65537,MATCH($A184,l_fp!$A$3:$A$65537,0))),"")=0,"",_xlfn.IFNA(_xlfn.IFNA(_xlfn.IFNA(INDEX(l_goods!$B$3:$B$65537,MATCH($A184,l_goods!$A$3:$A$65537,0)),INDEX(background_technosphere!$F$2:$F$65536,MATCH($A184,background_technosphere!$C$2:$C$65536,0))),INDEX(l_fp!$B$3:$B$65537,MATCH($A184,l_fp!$A$3:$A$65537,0))),""))</f>
        <v/>
      </c>
    </row>
    <row r="185" spans="2:2" x14ac:dyDescent="0.25">
      <c r="B185" s="56" t="str">
        <f>IF(_xlfn.IFNA(_xlfn.IFNA(_xlfn.IFNA(INDEX(l_goods!$B$3:$B$65537,MATCH($A185,l_goods!$A$3:$A$65537,0)),INDEX(background_technosphere!$F$2:$F$65536,MATCH($A185,background_technosphere!$C$2:$C$65536,0))),INDEX(l_fp!$B$3:$B$65537,MATCH($A185,l_fp!$A$3:$A$65537,0))),"")=0,"",_xlfn.IFNA(_xlfn.IFNA(_xlfn.IFNA(INDEX(l_goods!$B$3:$B$65537,MATCH($A185,l_goods!$A$3:$A$65537,0)),INDEX(background_technosphere!$F$2:$F$65536,MATCH($A185,background_technosphere!$C$2:$C$65536,0))),INDEX(l_fp!$B$3:$B$65537,MATCH($A185,l_fp!$A$3:$A$65537,0))),""))</f>
        <v/>
      </c>
    </row>
    <row r="186" spans="2:2" x14ac:dyDescent="0.25">
      <c r="B186" s="56" t="str">
        <f>IF(_xlfn.IFNA(_xlfn.IFNA(_xlfn.IFNA(INDEX(l_goods!$B$3:$B$65537,MATCH($A186,l_goods!$A$3:$A$65537,0)),INDEX(background_technosphere!$F$2:$F$65536,MATCH($A186,background_technosphere!$C$2:$C$65536,0))),INDEX(l_fp!$B$3:$B$65537,MATCH($A186,l_fp!$A$3:$A$65537,0))),"")=0,"",_xlfn.IFNA(_xlfn.IFNA(_xlfn.IFNA(INDEX(l_goods!$B$3:$B$65537,MATCH($A186,l_goods!$A$3:$A$65537,0)),INDEX(background_technosphere!$F$2:$F$65536,MATCH($A186,background_technosphere!$C$2:$C$65536,0))),INDEX(l_fp!$B$3:$B$65537,MATCH($A186,l_fp!$A$3:$A$65537,0))),""))</f>
        <v/>
      </c>
    </row>
    <row r="187" spans="2:2" x14ac:dyDescent="0.25">
      <c r="B187" s="56" t="str">
        <f>IF(_xlfn.IFNA(_xlfn.IFNA(_xlfn.IFNA(INDEX(l_goods!$B$3:$B$65537,MATCH($A187,l_goods!$A$3:$A$65537,0)),INDEX(background_technosphere!$F$2:$F$65536,MATCH($A187,background_technosphere!$C$2:$C$65536,0))),INDEX(l_fp!$B$3:$B$65537,MATCH($A187,l_fp!$A$3:$A$65537,0))),"")=0,"",_xlfn.IFNA(_xlfn.IFNA(_xlfn.IFNA(INDEX(l_goods!$B$3:$B$65537,MATCH($A187,l_goods!$A$3:$A$65537,0)),INDEX(background_technosphere!$F$2:$F$65536,MATCH($A187,background_technosphere!$C$2:$C$65536,0))),INDEX(l_fp!$B$3:$B$65537,MATCH($A187,l_fp!$A$3:$A$65537,0))),""))</f>
        <v/>
      </c>
    </row>
    <row r="188" spans="2:2" x14ac:dyDescent="0.25">
      <c r="B188" s="56" t="str">
        <f>IF(_xlfn.IFNA(_xlfn.IFNA(_xlfn.IFNA(INDEX(l_goods!$B$3:$B$65537,MATCH($A188,l_goods!$A$3:$A$65537,0)),INDEX(background_technosphere!$F$2:$F$65536,MATCH($A188,background_technosphere!$C$2:$C$65536,0))),INDEX(l_fp!$B$3:$B$65537,MATCH($A188,l_fp!$A$3:$A$65537,0))),"")=0,"",_xlfn.IFNA(_xlfn.IFNA(_xlfn.IFNA(INDEX(l_goods!$B$3:$B$65537,MATCH($A188,l_goods!$A$3:$A$65537,0)),INDEX(background_technosphere!$F$2:$F$65536,MATCH($A188,background_technosphere!$C$2:$C$65536,0))),INDEX(l_fp!$B$3:$B$65537,MATCH($A188,l_fp!$A$3:$A$65537,0))),""))</f>
        <v/>
      </c>
    </row>
    <row r="189" spans="2:2" x14ac:dyDescent="0.25">
      <c r="B189" s="56" t="str">
        <f>IF(_xlfn.IFNA(_xlfn.IFNA(_xlfn.IFNA(INDEX(l_goods!$B$3:$B$65537,MATCH($A189,l_goods!$A$3:$A$65537,0)),INDEX(background_technosphere!$F$2:$F$65536,MATCH($A189,background_technosphere!$C$2:$C$65536,0))),INDEX(l_fp!$B$3:$B$65537,MATCH($A189,l_fp!$A$3:$A$65537,0))),"")=0,"",_xlfn.IFNA(_xlfn.IFNA(_xlfn.IFNA(INDEX(l_goods!$B$3:$B$65537,MATCH($A189,l_goods!$A$3:$A$65537,0)),INDEX(background_technosphere!$F$2:$F$65536,MATCH($A189,background_technosphere!$C$2:$C$65536,0))),INDEX(l_fp!$B$3:$B$65537,MATCH($A189,l_fp!$A$3:$A$65537,0))),""))</f>
        <v/>
      </c>
    </row>
    <row r="190" spans="2:2" x14ac:dyDescent="0.25">
      <c r="B190" s="56" t="str">
        <f>IF(_xlfn.IFNA(_xlfn.IFNA(_xlfn.IFNA(INDEX(l_goods!$B$3:$B$65537,MATCH($A190,l_goods!$A$3:$A$65537,0)),INDEX(background_technosphere!$F$2:$F$65536,MATCH($A190,background_technosphere!$C$2:$C$65536,0))),INDEX(l_fp!$B$3:$B$65537,MATCH($A190,l_fp!$A$3:$A$65537,0))),"")=0,"",_xlfn.IFNA(_xlfn.IFNA(_xlfn.IFNA(INDEX(l_goods!$B$3:$B$65537,MATCH($A190,l_goods!$A$3:$A$65537,0)),INDEX(background_technosphere!$F$2:$F$65536,MATCH($A190,background_technosphere!$C$2:$C$65536,0))),INDEX(l_fp!$B$3:$B$65537,MATCH($A190,l_fp!$A$3:$A$65537,0))),""))</f>
        <v/>
      </c>
    </row>
    <row r="191" spans="2:2" x14ac:dyDescent="0.25">
      <c r="B191" s="56" t="str">
        <f>IF(_xlfn.IFNA(_xlfn.IFNA(_xlfn.IFNA(INDEX(l_goods!$B$3:$B$65537,MATCH($A191,l_goods!$A$3:$A$65537,0)),INDEX(background_technosphere!$F$2:$F$65536,MATCH($A191,background_technosphere!$C$2:$C$65536,0))),INDEX(l_fp!$B$3:$B$65537,MATCH($A191,l_fp!$A$3:$A$65537,0))),"")=0,"",_xlfn.IFNA(_xlfn.IFNA(_xlfn.IFNA(INDEX(l_goods!$B$3:$B$65537,MATCH($A191,l_goods!$A$3:$A$65537,0)),INDEX(background_technosphere!$F$2:$F$65536,MATCH($A191,background_technosphere!$C$2:$C$65536,0))),INDEX(l_fp!$B$3:$B$65537,MATCH($A191,l_fp!$A$3:$A$65537,0))),""))</f>
        <v/>
      </c>
    </row>
    <row r="192" spans="2:2" x14ac:dyDescent="0.25">
      <c r="B192" s="56" t="str">
        <f>IF(_xlfn.IFNA(_xlfn.IFNA(_xlfn.IFNA(INDEX(l_goods!$B$3:$B$65537,MATCH($A192,l_goods!$A$3:$A$65537,0)),INDEX(background_technosphere!$F$2:$F$65536,MATCH($A192,background_technosphere!$C$2:$C$65536,0))),INDEX(l_fp!$B$3:$B$65537,MATCH($A192,l_fp!$A$3:$A$65537,0))),"")=0,"",_xlfn.IFNA(_xlfn.IFNA(_xlfn.IFNA(INDEX(l_goods!$B$3:$B$65537,MATCH($A192,l_goods!$A$3:$A$65537,0)),INDEX(background_technosphere!$F$2:$F$65536,MATCH($A192,background_technosphere!$C$2:$C$65536,0))),INDEX(l_fp!$B$3:$B$65537,MATCH($A192,l_fp!$A$3:$A$65537,0))),""))</f>
        <v/>
      </c>
    </row>
    <row r="193" spans="2:2" x14ac:dyDescent="0.25">
      <c r="B193" s="56" t="str">
        <f>IF(_xlfn.IFNA(_xlfn.IFNA(_xlfn.IFNA(INDEX(l_goods!$B$3:$B$65537,MATCH($A193,l_goods!$A$3:$A$65537,0)),INDEX(background_technosphere!$F$2:$F$65536,MATCH($A193,background_technosphere!$C$2:$C$65536,0))),INDEX(l_fp!$B$3:$B$65537,MATCH($A193,l_fp!$A$3:$A$65537,0))),"")=0,"",_xlfn.IFNA(_xlfn.IFNA(_xlfn.IFNA(INDEX(l_goods!$B$3:$B$65537,MATCH($A193,l_goods!$A$3:$A$65537,0)),INDEX(background_technosphere!$F$2:$F$65536,MATCH($A193,background_technosphere!$C$2:$C$65536,0))),INDEX(l_fp!$B$3:$B$65537,MATCH($A193,l_fp!$A$3:$A$65537,0))),""))</f>
        <v/>
      </c>
    </row>
    <row r="194" spans="2:2" x14ac:dyDescent="0.25">
      <c r="B194" s="56" t="str">
        <f>IF(_xlfn.IFNA(_xlfn.IFNA(_xlfn.IFNA(INDEX(l_goods!$B$3:$B$65537,MATCH($A194,l_goods!$A$3:$A$65537,0)),INDEX(background_technosphere!$F$2:$F$65536,MATCH($A194,background_technosphere!$C$2:$C$65536,0))),INDEX(l_fp!$B$3:$B$65537,MATCH($A194,l_fp!$A$3:$A$65537,0))),"")=0,"",_xlfn.IFNA(_xlfn.IFNA(_xlfn.IFNA(INDEX(l_goods!$B$3:$B$65537,MATCH($A194,l_goods!$A$3:$A$65537,0)),INDEX(background_technosphere!$F$2:$F$65536,MATCH($A194,background_technosphere!$C$2:$C$65536,0))),INDEX(l_fp!$B$3:$B$65537,MATCH($A194,l_fp!$A$3:$A$65537,0))),""))</f>
        <v/>
      </c>
    </row>
    <row r="195" spans="2:2" x14ac:dyDescent="0.25">
      <c r="B195" s="56" t="str">
        <f>IF(_xlfn.IFNA(_xlfn.IFNA(_xlfn.IFNA(INDEX(l_goods!$B$3:$B$65537,MATCH($A195,l_goods!$A$3:$A$65537,0)),INDEX(background_technosphere!$F$2:$F$65536,MATCH($A195,background_technosphere!$C$2:$C$65536,0))),INDEX(l_fp!$B$3:$B$65537,MATCH($A195,l_fp!$A$3:$A$65537,0))),"")=0,"",_xlfn.IFNA(_xlfn.IFNA(_xlfn.IFNA(INDEX(l_goods!$B$3:$B$65537,MATCH($A195,l_goods!$A$3:$A$65537,0)),INDEX(background_technosphere!$F$2:$F$65536,MATCH($A195,background_technosphere!$C$2:$C$65536,0))),INDEX(l_fp!$B$3:$B$65537,MATCH($A195,l_fp!$A$3:$A$65537,0))),""))</f>
        <v/>
      </c>
    </row>
    <row r="196" spans="2:2" x14ac:dyDescent="0.25">
      <c r="B196" s="56" t="str">
        <f>IF(_xlfn.IFNA(_xlfn.IFNA(_xlfn.IFNA(INDEX(l_goods!$B$3:$B$65537,MATCH($A196,l_goods!$A$3:$A$65537,0)),INDEX(background_technosphere!$F$2:$F$65536,MATCH($A196,background_technosphere!$C$2:$C$65536,0))),INDEX(l_fp!$B$3:$B$65537,MATCH($A196,l_fp!$A$3:$A$65537,0))),"")=0,"",_xlfn.IFNA(_xlfn.IFNA(_xlfn.IFNA(INDEX(l_goods!$B$3:$B$65537,MATCH($A196,l_goods!$A$3:$A$65537,0)),INDEX(background_technosphere!$F$2:$F$65536,MATCH($A196,background_technosphere!$C$2:$C$65536,0))),INDEX(l_fp!$B$3:$B$65537,MATCH($A196,l_fp!$A$3:$A$65537,0))),""))</f>
        <v/>
      </c>
    </row>
    <row r="197" spans="2:2" x14ac:dyDescent="0.25">
      <c r="B197" s="56" t="str">
        <f>IF(_xlfn.IFNA(_xlfn.IFNA(_xlfn.IFNA(INDEX(l_goods!$B$3:$B$65537,MATCH($A197,l_goods!$A$3:$A$65537,0)),INDEX(background_technosphere!$F$2:$F$65536,MATCH($A197,background_technosphere!$C$2:$C$65536,0))),INDEX(l_fp!$B$3:$B$65537,MATCH($A197,l_fp!$A$3:$A$65537,0))),"")=0,"",_xlfn.IFNA(_xlfn.IFNA(_xlfn.IFNA(INDEX(l_goods!$B$3:$B$65537,MATCH($A197,l_goods!$A$3:$A$65537,0)),INDEX(background_technosphere!$F$2:$F$65536,MATCH($A197,background_technosphere!$C$2:$C$65536,0))),INDEX(l_fp!$B$3:$B$65537,MATCH($A197,l_fp!$A$3:$A$65537,0))),""))</f>
        <v/>
      </c>
    </row>
    <row r="198" spans="2:2" x14ac:dyDescent="0.25">
      <c r="B198" s="56" t="str">
        <f>IF(_xlfn.IFNA(_xlfn.IFNA(_xlfn.IFNA(INDEX(l_goods!$B$3:$B$65537,MATCH($A198,l_goods!$A$3:$A$65537,0)),INDEX(background_technosphere!$F$2:$F$65536,MATCH($A198,background_technosphere!$C$2:$C$65536,0))),INDEX(l_fp!$B$3:$B$65537,MATCH($A198,l_fp!$A$3:$A$65537,0))),"")=0,"",_xlfn.IFNA(_xlfn.IFNA(_xlfn.IFNA(INDEX(l_goods!$B$3:$B$65537,MATCH($A198,l_goods!$A$3:$A$65537,0)),INDEX(background_technosphere!$F$2:$F$65536,MATCH($A198,background_technosphere!$C$2:$C$65536,0))),INDEX(l_fp!$B$3:$B$65537,MATCH($A198,l_fp!$A$3:$A$65537,0))),""))</f>
        <v/>
      </c>
    </row>
    <row r="199" spans="2:2" x14ac:dyDescent="0.25">
      <c r="B199" s="56" t="str">
        <f>IF(_xlfn.IFNA(_xlfn.IFNA(_xlfn.IFNA(INDEX(l_goods!$B$3:$B$65537,MATCH($A199,l_goods!$A$3:$A$65537,0)),INDEX(background_technosphere!$F$2:$F$65536,MATCH($A199,background_technosphere!$C$2:$C$65536,0))),INDEX(l_fp!$B$3:$B$65537,MATCH($A199,l_fp!$A$3:$A$65537,0))),"")=0,"",_xlfn.IFNA(_xlfn.IFNA(_xlfn.IFNA(INDEX(l_goods!$B$3:$B$65537,MATCH($A199,l_goods!$A$3:$A$65537,0)),INDEX(background_technosphere!$F$2:$F$65536,MATCH($A199,background_technosphere!$C$2:$C$65536,0))),INDEX(l_fp!$B$3:$B$65537,MATCH($A199,l_fp!$A$3:$A$65537,0))),""))</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00"/>
  <sheetViews>
    <sheetView zoomScaleNormal="100" workbookViewId="0">
      <pane ySplit="1" topLeftCell="A2" activePane="bottomLeft" state="frozen"/>
      <selection pane="bottomLeft" activeCell="K2" sqref="K2"/>
    </sheetView>
  </sheetViews>
  <sheetFormatPr defaultRowHeight="13.2" x14ac:dyDescent="0.25"/>
  <cols>
    <col min="1" max="1" width="11.5546875" style="2"/>
    <col min="2" max="2" width="16.33203125" style="15" customWidth="1"/>
    <col min="3" max="3" width="11.5546875" style="28"/>
    <col min="4" max="4" width="14.6640625" style="56" customWidth="1"/>
    <col min="5" max="5" width="24.5546875" style="17" customWidth="1"/>
    <col min="6" max="6" width="19" style="15" customWidth="1"/>
    <col min="7" max="7" width="24.88671875" style="101" customWidth="1"/>
    <col min="8" max="8" width="23.5546875" style="66" customWidth="1"/>
    <col min="9" max="9" width="5.5546875" style="58" customWidth="1"/>
    <col min="10" max="10" width="7" style="58" customWidth="1"/>
    <col min="11" max="11" width="25" style="101" customWidth="1"/>
    <col min="12" max="12" width="10.88671875" style="101" customWidth="1"/>
    <col min="13" max="13" width="9" style="101" customWidth="1"/>
  </cols>
  <sheetData>
    <row r="1" spans="1:13" s="105" customFormat="1" ht="26.4" customHeight="1" x14ac:dyDescent="0.25">
      <c r="A1" s="102" t="s">
        <v>5678</v>
      </c>
      <c r="B1" s="103" t="s">
        <v>5679</v>
      </c>
      <c r="C1" s="80" t="s">
        <v>5680</v>
      </c>
      <c r="D1" s="79" t="s">
        <v>5681</v>
      </c>
      <c r="E1" s="42" t="s">
        <v>5682</v>
      </c>
      <c r="F1" s="103" t="s">
        <v>5683</v>
      </c>
      <c r="G1" s="104" t="s">
        <v>5684</v>
      </c>
      <c r="H1" s="104" t="s">
        <v>5685</v>
      </c>
      <c r="I1" s="81" t="s">
        <v>5670</v>
      </c>
      <c r="J1" s="81" t="s">
        <v>5686</v>
      </c>
      <c r="K1" s="104" t="s">
        <v>5687</v>
      </c>
      <c r="L1" s="104" t="s">
        <v>5688</v>
      </c>
      <c r="M1" s="104" t="s">
        <v>5689</v>
      </c>
    </row>
    <row r="2" spans="1:13" x14ac:dyDescent="0.25">
      <c r="B2" s="106"/>
      <c r="D2" s="56" t="str">
        <f>_xlfn.IFNA(_xlfn.IFNA(_xlfn.IFNA(INDEX(l_goods!$B$3:$B$65537,MATCH($C2,l_goods!$A$3:$A$65537,0)),INDEX(background_technosphere!$F$2:$F$65536,MATCH($C2,background_technosphere!$C$2:$C$65536,0))),INDEX(l_fp!$B$3:$B$65537,MATCH($C2,l_fp!$A$3:$A$65537,0))),"")</f>
        <v/>
      </c>
      <c r="E2" s="16" t="s">
        <v>5690</v>
      </c>
      <c r="F2" s="106" t="s">
        <v>5691</v>
      </c>
      <c r="G2" s="107"/>
      <c r="H2" s="66" t="str">
        <f>_xlfn.IFNA(_xlfn.IFNA(_xlfn.IFNA(INDEX(l_goods!$B$3:$B$65537,MATCH($G2,l_goods!$A$3:$A$65537,0)),INDEX(background_technosphere!$F$2:$F$65536,MATCH($G2,background_technosphere!$C$2:$C$65536,0))),INDEX(l_fp!$B$3:$B$65537,MATCH($G2,l_fp!$A$3:$A$65537,0))),"")</f>
        <v/>
      </c>
    </row>
    <row r="3" spans="1:13" x14ac:dyDescent="0.25">
      <c r="B3" s="106"/>
      <c r="D3" s="56" t="str">
        <f>_xlfn.IFNA(_xlfn.IFNA(_xlfn.IFNA(INDEX(l_goods!$B$3:$B$65537,MATCH($C3,l_goods!$A$3:$A$65537,0)),INDEX(background_technosphere!$F$2:$F$65536,MATCH($C3,background_technosphere!$C$2:$C$65536,0))),INDEX(l_fp!$B$3:$B$65537,MATCH($C3,l_fp!$A$3:$A$65537,0))),"")</f>
        <v/>
      </c>
      <c r="E3" s="16"/>
      <c r="F3" s="106"/>
      <c r="H3" s="66" t="str">
        <f>_xlfn.IFNA(_xlfn.IFNA(_xlfn.IFNA(INDEX(l_goods!$B$3:$B$65537,MATCH($G3,l_goods!$A$3:$A$65537,0)),INDEX(background_technosphere!$F$2:$F$65536,MATCH($G3,background_technosphere!$C$2:$C$65536,0))),INDEX(l_fp!$B$3:$B$65537,MATCH($G3,l_fp!$A$3:$A$65537,0))),"")</f>
        <v/>
      </c>
    </row>
    <row r="4" spans="1:13" x14ac:dyDescent="0.25">
      <c r="B4" s="106"/>
      <c r="D4" s="56" t="str">
        <f>_xlfn.IFNA(_xlfn.IFNA(_xlfn.IFNA(INDEX(l_goods!$B$3:$B$65537,MATCH($C4,l_goods!$A$3:$A$65537,0)),INDEX(background_technosphere!$F$2:$F$65536,MATCH($C4,background_technosphere!$C$2:$C$65536,0))),INDEX(l_fp!$B$3:$B$65537,MATCH($C4,l_fp!$A$3:$A$65537,0))),"")</f>
        <v/>
      </c>
      <c r="E4" s="16"/>
      <c r="F4" s="106"/>
    </row>
    <row r="5" spans="1:13" x14ac:dyDescent="0.25">
      <c r="B5" s="106"/>
      <c r="D5" s="56" t="str">
        <f>_xlfn.IFNA(_xlfn.IFNA(_xlfn.IFNA(INDEX(l_goods!$B$3:$B$65537,MATCH($C5,l_goods!$A$3:$A$65537,0)),INDEX(background_technosphere!$F$2:$F$65536,MATCH($C5,background_technosphere!$C$2:$C$65536,0))),INDEX(l_fp!$B$3:$B$65537,MATCH($C5,l_fp!$A$3:$A$65537,0))),"")</f>
        <v/>
      </c>
      <c r="E5" s="16"/>
      <c r="F5" s="106"/>
      <c r="H5" s="66" t="str">
        <f>_xlfn.IFNA(_xlfn.IFNA(_xlfn.IFNA(INDEX(l_goods!$B$3:$B$65537,MATCH($G5,l_goods!$A$3:$A$65537,0)),INDEX(background_technosphere!$F$2:$F$65536,MATCH($G5,background_technosphere!$C$2:$C$65536,0))),INDEX(l_fp!$B$3:$B$65537,MATCH($G5,l_fp!$A$3:$A$65537,0))),"")</f>
        <v/>
      </c>
    </row>
    <row r="6" spans="1:13" x14ac:dyDescent="0.25">
      <c r="B6" s="106"/>
      <c r="D6" s="56" t="str">
        <f>_xlfn.IFNA(_xlfn.IFNA(_xlfn.IFNA(INDEX(l_goods!$B$3:$B$65537,MATCH($C6,l_goods!$A$3:$A$65537,0)),INDEX(background_technosphere!$F$2:$F$65536,MATCH($C6,background_technosphere!$C$2:$C$65536,0))),INDEX(l_fp!$B$3:$B$65537,MATCH($C6,l_fp!$A$3:$A$65537,0))),"")</f>
        <v/>
      </c>
      <c r="E6" s="16"/>
      <c r="F6" s="106"/>
      <c r="H6" s="66" t="str">
        <f>_xlfn.IFNA(_xlfn.IFNA(_xlfn.IFNA(INDEX(l_goods!$B$3:$B$65537,MATCH($G6,l_goods!$A$3:$A$65537,0)),INDEX(background_technosphere!$F$2:$F$65536,MATCH($G6,background_technosphere!$C$2:$C$65536,0))),INDEX(l_fp!$B$3:$B$65537,MATCH($G6,l_fp!$A$3:$A$65537,0))),"")</f>
        <v/>
      </c>
    </row>
    <row r="7" spans="1:13" x14ac:dyDescent="0.25">
      <c r="B7" s="106"/>
      <c r="D7" s="56" t="str">
        <f>_xlfn.IFNA(_xlfn.IFNA(_xlfn.IFNA(INDEX(l_goods!$B$3:$B$65537,MATCH($C7,l_goods!$A$3:$A$65537,0)),INDEX(background_technosphere!$F$2:$F$65536,MATCH($C7,background_technosphere!$C$2:$C$65536,0))),INDEX(l_fp!$B$3:$B$65537,MATCH($C7,l_fp!$A$3:$A$65537,0))),"")</f>
        <v/>
      </c>
      <c r="E7" s="16"/>
      <c r="F7" s="106"/>
      <c r="H7" s="66" t="str">
        <f>_xlfn.IFNA(_xlfn.IFNA(_xlfn.IFNA(INDEX(l_goods!$B$3:$B$65537,MATCH($G7,l_goods!$A$3:$A$65537,0)),INDEX(background_technosphere!$F$2:$F$65536,MATCH($G7,background_technosphere!$C$2:$C$65536,0))),INDEX(l_fp!$B$3:$B$65537,MATCH($G7,l_fp!$A$3:$A$65537,0))),"")</f>
        <v/>
      </c>
    </row>
    <row r="8" spans="1:13" x14ac:dyDescent="0.25">
      <c r="B8" s="106"/>
      <c r="D8" s="56" t="str">
        <f>_xlfn.IFNA(_xlfn.IFNA(_xlfn.IFNA(INDEX(l_goods!$B$3:$B$65537,MATCH($C8,l_goods!$A$3:$A$65537,0)),INDEX(background_technosphere!$F$2:$F$65536,MATCH($C8,background_technosphere!$C$2:$C$65536,0))),INDEX(l_fp!$B$3:$B$65537,MATCH($C8,l_fp!$A$3:$A$65537,0))),"")</f>
        <v/>
      </c>
      <c r="E8" s="16"/>
      <c r="F8" s="106"/>
      <c r="H8" s="66" t="str">
        <f>_xlfn.IFNA(_xlfn.IFNA(_xlfn.IFNA(INDEX(l_goods!$B$3:$B$65537,MATCH($G8,l_goods!$A$3:$A$65537,0)),INDEX(background_technosphere!$F$2:$F$65536,MATCH($G8,background_technosphere!$C$2:$C$65536,0))),INDEX(l_fp!$B$3:$B$65537,MATCH($G8,l_fp!$A$3:$A$65537,0))),"")</f>
        <v/>
      </c>
    </row>
    <row r="9" spans="1:13" x14ac:dyDescent="0.25">
      <c r="B9" s="106"/>
      <c r="D9" s="56" t="str">
        <f>_xlfn.IFNA(_xlfn.IFNA(_xlfn.IFNA(INDEX(l_goods!$B$3:$B$65537,MATCH($C9,l_goods!$A$3:$A$65537,0)),INDEX(background_technosphere!$F$2:$F$65536,MATCH($C9,background_technosphere!$C$2:$C$65536,0))),INDEX(l_fp!$B$3:$B$65537,MATCH($C9,l_fp!$A$3:$A$65537,0))),"")</f>
        <v/>
      </c>
      <c r="E9" s="16"/>
      <c r="F9" s="106"/>
      <c r="H9" s="66" t="str">
        <f>_xlfn.IFNA(_xlfn.IFNA(_xlfn.IFNA(INDEX(l_goods!$B$3:$B$65537,MATCH($G9,l_goods!$A$3:$A$65537,0)),INDEX(background_technosphere!$F$2:$F$65536,MATCH($G9,background_technosphere!$C$2:$C$65536,0))),INDEX(l_fp!$B$3:$B$65537,MATCH($G9,l_fp!$A$3:$A$65537,0))),"")</f>
        <v/>
      </c>
    </row>
    <row r="10" spans="1:13" x14ac:dyDescent="0.25">
      <c r="B10" s="106"/>
      <c r="D10" s="56" t="str">
        <f>_xlfn.IFNA(_xlfn.IFNA(_xlfn.IFNA(INDEX(l_goods!$B$3:$B$65537,MATCH($C10,l_goods!$A$3:$A$65537,0)),INDEX(background_technosphere!$F$2:$F$65536,MATCH($C10,background_technosphere!$C$2:$C$65536,0))),INDEX(l_fp!$B$3:$B$65537,MATCH($C10,l_fp!$A$3:$A$65537,0))),"")</f>
        <v/>
      </c>
      <c r="E10" s="16"/>
      <c r="F10" s="106"/>
      <c r="H10" s="66" t="str">
        <f>_xlfn.IFNA(_xlfn.IFNA(_xlfn.IFNA(INDEX(l_goods!$B$3:$B$65537,MATCH($G10,l_goods!$A$3:$A$65537,0)),INDEX(background_technosphere!$F$2:$F$65536,MATCH($G10,background_technosphere!$C$2:$C$65536,0))),INDEX(l_fp!$B$3:$B$65537,MATCH($G10,l_fp!$A$3:$A$65537,0))),"")</f>
        <v/>
      </c>
    </row>
    <row r="11" spans="1:13" x14ac:dyDescent="0.25">
      <c r="B11" s="106"/>
      <c r="D11" s="56" t="str">
        <f>_xlfn.IFNA(_xlfn.IFNA(_xlfn.IFNA(INDEX(l_goods!$B$3:$B$65537,MATCH($C11,l_goods!$A$3:$A$65537,0)),INDEX(background_technosphere!$F$2:$F$65536,MATCH($C11,background_technosphere!$C$2:$C$65536,0))),INDEX(l_fp!$B$3:$B$65537,MATCH($C11,l_fp!$A$3:$A$65537,0))),"")</f>
        <v/>
      </c>
      <c r="E11" s="16"/>
      <c r="F11" s="106"/>
      <c r="H11" s="66" t="str">
        <f>_xlfn.IFNA(_xlfn.IFNA(_xlfn.IFNA(INDEX(l_goods!$B$3:$B$65537,MATCH($G11,l_goods!$A$3:$A$65537,0)),INDEX(background_technosphere!$F$2:$F$65536,MATCH($G11,background_technosphere!$C$2:$C$65536,0))),INDEX(l_fp!$B$3:$B$65537,MATCH($G11,l_fp!$A$3:$A$65537,0))),"")</f>
        <v/>
      </c>
    </row>
    <row r="12" spans="1:13" x14ac:dyDescent="0.25">
      <c r="B12" s="106"/>
      <c r="D12" s="56" t="str">
        <f>_xlfn.IFNA(_xlfn.IFNA(_xlfn.IFNA(INDEX(l_goods!$B$3:$B$65537,MATCH($C12,l_goods!$A$3:$A$65537,0)),INDEX(background_technosphere!$F$2:$F$65536,MATCH($C12,background_technosphere!$C$2:$C$65536,0))),INDEX(l_fp!$B$3:$B$65537,MATCH($C12,l_fp!$A$3:$A$65537,0))),"")</f>
        <v/>
      </c>
      <c r="E12" s="16"/>
      <c r="F12" s="106"/>
      <c r="H12" s="66" t="str">
        <f>_xlfn.IFNA(_xlfn.IFNA(_xlfn.IFNA(INDEX(l_goods!$B$3:$B$65537,MATCH($G12,l_goods!$A$3:$A$65537,0)),INDEX(background_technosphere!$F$2:$F$65536,MATCH($G12,background_technosphere!$C$2:$C$65536,0))),INDEX(l_fp!$B$3:$B$65537,MATCH($G12,l_fp!$A$3:$A$65537,0))),"")</f>
        <v/>
      </c>
    </row>
    <row r="13" spans="1:13" x14ac:dyDescent="0.25">
      <c r="B13" s="106"/>
      <c r="D13" s="56" t="str">
        <f>_xlfn.IFNA(_xlfn.IFNA(_xlfn.IFNA(INDEX(l_goods!$B$3:$B$65537,MATCH($C13,l_goods!$A$3:$A$65537,0)),INDEX(background_technosphere!$F$2:$F$65536,MATCH($C13,background_technosphere!$C$2:$C$65536,0))),INDEX(l_fp!$B$3:$B$65537,MATCH($C13,l_fp!$A$3:$A$65537,0))),"")</f>
        <v/>
      </c>
      <c r="E13" s="16"/>
      <c r="F13" s="106"/>
      <c r="H13" s="66" t="str">
        <f>_xlfn.IFNA(_xlfn.IFNA(_xlfn.IFNA(INDEX(l_goods!$B$3:$B$65537,MATCH($G13,l_goods!$A$3:$A$65537,0)),INDEX(background_technosphere!$F$2:$F$65536,MATCH($G13,background_technosphere!$C$2:$C$65536,0))),INDEX(l_fp!$B$3:$B$65537,MATCH($G13,l_fp!$A$3:$A$65537,0))),"")</f>
        <v/>
      </c>
    </row>
    <row r="14" spans="1:13" x14ac:dyDescent="0.25">
      <c r="B14" s="106"/>
      <c r="D14" s="56" t="str">
        <f>_xlfn.IFNA(_xlfn.IFNA(_xlfn.IFNA(INDEX(l_goods!$B$3:$B$65537,MATCH($C14,l_goods!$A$3:$A$65537,0)),INDEX(background_technosphere!$F$2:$F$65536,MATCH($C14,background_technosphere!$C$2:$C$65536,0))),INDEX(l_fp!$B$3:$B$65537,MATCH($C14,l_fp!$A$3:$A$65537,0))),"")</f>
        <v/>
      </c>
      <c r="E14" s="16"/>
      <c r="F14" s="106"/>
      <c r="H14" s="66" t="str">
        <f>_xlfn.IFNA(_xlfn.IFNA(_xlfn.IFNA(INDEX(l_goods!$B$3:$B$65537,MATCH($G14,l_goods!$A$3:$A$65537,0)),INDEX(background_technosphere!$F$2:$F$65536,MATCH($G14,background_technosphere!$C$2:$C$65536,0))),INDEX(l_fp!$B$3:$B$65537,MATCH($G14,l_fp!$A$3:$A$65537,0))),"")</f>
        <v/>
      </c>
    </row>
    <row r="15" spans="1:13" x14ac:dyDescent="0.25">
      <c r="B15" s="106"/>
      <c r="D15" s="56" t="str">
        <f>_xlfn.IFNA(_xlfn.IFNA(_xlfn.IFNA(INDEX(l_goods!$B$3:$B$65537,MATCH($C15,l_goods!$A$3:$A$65537,0)),INDEX(background_technosphere!$F$2:$F$65536,MATCH($C15,background_technosphere!$C$2:$C$65536,0))),INDEX(l_fp!$B$3:$B$65537,MATCH($C15,l_fp!$A$3:$A$65537,0))),"")</f>
        <v/>
      </c>
      <c r="E15" s="16"/>
      <c r="F15" s="106"/>
      <c r="H15" s="66" t="str">
        <f>_xlfn.IFNA(_xlfn.IFNA(_xlfn.IFNA(INDEX(l_goods!$B$3:$B$65537,MATCH($G15,l_goods!$A$3:$A$65537,0)),INDEX(background_technosphere!$F$2:$F$65536,MATCH($G15,background_technosphere!$C$2:$C$65536,0))),INDEX(l_fp!$B$3:$B$65537,MATCH($G15,l_fp!$A$3:$A$65537,0))),"")</f>
        <v/>
      </c>
    </row>
    <row r="16" spans="1:13" x14ac:dyDescent="0.25">
      <c r="B16" s="106"/>
      <c r="D16" s="56" t="str">
        <f>_xlfn.IFNA(_xlfn.IFNA(_xlfn.IFNA(INDEX(l_goods!$B$3:$B$65537,MATCH($C16,l_goods!$A$3:$A$65537,0)),INDEX(background_technosphere!$F$2:$F$65536,MATCH($C16,background_technosphere!$C$2:$C$65536,0))),INDEX(l_fp!$B$3:$B$65537,MATCH($C16,l_fp!$A$3:$A$65537,0))),"")</f>
        <v/>
      </c>
      <c r="E16" s="16"/>
      <c r="F16" s="106"/>
      <c r="H16" s="66" t="str">
        <f>_xlfn.IFNA(_xlfn.IFNA(_xlfn.IFNA(INDEX(l_goods!$B$3:$B$65537,MATCH($G16,l_goods!$A$3:$A$65537,0)),INDEX(background_technosphere!$F$2:$F$65536,MATCH($G16,background_technosphere!$C$2:$C$65536,0))),INDEX(l_fp!$B$3:$B$65537,MATCH($G16,l_fp!$A$3:$A$65537,0))),"")</f>
        <v/>
      </c>
    </row>
    <row r="17" spans="2:8" x14ac:dyDescent="0.25">
      <c r="B17" s="106"/>
      <c r="D17" s="56" t="str">
        <f>_xlfn.IFNA(_xlfn.IFNA(_xlfn.IFNA(INDEX(l_goods!$B$3:$B$65537,MATCH($C17,l_goods!$A$3:$A$65537,0)),INDEX(background_technosphere!$F$2:$F$65536,MATCH($C17,background_technosphere!$C$2:$C$65536,0))),INDEX(l_fp!$B$3:$B$65537,MATCH($C17,l_fp!$A$3:$A$65537,0))),"")</f>
        <v/>
      </c>
      <c r="E17" s="16"/>
      <c r="F17" s="106"/>
      <c r="H17" s="66" t="str">
        <f>_xlfn.IFNA(_xlfn.IFNA(_xlfn.IFNA(INDEX(l_goods!$B$3:$B$65537,MATCH($G17,l_goods!$A$3:$A$65537,0)),INDEX(background_technosphere!$F$2:$F$65536,MATCH($G17,background_technosphere!$C$2:$C$65536,0))),INDEX(l_fp!$B$3:$B$65537,MATCH($G17,l_fp!$A$3:$A$65537,0))),"")</f>
        <v/>
      </c>
    </row>
    <row r="18" spans="2:8" x14ac:dyDescent="0.25">
      <c r="B18" s="106"/>
      <c r="D18" s="56" t="str">
        <f>_xlfn.IFNA(_xlfn.IFNA(_xlfn.IFNA(INDEX(l_goods!$B$3:$B$65537,MATCH($C18,l_goods!$A$3:$A$65537,0)),INDEX(background_technosphere!$F$2:$F$65536,MATCH($C18,background_technosphere!$C$2:$C$65536,0))),INDEX(l_fp!$B$3:$B$65537,MATCH($C18,l_fp!$A$3:$A$65537,0))),"")</f>
        <v/>
      </c>
      <c r="E18" s="16"/>
      <c r="F18" s="106"/>
      <c r="H18" s="66" t="str">
        <f>_xlfn.IFNA(_xlfn.IFNA(_xlfn.IFNA(INDEX(l_goods!$B$3:$B$65537,MATCH($G18,l_goods!$A$3:$A$65537,0)),INDEX(background_technosphere!$F$2:$F$65536,MATCH($G18,background_technosphere!$C$2:$C$65536,0))),INDEX(l_fp!$B$3:$B$65537,MATCH($G18,l_fp!$A$3:$A$65537,0))),"")</f>
        <v/>
      </c>
    </row>
    <row r="19" spans="2:8" x14ac:dyDescent="0.25">
      <c r="B19" s="106"/>
      <c r="D19" s="56" t="str">
        <f>_xlfn.IFNA(_xlfn.IFNA(_xlfn.IFNA(INDEX(l_goods!$B$3:$B$65537,MATCH($C19,l_goods!$A$3:$A$65537,0)),INDEX(background_technosphere!$F$2:$F$65536,MATCH($C19,background_technosphere!$C$2:$C$65536,0))),INDEX(l_fp!$B$3:$B$65537,MATCH($C19,l_fp!$A$3:$A$65537,0))),"")</f>
        <v/>
      </c>
      <c r="E19" s="16"/>
      <c r="F19" s="106"/>
      <c r="H19" s="66" t="str">
        <f>_xlfn.IFNA(_xlfn.IFNA(_xlfn.IFNA(INDEX(l_goods!$B$3:$B$65537,MATCH($G19,l_goods!$A$3:$A$65537,0)),INDEX(background_technosphere!$F$2:$F$65536,MATCH($G19,background_technosphere!$C$2:$C$65536,0))),INDEX(l_fp!$B$3:$B$65537,MATCH($G19,l_fp!$A$3:$A$65537,0))),"")</f>
        <v/>
      </c>
    </row>
    <row r="20" spans="2:8" x14ac:dyDescent="0.25">
      <c r="B20" s="106"/>
      <c r="D20" s="56" t="str">
        <f>_xlfn.IFNA(_xlfn.IFNA(_xlfn.IFNA(INDEX(l_goods!$B$3:$B$65537,MATCH($C20,l_goods!$A$3:$A$65537,0)),INDEX(background_technosphere!$F$2:$F$65536,MATCH($C20,background_technosphere!$C$2:$C$65536,0))),INDEX(l_fp!$B$3:$B$65537,MATCH($C20,l_fp!$A$3:$A$65537,0))),"")</f>
        <v/>
      </c>
      <c r="E20" s="16"/>
      <c r="F20" s="106"/>
      <c r="H20" s="66" t="str">
        <f>_xlfn.IFNA(_xlfn.IFNA(_xlfn.IFNA(INDEX(l_goods!$B$3:$B$65537,MATCH($G20,l_goods!$A$3:$A$65537,0)),INDEX(background_technosphere!$F$2:$F$65536,MATCH($G20,background_technosphere!$C$2:$C$65536,0))),INDEX(l_fp!$B$3:$B$65537,MATCH($G20,l_fp!$A$3:$A$65537,0))),"")</f>
        <v/>
      </c>
    </row>
    <row r="21" spans="2:8" x14ac:dyDescent="0.25">
      <c r="B21" s="106"/>
      <c r="D21" s="56" t="str">
        <f>_xlfn.IFNA(_xlfn.IFNA(_xlfn.IFNA(INDEX(l_goods!$B$3:$B$65537,MATCH($C21,l_goods!$A$3:$A$65537,0)),INDEX(background_technosphere!$F$2:$F$65536,MATCH($C21,background_technosphere!$C$2:$C$65536,0))),INDEX(l_fp!$B$3:$B$65537,MATCH($C21,l_fp!$A$3:$A$65537,0))),"")</f>
        <v/>
      </c>
      <c r="E21" s="16"/>
      <c r="F21" s="106"/>
      <c r="H21" s="66" t="str">
        <f>_xlfn.IFNA(_xlfn.IFNA(_xlfn.IFNA(INDEX(l_goods!$B$3:$B$65537,MATCH($G21,l_goods!$A$3:$A$65537,0)),INDEX(background_technosphere!$F$2:$F$65536,MATCH($G21,background_technosphere!$C$2:$C$65536,0))),INDEX(l_fp!$B$3:$B$65537,MATCH($G21,l_fp!$A$3:$A$65537,0))),"")</f>
        <v/>
      </c>
    </row>
    <row r="22" spans="2:8" x14ac:dyDescent="0.25">
      <c r="B22" s="106"/>
      <c r="D22" s="56" t="str">
        <f>_xlfn.IFNA(_xlfn.IFNA(_xlfn.IFNA(INDEX(l_goods!$B$3:$B$65537,MATCH($C22,l_goods!$A$3:$A$65537,0)),INDEX(background_technosphere!$F$2:$F$65536,MATCH($C22,background_technosphere!$C$2:$C$65536,0))),INDEX(l_fp!$B$3:$B$65537,MATCH($C22,l_fp!$A$3:$A$65537,0))),"")</f>
        <v/>
      </c>
      <c r="E22" s="16"/>
      <c r="F22" s="106"/>
      <c r="H22" s="66" t="str">
        <f>_xlfn.IFNA(_xlfn.IFNA(_xlfn.IFNA(INDEX(l_goods!$B$3:$B$65537,MATCH($G22,l_goods!$A$3:$A$65537,0)),INDEX(background_technosphere!$F$2:$F$65536,MATCH($G22,background_technosphere!$C$2:$C$65536,0))),INDEX(l_fp!$B$3:$B$65537,MATCH($G22,l_fp!$A$3:$A$65537,0))),"")</f>
        <v/>
      </c>
    </row>
    <row r="23" spans="2:8" x14ac:dyDescent="0.25">
      <c r="B23" s="106"/>
      <c r="D23" s="56" t="str">
        <f>_xlfn.IFNA(_xlfn.IFNA(_xlfn.IFNA(INDEX(l_goods!$B$3:$B$65537,MATCH($C23,l_goods!$A$3:$A$65537,0)),INDEX(background_technosphere!$F$2:$F$65536,MATCH($C23,background_technosphere!$C$2:$C$65536,0))),INDEX(l_fp!$B$3:$B$65537,MATCH($C23,l_fp!$A$3:$A$65537,0))),"")</f>
        <v/>
      </c>
      <c r="E23" s="16"/>
      <c r="F23" s="106"/>
      <c r="H23" s="66" t="str">
        <f>_xlfn.IFNA(_xlfn.IFNA(_xlfn.IFNA(INDEX(l_goods!$B$3:$B$65537,MATCH($G23,l_goods!$A$3:$A$65537,0)),INDEX(background_technosphere!$F$2:$F$65536,MATCH($G23,background_technosphere!$C$2:$C$65536,0))),INDEX(l_fp!$B$3:$B$65537,MATCH($G23,l_fp!$A$3:$A$65537,0))),"")</f>
        <v/>
      </c>
    </row>
    <row r="24" spans="2:8" x14ac:dyDescent="0.25">
      <c r="B24" s="106"/>
      <c r="D24" s="56" t="str">
        <f>_xlfn.IFNA(_xlfn.IFNA(_xlfn.IFNA(INDEX(l_goods!$B$3:$B$65537,MATCH($C24,l_goods!$A$3:$A$65537,0)),INDEX(background_technosphere!$F$2:$F$65536,MATCH($C24,background_technosphere!$C$2:$C$65536,0))),INDEX(l_fp!$B$3:$B$65537,MATCH($C24,l_fp!$A$3:$A$65537,0))),"")</f>
        <v/>
      </c>
      <c r="E24" s="16"/>
      <c r="F24" s="106"/>
      <c r="H24" s="66" t="str">
        <f>_xlfn.IFNA(_xlfn.IFNA(_xlfn.IFNA(INDEX(l_goods!$B$3:$B$65537,MATCH($G24,l_goods!$A$3:$A$65537,0)),INDEX(background_technosphere!$F$2:$F$65536,MATCH($G24,background_technosphere!$C$2:$C$65536,0))),INDEX(l_fp!$B$3:$B$65537,MATCH($G24,l_fp!$A$3:$A$65537,0))),"")</f>
        <v/>
      </c>
    </row>
    <row r="25" spans="2:8" x14ac:dyDescent="0.25">
      <c r="B25" s="106"/>
      <c r="D25" s="56" t="str">
        <f>_xlfn.IFNA(_xlfn.IFNA(_xlfn.IFNA(INDEX(l_goods!$B$3:$B$65537,MATCH($C25,l_goods!$A$3:$A$65537,0)),INDEX(background_technosphere!$F$2:$F$65536,MATCH($C25,background_technosphere!$C$2:$C$65536,0))),INDEX(l_fp!$B$3:$B$65537,MATCH($C25,l_fp!$A$3:$A$65537,0))),"")</f>
        <v/>
      </c>
      <c r="E25" s="16"/>
      <c r="F25" s="106"/>
      <c r="H25" s="66" t="str">
        <f>_xlfn.IFNA(_xlfn.IFNA(_xlfn.IFNA(INDEX(l_goods!$B$3:$B$65537,MATCH($G25,l_goods!$A$3:$A$65537,0)),INDEX(background_technosphere!$F$2:$F$65536,MATCH($G25,background_technosphere!$C$2:$C$65536,0))),INDEX(l_fp!$B$3:$B$65537,MATCH($G25,l_fp!$A$3:$A$65537,0))),"")</f>
        <v/>
      </c>
    </row>
    <row r="26" spans="2:8" x14ac:dyDescent="0.25">
      <c r="B26" s="106"/>
      <c r="D26" s="56" t="str">
        <f>_xlfn.IFNA(_xlfn.IFNA(_xlfn.IFNA(INDEX(l_goods!$B$3:$B$65537,MATCH($C26,l_goods!$A$3:$A$65537,0)),INDEX(background_technosphere!$F$2:$F$65536,MATCH($C26,background_technosphere!$C$2:$C$65536,0))),INDEX(l_fp!$B$3:$B$65537,MATCH($C26,l_fp!$A$3:$A$65537,0))),"")</f>
        <v/>
      </c>
      <c r="E26" s="16"/>
      <c r="F26" s="106"/>
      <c r="H26" s="66" t="str">
        <f>_xlfn.IFNA(_xlfn.IFNA(_xlfn.IFNA(INDEX(l_goods!$B$3:$B$65537,MATCH($G26,l_goods!$A$3:$A$65537,0)),INDEX(background_technosphere!$F$2:$F$65536,MATCH($G26,background_technosphere!$C$2:$C$65536,0))),INDEX(l_fp!$B$3:$B$65537,MATCH($G26,l_fp!$A$3:$A$65537,0))),"")</f>
        <v/>
      </c>
    </row>
    <row r="27" spans="2:8" x14ac:dyDescent="0.25">
      <c r="B27" s="106"/>
      <c r="D27" s="56" t="str">
        <f>_xlfn.IFNA(_xlfn.IFNA(_xlfn.IFNA(INDEX(l_goods!$B$3:$B$65537,MATCH($C27,l_goods!$A$3:$A$65537,0)),INDEX(background_technosphere!$F$2:$F$65536,MATCH($C27,background_technosphere!$C$2:$C$65536,0))),INDEX(l_fp!$B$3:$B$65537,MATCH($C27,l_fp!$A$3:$A$65537,0))),"")</f>
        <v/>
      </c>
      <c r="E27" s="16"/>
      <c r="F27" s="106"/>
      <c r="H27" s="66" t="str">
        <f>_xlfn.IFNA(_xlfn.IFNA(_xlfn.IFNA(INDEX(l_goods!$B$3:$B$65537,MATCH($G27,l_goods!$A$3:$A$65537,0)),INDEX(background_technosphere!$F$2:$F$65536,MATCH($G27,background_technosphere!$C$2:$C$65536,0))),INDEX(l_fp!$B$3:$B$65537,MATCH($G27,l_fp!$A$3:$A$65537,0))),"")</f>
        <v/>
      </c>
    </row>
    <row r="28" spans="2:8" x14ac:dyDescent="0.25">
      <c r="B28" s="106"/>
      <c r="D28" s="56" t="str">
        <f>_xlfn.IFNA(_xlfn.IFNA(_xlfn.IFNA(INDEX(l_goods!$B$3:$B$65537,MATCH($C28,l_goods!$A$3:$A$65537,0)),INDEX(background_technosphere!$F$2:$F$65536,MATCH($C28,background_technosphere!$C$2:$C$65536,0))),INDEX(l_fp!$B$3:$B$65537,MATCH($C28,l_fp!$A$3:$A$65537,0))),"")</f>
        <v/>
      </c>
      <c r="E28" s="16"/>
      <c r="F28" s="106"/>
      <c r="H28" s="66" t="str">
        <f>_xlfn.IFNA(_xlfn.IFNA(_xlfn.IFNA(INDEX(l_goods!$B$3:$B$65537,MATCH($G28,l_goods!$A$3:$A$65537,0)),INDEX(background_technosphere!$F$2:$F$65536,MATCH($G28,background_technosphere!$C$2:$C$65536,0))),INDEX(l_fp!$B$3:$B$65537,MATCH($G28,l_fp!$A$3:$A$65537,0))),"")</f>
        <v/>
      </c>
    </row>
    <row r="29" spans="2:8" x14ac:dyDescent="0.25">
      <c r="B29" s="106"/>
      <c r="D29" s="56" t="str">
        <f>_xlfn.IFNA(_xlfn.IFNA(_xlfn.IFNA(INDEX(l_goods!$B$3:$B$65537,MATCH($C29,l_goods!$A$3:$A$65537,0)),INDEX(background_technosphere!$F$2:$F$65536,MATCH($C29,background_technosphere!$C$2:$C$65536,0))),INDEX(l_fp!$B$3:$B$65537,MATCH($C29,l_fp!$A$3:$A$65537,0))),"")</f>
        <v/>
      </c>
      <c r="E29" s="16"/>
      <c r="F29" s="106"/>
      <c r="H29" s="66" t="str">
        <f>_xlfn.IFNA(_xlfn.IFNA(_xlfn.IFNA(INDEX(l_goods!$B$3:$B$65537,MATCH($G29,l_goods!$A$3:$A$65537,0)),INDEX(background_technosphere!$F$2:$F$65536,MATCH($G29,background_technosphere!$C$2:$C$65536,0))),INDEX(l_fp!$B$3:$B$65537,MATCH($G29,l_fp!$A$3:$A$65537,0))),"")</f>
        <v/>
      </c>
    </row>
    <row r="30" spans="2:8" x14ac:dyDescent="0.25">
      <c r="B30" s="106"/>
      <c r="D30" s="56" t="str">
        <f>_xlfn.IFNA(_xlfn.IFNA(_xlfn.IFNA(INDEX(l_goods!$B$3:$B$65537,MATCH($C30,l_goods!$A$3:$A$65537,0)),INDEX(background_technosphere!$F$2:$F$65536,MATCH($C30,background_technosphere!$C$2:$C$65536,0))),INDEX(l_fp!$B$3:$B$65537,MATCH($C30,l_fp!$A$3:$A$65537,0))),"")</f>
        <v/>
      </c>
      <c r="E30" s="16"/>
      <c r="F30" s="106"/>
      <c r="H30" s="66" t="str">
        <f>_xlfn.IFNA(_xlfn.IFNA(_xlfn.IFNA(INDEX(l_goods!$B$3:$B$65537,MATCH($G30,l_goods!$A$3:$A$65537,0)),INDEX(background_technosphere!$F$2:$F$65536,MATCH($G30,background_technosphere!$C$2:$C$65536,0))),INDEX(l_fp!$B$3:$B$65537,MATCH($G30,l_fp!$A$3:$A$65537,0))),"")</f>
        <v/>
      </c>
    </row>
    <row r="31" spans="2:8" x14ac:dyDescent="0.25">
      <c r="B31" s="106"/>
      <c r="D31" s="56" t="str">
        <f>_xlfn.IFNA(_xlfn.IFNA(_xlfn.IFNA(INDEX(l_goods!$B$3:$B$65537,MATCH($C31,l_goods!$A$3:$A$65537,0)),INDEX(background_technosphere!$F$2:$F$65536,MATCH($C31,background_technosphere!$C$2:$C$65536,0))),INDEX(l_fp!$B$3:$B$65537,MATCH($C31,l_fp!$A$3:$A$65537,0))),"")</f>
        <v/>
      </c>
      <c r="E31" s="16"/>
      <c r="F31" s="106"/>
      <c r="H31" s="66" t="str">
        <f>_xlfn.IFNA(_xlfn.IFNA(_xlfn.IFNA(INDEX(l_goods!$B$3:$B$65537,MATCH($G31,l_goods!$A$3:$A$65537,0)),INDEX(background_technosphere!$F$2:$F$65536,MATCH($G31,background_technosphere!$C$2:$C$65536,0))),INDEX(l_fp!$B$3:$B$65537,MATCH($G31,l_fp!$A$3:$A$65537,0))),"")</f>
        <v/>
      </c>
    </row>
    <row r="32" spans="2:8" x14ac:dyDescent="0.25">
      <c r="B32" s="106"/>
      <c r="D32" s="56" t="str">
        <f>_xlfn.IFNA(_xlfn.IFNA(_xlfn.IFNA(INDEX(l_goods!$B$3:$B$65537,MATCH($C32,l_goods!$A$3:$A$65537,0)),INDEX(background_technosphere!$F$2:$F$65536,MATCH($C32,background_technosphere!$C$2:$C$65536,0))),INDEX(l_fp!$B$3:$B$65537,MATCH($C32,l_fp!$A$3:$A$65537,0))),"")</f>
        <v/>
      </c>
      <c r="E32" s="16"/>
      <c r="F32" s="106"/>
      <c r="H32" s="66" t="str">
        <f>_xlfn.IFNA(_xlfn.IFNA(_xlfn.IFNA(INDEX(l_goods!$B$3:$B$65537,MATCH($G32,l_goods!$A$3:$A$65537,0)),INDEX(background_technosphere!$F$2:$F$65536,MATCH($G32,background_technosphere!$C$2:$C$65536,0))),INDEX(l_fp!$B$3:$B$65537,MATCH($G32,l_fp!$A$3:$A$65537,0))),"")</f>
        <v/>
      </c>
    </row>
    <row r="33" spans="2:8" x14ac:dyDescent="0.25">
      <c r="B33" s="106"/>
      <c r="D33" s="56" t="str">
        <f>_xlfn.IFNA(_xlfn.IFNA(_xlfn.IFNA(INDEX(l_goods!$B$3:$B$65537,MATCH($C33,l_goods!$A$3:$A$65537,0)),INDEX(background_technosphere!$F$2:$F$65536,MATCH($C33,background_technosphere!$C$2:$C$65536,0))),INDEX(l_fp!$B$3:$B$65537,MATCH($C33,l_fp!$A$3:$A$65537,0))),"")</f>
        <v/>
      </c>
      <c r="E33" s="16"/>
      <c r="F33" s="106"/>
      <c r="H33" s="66" t="str">
        <f>_xlfn.IFNA(_xlfn.IFNA(_xlfn.IFNA(INDEX(l_goods!$B$3:$B$65537,MATCH($G33,l_goods!$A$3:$A$65537,0)),INDEX(background_technosphere!$F$2:$F$65536,MATCH($G33,background_technosphere!$C$2:$C$65536,0))),INDEX(l_fp!$B$3:$B$65537,MATCH($G33,l_fp!$A$3:$A$65537,0))),"")</f>
        <v/>
      </c>
    </row>
    <row r="34" spans="2:8" x14ac:dyDescent="0.25">
      <c r="B34" s="106"/>
      <c r="D34" s="56" t="str">
        <f>_xlfn.IFNA(_xlfn.IFNA(_xlfn.IFNA(INDEX(l_goods!$B$3:$B$65537,MATCH($C34,l_goods!$A$3:$A$65537,0)),INDEX(background_technosphere!$F$2:$F$65536,MATCH($C34,background_technosphere!$C$2:$C$65536,0))),INDEX(l_fp!$B$3:$B$65537,MATCH($C34,l_fp!$A$3:$A$65537,0))),"")</f>
        <v/>
      </c>
      <c r="E34" s="16"/>
      <c r="F34" s="106"/>
      <c r="H34" s="66" t="str">
        <f>_xlfn.IFNA(_xlfn.IFNA(_xlfn.IFNA(INDEX(l_goods!$B$3:$B$65537,MATCH($G34,l_goods!$A$3:$A$65537,0)),INDEX(background_technosphere!$F$2:$F$65536,MATCH($G34,background_technosphere!$C$2:$C$65536,0))),INDEX(l_fp!$B$3:$B$65537,MATCH($G34,l_fp!$A$3:$A$65537,0))),"")</f>
        <v/>
      </c>
    </row>
    <row r="35" spans="2:8" x14ac:dyDescent="0.25">
      <c r="B35" s="106"/>
      <c r="D35" s="56" t="str">
        <f>_xlfn.IFNA(_xlfn.IFNA(_xlfn.IFNA(INDEX(l_goods!$B$3:$B$65537,MATCH($C35,l_goods!$A$3:$A$65537,0)),INDEX(background_technosphere!$F$2:$F$65536,MATCH($C35,background_technosphere!$C$2:$C$65536,0))),INDEX(l_fp!$B$3:$B$65537,MATCH($C35,l_fp!$A$3:$A$65537,0))),"")</f>
        <v/>
      </c>
      <c r="E35" s="16"/>
      <c r="F35" s="106"/>
      <c r="H35" s="66" t="str">
        <f>_xlfn.IFNA(_xlfn.IFNA(_xlfn.IFNA(INDEX(l_goods!$B$3:$B$65537,MATCH($G35,l_goods!$A$3:$A$65537,0)),INDEX(background_technosphere!$F$2:$F$65536,MATCH($G35,background_technosphere!$C$2:$C$65536,0))),INDEX(l_fp!$B$3:$B$65537,MATCH($G35,l_fp!$A$3:$A$65537,0))),"")</f>
        <v/>
      </c>
    </row>
    <row r="36" spans="2:8" x14ac:dyDescent="0.25">
      <c r="B36" s="106"/>
      <c r="D36" s="56" t="str">
        <f>_xlfn.IFNA(_xlfn.IFNA(_xlfn.IFNA(INDEX(l_goods!$B$3:$B$65537,MATCH($C36,l_goods!$A$3:$A$65537,0)),INDEX(background_technosphere!$F$2:$F$65536,MATCH($C36,background_technosphere!$C$2:$C$65536,0))),INDEX(l_fp!$B$3:$B$65537,MATCH($C36,l_fp!$A$3:$A$65537,0))),"")</f>
        <v/>
      </c>
      <c r="E36" s="16"/>
      <c r="F36" s="106"/>
      <c r="H36" s="66" t="str">
        <f>_xlfn.IFNA(_xlfn.IFNA(_xlfn.IFNA(INDEX(l_goods!$B$3:$B$65537,MATCH($G36,l_goods!$A$3:$A$65537,0)),INDEX(background_technosphere!$F$2:$F$65536,MATCH($G36,background_technosphere!$C$2:$C$65536,0))),INDEX(l_fp!$B$3:$B$65537,MATCH($G36,l_fp!$A$3:$A$65537,0))),"")</f>
        <v/>
      </c>
    </row>
    <row r="37" spans="2:8" x14ac:dyDescent="0.25">
      <c r="B37" s="106"/>
      <c r="D37" s="56" t="str">
        <f>_xlfn.IFNA(_xlfn.IFNA(_xlfn.IFNA(INDEX(l_goods!$B$3:$B$65537,MATCH($C37,l_goods!$A$3:$A$65537,0)),INDEX(background_technosphere!$F$2:$F$65536,MATCH($C37,background_technosphere!$C$2:$C$65536,0))),INDEX(l_fp!$B$3:$B$65537,MATCH($C37,l_fp!$A$3:$A$65537,0))),"")</f>
        <v/>
      </c>
      <c r="E37" s="16"/>
      <c r="F37" s="106"/>
      <c r="H37" s="66" t="str">
        <f>_xlfn.IFNA(_xlfn.IFNA(_xlfn.IFNA(INDEX(l_goods!$B$3:$B$65537,MATCH($G37,l_goods!$A$3:$A$65537,0)),INDEX(background_technosphere!$F$2:$F$65536,MATCH($G37,background_technosphere!$C$2:$C$65536,0))),INDEX(l_fp!$B$3:$B$65537,MATCH($G37,l_fp!$A$3:$A$65537,0))),"")</f>
        <v/>
      </c>
    </row>
    <row r="38" spans="2:8" x14ac:dyDescent="0.25">
      <c r="B38" s="106"/>
      <c r="D38" s="56" t="str">
        <f>_xlfn.IFNA(_xlfn.IFNA(_xlfn.IFNA(INDEX(l_goods!$B$3:$B$65537,MATCH($C38,l_goods!$A$3:$A$65537,0)),INDEX(background_technosphere!$F$2:$F$65536,MATCH($C38,background_technosphere!$C$2:$C$65536,0))),INDEX(l_fp!$B$3:$B$65537,MATCH($C38,l_fp!$A$3:$A$65537,0))),"")</f>
        <v/>
      </c>
      <c r="E38" s="16"/>
      <c r="F38" s="106"/>
      <c r="H38" s="66" t="str">
        <f>_xlfn.IFNA(_xlfn.IFNA(_xlfn.IFNA(INDEX(l_goods!$B$3:$B$65537,MATCH($G38,l_goods!$A$3:$A$65537,0)),INDEX(background_technosphere!$F$2:$F$65536,MATCH($G38,background_technosphere!$C$2:$C$65536,0))),INDEX(l_fp!$B$3:$B$65537,MATCH($G38,l_fp!$A$3:$A$65537,0))),"")</f>
        <v/>
      </c>
    </row>
    <row r="39" spans="2:8" x14ac:dyDescent="0.25">
      <c r="B39" s="106"/>
      <c r="D39" s="56" t="str">
        <f>_xlfn.IFNA(_xlfn.IFNA(_xlfn.IFNA(INDEX(l_goods!$B$3:$B$65537,MATCH($C39,l_goods!$A$3:$A$65537,0)),INDEX(background_technosphere!$F$2:$F$65536,MATCH($C39,background_technosphere!$C$2:$C$65536,0))),INDEX(l_fp!$B$3:$B$65537,MATCH($C39,l_fp!$A$3:$A$65537,0))),"")</f>
        <v/>
      </c>
      <c r="E39" s="16"/>
      <c r="F39" s="106"/>
      <c r="H39" s="66" t="str">
        <f>_xlfn.IFNA(_xlfn.IFNA(_xlfn.IFNA(INDEX(l_goods!$B$3:$B$65537,MATCH($G39,l_goods!$A$3:$A$65537,0)),INDEX(background_technosphere!$F$2:$F$65536,MATCH($G39,background_technosphere!$C$2:$C$65536,0))),INDEX(l_fp!$B$3:$B$65537,MATCH($G39,l_fp!$A$3:$A$65537,0))),"")</f>
        <v/>
      </c>
    </row>
    <row r="40" spans="2:8" x14ac:dyDescent="0.25">
      <c r="B40" s="106"/>
      <c r="D40" s="56" t="str">
        <f>_xlfn.IFNA(_xlfn.IFNA(_xlfn.IFNA(INDEX(l_goods!$B$3:$B$65537,MATCH($C40,l_goods!$A$3:$A$65537,0)),INDEX(background_technosphere!$F$2:$F$65536,MATCH($C40,background_technosphere!$C$2:$C$65536,0))),INDEX(l_fp!$B$3:$B$65537,MATCH($C40,l_fp!$A$3:$A$65537,0))),"")</f>
        <v/>
      </c>
      <c r="E40" s="16"/>
      <c r="F40" s="106"/>
      <c r="H40" s="66" t="str">
        <f>_xlfn.IFNA(_xlfn.IFNA(_xlfn.IFNA(INDEX(l_goods!$B$3:$B$65537,MATCH($G40,l_goods!$A$3:$A$65537,0)),INDEX(background_technosphere!$F$2:$F$65536,MATCH($G40,background_technosphere!$C$2:$C$65536,0))),INDEX(l_fp!$B$3:$B$65537,MATCH($G40,l_fp!$A$3:$A$65537,0))),"")</f>
        <v/>
      </c>
    </row>
    <row r="41" spans="2:8" x14ac:dyDescent="0.25">
      <c r="B41" s="106"/>
      <c r="D41" s="56" t="str">
        <f>_xlfn.IFNA(_xlfn.IFNA(_xlfn.IFNA(INDEX(l_goods!$B$3:$B$65537,MATCH($C41,l_goods!$A$3:$A$65537,0)),INDEX(background_technosphere!$F$2:$F$65536,MATCH($C41,background_technosphere!$C$2:$C$65536,0))),INDEX(l_fp!$B$3:$B$65537,MATCH($C41,l_fp!$A$3:$A$65537,0))),"")</f>
        <v/>
      </c>
      <c r="E41" s="16"/>
      <c r="F41" s="106"/>
      <c r="H41" s="66" t="str">
        <f>_xlfn.IFNA(_xlfn.IFNA(_xlfn.IFNA(INDEX(l_goods!$B$3:$B$65537,MATCH($G41,l_goods!$A$3:$A$65537,0)),INDEX(background_technosphere!$F$2:$F$65536,MATCH($G41,background_technosphere!$C$2:$C$65536,0))),INDEX(l_fp!$B$3:$B$65537,MATCH($G41,l_fp!$A$3:$A$65537,0))),"")</f>
        <v/>
      </c>
    </row>
    <row r="42" spans="2:8" x14ac:dyDescent="0.25">
      <c r="B42" s="106"/>
      <c r="D42" s="56" t="str">
        <f>_xlfn.IFNA(_xlfn.IFNA(_xlfn.IFNA(INDEX(l_goods!$B$3:$B$65537,MATCH($C42,l_goods!$A$3:$A$65537,0)),INDEX(background_technosphere!$F$2:$F$65536,MATCH($C42,background_technosphere!$C$2:$C$65536,0))),INDEX(l_fp!$B$3:$B$65537,MATCH($C42,l_fp!$A$3:$A$65537,0))),"")</f>
        <v/>
      </c>
      <c r="E42" s="16"/>
      <c r="F42" s="106"/>
      <c r="H42" s="66" t="str">
        <f>_xlfn.IFNA(_xlfn.IFNA(_xlfn.IFNA(INDEX(l_goods!$B$3:$B$65537,MATCH($G42,l_goods!$A$3:$A$65537,0)),INDEX(background_technosphere!$F$2:$F$65536,MATCH($G42,background_technosphere!$C$2:$C$65536,0))),INDEX(l_fp!$B$3:$B$65537,MATCH($G42,l_fp!$A$3:$A$65537,0))),"")</f>
        <v/>
      </c>
    </row>
    <row r="43" spans="2:8" x14ac:dyDescent="0.25">
      <c r="B43" s="106"/>
      <c r="D43" s="56" t="str">
        <f>_xlfn.IFNA(_xlfn.IFNA(_xlfn.IFNA(INDEX(l_goods!$B$3:$B$65537,MATCH($C43,l_goods!$A$3:$A$65537,0)),INDEX(background_technosphere!$F$2:$F$65536,MATCH($C43,background_technosphere!$C$2:$C$65536,0))),INDEX(l_fp!$B$3:$B$65537,MATCH($C43,l_fp!$A$3:$A$65537,0))),"")</f>
        <v/>
      </c>
      <c r="E43" s="16"/>
      <c r="F43" s="106"/>
      <c r="H43" s="66" t="str">
        <f>_xlfn.IFNA(_xlfn.IFNA(_xlfn.IFNA(INDEX(l_goods!$B$3:$B$65537,MATCH($G43,l_goods!$A$3:$A$65537,0)),INDEX(background_technosphere!$F$2:$F$65536,MATCH($G43,background_technosphere!$C$2:$C$65536,0))),INDEX(l_fp!$B$3:$B$65537,MATCH($G43,l_fp!$A$3:$A$65537,0))),"")</f>
        <v/>
      </c>
    </row>
    <row r="44" spans="2:8" x14ac:dyDescent="0.25">
      <c r="B44" s="106"/>
      <c r="D44" s="56" t="str">
        <f>_xlfn.IFNA(_xlfn.IFNA(_xlfn.IFNA(INDEX(l_goods!$B$3:$B$65537,MATCH($C44,l_goods!$A$3:$A$65537,0)),INDEX(background_technosphere!$F$2:$F$65536,MATCH($C44,background_technosphere!$C$2:$C$65536,0))),INDEX(l_fp!$B$3:$B$65537,MATCH($C44,l_fp!$A$3:$A$65537,0))),"")</f>
        <v/>
      </c>
      <c r="E44" s="16"/>
      <c r="F44" s="106"/>
      <c r="H44" s="66" t="str">
        <f>_xlfn.IFNA(_xlfn.IFNA(_xlfn.IFNA(INDEX(l_goods!$B$3:$B$65537,MATCH($G44,l_goods!$A$3:$A$65537,0)),INDEX(background_technosphere!$F$2:$F$65536,MATCH($G44,background_technosphere!$C$2:$C$65536,0))),INDEX(l_fp!$B$3:$B$65537,MATCH($G44,l_fp!$A$3:$A$65537,0))),"")</f>
        <v/>
      </c>
    </row>
    <row r="45" spans="2:8" x14ac:dyDescent="0.25">
      <c r="B45" s="106"/>
      <c r="D45" s="56" t="str">
        <f>_xlfn.IFNA(_xlfn.IFNA(_xlfn.IFNA(INDEX(l_goods!$B$3:$B$65537,MATCH($C45,l_goods!$A$3:$A$65537,0)),INDEX(background_technosphere!$F$2:$F$65536,MATCH($C45,background_technosphere!$C$2:$C$65536,0))),INDEX(l_fp!$B$3:$B$65537,MATCH($C45,l_fp!$A$3:$A$65537,0))),"")</f>
        <v/>
      </c>
      <c r="E45" s="16"/>
      <c r="F45" s="106"/>
      <c r="H45" s="66" t="str">
        <f>_xlfn.IFNA(_xlfn.IFNA(_xlfn.IFNA(INDEX(l_goods!$B$3:$B$65537,MATCH($G45,l_goods!$A$3:$A$65537,0)),INDEX(background_technosphere!$F$2:$F$65536,MATCH($G45,background_technosphere!$C$2:$C$65536,0))),INDEX(l_fp!$B$3:$B$65537,MATCH($G45,l_fp!$A$3:$A$65537,0))),"")</f>
        <v/>
      </c>
    </row>
    <row r="46" spans="2:8" x14ac:dyDescent="0.25">
      <c r="B46" s="106"/>
      <c r="D46" s="56" t="str">
        <f>_xlfn.IFNA(_xlfn.IFNA(_xlfn.IFNA(INDEX(l_goods!$B$3:$B$65537,MATCH($C46,l_goods!$A$3:$A$65537,0)),INDEX(background_technosphere!$F$2:$F$65536,MATCH($C46,background_technosphere!$C$2:$C$65536,0))),INDEX(l_fp!$B$3:$B$65537,MATCH($C46,l_fp!$A$3:$A$65537,0))),"")</f>
        <v/>
      </c>
      <c r="E46" s="16"/>
      <c r="F46" s="106"/>
      <c r="H46" s="66" t="str">
        <f>_xlfn.IFNA(_xlfn.IFNA(_xlfn.IFNA(INDEX(l_goods!$B$3:$B$65537,MATCH($G46,l_goods!$A$3:$A$65537,0)),INDEX(background_technosphere!$F$2:$F$65536,MATCH($G46,background_technosphere!$C$2:$C$65536,0))),INDEX(l_fp!$B$3:$B$65537,MATCH($G46,l_fp!$A$3:$A$65537,0))),"")</f>
        <v/>
      </c>
    </row>
    <row r="47" spans="2:8" x14ac:dyDescent="0.25">
      <c r="B47" s="106"/>
      <c r="D47" s="56" t="str">
        <f>_xlfn.IFNA(_xlfn.IFNA(_xlfn.IFNA(INDEX(l_goods!$B$3:$B$65537,MATCH($C47,l_goods!$A$3:$A$65537,0)),INDEX(background_technosphere!$F$2:$F$65536,MATCH($C47,background_technosphere!$C$2:$C$65536,0))),INDEX(l_fp!$B$3:$B$65537,MATCH($C47,l_fp!$A$3:$A$65537,0))),"")</f>
        <v/>
      </c>
      <c r="E47" s="16"/>
      <c r="F47" s="106"/>
      <c r="H47" s="66" t="str">
        <f>_xlfn.IFNA(_xlfn.IFNA(_xlfn.IFNA(INDEX(l_goods!$B$3:$B$65537,MATCH($G47,l_goods!$A$3:$A$65537,0)),INDEX(background_technosphere!$F$2:$F$65536,MATCH($G47,background_technosphere!$C$2:$C$65536,0))),INDEX(l_fp!$B$3:$B$65537,MATCH($G47,l_fp!$A$3:$A$65537,0))),"")</f>
        <v/>
      </c>
    </row>
    <row r="48" spans="2:8" x14ac:dyDescent="0.25">
      <c r="B48" s="106"/>
      <c r="D48" s="56" t="str">
        <f>_xlfn.IFNA(_xlfn.IFNA(_xlfn.IFNA(INDEX(l_goods!$B$3:$B$65537,MATCH($C48,l_goods!$A$3:$A$65537,0)),INDEX(background_technosphere!$F$2:$F$65536,MATCH($C48,background_technosphere!$C$2:$C$65536,0))),INDEX(l_fp!$B$3:$B$65537,MATCH($C48,l_fp!$A$3:$A$65537,0))),"")</f>
        <v/>
      </c>
      <c r="E48" s="16"/>
      <c r="F48" s="106"/>
      <c r="H48" s="66" t="str">
        <f>_xlfn.IFNA(_xlfn.IFNA(_xlfn.IFNA(INDEX(l_goods!$B$3:$B$65537,MATCH($G48,l_goods!$A$3:$A$65537,0)),INDEX(background_technosphere!$F$2:$F$65536,MATCH($G48,background_technosphere!$C$2:$C$65536,0))),INDEX(l_fp!$B$3:$B$65537,MATCH($G48,l_fp!$A$3:$A$65537,0))),"")</f>
        <v/>
      </c>
    </row>
    <row r="49" spans="2:8" x14ac:dyDescent="0.25">
      <c r="B49" s="106"/>
      <c r="D49" s="56" t="str">
        <f>_xlfn.IFNA(_xlfn.IFNA(_xlfn.IFNA(INDEX(l_goods!$B$3:$B$65537,MATCH($C49,l_goods!$A$3:$A$65537,0)),INDEX(background_technosphere!$F$2:$F$65536,MATCH($C49,background_technosphere!$C$2:$C$65536,0))),INDEX(l_fp!$B$3:$B$65537,MATCH($C49,l_fp!$A$3:$A$65537,0))),"")</f>
        <v/>
      </c>
      <c r="E49" s="16"/>
      <c r="F49" s="106"/>
      <c r="H49" s="66" t="str">
        <f>_xlfn.IFNA(_xlfn.IFNA(_xlfn.IFNA(INDEX(l_goods!$B$3:$B$65537,MATCH($G49,l_goods!$A$3:$A$65537,0)),INDEX(background_technosphere!$F$2:$F$65536,MATCH($G49,background_technosphere!$C$2:$C$65536,0))),INDEX(l_fp!$B$3:$B$65537,MATCH($G49,l_fp!$A$3:$A$65537,0))),"")</f>
        <v/>
      </c>
    </row>
    <row r="50" spans="2:8" x14ac:dyDescent="0.25">
      <c r="B50" s="106"/>
      <c r="D50" s="56" t="str">
        <f>_xlfn.IFNA(_xlfn.IFNA(_xlfn.IFNA(INDEX(l_goods!$B$3:$B$65537,MATCH($C50,l_goods!$A$3:$A$65537,0)),INDEX(background_technosphere!$F$2:$F$65536,MATCH($C50,background_technosphere!$C$2:$C$65536,0))),INDEX(l_fp!$B$3:$B$65537,MATCH($C50,l_fp!$A$3:$A$65537,0))),"")</f>
        <v/>
      </c>
      <c r="E50" s="16"/>
      <c r="F50" s="106"/>
      <c r="H50" s="66" t="str">
        <f>_xlfn.IFNA(_xlfn.IFNA(_xlfn.IFNA(INDEX(l_goods!$B$3:$B$65537,MATCH($G50,l_goods!$A$3:$A$65537,0)),INDEX(background_technosphere!$F$2:$F$65536,MATCH($G50,background_technosphere!$C$2:$C$65536,0))),INDEX(l_fp!$B$3:$B$65537,MATCH($G50,l_fp!$A$3:$A$65537,0))),"")</f>
        <v/>
      </c>
    </row>
    <row r="51" spans="2:8" x14ac:dyDescent="0.25">
      <c r="B51" s="106"/>
      <c r="D51" s="56" t="str">
        <f>_xlfn.IFNA(_xlfn.IFNA(_xlfn.IFNA(INDEX(l_goods!$B$3:$B$65537,MATCH($C51,l_goods!$A$3:$A$65537,0)),INDEX(background_technosphere!$F$2:$F$65536,MATCH($C51,background_technosphere!$C$2:$C$65536,0))),INDEX(l_fp!$B$3:$B$65537,MATCH($C51,l_fp!$A$3:$A$65537,0))),"")</f>
        <v/>
      </c>
      <c r="E51" s="16"/>
      <c r="F51" s="106"/>
      <c r="H51" s="66" t="str">
        <f>_xlfn.IFNA(_xlfn.IFNA(_xlfn.IFNA(INDEX(l_goods!$B$3:$B$65537,MATCH($G51,l_goods!$A$3:$A$65537,0)),INDEX(background_technosphere!$F$2:$F$65536,MATCH($G51,background_technosphere!$C$2:$C$65536,0))),INDEX(l_fp!$B$3:$B$65537,MATCH($G51,l_fp!$A$3:$A$65537,0))),"")</f>
        <v/>
      </c>
    </row>
    <row r="52" spans="2:8" x14ac:dyDescent="0.25">
      <c r="B52" s="106"/>
      <c r="D52" s="56" t="str">
        <f>_xlfn.IFNA(_xlfn.IFNA(_xlfn.IFNA(INDEX(l_goods!$B$3:$B$65537,MATCH($C52,l_goods!$A$3:$A$65537,0)),INDEX(background_technosphere!$F$2:$F$65536,MATCH($C52,background_technosphere!$C$2:$C$65536,0))),INDEX(l_fp!$B$3:$B$65537,MATCH($C52,l_fp!$A$3:$A$65537,0))),"")</f>
        <v/>
      </c>
      <c r="E52" s="16"/>
      <c r="F52" s="106"/>
      <c r="H52" s="66" t="str">
        <f>_xlfn.IFNA(_xlfn.IFNA(_xlfn.IFNA(INDEX(l_goods!$B$3:$B$65537,MATCH($G52,l_goods!$A$3:$A$65537,0)),INDEX(background_technosphere!$F$2:$F$65536,MATCH($G52,background_technosphere!$C$2:$C$65536,0))),INDEX(l_fp!$B$3:$B$65537,MATCH($G52,l_fp!$A$3:$A$65537,0))),"")</f>
        <v/>
      </c>
    </row>
    <row r="53" spans="2:8" x14ac:dyDescent="0.25">
      <c r="B53" s="106"/>
      <c r="D53" s="56" t="str">
        <f>_xlfn.IFNA(_xlfn.IFNA(_xlfn.IFNA(INDEX(l_goods!$B$3:$B$65537,MATCH($C53,l_goods!$A$3:$A$65537,0)),INDEX(background_technosphere!$F$2:$F$65536,MATCH($C53,background_technosphere!$C$2:$C$65536,0))),INDEX(l_fp!$B$3:$B$65537,MATCH($C53,l_fp!$A$3:$A$65537,0))),"")</f>
        <v/>
      </c>
      <c r="E53" s="16"/>
      <c r="F53" s="106"/>
      <c r="H53" s="66" t="str">
        <f>_xlfn.IFNA(_xlfn.IFNA(_xlfn.IFNA(INDEX(l_goods!$B$3:$B$65537,MATCH($G53,l_goods!$A$3:$A$65537,0)),INDEX(background_technosphere!$F$2:$F$65536,MATCH($G53,background_technosphere!$C$2:$C$65536,0))),INDEX(l_fp!$B$3:$B$65537,MATCH($G53,l_fp!$A$3:$A$65537,0))),"")</f>
        <v/>
      </c>
    </row>
    <row r="54" spans="2:8" x14ac:dyDescent="0.25">
      <c r="B54" s="106"/>
      <c r="D54" s="56" t="str">
        <f>_xlfn.IFNA(_xlfn.IFNA(_xlfn.IFNA(INDEX(l_goods!$B$3:$B$65537,MATCH($C54,l_goods!$A$3:$A$65537,0)),INDEX(background_technosphere!$F$2:$F$65536,MATCH($C54,background_technosphere!$C$2:$C$65536,0))),INDEX(l_fp!$B$3:$B$65537,MATCH($C54,l_fp!$A$3:$A$65537,0))),"")</f>
        <v/>
      </c>
      <c r="E54" s="16"/>
      <c r="F54" s="106"/>
      <c r="H54" s="66" t="str">
        <f>_xlfn.IFNA(_xlfn.IFNA(_xlfn.IFNA(INDEX(l_goods!$B$3:$B$65537,MATCH($G54,l_goods!$A$3:$A$65537,0)),INDEX(background_technosphere!$F$2:$F$65536,MATCH($G54,background_technosphere!$C$2:$C$65536,0))),INDEX(l_fp!$B$3:$B$65537,MATCH($G54,l_fp!$A$3:$A$65537,0))),"")</f>
        <v/>
      </c>
    </row>
    <row r="55" spans="2:8" x14ac:dyDescent="0.25">
      <c r="B55" s="106"/>
      <c r="D55" s="56" t="str">
        <f>_xlfn.IFNA(_xlfn.IFNA(_xlfn.IFNA(INDEX(l_goods!$B$3:$B$65537,MATCH($C55,l_goods!$A$3:$A$65537,0)),INDEX(background_technosphere!$F$2:$F$65536,MATCH($C55,background_technosphere!$C$2:$C$65536,0))),INDEX(l_fp!$B$3:$B$65537,MATCH($C55,l_fp!$A$3:$A$65537,0))),"")</f>
        <v/>
      </c>
      <c r="E55" s="16"/>
      <c r="F55" s="106"/>
      <c r="H55" s="66" t="str">
        <f>_xlfn.IFNA(_xlfn.IFNA(_xlfn.IFNA(INDEX(l_goods!$B$3:$B$65537,MATCH($G55,l_goods!$A$3:$A$65537,0)),INDEX(background_technosphere!$F$2:$F$65536,MATCH($G55,background_technosphere!$C$2:$C$65536,0))),INDEX(l_fp!$B$3:$B$65537,MATCH($G55,l_fp!$A$3:$A$65537,0))),"")</f>
        <v/>
      </c>
    </row>
    <row r="56" spans="2:8" x14ac:dyDescent="0.25">
      <c r="B56" s="106"/>
      <c r="D56" s="56" t="str">
        <f>_xlfn.IFNA(_xlfn.IFNA(_xlfn.IFNA(INDEX(l_goods!$B$3:$B$65537,MATCH($C56,l_goods!$A$3:$A$65537,0)),INDEX(background_technosphere!$F$2:$F$65536,MATCH($C56,background_technosphere!$C$2:$C$65536,0))),INDEX(l_fp!$B$3:$B$65537,MATCH($C56,l_fp!$A$3:$A$65537,0))),"")</f>
        <v/>
      </c>
      <c r="E56" s="16"/>
      <c r="F56" s="106"/>
      <c r="H56" s="66" t="str">
        <f>_xlfn.IFNA(_xlfn.IFNA(_xlfn.IFNA(INDEX(l_goods!$B$3:$B$65537,MATCH($G56,l_goods!$A$3:$A$65537,0)),INDEX(background_technosphere!$F$2:$F$65536,MATCH($G56,background_technosphere!$C$2:$C$65536,0))),INDEX(l_fp!$B$3:$B$65537,MATCH($G56,l_fp!$A$3:$A$65537,0))),"")</f>
        <v/>
      </c>
    </row>
    <row r="57" spans="2:8" x14ac:dyDescent="0.25">
      <c r="B57" s="106"/>
      <c r="D57" s="56" t="str">
        <f>_xlfn.IFNA(_xlfn.IFNA(_xlfn.IFNA(INDEX(l_goods!$B$3:$B$65537,MATCH($C57,l_goods!$A$3:$A$65537,0)),INDEX(background_technosphere!$F$2:$F$65536,MATCH($C57,background_technosphere!$C$2:$C$65536,0))),INDEX(l_fp!$B$3:$B$65537,MATCH($C57,l_fp!$A$3:$A$65537,0))),"")</f>
        <v/>
      </c>
      <c r="E57" s="16"/>
      <c r="F57" s="106"/>
      <c r="H57" s="66" t="str">
        <f>_xlfn.IFNA(_xlfn.IFNA(_xlfn.IFNA(INDEX(l_goods!$B$3:$B$65537,MATCH($G57,l_goods!$A$3:$A$65537,0)),INDEX(background_technosphere!$F$2:$F$65536,MATCH($G57,background_technosphere!$C$2:$C$65536,0))),INDEX(l_fp!$B$3:$B$65537,MATCH($G57,l_fp!$A$3:$A$65537,0))),"")</f>
        <v/>
      </c>
    </row>
    <row r="58" spans="2:8" x14ac:dyDescent="0.25">
      <c r="B58" s="106"/>
      <c r="D58" s="56" t="str">
        <f>_xlfn.IFNA(_xlfn.IFNA(_xlfn.IFNA(INDEX(l_goods!$B$3:$B$65537,MATCH($C58,l_goods!$A$3:$A$65537,0)),INDEX(background_technosphere!$F$2:$F$65536,MATCH($C58,background_technosphere!$C$2:$C$65536,0))),INDEX(l_fp!$B$3:$B$65537,MATCH($C58,l_fp!$A$3:$A$65537,0))),"")</f>
        <v/>
      </c>
      <c r="E58" s="16"/>
      <c r="F58" s="106"/>
      <c r="H58" s="66" t="str">
        <f>_xlfn.IFNA(_xlfn.IFNA(_xlfn.IFNA(INDEX(l_goods!$B$3:$B$65537,MATCH($G58,l_goods!$A$3:$A$65537,0)),INDEX(background_technosphere!$F$2:$F$65536,MATCH($G58,background_technosphere!$C$2:$C$65536,0))),INDEX(l_fp!$B$3:$B$65537,MATCH($G58,l_fp!$A$3:$A$65537,0))),"")</f>
        <v/>
      </c>
    </row>
    <row r="59" spans="2:8" x14ac:dyDescent="0.25">
      <c r="B59" s="106"/>
      <c r="D59" s="56" t="str">
        <f>_xlfn.IFNA(_xlfn.IFNA(_xlfn.IFNA(INDEX(l_goods!$B$3:$B$65537,MATCH($C59,l_goods!$A$3:$A$65537,0)),INDEX(background_technosphere!$F$2:$F$65536,MATCH($C59,background_technosphere!$C$2:$C$65536,0))),INDEX(l_fp!$B$3:$B$65537,MATCH($C59,l_fp!$A$3:$A$65537,0))),"")</f>
        <v/>
      </c>
      <c r="E59" s="16"/>
      <c r="F59" s="106"/>
      <c r="H59" s="66" t="str">
        <f>_xlfn.IFNA(_xlfn.IFNA(_xlfn.IFNA(INDEX(l_goods!$B$3:$B$65537,MATCH($G59,l_goods!$A$3:$A$65537,0)),INDEX(background_technosphere!$F$2:$F$65536,MATCH($G59,background_technosphere!$C$2:$C$65536,0))),INDEX(l_fp!$B$3:$B$65537,MATCH($G59,l_fp!$A$3:$A$65537,0))),"")</f>
        <v/>
      </c>
    </row>
    <row r="60" spans="2:8" x14ac:dyDescent="0.25">
      <c r="B60" s="106"/>
      <c r="D60" s="56" t="str">
        <f>_xlfn.IFNA(_xlfn.IFNA(_xlfn.IFNA(INDEX(l_goods!$B$3:$B$65537,MATCH($C60,l_goods!$A$3:$A$65537,0)),INDEX(background_technosphere!$F$2:$F$65536,MATCH($C60,background_technosphere!$C$2:$C$65536,0))),INDEX(l_fp!$B$3:$B$65537,MATCH($C60,l_fp!$A$3:$A$65537,0))),"")</f>
        <v/>
      </c>
      <c r="E60" s="16"/>
      <c r="F60" s="106"/>
      <c r="H60" s="66" t="str">
        <f>_xlfn.IFNA(_xlfn.IFNA(_xlfn.IFNA(INDEX(l_goods!$B$3:$B$65537,MATCH($G60,l_goods!$A$3:$A$65537,0)),INDEX(background_technosphere!$F$2:$F$65536,MATCH($G60,background_technosphere!$C$2:$C$65536,0))),INDEX(l_fp!$B$3:$B$65537,MATCH($G60,l_fp!$A$3:$A$65537,0))),"")</f>
        <v/>
      </c>
    </row>
    <row r="61" spans="2:8" x14ac:dyDescent="0.25">
      <c r="B61" s="106"/>
      <c r="D61" s="56" t="str">
        <f>_xlfn.IFNA(_xlfn.IFNA(_xlfn.IFNA(INDEX(l_goods!$B$3:$B$65537,MATCH($C61,l_goods!$A$3:$A$65537,0)),INDEX(background_technosphere!$F$2:$F$65536,MATCH($C61,background_technosphere!$C$2:$C$65536,0))),INDEX(l_fp!$B$3:$B$65537,MATCH($C61,l_fp!$A$3:$A$65537,0))),"")</f>
        <v/>
      </c>
      <c r="E61" s="16"/>
      <c r="F61" s="106"/>
      <c r="H61" s="66" t="str">
        <f>_xlfn.IFNA(_xlfn.IFNA(_xlfn.IFNA(INDEX(l_goods!$B$3:$B$65537,MATCH($G61,l_goods!$A$3:$A$65537,0)),INDEX(background_technosphere!$F$2:$F$65536,MATCH($G61,background_technosphere!$C$2:$C$65536,0))),INDEX(l_fp!$B$3:$B$65537,MATCH($G61,l_fp!$A$3:$A$65537,0))),"")</f>
        <v/>
      </c>
    </row>
    <row r="62" spans="2:8" x14ac:dyDescent="0.25">
      <c r="B62" s="106"/>
      <c r="D62" s="56" t="str">
        <f>_xlfn.IFNA(_xlfn.IFNA(_xlfn.IFNA(INDEX(l_goods!$B$3:$B$65537,MATCH($C62,l_goods!$A$3:$A$65537,0)),INDEX(background_technosphere!$F$2:$F$65536,MATCH($C62,background_technosphere!$C$2:$C$65536,0))),INDEX(l_fp!$B$3:$B$65537,MATCH($C62,l_fp!$A$3:$A$65537,0))),"")</f>
        <v/>
      </c>
      <c r="E62" s="16"/>
      <c r="F62" s="106"/>
      <c r="H62" s="66" t="str">
        <f>_xlfn.IFNA(_xlfn.IFNA(_xlfn.IFNA(INDEX(l_goods!$B$3:$B$65537,MATCH($G62,l_goods!$A$3:$A$65537,0)),INDEX(background_technosphere!$F$2:$F$65536,MATCH($G62,background_technosphere!$C$2:$C$65536,0))),INDEX(l_fp!$B$3:$B$65537,MATCH($G62,l_fp!$A$3:$A$65537,0))),"")</f>
        <v/>
      </c>
    </row>
    <row r="63" spans="2:8" x14ac:dyDescent="0.25">
      <c r="B63" s="106"/>
      <c r="D63" s="56" t="str">
        <f>_xlfn.IFNA(_xlfn.IFNA(_xlfn.IFNA(INDEX(l_goods!$B$3:$B$65537,MATCH($C63,l_goods!$A$3:$A$65537,0)),INDEX(background_technosphere!$F$2:$F$65536,MATCH($C63,background_technosphere!$C$2:$C$65536,0))),INDEX(l_fp!$B$3:$B$65537,MATCH($C63,l_fp!$A$3:$A$65537,0))),"")</f>
        <v/>
      </c>
      <c r="E63" s="16"/>
      <c r="F63" s="106"/>
      <c r="H63" s="66" t="str">
        <f>_xlfn.IFNA(_xlfn.IFNA(_xlfn.IFNA(INDEX(l_goods!$B$3:$B$65537,MATCH($G63,l_goods!$A$3:$A$65537,0)),INDEX(background_technosphere!$F$2:$F$65536,MATCH($G63,background_technosphere!$C$2:$C$65536,0))),INDEX(l_fp!$B$3:$B$65537,MATCH($G63,l_fp!$A$3:$A$65537,0))),"")</f>
        <v/>
      </c>
    </row>
    <row r="64" spans="2:8" x14ac:dyDescent="0.25">
      <c r="B64" s="106"/>
      <c r="D64" s="56" t="str">
        <f>_xlfn.IFNA(_xlfn.IFNA(_xlfn.IFNA(INDEX(l_goods!$B$3:$B$65537,MATCH($C64,l_goods!$A$3:$A$65537,0)),INDEX(background_technosphere!$F$2:$F$65536,MATCH($C64,background_technosphere!$C$2:$C$65536,0))),INDEX(l_fp!$B$3:$B$65537,MATCH($C64,l_fp!$A$3:$A$65537,0))),"")</f>
        <v/>
      </c>
      <c r="E64" s="16"/>
      <c r="F64" s="106"/>
      <c r="H64" s="66" t="str">
        <f>_xlfn.IFNA(_xlfn.IFNA(_xlfn.IFNA(INDEX(l_goods!$B$3:$B$65537,MATCH($G64,l_goods!$A$3:$A$65537,0)),INDEX(background_technosphere!$F$2:$F$65536,MATCH($G64,background_technosphere!$C$2:$C$65536,0))),INDEX(l_fp!$B$3:$B$65537,MATCH($G64,l_fp!$A$3:$A$65537,0))),"")</f>
        <v/>
      </c>
    </row>
    <row r="65" spans="2:8" x14ac:dyDescent="0.25">
      <c r="B65" s="106"/>
      <c r="D65" s="56" t="str">
        <f>_xlfn.IFNA(_xlfn.IFNA(_xlfn.IFNA(INDEX(l_goods!$B$3:$B$65537,MATCH($C65,l_goods!$A$3:$A$65537,0)),INDEX(background_technosphere!$F$2:$F$65536,MATCH($C65,background_technosphere!$C$2:$C$65536,0))),INDEX(l_fp!$B$3:$B$65537,MATCH($C65,l_fp!$A$3:$A$65537,0))),"")</f>
        <v/>
      </c>
      <c r="E65" s="16"/>
      <c r="F65" s="106"/>
      <c r="H65" s="66" t="str">
        <f>_xlfn.IFNA(_xlfn.IFNA(_xlfn.IFNA(INDEX(l_goods!$B$3:$B$65537,MATCH($G65,l_goods!$A$3:$A$65537,0)),INDEX(background_technosphere!$F$2:$F$65536,MATCH($G65,background_technosphere!$C$2:$C$65536,0))),INDEX(l_fp!$B$3:$B$65537,MATCH($G65,l_fp!$A$3:$A$65537,0))),"")</f>
        <v/>
      </c>
    </row>
    <row r="66" spans="2:8" x14ac:dyDescent="0.25">
      <c r="B66" s="106"/>
      <c r="D66" s="56" t="str">
        <f>_xlfn.IFNA(_xlfn.IFNA(_xlfn.IFNA(INDEX(l_goods!$B$3:$B$65537,MATCH($C66,l_goods!$A$3:$A$65537,0)),INDEX(background_technosphere!$F$2:$F$65536,MATCH($C66,background_technosphere!$C$2:$C$65536,0))),INDEX(l_fp!$B$3:$B$65537,MATCH($C66,l_fp!$A$3:$A$65537,0))),"")</f>
        <v/>
      </c>
      <c r="E66" s="16"/>
      <c r="F66" s="106"/>
      <c r="H66" s="66" t="str">
        <f>_xlfn.IFNA(_xlfn.IFNA(_xlfn.IFNA(INDEX(l_goods!$B$3:$B$65537,MATCH($G66,l_goods!$A$3:$A$65537,0)),INDEX(background_technosphere!$F$2:$F$65536,MATCH($G66,background_technosphere!$C$2:$C$65536,0))),INDEX(l_fp!$B$3:$B$65537,MATCH($G66,l_fp!$A$3:$A$65537,0))),"")</f>
        <v/>
      </c>
    </row>
    <row r="67" spans="2:8" x14ac:dyDescent="0.25">
      <c r="B67" s="106"/>
      <c r="D67" s="56" t="str">
        <f>_xlfn.IFNA(_xlfn.IFNA(_xlfn.IFNA(INDEX(l_goods!$B$3:$B$65537,MATCH($C67,l_goods!$A$3:$A$65537,0)),INDEX(background_technosphere!$F$2:$F$65536,MATCH($C67,background_technosphere!$C$2:$C$65536,0))),INDEX(l_fp!$B$3:$B$65537,MATCH($C67,l_fp!$A$3:$A$65537,0))),"")</f>
        <v/>
      </c>
      <c r="E67" s="16"/>
      <c r="F67" s="106"/>
      <c r="H67" s="66" t="str">
        <f>_xlfn.IFNA(_xlfn.IFNA(_xlfn.IFNA(INDEX(l_goods!$B$3:$B$65537,MATCH($G67,l_goods!$A$3:$A$65537,0)),INDEX(background_technosphere!$F$2:$F$65536,MATCH($G67,background_technosphere!$C$2:$C$65536,0))),INDEX(l_fp!$B$3:$B$65537,MATCH($G67,l_fp!$A$3:$A$65537,0))),"")</f>
        <v/>
      </c>
    </row>
    <row r="68" spans="2:8" x14ac:dyDescent="0.25">
      <c r="B68" s="106"/>
      <c r="D68" s="56" t="str">
        <f>_xlfn.IFNA(_xlfn.IFNA(_xlfn.IFNA(INDEX(l_goods!$B$3:$B$65537,MATCH($C68,l_goods!$A$3:$A$65537,0)),INDEX(background_technosphere!$F$2:$F$65536,MATCH($C68,background_technosphere!$C$2:$C$65536,0))),INDEX(l_fp!$B$3:$B$65537,MATCH($C68,l_fp!$A$3:$A$65537,0))),"")</f>
        <v/>
      </c>
      <c r="E68" s="16"/>
      <c r="F68" s="106"/>
      <c r="H68" s="66" t="str">
        <f>_xlfn.IFNA(_xlfn.IFNA(_xlfn.IFNA(INDEX(l_goods!$B$3:$B$65537,MATCH($G68,l_goods!$A$3:$A$65537,0)),INDEX(background_technosphere!$F$2:$F$65536,MATCH($G68,background_technosphere!$C$2:$C$65536,0))),INDEX(l_fp!$B$3:$B$65537,MATCH($G68,l_fp!$A$3:$A$65537,0))),"")</f>
        <v/>
      </c>
    </row>
    <row r="69" spans="2:8" x14ac:dyDescent="0.25">
      <c r="B69" s="106"/>
      <c r="D69" s="56" t="str">
        <f>_xlfn.IFNA(_xlfn.IFNA(_xlfn.IFNA(INDEX(l_goods!$B$3:$B$65537,MATCH($C69,l_goods!$A$3:$A$65537,0)),INDEX(background_technosphere!$F$2:$F$65536,MATCH($C69,background_technosphere!$C$2:$C$65536,0))),INDEX(l_fp!$B$3:$B$65537,MATCH($C69,l_fp!$A$3:$A$65537,0))),"")</f>
        <v/>
      </c>
      <c r="E69" s="16"/>
      <c r="F69" s="106"/>
      <c r="H69" s="66" t="str">
        <f>_xlfn.IFNA(_xlfn.IFNA(_xlfn.IFNA(INDEX(l_goods!$B$3:$B$65537,MATCH($G69,l_goods!$A$3:$A$65537,0)),INDEX(background_technosphere!$F$2:$F$65536,MATCH($G69,background_technosphere!$C$2:$C$65536,0))),INDEX(l_fp!$B$3:$B$65537,MATCH($G69,l_fp!$A$3:$A$65537,0))),"")</f>
        <v/>
      </c>
    </row>
    <row r="70" spans="2:8" x14ac:dyDescent="0.25">
      <c r="B70" s="106"/>
      <c r="D70" s="56" t="str">
        <f>_xlfn.IFNA(_xlfn.IFNA(_xlfn.IFNA(INDEX(l_goods!$B$3:$B$65537,MATCH($C70,l_goods!$A$3:$A$65537,0)),INDEX(background_technosphere!$F$2:$F$65536,MATCH($C70,background_technosphere!$C$2:$C$65536,0))),INDEX(l_fp!$B$3:$B$65537,MATCH($C70,l_fp!$A$3:$A$65537,0))),"")</f>
        <v/>
      </c>
      <c r="E70" s="16"/>
      <c r="F70" s="106"/>
      <c r="H70" s="66" t="str">
        <f>_xlfn.IFNA(_xlfn.IFNA(_xlfn.IFNA(INDEX(l_goods!$B$3:$B$65537,MATCH($G70,l_goods!$A$3:$A$65537,0)),INDEX(background_technosphere!$F$2:$F$65536,MATCH($G70,background_technosphere!$C$2:$C$65536,0))),INDEX(l_fp!$B$3:$B$65537,MATCH($G70,l_fp!$A$3:$A$65537,0))),"")</f>
        <v/>
      </c>
    </row>
    <row r="71" spans="2:8" x14ac:dyDescent="0.25">
      <c r="B71" s="106"/>
      <c r="D71" s="56" t="str">
        <f>_xlfn.IFNA(_xlfn.IFNA(_xlfn.IFNA(INDEX(l_goods!$B$3:$B$65537,MATCH($C71,l_goods!$A$3:$A$65537,0)),INDEX(background_technosphere!$F$2:$F$65536,MATCH($C71,background_technosphere!$C$2:$C$65536,0))),INDEX(l_fp!$B$3:$B$65537,MATCH($C71,l_fp!$A$3:$A$65537,0))),"")</f>
        <v/>
      </c>
      <c r="E71" s="16"/>
      <c r="F71" s="106"/>
      <c r="H71" s="66" t="str">
        <f>_xlfn.IFNA(_xlfn.IFNA(_xlfn.IFNA(INDEX(l_goods!$B$3:$B$65537,MATCH($G71,l_goods!$A$3:$A$65537,0)),INDEX(background_technosphere!$F$2:$F$65536,MATCH($G71,background_technosphere!$C$2:$C$65536,0))),INDEX(l_fp!$B$3:$B$65537,MATCH($G71,l_fp!$A$3:$A$65537,0))),"")</f>
        <v/>
      </c>
    </row>
    <row r="72" spans="2:8" x14ac:dyDescent="0.25">
      <c r="B72" s="106"/>
      <c r="D72" s="56" t="str">
        <f>_xlfn.IFNA(_xlfn.IFNA(_xlfn.IFNA(INDEX(l_goods!$B$3:$B$65537,MATCH($C72,l_goods!$A$3:$A$65537,0)),INDEX(background_technosphere!$F$2:$F$65536,MATCH($C72,background_technosphere!$C$2:$C$65536,0))),INDEX(l_fp!$B$3:$B$65537,MATCH($C72,l_fp!$A$3:$A$65537,0))),"")</f>
        <v/>
      </c>
      <c r="E72" s="16"/>
      <c r="F72" s="106"/>
      <c r="H72" s="66" t="str">
        <f>_xlfn.IFNA(_xlfn.IFNA(_xlfn.IFNA(INDEX(l_goods!$B$3:$B$65537,MATCH($G72,l_goods!$A$3:$A$65537,0)),INDEX(background_technosphere!$F$2:$F$65536,MATCH($G72,background_technosphere!$C$2:$C$65536,0))),INDEX(l_fp!$B$3:$B$65537,MATCH($G72,l_fp!$A$3:$A$65537,0))),"")</f>
        <v/>
      </c>
    </row>
    <row r="73" spans="2:8" x14ac:dyDescent="0.25">
      <c r="B73" s="106"/>
      <c r="D73" s="56" t="str">
        <f>_xlfn.IFNA(_xlfn.IFNA(_xlfn.IFNA(INDEX(l_goods!$B$3:$B$65537,MATCH($C73,l_goods!$A$3:$A$65537,0)),INDEX(background_technosphere!$F$2:$F$65536,MATCH($C73,background_technosphere!$C$2:$C$65536,0))),INDEX(l_fp!$B$3:$B$65537,MATCH($C73,l_fp!$A$3:$A$65537,0))),"")</f>
        <v/>
      </c>
      <c r="E73" s="16"/>
      <c r="F73" s="106"/>
      <c r="H73" s="66" t="str">
        <f>_xlfn.IFNA(_xlfn.IFNA(_xlfn.IFNA(INDEX(l_goods!$B$3:$B$65537,MATCH($G73,l_goods!$A$3:$A$65537,0)),INDEX(background_technosphere!$F$2:$F$65536,MATCH($G73,background_technosphere!$C$2:$C$65536,0))),INDEX(l_fp!$B$3:$B$65537,MATCH($G73,l_fp!$A$3:$A$65537,0))),"")</f>
        <v/>
      </c>
    </row>
    <row r="74" spans="2:8" x14ac:dyDescent="0.25">
      <c r="B74" s="106"/>
      <c r="D74" s="56" t="str">
        <f>_xlfn.IFNA(_xlfn.IFNA(_xlfn.IFNA(INDEX(l_goods!$B$3:$B$65537,MATCH($C74,l_goods!$A$3:$A$65537,0)),INDEX(background_technosphere!$F$2:$F$65536,MATCH($C74,background_technosphere!$C$2:$C$65536,0))),INDEX(l_fp!$B$3:$B$65537,MATCH($C74,l_fp!$A$3:$A$65537,0))),"")</f>
        <v/>
      </c>
      <c r="E74" s="16"/>
      <c r="F74" s="106"/>
      <c r="H74" s="66" t="str">
        <f>_xlfn.IFNA(_xlfn.IFNA(_xlfn.IFNA(INDEX(l_goods!$B$3:$B$65537,MATCH($G74,l_goods!$A$3:$A$65537,0)),INDEX(background_technosphere!$F$2:$F$65536,MATCH($G74,background_technosphere!$C$2:$C$65536,0))),INDEX(l_fp!$B$3:$B$65537,MATCH($G74,l_fp!$A$3:$A$65537,0))),"")</f>
        <v/>
      </c>
    </row>
    <row r="75" spans="2:8" x14ac:dyDescent="0.25">
      <c r="B75" s="106"/>
      <c r="D75" s="56" t="str">
        <f>_xlfn.IFNA(_xlfn.IFNA(_xlfn.IFNA(INDEX(l_goods!$B$3:$B$65537,MATCH($C75,l_goods!$A$3:$A$65537,0)),INDEX(background_technosphere!$F$2:$F$65536,MATCH($C75,background_technosphere!$C$2:$C$65536,0))),INDEX(l_fp!$B$3:$B$65537,MATCH($C75,l_fp!$A$3:$A$65537,0))),"")</f>
        <v/>
      </c>
      <c r="E75" s="16"/>
      <c r="F75" s="106"/>
      <c r="H75" s="66" t="str">
        <f>_xlfn.IFNA(_xlfn.IFNA(_xlfn.IFNA(INDEX(l_goods!$B$3:$B$65537,MATCH($G75,l_goods!$A$3:$A$65537,0)),INDEX(background_technosphere!$F$2:$F$65536,MATCH($G75,background_technosphere!$C$2:$C$65536,0))),INDEX(l_fp!$B$3:$B$65537,MATCH($G75,l_fp!$A$3:$A$65537,0))),"")</f>
        <v/>
      </c>
    </row>
    <row r="76" spans="2:8" x14ac:dyDescent="0.25">
      <c r="B76" s="106"/>
      <c r="D76" s="56" t="str">
        <f>_xlfn.IFNA(_xlfn.IFNA(_xlfn.IFNA(INDEX(l_goods!$B$3:$B$65537,MATCH($C76,l_goods!$A$3:$A$65537,0)),INDEX(background_technosphere!$F$2:$F$65536,MATCH($C76,background_technosphere!$C$2:$C$65536,0))),INDEX(l_fp!$B$3:$B$65537,MATCH($C76,l_fp!$A$3:$A$65537,0))),"")</f>
        <v/>
      </c>
      <c r="E76" s="16"/>
      <c r="F76" s="106"/>
      <c r="H76" s="66" t="str">
        <f>_xlfn.IFNA(_xlfn.IFNA(_xlfn.IFNA(INDEX(l_goods!$B$3:$B$65537,MATCH($G76,l_goods!$A$3:$A$65537,0)),INDEX(background_technosphere!$F$2:$F$65536,MATCH($G76,background_technosphere!$C$2:$C$65536,0))),INDEX(l_fp!$B$3:$B$65537,MATCH($G76,l_fp!$A$3:$A$65537,0))),"")</f>
        <v/>
      </c>
    </row>
    <row r="77" spans="2:8" x14ac:dyDescent="0.25">
      <c r="B77" s="106"/>
      <c r="D77" s="56" t="str">
        <f>_xlfn.IFNA(_xlfn.IFNA(_xlfn.IFNA(INDEX(l_goods!$B$3:$B$65537,MATCH($C77,l_goods!$A$3:$A$65537,0)),INDEX(background_technosphere!$F$2:$F$65536,MATCH($C77,background_technosphere!$C$2:$C$65536,0))),INDEX(l_fp!$B$3:$B$65537,MATCH($C77,l_fp!$A$3:$A$65537,0))),"")</f>
        <v/>
      </c>
      <c r="E77" s="16"/>
      <c r="F77" s="106"/>
      <c r="H77" s="66" t="str">
        <f>_xlfn.IFNA(_xlfn.IFNA(_xlfn.IFNA(INDEX(l_goods!$B$3:$B$65537,MATCH($G77,l_goods!$A$3:$A$65537,0)),INDEX(background_technosphere!$F$2:$F$65536,MATCH($G77,background_technosphere!$C$2:$C$65536,0))),INDEX(l_fp!$B$3:$B$65537,MATCH($G77,l_fp!$A$3:$A$65537,0))),"")</f>
        <v/>
      </c>
    </row>
    <row r="78" spans="2:8" x14ac:dyDescent="0.25">
      <c r="B78" s="106"/>
      <c r="D78" s="56" t="str">
        <f>_xlfn.IFNA(_xlfn.IFNA(_xlfn.IFNA(INDEX(l_goods!$B$3:$B$65537,MATCH($C78,l_goods!$A$3:$A$65537,0)),INDEX(background_technosphere!$F$2:$F$65536,MATCH($C78,background_technosphere!$C$2:$C$65536,0))),INDEX(l_fp!$B$3:$B$65537,MATCH($C78,l_fp!$A$3:$A$65537,0))),"")</f>
        <v/>
      </c>
      <c r="E78" s="16"/>
      <c r="F78" s="106"/>
      <c r="H78" s="66" t="str">
        <f>_xlfn.IFNA(_xlfn.IFNA(_xlfn.IFNA(INDEX(l_goods!$B$3:$B$65537,MATCH($G78,l_goods!$A$3:$A$65537,0)),INDEX(background_technosphere!$F$2:$F$65536,MATCH($G78,background_technosphere!$C$2:$C$65536,0))),INDEX(l_fp!$B$3:$B$65537,MATCH($G78,l_fp!$A$3:$A$65537,0))),"")</f>
        <v/>
      </c>
    </row>
    <row r="79" spans="2:8" x14ac:dyDescent="0.25">
      <c r="B79" s="106"/>
      <c r="D79" s="56" t="str">
        <f>_xlfn.IFNA(_xlfn.IFNA(_xlfn.IFNA(INDEX(l_goods!$B$3:$B$65537,MATCH($C79,l_goods!$A$3:$A$65537,0)),INDEX(background_technosphere!$F$2:$F$65536,MATCH($C79,background_technosphere!$C$2:$C$65536,0))),INDEX(l_fp!$B$3:$B$65537,MATCH($C79,l_fp!$A$3:$A$65537,0))),"")</f>
        <v/>
      </c>
      <c r="E79" s="16"/>
      <c r="F79" s="106"/>
      <c r="H79" s="66" t="str">
        <f>_xlfn.IFNA(_xlfn.IFNA(_xlfn.IFNA(INDEX(l_goods!$B$3:$B$65537,MATCH($G79,l_goods!$A$3:$A$65537,0)),INDEX(background_technosphere!$F$2:$F$65536,MATCH($G79,background_technosphere!$C$2:$C$65536,0))),INDEX(l_fp!$B$3:$B$65537,MATCH($G79,l_fp!$A$3:$A$65537,0))),"")</f>
        <v/>
      </c>
    </row>
    <row r="80" spans="2:8" x14ac:dyDescent="0.25">
      <c r="B80" s="106"/>
      <c r="D80" s="56" t="str">
        <f>_xlfn.IFNA(_xlfn.IFNA(_xlfn.IFNA(INDEX(l_goods!$B$3:$B$65537,MATCH($C80,l_goods!$A$3:$A$65537,0)),INDEX(background_technosphere!$F$2:$F$65536,MATCH($C80,background_technosphere!$C$2:$C$65536,0))),INDEX(l_fp!$B$3:$B$65537,MATCH($C80,l_fp!$A$3:$A$65537,0))),"")</f>
        <v/>
      </c>
      <c r="E80" s="16"/>
      <c r="F80" s="106"/>
      <c r="H80" s="66" t="str">
        <f>_xlfn.IFNA(_xlfn.IFNA(_xlfn.IFNA(INDEX(l_goods!$B$3:$B$65537,MATCH($G80,l_goods!$A$3:$A$65537,0)),INDEX(background_technosphere!$F$2:$F$65536,MATCH($G80,background_technosphere!$C$2:$C$65536,0))),INDEX(l_fp!$B$3:$B$65537,MATCH($G80,l_fp!$A$3:$A$65537,0))),"")</f>
        <v/>
      </c>
    </row>
    <row r="81" spans="2:8" x14ac:dyDescent="0.25">
      <c r="B81" s="106"/>
      <c r="D81" s="56" t="str">
        <f>_xlfn.IFNA(_xlfn.IFNA(_xlfn.IFNA(INDEX(l_goods!$B$3:$B$65537,MATCH($C81,l_goods!$A$3:$A$65537,0)),INDEX(background_technosphere!$F$2:$F$65536,MATCH($C81,background_technosphere!$C$2:$C$65536,0))),INDEX(l_fp!$B$3:$B$65537,MATCH($C81,l_fp!$A$3:$A$65537,0))),"")</f>
        <v/>
      </c>
      <c r="E81" s="16"/>
      <c r="F81" s="106"/>
      <c r="H81" s="66" t="str">
        <f>_xlfn.IFNA(_xlfn.IFNA(_xlfn.IFNA(INDEX(l_goods!$B$3:$B$65537,MATCH($G81,l_goods!$A$3:$A$65537,0)),INDEX(background_technosphere!$F$2:$F$65536,MATCH($G81,background_technosphere!$C$2:$C$65536,0))),INDEX(l_fp!$B$3:$B$65537,MATCH($G81,l_fp!$A$3:$A$65537,0))),"")</f>
        <v/>
      </c>
    </row>
    <row r="82" spans="2:8" x14ac:dyDescent="0.25">
      <c r="B82" s="106"/>
      <c r="D82" s="56" t="str">
        <f>_xlfn.IFNA(_xlfn.IFNA(_xlfn.IFNA(INDEX(l_goods!$B$3:$B$65537,MATCH($C82,l_goods!$A$3:$A$65537,0)),INDEX(background_technosphere!$F$2:$F$65536,MATCH($C82,background_technosphere!$C$2:$C$65536,0))),INDEX(l_fp!$B$3:$B$65537,MATCH($C82,l_fp!$A$3:$A$65537,0))),"")</f>
        <v/>
      </c>
      <c r="E82" s="16"/>
      <c r="F82" s="106"/>
      <c r="H82" s="66" t="str">
        <f>_xlfn.IFNA(_xlfn.IFNA(_xlfn.IFNA(INDEX(l_goods!$B$3:$B$65537,MATCH($G82,l_goods!$A$3:$A$65537,0)),INDEX(background_technosphere!$F$2:$F$65536,MATCH($G82,background_technosphere!$C$2:$C$65536,0))),INDEX(l_fp!$B$3:$B$65537,MATCH($G82,l_fp!$A$3:$A$65537,0))),"")</f>
        <v/>
      </c>
    </row>
    <row r="83" spans="2:8" x14ac:dyDescent="0.25">
      <c r="B83" s="106"/>
      <c r="D83" s="56" t="str">
        <f>_xlfn.IFNA(_xlfn.IFNA(_xlfn.IFNA(INDEX(l_goods!$B$3:$B$65537,MATCH($C83,l_goods!$A$3:$A$65537,0)),INDEX(background_technosphere!$F$2:$F$65536,MATCH($C83,background_technosphere!$C$2:$C$65536,0))),INDEX(l_fp!$B$3:$B$65537,MATCH($C83,l_fp!$A$3:$A$65537,0))),"")</f>
        <v/>
      </c>
      <c r="E83" s="16"/>
      <c r="F83" s="106"/>
      <c r="H83" s="66" t="str">
        <f>_xlfn.IFNA(_xlfn.IFNA(_xlfn.IFNA(INDEX(l_goods!$B$3:$B$65537,MATCH($G83,l_goods!$A$3:$A$65537,0)),INDEX(background_technosphere!$F$2:$F$65536,MATCH($G83,background_technosphere!$C$2:$C$65536,0))),INDEX(l_fp!$B$3:$B$65537,MATCH($G83,l_fp!$A$3:$A$65537,0))),"")</f>
        <v/>
      </c>
    </row>
    <row r="84" spans="2:8" x14ac:dyDescent="0.25">
      <c r="B84" s="106"/>
      <c r="D84" s="56" t="str">
        <f>_xlfn.IFNA(_xlfn.IFNA(_xlfn.IFNA(INDEX(l_goods!$B$3:$B$65537,MATCH($C84,l_goods!$A$3:$A$65537,0)),INDEX(background_technosphere!$F$2:$F$65536,MATCH($C84,background_technosphere!$C$2:$C$65536,0))),INDEX(l_fp!$B$3:$B$65537,MATCH($C84,l_fp!$A$3:$A$65537,0))),"")</f>
        <v/>
      </c>
      <c r="E84" s="16"/>
      <c r="F84" s="106"/>
      <c r="H84" s="66" t="str">
        <f>_xlfn.IFNA(_xlfn.IFNA(_xlfn.IFNA(INDEX(l_goods!$B$3:$B$65537,MATCH($G84,l_goods!$A$3:$A$65537,0)),INDEX(background_technosphere!$F$2:$F$65536,MATCH($G84,background_technosphere!$C$2:$C$65536,0))),INDEX(l_fp!$B$3:$B$65537,MATCH($G84,l_fp!$A$3:$A$65537,0))),"")</f>
        <v/>
      </c>
    </row>
    <row r="85" spans="2:8" x14ac:dyDescent="0.25">
      <c r="B85" s="106"/>
      <c r="D85" s="56" t="str">
        <f>_xlfn.IFNA(_xlfn.IFNA(_xlfn.IFNA(INDEX(l_goods!$B$3:$B$65537,MATCH($C85,l_goods!$A$3:$A$65537,0)),INDEX(background_technosphere!$F$2:$F$65536,MATCH($C85,background_technosphere!$C$2:$C$65536,0))),INDEX(l_fp!$B$3:$B$65537,MATCH($C85,l_fp!$A$3:$A$65537,0))),"")</f>
        <v/>
      </c>
      <c r="E85" s="16"/>
      <c r="F85" s="106"/>
      <c r="H85" s="66" t="str">
        <f>_xlfn.IFNA(_xlfn.IFNA(_xlfn.IFNA(INDEX(l_goods!$B$3:$B$65537,MATCH($G85,l_goods!$A$3:$A$65537,0)),INDEX(background_technosphere!$F$2:$F$65536,MATCH($G85,background_technosphere!$C$2:$C$65536,0))),INDEX(l_fp!$B$3:$B$65537,MATCH($G85,l_fp!$A$3:$A$65537,0))),"")</f>
        <v/>
      </c>
    </row>
    <row r="86" spans="2:8" x14ac:dyDescent="0.25">
      <c r="B86" s="106"/>
      <c r="D86" s="56" t="str">
        <f>_xlfn.IFNA(_xlfn.IFNA(_xlfn.IFNA(INDEX(l_goods!$B$3:$B$65537,MATCH($C86,l_goods!$A$3:$A$65537,0)),INDEX(background_technosphere!$F$2:$F$65536,MATCH($C86,background_technosphere!$C$2:$C$65536,0))),INDEX(l_fp!$B$3:$B$65537,MATCH($C86,l_fp!$A$3:$A$65537,0))),"")</f>
        <v/>
      </c>
      <c r="E86" s="16"/>
      <c r="F86" s="106"/>
      <c r="H86" s="66" t="str">
        <f>_xlfn.IFNA(_xlfn.IFNA(_xlfn.IFNA(INDEX(l_goods!$B$3:$B$65537,MATCH($G86,l_goods!$A$3:$A$65537,0)),INDEX(background_technosphere!$F$2:$F$65536,MATCH($G86,background_technosphere!$C$2:$C$65536,0))),INDEX(l_fp!$B$3:$B$65537,MATCH($G86,l_fp!$A$3:$A$65537,0))),"")</f>
        <v/>
      </c>
    </row>
    <row r="87" spans="2:8" x14ac:dyDescent="0.25">
      <c r="B87" s="106"/>
      <c r="D87" s="56" t="str">
        <f>_xlfn.IFNA(_xlfn.IFNA(_xlfn.IFNA(INDEX(l_goods!$B$3:$B$65537,MATCH($C87,l_goods!$A$3:$A$65537,0)),INDEX(background_technosphere!$F$2:$F$65536,MATCH($C87,background_technosphere!$C$2:$C$65536,0))),INDEX(l_fp!$B$3:$B$65537,MATCH($C87,l_fp!$A$3:$A$65537,0))),"")</f>
        <v/>
      </c>
      <c r="E87" s="16"/>
      <c r="F87" s="106"/>
      <c r="H87" s="66" t="str">
        <f>_xlfn.IFNA(_xlfn.IFNA(_xlfn.IFNA(INDEX(l_goods!$B$3:$B$65537,MATCH($G87,l_goods!$A$3:$A$65537,0)),INDEX(background_technosphere!$F$2:$F$65536,MATCH($G87,background_technosphere!$C$2:$C$65536,0))),INDEX(l_fp!$B$3:$B$65537,MATCH($G87,l_fp!$A$3:$A$65537,0))),"")</f>
        <v/>
      </c>
    </row>
    <row r="88" spans="2:8" x14ac:dyDescent="0.25">
      <c r="B88" s="106"/>
      <c r="D88" s="56" t="str">
        <f>_xlfn.IFNA(_xlfn.IFNA(_xlfn.IFNA(INDEX(l_goods!$B$3:$B$65537,MATCH($C88,l_goods!$A$3:$A$65537,0)),INDEX(background_technosphere!$F$2:$F$65536,MATCH($C88,background_technosphere!$C$2:$C$65536,0))),INDEX(l_fp!$B$3:$B$65537,MATCH($C88,l_fp!$A$3:$A$65537,0))),"")</f>
        <v/>
      </c>
      <c r="E88" s="16"/>
      <c r="F88" s="106"/>
      <c r="H88" s="66" t="str">
        <f>_xlfn.IFNA(_xlfn.IFNA(_xlfn.IFNA(INDEX(l_goods!$B$3:$B$65537,MATCH($G88,l_goods!$A$3:$A$65537,0)),INDEX(background_technosphere!$F$2:$F$65536,MATCH($G88,background_technosphere!$C$2:$C$65536,0))),INDEX(l_fp!$B$3:$B$65537,MATCH($G88,l_fp!$A$3:$A$65537,0))),"")</f>
        <v/>
      </c>
    </row>
    <row r="89" spans="2:8" x14ac:dyDescent="0.25">
      <c r="B89" s="106"/>
      <c r="D89" s="56" t="str">
        <f>_xlfn.IFNA(_xlfn.IFNA(_xlfn.IFNA(INDEX(l_goods!$B$3:$B$65537,MATCH($C89,l_goods!$A$3:$A$65537,0)),INDEX(background_technosphere!$F$2:$F$65536,MATCH($C89,background_technosphere!$C$2:$C$65536,0))),INDEX(l_fp!$B$3:$B$65537,MATCH($C89,l_fp!$A$3:$A$65537,0))),"")</f>
        <v/>
      </c>
      <c r="E89" s="16"/>
      <c r="F89" s="106"/>
      <c r="H89" s="66" t="str">
        <f>_xlfn.IFNA(_xlfn.IFNA(_xlfn.IFNA(INDEX(l_goods!$B$3:$B$65537,MATCH($G89,l_goods!$A$3:$A$65537,0)),INDEX(background_technosphere!$F$2:$F$65536,MATCH($G89,background_technosphere!$C$2:$C$65536,0))),INDEX(l_fp!$B$3:$B$65537,MATCH($G89,l_fp!$A$3:$A$65537,0))),"")</f>
        <v/>
      </c>
    </row>
    <row r="90" spans="2:8" x14ac:dyDescent="0.25">
      <c r="B90" s="106"/>
      <c r="D90" s="56" t="str">
        <f>_xlfn.IFNA(_xlfn.IFNA(_xlfn.IFNA(INDEX(l_goods!$B$3:$B$65537,MATCH($C90,l_goods!$A$3:$A$65537,0)),INDEX(background_technosphere!$F$2:$F$65536,MATCH($C90,background_technosphere!$C$2:$C$65536,0))),INDEX(l_fp!$B$3:$B$65537,MATCH($C90,l_fp!$A$3:$A$65537,0))),"")</f>
        <v/>
      </c>
      <c r="E90" s="16"/>
      <c r="F90" s="106"/>
      <c r="H90" s="66" t="str">
        <f>_xlfn.IFNA(_xlfn.IFNA(_xlfn.IFNA(INDEX(l_goods!$B$3:$B$65537,MATCH($G90,l_goods!$A$3:$A$65537,0)),INDEX(background_technosphere!$F$2:$F$65536,MATCH($G90,background_technosphere!$C$2:$C$65536,0))),INDEX(l_fp!$B$3:$B$65537,MATCH($G90,l_fp!$A$3:$A$65537,0))),"")</f>
        <v/>
      </c>
    </row>
    <row r="91" spans="2:8" x14ac:dyDescent="0.25">
      <c r="B91" s="106"/>
      <c r="D91" s="56" t="str">
        <f>_xlfn.IFNA(_xlfn.IFNA(_xlfn.IFNA(INDEX(l_goods!$B$3:$B$65537,MATCH($C91,l_goods!$A$3:$A$65537,0)),INDEX(background_technosphere!$F$2:$F$65536,MATCH($C91,background_technosphere!$C$2:$C$65536,0))),INDEX(l_fp!$B$3:$B$65537,MATCH($C91,l_fp!$A$3:$A$65537,0))),"")</f>
        <v/>
      </c>
      <c r="E91" s="16"/>
      <c r="F91" s="106"/>
      <c r="H91" s="66" t="str">
        <f>_xlfn.IFNA(_xlfn.IFNA(_xlfn.IFNA(INDEX(l_goods!$B$3:$B$65537,MATCH($G91,l_goods!$A$3:$A$65537,0)),INDEX(background_technosphere!$F$2:$F$65536,MATCH($G91,background_technosphere!$C$2:$C$65536,0))),INDEX(l_fp!$B$3:$B$65537,MATCH($G91,l_fp!$A$3:$A$65537,0))),"")</f>
        <v/>
      </c>
    </row>
    <row r="92" spans="2:8" x14ac:dyDescent="0.25">
      <c r="B92" s="106"/>
      <c r="D92" s="56" t="str">
        <f>_xlfn.IFNA(_xlfn.IFNA(_xlfn.IFNA(INDEX(l_goods!$B$3:$B$65537,MATCH($C92,l_goods!$A$3:$A$65537,0)),INDEX(background_technosphere!$F$2:$F$65536,MATCH($C92,background_technosphere!$C$2:$C$65536,0))),INDEX(l_fp!$B$3:$B$65537,MATCH($C92,l_fp!$A$3:$A$65537,0))),"")</f>
        <v/>
      </c>
      <c r="E92" s="16"/>
      <c r="F92" s="106"/>
      <c r="H92" s="66" t="str">
        <f>_xlfn.IFNA(_xlfn.IFNA(_xlfn.IFNA(INDEX(l_goods!$B$3:$B$65537,MATCH($G92,l_goods!$A$3:$A$65537,0)),INDEX(background_technosphere!$F$2:$F$65536,MATCH($G92,background_technosphere!$C$2:$C$65536,0))),INDEX(l_fp!$B$3:$B$65537,MATCH($G92,l_fp!$A$3:$A$65537,0))),"")</f>
        <v/>
      </c>
    </row>
    <row r="93" spans="2:8" x14ac:dyDescent="0.25">
      <c r="B93" s="106"/>
      <c r="D93" s="56" t="str">
        <f>_xlfn.IFNA(_xlfn.IFNA(_xlfn.IFNA(INDEX(l_goods!$B$3:$B$65537,MATCH($C93,l_goods!$A$3:$A$65537,0)),INDEX(background_technosphere!$F$2:$F$65536,MATCH($C93,background_technosphere!$C$2:$C$65536,0))),INDEX(l_fp!$B$3:$B$65537,MATCH($C93,l_fp!$A$3:$A$65537,0))),"")</f>
        <v/>
      </c>
      <c r="E93" s="16"/>
      <c r="F93" s="106"/>
      <c r="H93" s="66" t="str">
        <f>_xlfn.IFNA(_xlfn.IFNA(_xlfn.IFNA(INDEX(l_goods!$B$3:$B$65537,MATCH($G93,l_goods!$A$3:$A$65537,0)),INDEX(background_technosphere!$F$2:$F$65536,MATCH($G93,background_technosphere!$C$2:$C$65536,0))),INDEX(l_fp!$B$3:$B$65537,MATCH($G93,l_fp!$A$3:$A$65537,0))),"")</f>
        <v/>
      </c>
    </row>
    <row r="94" spans="2:8" x14ac:dyDescent="0.25">
      <c r="B94" s="106"/>
      <c r="D94" s="56" t="str">
        <f>_xlfn.IFNA(_xlfn.IFNA(_xlfn.IFNA(INDEX(l_goods!$B$3:$B$65537,MATCH($C94,l_goods!$A$3:$A$65537,0)),INDEX(background_technosphere!$F$2:$F$65536,MATCH($C94,background_technosphere!$C$2:$C$65536,0))),INDEX(l_fp!$B$3:$B$65537,MATCH($C94,l_fp!$A$3:$A$65537,0))),"")</f>
        <v/>
      </c>
      <c r="E94" s="16"/>
      <c r="F94" s="106"/>
      <c r="H94" s="66" t="str">
        <f>_xlfn.IFNA(_xlfn.IFNA(_xlfn.IFNA(INDEX(l_goods!$B$3:$B$65537,MATCH($G94,l_goods!$A$3:$A$65537,0)),INDEX(background_technosphere!$F$2:$F$65536,MATCH($G94,background_technosphere!$C$2:$C$65536,0))),INDEX(l_fp!$B$3:$B$65537,MATCH($G94,l_fp!$A$3:$A$65537,0))),"")</f>
        <v/>
      </c>
    </row>
    <row r="95" spans="2:8" x14ac:dyDescent="0.25">
      <c r="B95" s="106"/>
      <c r="D95" s="56" t="str">
        <f>_xlfn.IFNA(_xlfn.IFNA(_xlfn.IFNA(INDEX(l_goods!$B$3:$B$65537,MATCH($C95,l_goods!$A$3:$A$65537,0)),INDEX(background_technosphere!$F$2:$F$65536,MATCH($C95,background_technosphere!$C$2:$C$65536,0))),INDEX(l_fp!$B$3:$B$65537,MATCH($C95,l_fp!$A$3:$A$65537,0))),"")</f>
        <v/>
      </c>
      <c r="E95" s="16"/>
      <c r="F95" s="106"/>
      <c r="H95" s="66" t="str">
        <f>_xlfn.IFNA(_xlfn.IFNA(_xlfn.IFNA(INDEX(l_goods!$B$3:$B$65537,MATCH($G95,l_goods!$A$3:$A$65537,0)),INDEX(background_technosphere!$F$2:$F$65536,MATCH($G95,background_technosphere!$C$2:$C$65536,0))),INDEX(l_fp!$B$3:$B$65537,MATCH($G95,l_fp!$A$3:$A$65537,0))),"")</f>
        <v/>
      </c>
    </row>
    <row r="96" spans="2:8" x14ac:dyDescent="0.25">
      <c r="B96" s="106"/>
      <c r="D96" s="56" t="str">
        <f>_xlfn.IFNA(_xlfn.IFNA(_xlfn.IFNA(INDEX(l_goods!$B$3:$B$65537,MATCH($C96,l_goods!$A$3:$A$65537,0)),INDEX(background_technosphere!$F$2:$F$65536,MATCH($C96,background_technosphere!$C$2:$C$65536,0))),INDEX(l_fp!$B$3:$B$65537,MATCH($C96,l_fp!$A$3:$A$65537,0))),"")</f>
        <v/>
      </c>
      <c r="E96" s="16"/>
      <c r="F96" s="106"/>
      <c r="H96" s="66" t="str">
        <f>_xlfn.IFNA(_xlfn.IFNA(_xlfn.IFNA(INDEX(l_goods!$B$3:$B$65537,MATCH($G96,l_goods!$A$3:$A$65537,0)),INDEX(background_technosphere!$F$2:$F$65536,MATCH($G96,background_technosphere!$C$2:$C$65536,0))),INDEX(l_fp!$B$3:$B$65537,MATCH($G96,l_fp!$A$3:$A$65537,0))),"")</f>
        <v/>
      </c>
    </row>
    <row r="97" spans="2:8" x14ac:dyDescent="0.25">
      <c r="B97" s="106"/>
      <c r="D97" s="56" t="str">
        <f>_xlfn.IFNA(_xlfn.IFNA(_xlfn.IFNA(INDEX(l_goods!$B$3:$B$65537,MATCH($C97,l_goods!$A$3:$A$65537,0)),INDEX(background_technosphere!$F$2:$F$65536,MATCH($C97,background_technosphere!$C$2:$C$65536,0))),INDEX(l_fp!$B$3:$B$65537,MATCH($C97,l_fp!$A$3:$A$65537,0))),"")</f>
        <v/>
      </c>
      <c r="E97" s="16"/>
      <c r="F97" s="106"/>
      <c r="H97" s="66" t="str">
        <f>_xlfn.IFNA(_xlfn.IFNA(_xlfn.IFNA(INDEX(l_goods!$B$3:$B$65537,MATCH($G97,l_goods!$A$3:$A$65537,0)),INDEX(background_technosphere!$F$2:$F$65536,MATCH($G97,background_technosphere!$C$2:$C$65536,0))),INDEX(l_fp!$B$3:$B$65537,MATCH($G97,l_fp!$A$3:$A$65537,0))),"")</f>
        <v/>
      </c>
    </row>
    <row r="98" spans="2:8" x14ac:dyDescent="0.25">
      <c r="B98" s="106"/>
      <c r="D98" s="56" t="str">
        <f>_xlfn.IFNA(_xlfn.IFNA(_xlfn.IFNA(INDEX(l_goods!$B$3:$B$65537,MATCH($C98,l_goods!$A$3:$A$65537,0)),INDEX(background_technosphere!$F$2:$F$65536,MATCH($C98,background_technosphere!$C$2:$C$65536,0))),INDEX(l_fp!$B$3:$B$65537,MATCH($C98,l_fp!$A$3:$A$65537,0))),"")</f>
        <v/>
      </c>
      <c r="E98" s="16"/>
      <c r="F98" s="106"/>
      <c r="H98" s="66" t="str">
        <f>_xlfn.IFNA(_xlfn.IFNA(_xlfn.IFNA(INDEX(l_goods!$B$3:$B$65537,MATCH($G98,l_goods!$A$3:$A$65537,0)),INDEX(background_technosphere!$F$2:$F$65536,MATCH($G98,background_technosphere!$C$2:$C$65536,0))),INDEX(l_fp!$B$3:$B$65537,MATCH($G98,l_fp!$A$3:$A$65537,0))),"")</f>
        <v/>
      </c>
    </row>
    <row r="99" spans="2:8" x14ac:dyDescent="0.25">
      <c r="B99" s="106"/>
      <c r="D99" s="56" t="str">
        <f>_xlfn.IFNA(_xlfn.IFNA(_xlfn.IFNA(INDEX(l_goods!$B$3:$B$65537,MATCH($C99,l_goods!$A$3:$A$65537,0)),INDEX(background_technosphere!$F$2:$F$65536,MATCH($C99,background_technosphere!$C$2:$C$65536,0))),INDEX(l_fp!$B$3:$B$65537,MATCH($C99,l_fp!$A$3:$A$65537,0))),"")</f>
        <v/>
      </c>
      <c r="E99" s="16"/>
      <c r="F99" s="106"/>
      <c r="H99" s="66" t="str">
        <f>_xlfn.IFNA(_xlfn.IFNA(_xlfn.IFNA(INDEX(l_goods!$B$3:$B$65537,MATCH($G99,l_goods!$A$3:$A$65537,0)),INDEX(background_technosphere!$F$2:$F$65536,MATCH($G99,background_technosphere!$C$2:$C$65536,0))),INDEX(l_fp!$B$3:$B$65537,MATCH($G99,l_fp!$A$3:$A$65537,0))),"")</f>
        <v/>
      </c>
    </row>
    <row r="100" spans="2:8" x14ac:dyDescent="0.25">
      <c r="B100" s="106"/>
      <c r="D100" s="56" t="str">
        <f>_xlfn.IFNA(_xlfn.IFNA(_xlfn.IFNA(INDEX(l_goods!$B$3:$B$65537,MATCH($C100,l_goods!$A$3:$A$65537,0)),INDEX(background_technosphere!$F$2:$F$65536,MATCH($C100,background_technosphere!$C$2:$C$65536,0))),INDEX(l_fp!$B$3:$B$65537,MATCH($C100,l_fp!$A$3:$A$65537,0))),"")</f>
        <v/>
      </c>
      <c r="E100" s="16"/>
      <c r="F100" s="106"/>
      <c r="H100" s="66" t="str">
        <f>_xlfn.IFNA(_xlfn.IFNA(_xlfn.IFNA(INDEX(l_goods!$B$3:$B$65537,MATCH($G100,l_goods!$A$3:$A$65537,0)),INDEX(background_technosphere!$F$2:$F$65536,MATCH($G100,background_technosphere!$C$2:$C$65536,0))),INDEX(l_fp!$B$3:$B$65537,MATCH($G100,l_fp!$A$3:$A$65537,0))),"")</f>
        <v/>
      </c>
    </row>
    <row r="101" spans="2:8" x14ac:dyDescent="0.25">
      <c r="B101" s="106"/>
      <c r="D101" s="56" t="str">
        <f>_xlfn.IFNA(_xlfn.IFNA(_xlfn.IFNA(INDEX(l_goods!$B$3:$B$65537,MATCH($C101,l_goods!$A$3:$A$65537,0)),INDEX(background_technosphere!$F$2:$F$65536,MATCH($C101,background_technosphere!$C$2:$C$65536,0))),INDEX(l_fp!$B$3:$B$65537,MATCH($C101,l_fp!$A$3:$A$65537,0))),"")</f>
        <v/>
      </c>
      <c r="E101" s="16"/>
      <c r="F101" s="106"/>
      <c r="H101" s="66" t="str">
        <f>_xlfn.IFNA(_xlfn.IFNA(_xlfn.IFNA(INDEX(l_goods!$B$3:$B$65537,MATCH($G101,l_goods!$A$3:$A$65537,0)),INDEX(background_technosphere!$F$2:$F$65536,MATCH($G101,background_technosphere!$C$2:$C$65536,0))),INDEX(l_fp!$B$3:$B$65537,MATCH($G101,l_fp!$A$3:$A$65537,0))),"")</f>
        <v/>
      </c>
    </row>
    <row r="102" spans="2:8" x14ac:dyDescent="0.25">
      <c r="B102" s="106"/>
      <c r="D102" s="56" t="str">
        <f>_xlfn.IFNA(_xlfn.IFNA(_xlfn.IFNA(INDEX(l_goods!$B$3:$B$65537,MATCH($C102,l_goods!$A$3:$A$65537,0)),INDEX(background_technosphere!$F$2:$F$65536,MATCH($C102,background_technosphere!$C$2:$C$65536,0))),INDEX(l_fp!$B$3:$B$65537,MATCH($C102,l_fp!$A$3:$A$65537,0))),"")</f>
        <v/>
      </c>
      <c r="E102" s="16"/>
      <c r="F102" s="106"/>
      <c r="H102" s="66" t="str">
        <f>_xlfn.IFNA(_xlfn.IFNA(_xlfn.IFNA(INDEX(l_goods!$B$3:$B$65537,MATCH($G102,l_goods!$A$3:$A$65537,0)),INDEX(background_technosphere!$F$2:$F$65536,MATCH($G102,background_technosphere!$C$2:$C$65536,0))),INDEX(l_fp!$B$3:$B$65537,MATCH($G102,l_fp!$A$3:$A$65537,0))),"")</f>
        <v/>
      </c>
    </row>
    <row r="103" spans="2:8" x14ac:dyDescent="0.25">
      <c r="B103" s="106"/>
      <c r="D103" s="56" t="str">
        <f>_xlfn.IFNA(_xlfn.IFNA(_xlfn.IFNA(INDEX(l_goods!$B$3:$B$65537,MATCH($C103,l_goods!$A$3:$A$65537,0)),INDEX(background_technosphere!$F$2:$F$65536,MATCH($C103,background_technosphere!$C$2:$C$65536,0))),INDEX(l_fp!$B$3:$B$65537,MATCH($C103,l_fp!$A$3:$A$65537,0))),"")</f>
        <v/>
      </c>
      <c r="E103" s="16"/>
      <c r="F103" s="106"/>
      <c r="H103" s="66" t="str">
        <f>_xlfn.IFNA(_xlfn.IFNA(_xlfn.IFNA(INDEX(l_goods!$B$3:$B$65537,MATCH($G103,l_goods!$A$3:$A$65537,0)),INDEX(background_technosphere!$F$2:$F$65536,MATCH($G103,background_technosphere!$C$2:$C$65536,0))),INDEX(l_fp!$B$3:$B$65537,MATCH($G103,l_fp!$A$3:$A$65537,0))),"")</f>
        <v/>
      </c>
    </row>
    <row r="104" spans="2:8" x14ac:dyDescent="0.25">
      <c r="B104" s="106"/>
      <c r="D104" s="56" t="str">
        <f>_xlfn.IFNA(_xlfn.IFNA(_xlfn.IFNA(INDEX(l_goods!$B$3:$B$65537,MATCH($C104,l_goods!$A$3:$A$65537,0)),INDEX(background_technosphere!$F$2:$F$65536,MATCH($C104,background_technosphere!$C$2:$C$65536,0))),INDEX(l_fp!$B$3:$B$65537,MATCH($C104,l_fp!$A$3:$A$65537,0))),"")</f>
        <v/>
      </c>
      <c r="E104" s="16"/>
      <c r="F104" s="106"/>
      <c r="H104" s="66" t="str">
        <f>_xlfn.IFNA(_xlfn.IFNA(_xlfn.IFNA(INDEX(l_goods!$B$3:$B$65537,MATCH($G104,l_goods!$A$3:$A$65537,0)),INDEX(background_technosphere!$F$2:$F$65536,MATCH($G104,background_technosphere!$C$2:$C$65536,0))),INDEX(l_fp!$B$3:$B$65537,MATCH($G104,l_fp!$A$3:$A$65537,0))),"")</f>
        <v/>
      </c>
    </row>
    <row r="105" spans="2:8" x14ac:dyDescent="0.25">
      <c r="B105" s="106"/>
      <c r="D105" s="56" t="str">
        <f>_xlfn.IFNA(_xlfn.IFNA(_xlfn.IFNA(INDEX(l_goods!$B$3:$B$65537,MATCH($C105,l_goods!$A$3:$A$65537,0)),INDEX(background_technosphere!$F$2:$F$65536,MATCH($C105,background_technosphere!$C$2:$C$65536,0))),INDEX(l_fp!$B$3:$B$65537,MATCH($C105,l_fp!$A$3:$A$65537,0))),"")</f>
        <v/>
      </c>
      <c r="E105" s="16"/>
      <c r="F105" s="106"/>
      <c r="H105" s="66" t="str">
        <f>_xlfn.IFNA(_xlfn.IFNA(_xlfn.IFNA(INDEX(l_goods!$B$3:$B$65537,MATCH($G105,l_goods!$A$3:$A$65537,0)),INDEX(background_technosphere!$F$2:$F$65536,MATCH($G105,background_technosphere!$C$2:$C$65536,0))),INDEX(l_fp!$B$3:$B$65537,MATCH($G105,l_fp!$A$3:$A$65537,0))),"")</f>
        <v/>
      </c>
    </row>
    <row r="106" spans="2:8" x14ac:dyDescent="0.25">
      <c r="B106" s="106"/>
      <c r="D106" s="56" t="str">
        <f>_xlfn.IFNA(_xlfn.IFNA(_xlfn.IFNA(INDEX(l_goods!$B$3:$B$65537,MATCH($C106,l_goods!$A$3:$A$65537,0)),INDEX(background_technosphere!$F$2:$F$65536,MATCH($C106,background_technosphere!$C$2:$C$65536,0))),INDEX(l_fp!$B$3:$B$65537,MATCH($C106,l_fp!$A$3:$A$65537,0))),"")</f>
        <v/>
      </c>
      <c r="E106" s="16"/>
      <c r="F106" s="106"/>
      <c r="H106" s="66" t="str">
        <f>_xlfn.IFNA(_xlfn.IFNA(_xlfn.IFNA(INDEX(l_goods!$B$3:$B$65537,MATCH($G106,l_goods!$A$3:$A$65537,0)),INDEX(background_technosphere!$F$2:$F$65536,MATCH($G106,background_technosphere!$C$2:$C$65536,0))),INDEX(l_fp!$B$3:$B$65537,MATCH($G106,l_fp!$A$3:$A$65537,0))),"")</f>
        <v/>
      </c>
    </row>
    <row r="107" spans="2:8" x14ac:dyDescent="0.25">
      <c r="B107" s="106"/>
      <c r="D107" s="56" t="str">
        <f>_xlfn.IFNA(_xlfn.IFNA(_xlfn.IFNA(INDEX(l_goods!$B$3:$B$65537,MATCH($C107,l_goods!$A$3:$A$65537,0)),INDEX(background_technosphere!$F$2:$F$65536,MATCH($C107,background_technosphere!$C$2:$C$65536,0))),INDEX(l_fp!$B$3:$B$65537,MATCH($C107,l_fp!$A$3:$A$65537,0))),"")</f>
        <v/>
      </c>
      <c r="E107" s="16"/>
      <c r="F107" s="106"/>
      <c r="H107" s="66" t="str">
        <f>_xlfn.IFNA(_xlfn.IFNA(_xlfn.IFNA(INDEX(l_goods!$B$3:$B$65537,MATCH($G107,l_goods!$A$3:$A$65537,0)),INDEX(background_technosphere!$F$2:$F$65536,MATCH($G107,background_technosphere!$C$2:$C$65536,0))),INDEX(l_fp!$B$3:$B$65537,MATCH($G107,l_fp!$A$3:$A$65537,0))),"")</f>
        <v/>
      </c>
    </row>
    <row r="108" spans="2:8" x14ac:dyDescent="0.25">
      <c r="B108" s="106"/>
      <c r="D108" s="56" t="str">
        <f>_xlfn.IFNA(_xlfn.IFNA(_xlfn.IFNA(INDEX(l_goods!$B$3:$B$65537,MATCH($C108,l_goods!$A$3:$A$65537,0)),INDEX(background_technosphere!$F$2:$F$65536,MATCH($C108,background_technosphere!$C$2:$C$65536,0))),INDEX(l_fp!$B$3:$B$65537,MATCH($C108,l_fp!$A$3:$A$65537,0))),"")</f>
        <v/>
      </c>
      <c r="E108" s="16"/>
      <c r="F108" s="106"/>
      <c r="H108" s="66" t="str">
        <f>_xlfn.IFNA(_xlfn.IFNA(_xlfn.IFNA(INDEX(l_goods!$B$3:$B$65537,MATCH($G108,l_goods!$A$3:$A$65537,0)),INDEX(background_technosphere!$F$2:$F$65536,MATCH($G108,background_technosphere!$C$2:$C$65536,0))),INDEX(l_fp!$B$3:$B$65537,MATCH($G108,l_fp!$A$3:$A$65537,0))),"")</f>
        <v/>
      </c>
    </row>
    <row r="109" spans="2:8" x14ac:dyDescent="0.25">
      <c r="B109" s="106"/>
      <c r="D109" s="56" t="str">
        <f>_xlfn.IFNA(_xlfn.IFNA(_xlfn.IFNA(INDEX(l_goods!$B$3:$B$65537,MATCH($C109,l_goods!$A$3:$A$65537,0)),INDEX(background_technosphere!$F$2:$F$65536,MATCH($C109,background_technosphere!$C$2:$C$65536,0))),INDEX(l_fp!$B$3:$B$65537,MATCH($C109,l_fp!$A$3:$A$65537,0))),"")</f>
        <v/>
      </c>
      <c r="E109" s="16"/>
      <c r="F109" s="106"/>
      <c r="H109" s="66" t="str">
        <f>_xlfn.IFNA(_xlfn.IFNA(_xlfn.IFNA(INDEX(l_goods!$B$3:$B$65537,MATCH($G109,l_goods!$A$3:$A$65537,0)),INDEX(background_technosphere!$F$2:$F$65536,MATCH($G109,background_technosphere!$C$2:$C$65536,0))),INDEX(l_fp!$B$3:$B$65537,MATCH($G109,l_fp!$A$3:$A$65537,0))),"")</f>
        <v/>
      </c>
    </row>
    <row r="110" spans="2:8" x14ac:dyDescent="0.25">
      <c r="B110" s="106"/>
      <c r="D110" s="56" t="str">
        <f>_xlfn.IFNA(_xlfn.IFNA(_xlfn.IFNA(INDEX(l_goods!$B$3:$B$65537,MATCH($C110,l_goods!$A$3:$A$65537,0)),INDEX(background_technosphere!$F$2:$F$65536,MATCH($C110,background_technosphere!$C$2:$C$65536,0))),INDEX(l_fp!$B$3:$B$65537,MATCH($C110,l_fp!$A$3:$A$65537,0))),"")</f>
        <v/>
      </c>
      <c r="E110" s="16"/>
      <c r="F110" s="106"/>
      <c r="H110" s="66" t="str">
        <f>_xlfn.IFNA(_xlfn.IFNA(_xlfn.IFNA(INDEX(l_goods!$B$3:$B$65537,MATCH($G110,l_goods!$A$3:$A$65537,0)),INDEX(background_technosphere!$F$2:$F$65536,MATCH($G110,background_technosphere!$C$2:$C$65536,0))),INDEX(l_fp!$B$3:$B$65537,MATCH($G110,l_fp!$A$3:$A$65537,0))),"")</f>
        <v/>
      </c>
    </row>
    <row r="111" spans="2:8" x14ac:dyDescent="0.25">
      <c r="B111" s="106"/>
      <c r="D111" s="56" t="str">
        <f>_xlfn.IFNA(_xlfn.IFNA(_xlfn.IFNA(INDEX(l_goods!$B$3:$B$65537,MATCH($C111,l_goods!$A$3:$A$65537,0)),INDEX(background_technosphere!$F$2:$F$65536,MATCH($C111,background_technosphere!$C$2:$C$65536,0))),INDEX(l_fp!$B$3:$B$65537,MATCH($C111,l_fp!$A$3:$A$65537,0))),"")</f>
        <v/>
      </c>
      <c r="E111" s="16"/>
      <c r="F111" s="106"/>
      <c r="H111" s="66" t="str">
        <f>_xlfn.IFNA(_xlfn.IFNA(_xlfn.IFNA(INDEX(l_goods!$B$3:$B$65537,MATCH($G111,l_goods!$A$3:$A$65537,0)),INDEX(background_technosphere!$F$2:$F$65536,MATCH($G111,background_technosphere!$C$2:$C$65536,0))),INDEX(l_fp!$B$3:$B$65537,MATCH($G111,l_fp!$A$3:$A$65537,0))),"")</f>
        <v/>
      </c>
    </row>
    <row r="112" spans="2:8" x14ac:dyDescent="0.25">
      <c r="B112" s="106"/>
      <c r="D112" s="56" t="str">
        <f>_xlfn.IFNA(_xlfn.IFNA(_xlfn.IFNA(INDEX(l_goods!$B$3:$B$65537,MATCH($C112,l_goods!$A$3:$A$65537,0)),INDEX(background_technosphere!$F$2:$F$65536,MATCH($C112,background_technosphere!$C$2:$C$65536,0))),INDEX(l_fp!$B$3:$B$65537,MATCH($C112,l_fp!$A$3:$A$65537,0))),"")</f>
        <v/>
      </c>
      <c r="E112" s="16"/>
      <c r="F112" s="106"/>
      <c r="H112" s="66" t="str">
        <f>_xlfn.IFNA(_xlfn.IFNA(_xlfn.IFNA(INDEX(l_goods!$B$3:$B$65537,MATCH($G112,l_goods!$A$3:$A$65537,0)),INDEX(background_technosphere!$F$2:$F$65536,MATCH($G112,background_technosphere!$C$2:$C$65536,0))),INDEX(l_fp!$B$3:$B$65537,MATCH($G112,l_fp!$A$3:$A$65537,0))),"")</f>
        <v/>
      </c>
    </row>
    <row r="113" spans="2:8" x14ac:dyDescent="0.25">
      <c r="B113" s="106"/>
      <c r="D113" s="56" t="str">
        <f>_xlfn.IFNA(_xlfn.IFNA(_xlfn.IFNA(INDEX(l_goods!$B$3:$B$65537,MATCH($C113,l_goods!$A$3:$A$65537,0)),INDEX(background_technosphere!$F$2:$F$65536,MATCH($C113,background_technosphere!$C$2:$C$65536,0))),INDEX(l_fp!$B$3:$B$65537,MATCH($C113,l_fp!$A$3:$A$65537,0))),"")</f>
        <v/>
      </c>
      <c r="E113" s="16"/>
      <c r="F113" s="106"/>
      <c r="H113" s="66" t="str">
        <f>_xlfn.IFNA(_xlfn.IFNA(_xlfn.IFNA(INDEX(l_goods!$B$3:$B$65537,MATCH($G113,l_goods!$A$3:$A$65537,0)),INDEX(background_technosphere!$F$2:$F$65536,MATCH($G113,background_technosphere!$C$2:$C$65536,0))),INDEX(l_fp!$B$3:$B$65537,MATCH($G113,l_fp!$A$3:$A$65537,0))),"")</f>
        <v/>
      </c>
    </row>
    <row r="114" spans="2:8" x14ac:dyDescent="0.25">
      <c r="B114" s="106"/>
      <c r="D114" s="56" t="str">
        <f>_xlfn.IFNA(_xlfn.IFNA(_xlfn.IFNA(INDEX(l_goods!$B$3:$B$65537,MATCH($C114,l_goods!$A$3:$A$65537,0)),INDEX(background_technosphere!$F$2:$F$65536,MATCH($C114,background_technosphere!$C$2:$C$65536,0))),INDEX(l_fp!$B$3:$B$65537,MATCH($C114,l_fp!$A$3:$A$65537,0))),"")</f>
        <v/>
      </c>
      <c r="E114" s="16"/>
      <c r="F114" s="106"/>
      <c r="H114" s="66" t="str">
        <f>_xlfn.IFNA(_xlfn.IFNA(_xlfn.IFNA(INDEX(l_goods!$B$3:$B$65537,MATCH($G114,l_goods!$A$3:$A$65537,0)),INDEX(background_technosphere!$F$2:$F$65536,MATCH($G114,background_technosphere!$C$2:$C$65536,0))),INDEX(l_fp!$B$3:$B$65537,MATCH($G114,l_fp!$A$3:$A$65537,0))),"")</f>
        <v/>
      </c>
    </row>
    <row r="115" spans="2:8" x14ac:dyDescent="0.25">
      <c r="B115" s="106"/>
      <c r="D115" s="56" t="str">
        <f>_xlfn.IFNA(_xlfn.IFNA(_xlfn.IFNA(INDEX(l_goods!$B$3:$B$65537,MATCH($C115,l_goods!$A$3:$A$65537,0)),INDEX(background_technosphere!$F$2:$F$65536,MATCH($C115,background_technosphere!$C$2:$C$65536,0))),INDEX(l_fp!$B$3:$B$65537,MATCH($C115,l_fp!$A$3:$A$65537,0))),"")</f>
        <v/>
      </c>
      <c r="E115" s="16"/>
      <c r="F115" s="106"/>
      <c r="H115" s="66" t="str">
        <f>_xlfn.IFNA(_xlfn.IFNA(_xlfn.IFNA(INDEX(l_goods!$B$3:$B$65537,MATCH($G115,l_goods!$A$3:$A$65537,0)),INDEX(background_technosphere!$F$2:$F$65536,MATCH($G115,background_technosphere!$C$2:$C$65536,0))),INDEX(l_fp!$B$3:$B$65537,MATCH($G115,l_fp!$A$3:$A$65537,0))),"")</f>
        <v/>
      </c>
    </row>
    <row r="116" spans="2:8" x14ac:dyDescent="0.25">
      <c r="B116" s="106"/>
      <c r="D116" s="56" t="str">
        <f>_xlfn.IFNA(_xlfn.IFNA(_xlfn.IFNA(INDEX(l_goods!$B$3:$B$65537,MATCH($C116,l_goods!$A$3:$A$65537,0)),INDEX(background_technosphere!$F$2:$F$65536,MATCH($C116,background_technosphere!$C$2:$C$65536,0))),INDEX(l_fp!$B$3:$B$65537,MATCH($C116,l_fp!$A$3:$A$65537,0))),"")</f>
        <v/>
      </c>
      <c r="E116" s="16"/>
      <c r="F116" s="106"/>
      <c r="H116" s="66" t="str">
        <f>_xlfn.IFNA(_xlfn.IFNA(_xlfn.IFNA(INDEX(l_goods!$B$3:$B$65537,MATCH($G116,l_goods!$A$3:$A$65537,0)),INDEX(background_technosphere!$F$2:$F$65536,MATCH($G116,background_technosphere!$C$2:$C$65536,0))),INDEX(l_fp!$B$3:$B$65537,MATCH($G116,l_fp!$A$3:$A$65537,0))),"")</f>
        <v/>
      </c>
    </row>
    <row r="117" spans="2:8" x14ac:dyDescent="0.25">
      <c r="B117" s="106"/>
      <c r="D117" s="56" t="str">
        <f>_xlfn.IFNA(_xlfn.IFNA(_xlfn.IFNA(INDEX(l_goods!$B$3:$B$65537,MATCH($C117,l_goods!$A$3:$A$65537,0)),INDEX(background_technosphere!$F$2:$F$65536,MATCH($C117,background_technosphere!$C$2:$C$65536,0))),INDEX(l_fp!$B$3:$B$65537,MATCH($C117,l_fp!$A$3:$A$65537,0))),"")</f>
        <v/>
      </c>
      <c r="E117" s="16"/>
      <c r="F117" s="106"/>
      <c r="H117" s="66" t="str">
        <f>_xlfn.IFNA(_xlfn.IFNA(_xlfn.IFNA(INDEX(l_goods!$B$3:$B$65537,MATCH($G117,l_goods!$A$3:$A$65537,0)),INDEX(background_technosphere!$F$2:$F$65536,MATCH($G117,background_technosphere!$C$2:$C$65536,0))),INDEX(l_fp!$B$3:$B$65537,MATCH($G117,l_fp!$A$3:$A$65537,0))),"")</f>
        <v/>
      </c>
    </row>
    <row r="118" spans="2:8" x14ac:dyDescent="0.25">
      <c r="B118" s="106"/>
      <c r="D118" s="56" t="str">
        <f>_xlfn.IFNA(_xlfn.IFNA(_xlfn.IFNA(INDEX(l_goods!$B$3:$B$65537,MATCH($C118,l_goods!$A$3:$A$65537,0)),INDEX(background_technosphere!$F$2:$F$65536,MATCH($C118,background_technosphere!$C$2:$C$65536,0))),INDEX(l_fp!$B$3:$B$65537,MATCH($C118,l_fp!$A$3:$A$65537,0))),"")</f>
        <v/>
      </c>
      <c r="E118" s="16"/>
      <c r="F118" s="106"/>
      <c r="H118" s="66" t="str">
        <f>_xlfn.IFNA(_xlfn.IFNA(_xlfn.IFNA(INDEX(l_goods!$B$3:$B$65537,MATCH($G118,l_goods!$A$3:$A$65537,0)),INDEX(background_technosphere!$F$2:$F$65536,MATCH($G118,background_technosphere!$C$2:$C$65536,0))),INDEX(l_fp!$B$3:$B$65537,MATCH($G118,l_fp!$A$3:$A$65537,0))),"")</f>
        <v/>
      </c>
    </row>
    <row r="119" spans="2:8" x14ac:dyDescent="0.25">
      <c r="B119" s="106"/>
      <c r="D119" s="56" t="str">
        <f>_xlfn.IFNA(_xlfn.IFNA(_xlfn.IFNA(INDEX(l_goods!$B$3:$B$65537,MATCH($C119,l_goods!$A$3:$A$65537,0)),INDEX(background_technosphere!$F$2:$F$65536,MATCH($C119,background_technosphere!$C$2:$C$65536,0))),INDEX(l_fp!$B$3:$B$65537,MATCH($C119,l_fp!$A$3:$A$65537,0))),"")</f>
        <v/>
      </c>
      <c r="E119" s="16"/>
      <c r="F119" s="106"/>
      <c r="H119" s="66" t="str">
        <f>_xlfn.IFNA(_xlfn.IFNA(_xlfn.IFNA(INDEX(l_goods!$B$3:$B$65537,MATCH($G119,l_goods!$A$3:$A$65537,0)),INDEX(background_technosphere!$F$2:$F$65536,MATCH($G119,background_technosphere!$C$2:$C$65536,0))),INDEX(l_fp!$B$3:$B$65537,MATCH($G119,l_fp!$A$3:$A$65537,0))),"")</f>
        <v/>
      </c>
    </row>
    <row r="120" spans="2:8" x14ac:dyDescent="0.25">
      <c r="B120" s="106"/>
      <c r="D120" s="56" t="str">
        <f>_xlfn.IFNA(_xlfn.IFNA(_xlfn.IFNA(INDEX(l_goods!$B$3:$B$65537,MATCH($C120,l_goods!$A$3:$A$65537,0)),INDEX(background_technosphere!$F$2:$F$65536,MATCH($C120,background_technosphere!$C$2:$C$65536,0))),INDEX(l_fp!$B$3:$B$65537,MATCH($C120,l_fp!$A$3:$A$65537,0))),"")</f>
        <v/>
      </c>
      <c r="E120" s="16"/>
      <c r="F120" s="106"/>
      <c r="H120" s="66" t="str">
        <f>_xlfn.IFNA(_xlfn.IFNA(_xlfn.IFNA(INDEX(l_goods!$B$3:$B$65537,MATCH($G120,l_goods!$A$3:$A$65537,0)),INDEX(background_technosphere!$F$2:$F$65536,MATCH($G120,background_technosphere!$C$2:$C$65536,0))),INDEX(l_fp!$B$3:$B$65537,MATCH($G120,l_fp!$A$3:$A$65537,0))),"")</f>
        <v/>
      </c>
    </row>
    <row r="121" spans="2:8" x14ac:dyDescent="0.25">
      <c r="B121" s="106"/>
      <c r="D121" s="56" t="str">
        <f>_xlfn.IFNA(_xlfn.IFNA(_xlfn.IFNA(INDEX(l_goods!$B$3:$B$65537,MATCH($C121,l_goods!$A$3:$A$65537,0)),INDEX(background_technosphere!$F$2:$F$65536,MATCH($C121,background_technosphere!$C$2:$C$65536,0))),INDEX(l_fp!$B$3:$B$65537,MATCH($C121,l_fp!$A$3:$A$65537,0))),"")</f>
        <v/>
      </c>
      <c r="E121" s="16"/>
      <c r="F121" s="106"/>
      <c r="H121" s="66" t="str">
        <f>_xlfn.IFNA(_xlfn.IFNA(_xlfn.IFNA(INDEX(l_goods!$B$3:$B$65537,MATCH($G121,l_goods!$A$3:$A$65537,0)),INDEX(background_technosphere!$F$2:$F$65536,MATCH($G121,background_technosphere!$C$2:$C$65536,0))),INDEX(l_fp!$B$3:$B$65537,MATCH($G121,l_fp!$A$3:$A$65537,0))),"")</f>
        <v/>
      </c>
    </row>
    <row r="122" spans="2:8" x14ac:dyDescent="0.25">
      <c r="B122" s="106"/>
      <c r="D122" s="56" t="str">
        <f>_xlfn.IFNA(_xlfn.IFNA(_xlfn.IFNA(INDEX(l_goods!$B$3:$B$65537,MATCH($C122,l_goods!$A$3:$A$65537,0)),INDEX(background_technosphere!$F$2:$F$65536,MATCH($C122,background_technosphere!$C$2:$C$65536,0))),INDEX(l_fp!$B$3:$B$65537,MATCH($C122,l_fp!$A$3:$A$65537,0))),"")</f>
        <v/>
      </c>
      <c r="E122" s="16"/>
      <c r="F122" s="106"/>
      <c r="H122" s="66" t="str">
        <f>_xlfn.IFNA(_xlfn.IFNA(_xlfn.IFNA(INDEX(l_goods!$B$3:$B$65537,MATCH($G122,l_goods!$A$3:$A$65537,0)),INDEX(background_technosphere!$F$2:$F$65536,MATCH($G122,background_technosphere!$C$2:$C$65536,0))),INDEX(l_fp!$B$3:$B$65537,MATCH($G122,l_fp!$A$3:$A$65537,0))),"")</f>
        <v/>
      </c>
    </row>
    <row r="123" spans="2:8" x14ac:dyDescent="0.25">
      <c r="B123" s="106"/>
      <c r="D123" s="56" t="str">
        <f>_xlfn.IFNA(_xlfn.IFNA(_xlfn.IFNA(INDEX(l_goods!$B$3:$B$65537,MATCH($C123,l_goods!$A$3:$A$65537,0)),INDEX(background_technosphere!$F$2:$F$65536,MATCH($C123,background_technosphere!$C$2:$C$65536,0))),INDEX(l_fp!$B$3:$B$65537,MATCH($C123,l_fp!$A$3:$A$65537,0))),"")</f>
        <v/>
      </c>
      <c r="E123" s="16"/>
      <c r="F123" s="106"/>
      <c r="H123" s="66" t="str">
        <f>_xlfn.IFNA(_xlfn.IFNA(_xlfn.IFNA(INDEX(l_goods!$B$3:$B$65537,MATCH($G123,l_goods!$A$3:$A$65537,0)),INDEX(background_technosphere!$F$2:$F$65536,MATCH($G123,background_technosphere!$C$2:$C$65536,0))),INDEX(l_fp!$B$3:$B$65537,MATCH($G123,l_fp!$A$3:$A$65537,0))),"")</f>
        <v/>
      </c>
    </row>
    <row r="124" spans="2:8" x14ac:dyDescent="0.25">
      <c r="B124" s="106"/>
      <c r="D124" s="56" t="str">
        <f>_xlfn.IFNA(_xlfn.IFNA(_xlfn.IFNA(INDEX(l_goods!$B$3:$B$65537,MATCH($C124,l_goods!$A$3:$A$65537,0)),INDEX(background_technosphere!$F$2:$F$65536,MATCH($C124,background_technosphere!$C$2:$C$65536,0))),INDEX(l_fp!$B$3:$B$65537,MATCH($C124,l_fp!$A$3:$A$65537,0))),"")</f>
        <v/>
      </c>
      <c r="E124" s="16"/>
      <c r="F124" s="106"/>
      <c r="H124" s="66" t="str">
        <f>_xlfn.IFNA(_xlfn.IFNA(_xlfn.IFNA(INDEX(l_goods!$B$3:$B$65537,MATCH($G124,l_goods!$A$3:$A$65537,0)),INDEX(background_technosphere!$F$2:$F$65536,MATCH($G124,background_technosphere!$C$2:$C$65536,0))),INDEX(l_fp!$B$3:$B$65537,MATCH($G124,l_fp!$A$3:$A$65537,0))),"")</f>
        <v/>
      </c>
    </row>
    <row r="125" spans="2:8" x14ac:dyDescent="0.25">
      <c r="B125" s="106"/>
      <c r="D125" s="56" t="str">
        <f>_xlfn.IFNA(_xlfn.IFNA(_xlfn.IFNA(INDEX(l_goods!$B$3:$B$65537,MATCH($C125,l_goods!$A$3:$A$65537,0)),INDEX(background_technosphere!$F$2:$F$65536,MATCH($C125,background_technosphere!$C$2:$C$65536,0))),INDEX(l_fp!$B$3:$B$65537,MATCH($C125,l_fp!$A$3:$A$65537,0))),"")</f>
        <v/>
      </c>
      <c r="E125" s="16"/>
      <c r="F125" s="106"/>
      <c r="H125" s="66" t="str">
        <f>_xlfn.IFNA(_xlfn.IFNA(_xlfn.IFNA(INDEX(l_goods!$B$3:$B$65537,MATCH($G125,l_goods!$A$3:$A$65537,0)),INDEX(background_technosphere!$F$2:$F$65536,MATCH($G125,background_technosphere!$C$2:$C$65536,0))),INDEX(l_fp!$B$3:$B$65537,MATCH($G125,l_fp!$A$3:$A$65537,0))),"")</f>
        <v/>
      </c>
    </row>
    <row r="126" spans="2:8" x14ac:dyDescent="0.25">
      <c r="B126" s="106"/>
      <c r="D126" s="56" t="str">
        <f>_xlfn.IFNA(_xlfn.IFNA(_xlfn.IFNA(INDEX(l_goods!$B$3:$B$65537,MATCH($C126,l_goods!$A$3:$A$65537,0)),INDEX(background_technosphere!$F$2:$F$65536,MATCH($C126,background_technosphere!$C$2:$C$65536,0))),INDEX(l_fp!$B$3:$B$65537,MATCH($C126,l_fp!$A$3:$A$65537,0))),"")</f>
        <v/>
      </c>
      <c r="E126" s="16"/>
      <c r="F126" s="106"/>
      <c r="H126" s="66" t="str">
        <f>_xlfn.IFNA(_xlfn.IFNA(_xlfn.IFNA(INDEX(l_goods!$B$3:$B$65537,MATCH($G126,l_goods!$A$3:$A$65537,0)),INDEX(background_technosphere!$F$2:$F$65536,MATCH($G126,background_technosphere!$C$2:$C$65536,0))),INDEX(l_fp!$B$3:$B$65537,MATCH($G126,l_fp!$A$3:$A$65537,0))),"")</f>
        <v/>
      </c>
    </row>
    <row r="127" spans="2:8" x14ac:dyDescent="0.25">
      <c r="B127" s="106"/>
      <c r="D127" s="56" t="str">
        <f>_xlfn.IFNA(_xlfn.IFNA(_xlfn.IFNA(INDEX(l_goods!$B$3:$B$65537,MATCH($C127,l_goods!$A$3:$A$65537,0)),INDEX(background_technosphere!$F$2:$F$65536,MATCH($C127,background_technosphere!$C$2:$C$65536,0))),INDEX(l_fp!$B$3:$B$65537,MATCH($C127,l_fp!$A$3:$A$65537,0))),"")</f>
        <v/>
      </c>
      <c r="E127" s="16"/>
      <c r="F127" s="106"/>
      <c r="H127" s="66" t="str">
        <f>_xlfn.IFNA(_xlfn.IFNA(_xlfn.IFNA(INDEX(l_goods!$B$3:$B$65537,MATCH($G127,l_goods!$A$3:$A$65537,0)),INDEX(background_technosphere!$F$2:$F$65536,MATCH($G127,background_technosphere!$C$2:$C$65536,0))),INDEX(l_fp!$B$3:$B$65537,MATCH($G127,l_fp!$A$3:$A$65537,0))),"")</f>
        <v/>
      </c>
    </row>
    <row r="128" spans="2:8" x14ac:dyDescent="0.25">
      <c r="B128" s="106"/>
      <c r="D128" s="56" t="str">
        <f>_xlfn.IFNA(_xlfn.IFNA(_xlfn.IFNA(INDEX(l_goods!$B$3:$B$65537,MATCH($C128,l_goods!$A$3:$A$65537,0)),INDEX(background_technosphere!$F$2:$F$65536,MATCH($C128,background_technosphere!$C$2:$C$65536,0))),INDEX(l_fp!$B$3:$B$65537,MATCH($C128,l_fp!$A$3:$A$65537,0))),"")</f>
        <v/>
      </c>
      <c r="E128" s="16"/>
      <c r="F128" s="106"/>
      <c r="H128" s="66" t="str">
        <f>_xlfn.IFNA(_xlfn.IFNA(_xlfn.IFNA(INDEX(l_goods!$B$3:$B$65537,MATCH($G128,l_goods!$A$3:$A$65537,0)),INDEX(background_technosphere!$F$2:$F$65536,MATCH($G128,background_technosphere!$C$2:$C$65536,0))),INDEX(l_fp!$B$3:$B$65537,MATCH($G128,l_fp!$A$3:$A$65537,0))),"")</f>
        <v/>
      </c>
    </row>
    <row r="129" spans="2:8" x14ac:dyDescent="0.25">
      <c r="B129" s="106"/>
      <c r="D129" s="56" t="str">
        <f>_xlfn.IFNA(_xlfn.IFNA(_xlfn.IFNA(INDEX(l_goods!$B$3:$B$65537,MATCH($C129,l_goods!$A$3:$A$65537,0)),INDEX(background_technosphere!$F$2:$F$65536,MATCH($C129,background_technosphere!$C$2:$C$65536,0))),INDEX(l_fp!$B$3:$B$65537,MATCH($C129,l_fp!$A$3:$A$65537,0))),"")</f>
        <v/>
      </c>
      <c r="E129" s="16"/>
      <c r="F129" s="106"/>
      <c r="H129" s="66" t="str">
        <f>_xlfn.IFNA(_xlfn.IFNA(_xlfn.IFNA(INDEX(l_goods!$B$3:$B$65537,MATCH($G129,l_goods!$A$3:$A$65537,0)),INDEX(background_technosphere!$F$2:$F$65536,MATCH($G129,background_technosphere!$C$2:$C$65536,0))),INDEX(l_fp!$B$3:$B$65537,MATCH($G129,l_fp!$A$3:$A$65537,0))),"")</f>
        <v/>
      </c>
    </row>
    <row r="130" spans="2:8" x14ac:dyDescent="0.25">
      <c r="B130" s="106"/>
      <c r="D130" s="56" t="str">
        <f>_xlfn.IFNA(_xlfn.IFNA(_xlfn.IFNA(INDEX(l_goods!$B$3:$B$65537,MATCH($C130,l_goods!$A$3:$A$65537,0)),INDEX(background_technosphere!$F$2:$F$65536,MATCH($C130,background_technosphere!$C$2:$C$65536,0))),INDEX(l_fp!$B$3:$B$65537,MATCH($C130,l_fp!$A$3:$A$65537,0))),"")</f>
        <v/>
      </c>
      <c r="E130" s="16"/>
      <c r="F130" s="106"/>
      <c r="H130" s="66" t="str">
        <f>_xlfn.IFNA(_xlfn.IFNA(_xlfn.IFNA(INDEX(l_goods!$B$3:$B$65537,MATCH($G130,l_goods!$A$3:$A$65537,0)),INDEX(background_technosphere!$F$2:$F$65536,MATCH($G130,background_technosphere!$C$2:$C$65536,0))),INDEX(l_fp!$B$3:$B$65537,MATCH($G130,l_fp!$A$3:$A$65537,0))),"")</f>
        <v/>
      </c>
    </row>
    <row r="131" spans="2:8" x14ac:dyDescent="0.25">
      <c r="B131" s="106"/>
      <c r="D131" s="56" t="str">
        <f>_xlfn.IFNA(_xlfn.IFNA(_xlfn.IFNA(INDEX(l_goods!$B$3:$B$65537,MATCH($C131,l_goods!$A$3:$A$65537,0)),INDEX(background_technosphere!$F$2:$F$65536,MATCH($C131,background_technosphere!$C$2:$C$65536,0))),INDEX(l_fp!$B$3:$B$65537,MATCH($C131,l_fp!$A$3:$A$65537,0))),"")</f>
        <v/>
      </c>
      <c r="E131" s="16"/>
      <c r="F131" s="106"/>
      <c r="H131" s="66" t="str">
        <f>_xlfn.IFNA(_xlfn.IFNA(_xlfn.IFNA(INDEX(l_goods!$B$3:$B$65537,MATCH($G131,l_goods!$A$3:$A$65537,0)),INDEX(background_technosphere!$F$2:$F$65536,MATCH($G131,background_technosphere!$C$2:$C$65536,0))),INDEX(l_fp!$B$3:$B$65537,MATCH($G131,l_fp!$A$3:$A$65537,0))),"")</f>
        <v/>
      </c>
    </row>
    <row r="132" spans="2:8" x14ac:dyDescent="0.25">
      <c r="B132" s="106"/>
      <c r="D132" s="56" t="str">
        <f>_xlfn.IFNA(_xlfn.IFNA(_xlfn.IFNA(INDEX(l_goods!$B$3:$B$65537,MATCH($C132,l_goods!$A$3:$A$65537,0)),INDEX(background_technosphere!$F$2:$F$65536,MATCH($C132,background_technosphere!$C$2:$C$65536,0))),INDEX(l_fp!$B$3:$B$65537,MATCH($C132,l_fp!$A$3:$A$65537,0))),"")</f>
        <v/>
      </c>
      <c r="E132" s="16"/>
      <c r="F132" s="106"/>
      <c r="H132" s="66" t="str">
        <f>_xlfn.IFNA(_xlfn.IFNA(_xlfn.IFNA(INDEX(l_goods!$B$3:$B$65537,MATCH($G132,l_goods!$A$3:$A$65537,0)),INDEX(background_technosphere!$F$2:$F$65536,MATCH($G132,background_technosphere!$C$2:$C$65536,0))),INDEX(l_fp!$B$3:$B$65537,MATCH($G132,l_fp!$A$3:$A$65537,0))),"")</f>
        <v/>
      </c>
    </row>
    <row r="133" spans="2:8" x14ac:dyDescent="0.25">
      <c r="B133" s="106"/>
      <c r="D133" s="56" t="str">
        <f>_xlfn.IFNA(_xlfn.IFNA(_xlfn.IFNA(INDEX(l_goods!$B$3:$B$65537,MATCH($C133,l_goods!$A$3:$A$65537,0)),INDEX(background_technosphere!$F$2:$F$65536,MATCH($C133,background_technosphere!$C$2:$C$65536,0))),INDEX(l_fp!$B$3:$B$65537,MATCH($C133,l_fp!$A$3:$A$65537,0))),"")</f>
        <v/>
      </c>
      <c r="E133" s="16"/>
      <c r="F133" s="106"/>
      <c r="H133" s="66" t="str">
        <f>_xlfn.IFNA(_xlfn.IFNA(_xlfn.IFNA(INDEX(l_goods!$B$3:$B$65537,MATCH($G133,l_goods!$A$3:$A$65537,0)),INDEX(background_technosphere!$F$2:$F$65536,MATCH($G133,background_technosphere!$C$2:$C$65536,0))),INDEX(l_fp!$B$3:$B$65537,MATCH($G133,l_fp!$A$3:$A$65537,0))),"")</f>
        <v/>
      </c>
    </row>
    <row r="134" spans="2:8" x14ac:dyDescent="0.25">
      <c r="B134" s="106"/>
      <c r="D134" s="56" t="str">
        <f>_xlfn.IFNA(_xlfn.IFNA(_xlfn.IFNA(INDEX(l_goods!$B$3:$B$65537,MATCH($C134,l_goods!$A$3:$A$65537,0)),INDEX(background_technosphere!$F$2:$F$65536,MATCH($C134,background_technosphere!$C$2:$C$65536,0))),INDEX(l_fp!$B$3:$B$65537,MATCH($C134,l_fp!$A$3:$A$65537,0))),"")</f>
        <v/>
      </c>
      <c r="E134" s="16"/>
      <c r="F134" s="106"/>
      <c r="H134" s="66" t="str">
        <f>_xlfn.IFNA(_xlfn.IFNA(_xlfn.IFNA(INDEX(l_goods!$B$3:$B$65537,MATCH($G134,l_goods!$A$3:$A$65537,0)),INDEX(background_technosphere!$F$2:$F$65536,MATCH($G134,background_technosphere!$C$2:$C$65536,0))),INDEX(l_fp!$B$3:$B$65537,MATCH($G134,l_fp!$A$3:$A$65537,0))),"")</f>
        <v/>
      </c>
    </row>
    <row r="135" spans="2:8" x14ac:dyDescent="0.25">
      <c r="B135" s="106"/>
      <c r="D135" s="56" t="str">
        <f>_xlfn.IFNA(_xlfn.IFNA(_xlfn.IFNA(INDEX(l_goods!$B$3:$B$65537,MATCH($C135,l_goods!$A$3:$A$65537,0)),INDEX(background_technosphere!$F$2:$F$65536,MATCH($C135,background_technosphere!$C$2:$C$65536,0))),INDEX(l_fp!$B$3:$B$65537,MATCH($C135,l_fp!$A$3:$A$65537,0))),"")</f>
        <v/>
      </c>
      <c r="E135" s="16"/>
      <c r="F135" s="106"/>
      <c r="H135" s="66" t="str">
        <f>_xlfn.IFNA(_xlfn.IFNA(_xlfn.IFNA(INDEX(l_goods!$B$3:$B$65537,MATCH($G135,l_goods!$A$3:$A$65537,0)),INDEX(background_technosphere!$F$2:$F$65536,MATCH($G135,background_technosphere!$C$2:$C$65536,0))),INDEX(l_fp!$B$3:$B$65537,MATCH($G135,l_fp!$A$3:$A$65537,0))),"")</f>
        <v/>
      </c>
    </row>
    <row r="136" spans="2:8" x14ac:dyDescent="0.25">
      <c r="B136" s="106"/>
      <c r="D136" s="56" t="str">
        <f>_xlfn.IFNA(_xlfn.IFNA(_xlfn.IFNA(INDEX(l_goods!$B$3:$B$65537,MATCH($C136,l_goods!$A$3:$A$65537,0)),INDEX(background_technosphere!$F$2:$F$65536,MATCH($C136,background_technosphere!$C$2:$C$65536,0))),INDEX(l_fp!$B$3:$B$65537,MATCH($C136,l_fp!$A$3:$A$65537,0))),"")</f>
        <v/>
      </c>
      <c r="E136" s="16"/>
      <c r="F136" s="106"/>
      <c r="H136" s="66" t="str">
        <f>_xlfn.IFNA(_xlfn.IFNA(_xlfn.IFNA(INDEX(l_goods!$B$3:$B$65537,MATCH($G136,l_goods!$A$3:$A$65537,0)),INDEX(background_technosphere!$F$2:$F$65536,MATCH($G136,background_technosphere!$C$2:$C$65536,0))),INDEX(l_fp!$B$3:$B$65537,MATCH($G136,l_fp!$A$3:$A$65537,0))),"")</f>
        <v/>
      </c>
    </row>
    <row r="137" spans="2:8" x14ac:dyDescent="0.25">
      <c r="B137" s="106"/>
      <c r="D137" s="56" t="str">
        <f>_xlfn.IFNA(_xlfn.IFNA(_xlfn.IFNA(INDEX(l_goods!$B$3:$B$65537,MATCH($C137,l_goods!$A$3:$A$65537,0)),INDEX(background_technosphere!$F$2:$F$65536,MATCH($C137,background_technosphere!$C$2:$C$65536,0))),INDEX(l_fp!$B$3:$B$65537,MATCH($C137,l_fp!$A$3:$A$65537,0))),"")</f>
        <v/>
      </c>
      <c r="E137" s="16"/>
      <c r="F137" s="106"/>
      <c r="H137" s="66" t="str">
        <f>_xlfn.IFNA(_xlfn.IFNA(_xlfn.IFNA(INDEX(l_goods!$B$3:$B$65537,MATCH($G137,l_goods!$A$3:$A$65537,0)),INDEX(background_technosphere!$F$2:$F$65536,MATCH($G137,background_technosphere!$C$2:$C$65536,0))),INDEX(l_fp!$B$3:$B$65537,MATCH($G137,l_fp!$A$3:$A$65537,0))),"")</f>
        <v/>
      </c>
    </row>
    <row r="138" spans="2:8" x14ac:dyDescent="0.25">
      <c r="B138" s="106"/>
      <c r="D138" s="56" t="str">
        <f>_xlfn.IFNA(_xlfn.IFNA(_xlfn.IFNA(INDEX(l_goods!$B$3:$B$65537,MATCH($C138,l_goods!$A$3:$A$65537,0)),INDEX(background_technosphere!$F$2:$F$65536,MATCH($C138,background_technosphere!$C$2:$C$65536,0))),INDEX(l_fp!$B$3:$B$65537,MATCH($C138,l_fp!$A$3:$A$65537,0))),"")</f>
        <v/>
      </c>
      <c r="E138" s="16"/>
      <c r="F138" s="106"/>
      <c r="H138" s="66" t="str">
        <f>_xlfn.IFNA(_xlfn.IFNA(_xlfn.IFNA(INDEX(l_goods!$B$3:$B$65537,MATCH($G138,l_goods!$A$3:$A$65537,0)),INDEX(background_technosphere!$F$2:$F$65536,MATCH($G138,background_technosphere!$C$2:$C$65536,0))),INDEX(l_fp!$B$3:$B$65537,MATCH($G138,l_fp!$A$3:$A$65537,0))),"")</f>
        <v/>
      </c>
    </row>
    <row r="139" spans="2:8" x14ac:dyDescent="0.25">
      <c r="B139" s="106"/>
      <c r="D139" s="56" t="str">
        <f>_xlfn.IFNA(_xlfn.IFNA(_xlfn.IFNA(INDEX(l_goods!$B$3:$B$65537,MATCH($C139,l_goods!$A$3:$A$65537,0)),INDEX(background_technosphere!$F$2:$F$65536,MATCH($C139,background_technosphere!$C$2:$C$65536,0))),INDEX(l_fp!$B$3:$B$65537,MATCH($C139,l_fp!$A$3:$A$65537,0))),"")</f>
        <v/>
      </c>
      <c r="E139" s="16"/>
      <c r="F139" s="106"/>
      <c r="H139" s="66" t="str">
        <f>_xlfn.IFNA(_xlfn.IFNA(_xlfn.IFNA(INDEX(l_goods!$B$3:$B$65537,MATCH($G139,l_goods!$A$3:$A$65537,0)),INDEX(background_technosphere!$F$2:$F$65536,MATCH($G139,background_technosphere!$C$2:$C$65536,0))),INDEX(l_fp!$B$3:$B$65537,MATCH($G139,l_fp!$A$3:$A$65537,0))),"")</f>
        <v/>
      </c>
    </row>
    <row r="140" spans="2:8" x14ac:dyDescent="0.25">
      <c r="B140" s="106"/>
      <c r="D140" s="56" t="str">
        <f>_xlfn.IFNA(_xlfn.IFNA(_xlfn.IFNA(INDEX(l_goods!$B$3:$B$65537,MATCH($C140,l_goods!$A$3:$A$65537,0)),INDEX(background_technosphere!$F$2:$F$65536,MATCH($C140,background_technosphere!$C$2:$C$65536,0))),INDEX(l_fp!$B$3:$B$65537,MATCH($C140,l_fp!$A$3:$A$65537,0))),"")</f>
        <v/>
      </c>
      <c r="E140" s="16"/>
      <c r="F140" s="106"/>
      <c r="H140" s="66" t="str">
        <f>_xlfn.IFNA(_xlfn.IFNA(_xlfn.IFNA(INDEX(l_goods!$B$3:$B$65537,MATCH($G140,l_goods!$A$3:$A$65537,0)),INDEX(background_technosphere!$F$2:$F$65536,MATCH($G140,background_technosphere!$C$2:$C$65536,0))),INDEX(l_fp!$B$3:$B$65537,MATCH($G140,l_fp!$A$3:$A$65537,0))),"")</f>
        <v/>
      </c>
    </row>
    <row r="141" spans="2:8" x14ac:dyDescent="0.25">
      <c r="B141" s="106"/>
      <c r="D141" s="56" t="str">
        <f>_xlfn.IFNA(_xlfn.IFNA(_xlfn.IFNA(INDEX(l_goods!$B$3:$B$65537,MATCH($C141,l_goods!$A$3:$A$65537,0)),INDEX(background_technosphere!$F$2:$F$65536,MATCH($C141,background_technosphere!$C$2:$C$65536,0))),INDEX(l_fp!$B$3:$B$65537,MATCH($C141,l_fp!$A$3:$A$65537,0))),"")</f>
        <v/>
      </c>
      <c r="E141" s="16"/>
      <c r="F141" s="106"/>
      <c r="H141" s="66" t="str">
        <f>_xlfn.IFNA(_xlfn.IFNA(_xlfn.IFNA(INDEX(l_goods!$B$3:$B$65537,MATCH($G141,l_goods!$A$3:$A$65537,0)),INDEX(background_technosphere!$F$2:$F$65536,MATCH($G141,background_technosphere!$C$2:$C$65536,0))),INDEX(l_fp!$B$3:$B$65537,MATCH($G141,l_fp!$A$3:$A$65537,0))),"")</f>
        <v/>
      </c>
    </row>
    <row r="142" spans="2:8" x14ac:dyDescent="0.25">
      <c r="B142" s="106"/>
      <c r="D142" s="56" t="str">
        <f>_xlfn.IFNA(_xlfn.IFNA(_xlfn.IFNA(INDEX(l_goods!$B$3:$B$65537,MATCH($C142,l_goods!$A$3:$A$65537,0)),INDEX(background_technosphere!$F$2:$F$65536,MATCH($C142,background_technosphere!$C$2:$C$65536,0))),INDEX(l_fp!$B$3:$B$65537,MATCH($C142,l_fp!$A$3:$A$65537,0))),"")</f>
        <v/>
      </c>
      <c r="E142" s="16"/>
      <c r="F142" s="106"/>
      <c r="H142" s="66" t="str">
        <f>_xlfn.IFNA(_xlfn.IFNA(_xlfn.IFNA(INDEX(l_goods!$B$3:$B$65537,MATCH($G142,l_goods!$A$3:$A$65537,0)),INDEX(background_technosphere!$F$2:$F$65536,MATCH($G142,background_technosphere!$C$2:$C$65536,0))),INDEX(l_fp!$B$3:$B$65537,MATCH($G142,l_fp!$A$3:$A$65537,0))),"")</f>
        <v/>
      </c>
    </row>
    <row r="143" spans="2:8" x14ac:dyDescent="0.25">
      <c r="B143" s="106"/>
      <c r="D143" s="56" t="str">
        <f>_xlfn.IFNA(_xlfn.IFNA(_xlfn.IFNA(INDEX(l_goods!$B$3:$B$65537,MATCH($C143,l_goods!$A$3:$A$65537,0)),INDEX(background_technosphere!$F$2:$F$65536,MATCH($C143,background_technosphere!$C$2:$C$65536,0))),INDEX(l_fp!$B$3:$B$65537,MATCH($C143,l_fp!$A$3:$A$65537,0))),"")</f>
        <v/>
      </c>
      <c r="E143" s="16"/>
      <c r="F143" s="106"/>
      <c r="H143" s="66" t="str">
        <f>_xlfn.IFNA(_xlfn.IFNA(_xlfn.IFNA(INDEX(l_goods!$B$3:$B$65537,MATCH($G143,l_goods!$A$3:$A$65537,0)),INDEX(background_technosphere!$F$2:$F$65536,MATCH($G143,background_technosphere!$C$2:$C$65536,0))),INDEX(l_fp!$B$3:$B$65537,MATCH($G143,l_fp!$A$3:$A$65537,0))),"")</f>
        <v/>
      </c>
    </row>
    <row r="144" spans="2:8" x14ac:dyDescent="0.25">
      <c r="B144" s="106"/>
      <c r="D144" s="56" t="str">
        <f>_xlfn.IFNA(_xlfn.IFNA(_xlfn.IFNA(INDEX(l_goods!$B$3:$B$65537,MATCH($C144,l_goods!$A$3:$A$65537,0)),INDEX(background_technosphere!$F$2:$F$65536,MATCH($C144,background_technosphere!$C$2:$C$65536,0))),INDEX(l_fp!$B$3:$B$65537,MATCH($C144,l_fp!$A$3:$A$65537,0))),"")</f>
        <v/>
      </c>
      <c r="E144" s="16"/>
      <c r="F144" s="106"/>
      <c r="H144" s="66" t="str">
        <f>_xlfn.IFNA(_xlfn.IFNA(_xlfn.IFNA(INDEX(l_goods!$B$3:$B$65537,MATCH($G144,l_goods!$A$3:$A$65537,0)),INDEX(background_technosphere!$F$2:$F$65536,MATCH($G144,background_technosphere!$C$2:$C$65536,0))),INDEX(l_fp!$B$3:$B$65537,MATCH($G144,l_fp!$A$3:$A$65537,0))),"")</f>
        <v/>
      </c>
    </row>
    <row r="145" spans="2:8" x14ac:dyDescent="0.25">
      <c r="B145" s="106"/>
      <c r="D145" s="56" t="str">
        <f>_xlfn.IFNA(_xlfn.IFNA(_xlfn.IFNA(INDEX(l_goods!$B$3:$B$65537,MATCH($C145,l_goods!$A$3:$A$65537,0)),INDEX(background_technosphere!$F$2:$F$65536,MATCH($C145,background_technosphere!$C$2:$C$65536,0))),INDEX(l_fp!$B$3:$B$65537,MATCH($C145,l_fp!$A$3:$A$65537,0))),"")</f>
        <v/>
      </c>
      <c r="E145" s="16"/>
      <c r="F145" s="106"/>
      <c r="H145" s="66" t="str">
        <f>_xlfn.IFNA(_xlfn.IFNA(_xlfn.IFNA(INDEX(l_goods!$B$3:$B$65537,MATCH($G145,l_goods!$A$3:$A$65537,0)),INDEX(background_technosphere!$F$2:$F$65536,MATCH($G145,background_technosphere!$C$2:$C$65536,0))),INDEX(l_fp!$B$3:$B$65537,MATCH($G145,l_fp!$A$3:$A$65537,0))),"")</f>
        <v/>
      </c>
    </row>
    <row r="146" spans="2:8" x14ac:dyDescent="0.25">
      <c r="B146" s="106"/>
      <c r="D146" s="56" t="str">
        <f>_xlfn.IFNA(_xlfn.IFNA(_xlfn.IFNA(INDEX(l_goods!$B$3:$B$65537,MATCH($C146,l_goods!$A$3:$A$65537,0)),INDEX(background_technosphere!$F$2:$F$65536,MATCH($C146,background_technosphere!$C$2:$C$65536,0))),INDEX(l_fp!$B$3:$B$65537,MATCH($C146,l_fp!$A$3:$A$65537,0))),"")</f>
        <v/>
      </c>
      <c r="E146" s="16"/>
      <c r="F146" s="106"/>
      <c r="H146" s="66" t="str">
        <f>_xlfn.IFNA(_xlfn.IFNA(_xlfn.IFNA(INDEX(l_goods!$B$3:$B$65537,MATCH($G146,l_goods!$A$3:$A$65537,0)),INDEX(background_technosphere!$F$2:$F$65536,MATCH($G146,background_technosphere!$C$2:$C$65536,0))),INDEX(l_fp!$B$3:$B$65537,MATCH($G146,l_fp!$A$3:$A$65537,0))),"")</f>
        <v/>
      </c>
    </row>
    <row r="147" spans="2:8" x14ac:dyDescent="0.25">
      <c r="B147" s="106"/>
      <c r="D147" s="56" t="str">
        <f>_xlfn.IFNA(_xlfn.IFNA(_xlfn.IFNA(INDEX(l_goods!$B$3:$B$65537,MATCH($C147,l_goods!$A$3:$A$65537,0)),INDEX(background_technosphere!$F$2:$F$65536,MATCH($C147,background_technosphere!$C$2:$C$65536,0))),INDEX(l_fp!$B$3:$B$65537,MATCH($C147,l_fp!$A$3:$A$65537,0))),"")</f>
        <v/>
      </c>
      <c r="E147" s="16"/>
      <c r="F147" s="106"/>
      <c r="H147" s="66" t="str">
        <f>_xlfn.IFNA(_xlfn.IFNA(_xlfn.IFNA(INDEX(l_goods!$B$3:$B$65537,MATCH($G147,l_goods!$A$3:$A$65537,0)),INDEX(background_technosphere!$F$2:$F$65536,MATCH($G147,background_technosphere!$C$2:$C$65536,0))),INDEX(l_fp!$B$3:$B$65537,MATCH($G147,l_fp!$A$3:$A$65537,0))),"")</f>
        <v/>
      </c>
    </row>
    <row r="148" spans="2:8" x14ac:dyDescent="0.25">
      <c r="B148" s="106"/>
      <c r="D148" s="56" t="str">
        <f>_xlfn.IFNA(_xlfn.IFNA(_xlfn.IFNA(INDEX(l_goods!$B$3:$B$65537,MATCH($C148,l_goods!$A$3:$A$65537,0)),INDEX(background_technosphere!$F$2:$F$65536,MATCH($C148,background_technosphere!$C$2:$C$65536,0))),INDEX(l_fp!$B$3:$B$65537,MATCH($C148,l_fp!$A$3:$A$65537,0))),"")</f>
        <v/>
      </c>
      <c r="E148" s="16"/>
      <c r="F148" s="106"/>
      <c r="H148" s="66" t="str">
        <f>_xlfn.IFNA(_xlfn.IFNA(_xlfn.IFNA(INDEX(l_goods!$B$3:$B$65537,MATCH($G148,l_goods!$A$3:$A$65537,0)),INDEX(background_technosphere!$F$2:$F$65536,MATCH($G148,background_technosphere!$C$2:$C$65536,0))),INDEX(l_fp!$B$3:$B$65537,MATCH($G148,l_fp!$A$3:$A$65537,0))),"")</f>
        <v/>
      </c>
    </row>
    <row r="149" spans="2:8" x14ac:dyDescent="0.25">
      <c r="B149" s="106"/>
      <c r="D149" s="56" t="str">
        <f>_xlfn.IFNA(_xlfn.IFNA(_xlfn.IFNA(INDEX(l_goods!$B$3:$B$65537,MATCH($C149,l_goods!$A$3:$A$65537,0)),INDEX(background_technosphere!$F$2:$F$65536,MATCH($C149,background_technosphere!$C$2:$C$65536,0))),INDEX(l_fp!$B$3:$B$65537,MATCH($C149,l_fp!$A$3:$A$65537,0))),"")</f>
        <v/>
      </c>
      <c r="E149" s="16"/>
      <c r="F149" s="106"/>
      <c r="H149" s="66" t="str">
        <f>_xlfn.IFNA(_xlfn.IFNA(_xlfn.IFNA(INDEX(l_goods!$B$3:$B$65537,MATCH($G149,l_goods!$A$3:$A$65537,0)),INDEX(background_technosphere!$F$2:$F$65536,MATCH($G149,background_technosphere!$C$2:$C$65536,0))),INDEX(l_fp!$B$3:$B$65537,MATCH($G149,l_fp!$A$3:$A$65537,0))),"")</f>
        <v/>
      </c>
    </row>
    <row r="150" spans="2:8" x14ac:dyDescent="0.25">
      <c r="B150" s="106"/>
      <c r="D150" s="56" t="str">
        <f>_xlfn.IFNA(_xlfn.IFNA(_xlfn.IFNA(INDEX(l_goods!$B$3:$B$65537,MATCH($C150,l_goods!$A$3:$A$65537,0)),INDEX(background_technosphere!$F$2:$F$65536,MATCH($C150,background_technosphere!$C$2:$C$65536,0))),INDEX(l_fp!$B$3:$B$65537,MATCH($C150,l_fp!$A$3:$A$65537,0))),"")</f>
        <v/>
      </c>
      <c r="E150" s="16"/>
      <c r="F150" s="106"/>
      <c r="H150" s="66" t="str">
        <f>_xlfn.IFNA(_xlfn.IFNA(_xlfn.IFNA(INDEX(l_goods!$B$3:$B$65537,MATCH($G150,l_goods!$A$3:$A$65537,0)),INDEX(background_technosphere!$F$2:$F$65536,MATCH($G150,background_technosphere!$C$2:$C$65536,0))),INDEX(l_fp!$B$3:$B$65537,MATCH($G150,l_fp!$A$3:$A$65537,0))),"")</f>
        <v/>
      </c>
    </row>
    <row r="151" spans="2:8" x14ac:dyDescent="0.25">
      <c r="B151" s="106"/>
      <c r="D151" s="56" t="str">
        <f>_xlfn.IFNA(_xlfn.IFNA(_xlfn.IFNA(INDEX(l_goods!$B$3:$B$65537,MATCH($C151,l_goods!$A$3:$A$65537,0)),INDEX(background_technosphere!$F$2:$F$65536,MATCH($C151,background_technosphere!$C$2:$C$65536,0))),INDEX(l_fp!$B$3:$B$65537,MATCH($C151,l_fp!$A$3:$A$65537,0))),"")</f>
        <v/>
      </c>
      <c r="E151" s="16"/>
      <c r="F151" s="106"/>
      <c r="H151" s="66" t="str">
        <f>_xlfn.IFNA(_xlfn.IFNA(_xlfn.IFNA(INDEX(l_goods!$B$3:$B$65537,MATCH($G151,l_goods!$A$3:$A$65537,0)),INDEX(background_technosphere!$F$2:$F$65536,MATCH($G151,background_technosphere!$C$2:$C$65536,0))),INDEX(l_fp!$B$3:$B$65537,MATCH($G151,l_fp!$A$3:$A$65537,0))),"")</f>
        <v/>
      </c>
    </row>
    <row r="152" spans="2:8" x14ac:dyDescent="0.25">
      <c r="B152" s="106"/>
      <c r="D152" s="56" t="str">
        <f>_xlfn.IFNA(_xlfn.IFNA(_xlfn.IFNA(INDEX(l_goods!$B$3:$B$65537,MATCH($C152,l_goods!$A$3:$A$65537,0)),INDEX(background_technosphere!$F$2:$F$65536,MATCH($C152,background_technosphere!$C$2:$C$65536,0))),INDEX(l_fp!$B$3:$B$65537,MATCH($C152,l_fp!$A$3:$A$65537,0))),"")</f>
        <v/>
      </c>
      <c r="E152" s="16"/>
      <c r="F152" s="106"/>
      <c r="H152" s="66" t="str">
        <f>_xlfn.IFNA(_xlfn.IFNA(_xlfn.IFNA(INDEX(l_goods!$B$3:$B$65537,MATCH($G152,l_goods!$A$3:$A$65537,0)),INDEX(background_technosphere!$F$2:$F$65536,MATCH($G152,background_technosphere!$C$2:$C$65536,0))),INDEX(l_fp!$B$3:$B$65537,MATCH($G152,l_fp!$A$3:$A$65537,0))),"")</f>
        <v/>
      </c>
    </row>
    <row r="153" spans="2:8" x14ac:dyDescent="0.25">
      <c r="B153" s="106"/>
      <c r="D153" s="56" t="str">
        <f>_xlfn.IFNA(_xlfn.IFNA(_xlfn.IFNA(INDEX(l_goods!$B$3:$B$65537,MATCH($C153,l_goods!$A$3:$A$65537,0)),INDEX(background_technosphere!$F$2:$F$65536,MATCH($C153,background_technosphere!$C$2:$C$65536,0))),INDEX(l_fp!$B$3:$B$65537,MATCH($C153,l_fp!$A$3:$A$65537,0))),"")</f>
        <v/>
      </c>
      <c r="E153" s="16"/>
      <c r="F153" s="106"/>
      <c r="H153" s="66" t="str">
        <f>_xlfn.IFNA(_xlfn.IFNA(_xlfn.IFNA(INDEX(l_goods!$B$3:$B$65537,MATCH($G153,l_goods!$A$3:$A$65537,0)),INDEX(background_technosphere!$F$2:$F$65536,MATCH($G153,background_technosphere!$C$2:$C$65536,0))),INDEX(l_fp!$B$3:$B$65537,MATCH($G153,l_fp!$A$3:$A$65537,0))),"")</f>
        <v/>
      </c>
    </row>
    <row r="154" spans="2:8" x14ac:dyDescent="0.25">
      <c r="B154" s="106"/>
      <c r="D154" s="56" t="str">
        <f>_xlfn.IFNA(_xlfn.IFNA(_xlfn.IFNA(INDEX(l_goods!$B$3:$B$65537,MATCH($C154,l_goods!$A$3:$A$65537,0)),INDEX(background_technosphere!$F$2:$F$65536,MATCH($C154,background_technosphere!$C$2:$C$65536,0))),INDEX(l_fp!$B$3:$B$65537,MATCH($C154,l_fp!$A$3:$A$65537,0))),"")</f>
        <v/>
      </c>
      <c r="E154" s="16"/>
      <c r="F154" s="106"/>
      <c r="H154" s="66" t="str">
        <f>_xlfn.IFNA(_xlfn.IFNA(_xlfn.IFNA(INDEX(l_goods!$B$3:$B$65537,MATCH($G154,l_goods!$A$3:$A$65537,0)),INDEX(background_technosphere!$F$2:$F$65536,MATCH($G154,background_technosphere!$C$2:$C$65536,0))),INDEX(l_fp!$B$3:$B$65537,MATCH($G154,l_fp!$A$3:$A$65537,0))),"")</f>
        <v/>
      </c>
    </row>
    <row r="155" spans="2:8" x14ac:dyDescent="0.25">
      <c r="B155" s="106"/>
      <c r="D155" s="56" t="str">
        <f>_xlfn.IFNA(_xlfn.IFNA(_xlfn.IFNA(INDEX(l_goods!$B$3:$B$65537,MATCH($C155,l_goods!$A$3:$A$65537,0)),INDEX(background_technosphere!$F$2:$F$65536,MATCH($C155,background_technosphere!$C$2:$C$65536,0))),INDEX(l_fp!$B$3:$B$65537,MATCH($C155,l_fp!$A$3:$A$65537,0))),"")</f>
        <v/>
      </c>
      <c r="E155" s="16"/>
      <c r="F155" s="106"/>
      <c r="H155" s="66" t="str">
        <f>_xlfn.IFNA(_xlfn.IFNA(_xlfn.IFNA(INDEX(l_goods!$B$3:$B$65537,MATCH($G155,l_goods!$A$3:$A$65537,0)),INDEX(background_technosphere!$F$2:$F$65536,MATCH($G155,background_technosphere!$C$2:$C$65536,0))),INDEX(l_fp!$B$3:$B$65537,MATCH($G155,l_fp!$A$3:$A$65537,0))),"")</f>
        <v/>
      </c>
    </row>
    <row r="156" spans="2:8" x14ac:dyDescent="0.25">
      <c r="B156" s="106"/>
      <c r="D156" s="56" t="str">
        <f>_xlfn.IFNA(_xlfn.IFNA(_xlfn.IFNA(INDEX(l_goods!$B$3:$B$65537,MATCH($C156,l_goods!$A$3:$A$65537,0)),INDEX(background_technosphere!$F$2:$F$65536,MATCH($C156,background_technosphere!$C$2:$C$65536,0))),INDEX(l_fp!$B$3:$B$65537,MATCH($C156,l_fp!$A$3:$A$65537,0))),"")</f>
        <v/>
      </c>
      <c r="E156" s="16"/>
      <c r="F156" s="106"/>
      <c r="H156" s="66" t="str">
        <f>_xlfn.IFNA(_xlfn.IFNA(_xlfn.IFNA(INDEX(l_goods!$B$3:$B$65537,MATCH($G156,l_goods!$A$3:$A$65537,0)),INDEX(background_technosphere!$F$2:$F$65536,MATCH($G156,background_technosphere!$C$2:$C$65536,0))),INDEX(l_fp!$B$3:$B$65537,MATCH($G156,l_fp!$A$3:$A$65537,0))),"")</f>
        <v/>
      </c>
    </row>
    <row r="157" spans="2:8" x14ac:dyDescent="0.25">
      <c r="B157" s="106"/>
      <c r="D157" s="56" t="str">
        <f>_xlfn.IFNA(_xlfn.IFNA(_xlfn.IFNA(INDEX(l_goods!$B$3:$B$65537,MATCH($C157,l_goods!$A$3:$A$65537,0)),INDEX(background_technosphere!$F$2:$F$65536,MATCH($C157,background_technosphere!$C$2:$C$65536,0))),INDEX(l_fp!$B$3:$B$65537,MATCH($C157,l_fp!$A$3:$A$65537,0))),"")</f>
        <v/>
      </c>
      <c r="E157" s="16"/>
      <c r="F157" s="106"/>
      <c r="H157" s="66" t="str">
        <f>_xlfn.IFNA(_xlfn.IFNA(_xlfn.IFNA(INDEX(l_goods!$B$3:$B$65537,MATCH($G157,l_goods!$A$3:$A$65537,0)),INDEX(background_technosphere!$F$2:$F$65536,MATCH($G157,background_technosphere!$C$2:$C$65536,0))),INDEX(l_fp!$B$3:$B$65537,MATCH($G157,l_fp!$A$3:$A$65537,0))),"")</f>
        <v/>
      </c>
    </row>
    <row r="158" spans="2:8" x14ac:dyDescent="0.25">
      <c r="B158" s="106"/>
      <c r="D158" s="56" t="str">
        <f>_xlfn.IFNA(_xlfn.IFNA(_xlfn.IFNA(INDEX(l_goods!$B$3:$B$65537,MATCH($C158,l_goods!$A$3:$A$65537,0)),INDEX(background_technosphere!$F$2:$F$65536,MATCH($C158,background_technosphere!$C$2:$C$65536,0))),INDEX(l_fp!$B$3:$B$65537,MATCH($C158,l_fp!$A$3:$A$65537,0))),"")</f>
        <v/>
      </c>
      <c r="E158" s="16"/>
      <c r="F158" s="106"/>
      <c r="H158" s="66" t="str">
        <f>_xlfn.IFNA(_xlfn.IFNA(_xlfn.IFNA(INDEX(l_goods!$B$3:$B$65537,MATCH($G158,l_goods!$A$3:$A$65537,0)),INDEX(background_technosphere!$F$2:$F$65536,MATCH($G158,background_technosphere!$C$2:$C$65536,0))),INDEX(l_fp!$B$3:$B$65537,MATCH($G158,l_fp!$A$3:$A$65537,0))),"")</f>
        <v/>
      </c>
    </row>
    <row r="159" spans="2:8" x14ac:dyDescent="0.25">
      <c r="B159" s="106"/>
      <c r="D159" s="56" t="str">
        <f>_xlfn.IFNA(_xlfn.IFNA(_xlfn.IFNA(INDEX(l_goods!$B$3:$B$65537,MATCH($C159,l_goods!$A$3:$A$65537,0)),INDEX(background_technosphere!$F$2:$F$65536,MATCH($C159,background_technosphere!$C$2:$C$65536,0))),INDEX(l_fp!$B$3:$B$65537,MATCH($C159,l_fp!$A$3:$A$65537,0))),"")</f>
        <v/>
      </c>
      <c r="E159" s="16"/>
      <c r="F159" s="106"/>
      <c r="H159" s="66" t="str">
        <f>_xlfn.IFNA(_xlfn.IFNA(_xlfn.IFNA(INDEX(l_goods!$B$3:$B$65537,MATCH($G159,l_goods!$A$3:$A$65537,0)),INDEX(background_technosphere!$F$2:$F$65536,MATCH($G159,background_technosphere!$C$2:$C$65536,0))),INDEX(l_fp!$B$3:$B$65537,MATCH($G159,l_fp!$A$3:$A$65537,0))),"")</f>
        <v/>
      </c>
    </row>
    <row r="160" spans="2:8" x14ac:dyDescent="0.25">
      <c r="B160" s="106"/>
      <c r="D160" s="56" t="str">
        <f>_xlfn.IFNA(_xlfn.IFNA(_xlfn.IFNA(INDEX(l_goods!$B$3:$B$65537,MATCH($C160,l_goods!$A$3:$A$65537,0)),INDEX(background_technosphere!$F$2:$F$65536,MATCH($C160,background_technosphere!$C$2:$C$65536,0))),INDEX(l_fp!$B$3:$B$65537,MATCH($C160,l_fp!$A$3:$A$65537,0))),"")</f>
        <v/>
      </c>
      <c r="E160" s="16"/>
      <c r="F160" s="106"/>
      <c r="H160" s="66" t="str">
        <f>_xlfn.IFNA(_xlfn.IFNA(_xlfn.IFNA(INDEX(l_goods!$B$3:$B$65537,MATCH($G160,l_goods!$A$3:$A$65537,0)),INDEX(background_technosphere!$F$2:$F$65536,MATCH($G160,background_technosphere!$C$2:$C$65536,0))),INDEX(l_fp!$B$3:$B$65537,MATCH($G160,l_fp!$A$3:$A$65537,0))),"")</f>
        <v/>
      </c>
    </row>
    <row r="161" spans="2:8" x14ac:dyDescent="0.25">
      <c r="B161" s="106"/>
      <c r="D161" s="56" t="str">
        <f>_xlfn.IFNA(_xlfn.IFNA(_xlfn.IFNA(INDEX(l_goods!$B$3:$B$65537,MATCH($C161,l_goods!$A$3:$A$65537,0)),INDEX(background_technosphere!$F$2:$F$65536,MATCH($C161,background_technosphere!$C$2:$C$65536,0))),INDEX(l_fp!$B$3:$B$65537,MATCH($C161,l_fp!$A$3:$A$65537,0))),"")</f>
        <v/>
      </c>
      <c r="E161" s="16"/>
      <c r="F161" s="106"/>
      <c r="H161" s="66" t="str">
        <f>_xlfn.IFNA(_xlfn.IFNA(_xlfn.IFNA(INDEX(l_goods!$B$3:$B$65537,MATCH($G161,l_goods!$A$3:$A$65537,0)),INDEX(background_technosphere!$F$2:$F$65536,MATCH($G161,background_technosphere!$C$2:$C$65536,0))),INDEX(l_fp!$B$3:$B$65537,MATCH($G161,l_fp!$A$3:$A$65537,0))),"")</f>
        <v/>
      </c>
    </row>
    <row r="162" spans="2:8" x14ac:dyDescent="0.25">
      <c r="B162" s="106"/>
      <c r="D162" s="56" t="str">
        <f>_xlfn.IFNA(_xlfn.IFNA(_xlfn.IFNA(INDEX(l_goods!$B$3:$B$65537,MATCH($C162,l_goods!$A$3:$A$65537,0)),INDEX(background_technosphere!$F$2:$F$65536,MATCH($C162,background_technosphere!$C$2:$C$65536,0))),INDEX(l_fp!$B$3:$B$65537,MATCH($C162,l_fp!$A$3:$A$65537,0))),"")</f>
        <v/>
      </c>
      <c r="E162" s="16"/>
      <c r="F162" s="106"/>
      <c r="H162" s="66" t="str">
        <f>_xlfn.IFNA(_xlfn.IFNA(_xlfn.IFNA(INDEX(l_goods!$B$3:$B$65537,MATCH($G162,l_goods!$A$3:$A$65537,0)),INDEX(background_technosphere!$F$2:$F$65536,MATCH($G162,background_technosphere!$C$2:$C$65536,0))),INDEX(l_fp!$B$3:$B$65537,MATCH($G162,l_fp!$A$3:$A$65537,0))),"")</f>
        <v/>
      </c>
    </row>
    <row r="163" spans="2:8" x14ac:dyDescent="0.25">
      <c r="B163" s="106"/>
      <c r="D163" s="56" t="str">
        <f>_xlfn.IFNA(_xlfn.IFNA(_xlfn.IFNA(INDEX(l_goods!$B$3:$B$65537,MATCH($C163,l_goods!$A$3:$A$65537,0)),INDEX(background_technosphere!$F$2:$F$65536,MATCH($C163,background_technosphere!$C$2:$C$65536,0))),INDEX(l_fp!$B$3:$B$65537,MATCH($C163,l_fp!$A$3:$A$65537,0))),"")</f>
        <v/>
      </c>
      <c r="E163" s="16"/>
      <c r="F163" s="106"/>
      <c r="H163" s="66" t="str">
        <f>_xlfn.IFNA(_xlfn.IFNA(_xlfn.IFNA(INDEX(l_goods!$B$3:$B$65537,MATCH($G163,l_goods!$A$3:$A$65537,0)),INDEX(background_technosphere!$F$2:$F$65536,MATCH($G163,background_technosphere!$C$2:$C$65536,0))),INDEX(l_fp!$B$3:$B$65537,MATCH($G163,l_fp!$A$3:$A$65537,0))),"")</f>
        <v/>
      </c>
    </row>
    <row r="164" spans="2:8" x14ac:dyDescent="0.25">
      <c r="B164" s="106"/>
      <c r="D164" s="56" t="str">
        <f>_xlfn.IFNA(_xlfn.IFNA(_xlfn.IFNA(INDEX(l_goods!$B$3:$B$65537,MATCH($C164,l_goods!$A$3:$A$65537,0)),INDEX(background_technosphere!$F$2:$F$65536,MATCH($C164,background_technosphere!$C$2:$C$65536,0))),INDEX(l_fp!$B$3:$B$65537,MATCH($C164,l_fp!$A$3:$A$65537,0))),"")</f>
        <v/>
      </c>
      <c r="E164" s="16"/>
      <c r="F164" s="106"/>
      <c r="H164" s="66" t="str">
        <f>_xlfn.IFNA(_xlfn.IFNA(_xlfn.IFNA(INDEX(l_goods!$B$3:$B$65537,MATCH($G164,l_goods!$A$3:$A$65537,0)),INDEX(background_technosphere!$F$2:$F$65536,MATCH($G164,background_technosphere!$C$2:$C$65536,0))),INDEX(l_fp!$B$3:$B$65537,MATCH($G164,l_fp!$A$3:$A$65537,0))),"")</f>
        <v/>
      </c>
    </row>
    <row r="165" spans="2:8" x14ac:dyDescent="0.25">
      <c r="B165" s="106"/>
      <c r="D165" s="56" t="str">
        <f>_xlfn.IFNA(_xlfn.IFNA(_xlfn.IFNA(INDEX(l_goods!$B$3:$B$65537,MATCH($C165,l_goods!$A$3:$A$65537,0)),INDEX(background_technosphere!$F$2:$F$65536,MATCH($C165,background_technosphere!$C$2:$C$65536,0))),INDEX(l_fp!$B$3:$B$65537,MATCH($C165,l_fp!$A$3:$A$65537,0))),"")</f>
        <v/>
      </c>
      <c r="E165" s="16"/>
      <c r="F165" s="106"/>
      <c r="H165" s="66" t="str">
        <f>_xlfn.IFNA(_xlfn.IFNA(_xlfn.IFNA(INDEX(l_goods!$B$3:$B$65537,MATCH($G165,l_goods!$A$3:$A$65537,0)),INDEX(background_technosphere!$F$2:$F$65536,MATCH($G165,background_technosphere!$C$2:$C$65536,0))),INDEX(l_fp!$B$3:$B$65537,MATCH($G165,l_fp!$A$3:$A$65537,0))),"")</f>
        <v/>
      </c>
    </row>
    <row r="166" spans="2:8" x14ac:dyDescent="0.25">
      <c r="B166" s="106"/>
      <c r="D166" s="56" t="str">
        <f>_xlfn.IFNA(_xlfn.IFNA(_xlfn.IFNA(INDEX(l_goods!$B$3:$B$65537,MATCH($C166,l_goods!$A$3:$A$65537,0)),INDEX(background_technosphere!$F$2:$F$65536,MATCH($C166,background_technosphere!$C$2:$C$65536,0))),INDEX(l_fp!$B$3:$B$65537,MATCH($C166,l_fp!$A$3:$A$65537,0))),"")</f>
        <v/>
      </c>
      <c r="E166" s="16"/>
      <c r="F166" s="106"/>
      <c r="H166" s="66" t="str">
        <f>_xlfn.IFNA(_xlfn.IFNA(_xlfn.IFNA(INDEX(l_goods!$B$3:$B$65537,MATCH($G166,l_goods!$A$3:$A$65537,0)),INDEX(background_technosphere!$F$2:$F$65536,MATCH($G166,background_technosphere!$C$2:$C$65536,0))),INDEX(l_fp!$B$3:$B$65537,MATCH($G166,l_fp!$A$3:$A$65537,0))),"")</f>
        <v/>
      </c>
    </row>
    <row r="167" spans="2:8" x14ac:dyDescent="0.25">
      <c r="B167" s="106"/>
      <c r="D167" s="56" t="str">
        <f>_xlfn.IFNA(_xlfn.IFNA(_xlfn.IFNA(INDEX(l_goods!$B$3:$B$65537,MATCH($C167,l_goods!$A$3:$A$65537,0)),INDEX(background_technosphere!$F$2:$F$65536,MATCH($C167,background_technosphere!$C$2:$C$65536,0))),INDEX(l_fp!$B$3:$B$65537,MATCH($C167,l_fp!$A$3:$A$65537,0))),"")</f>
        <v/>
      </c>
      <c r="E167" s="16"/>
      <c r="F167" s="106"/>
      <c r="H167" s="66" t="str">
        <f>_xlfn.IFNA(_xlfn.IFNA(_xlfn.IFNA(INDEX(l_goods!$B$3:$B$65537,MATCH($G167,l_goods!$A$3:$A$65537,0)),INDEX(background_technosphere!$F$2:$F$65536,MATCH($G167,background_technosphere!$C$2:$C$65536,0))),INDEX(l_fp!$B$3:$B$65537,MATCH($G167,l_fp!$A$3:$A$65537,0))),"")</f>
        <v/>
      </c>
    </row>
    <row r="168" spans="2:8" x14ac:dyDescent="0.25">
      <c r="B168" s="106"/>
      <c r="D168" s="56" t="str">
        <f>_xlfn.IFNA(_xlfn.IFNA(_xlfn.IFNA(INDEX(l_goods!$B$3:$B$65537,MATCH($C168,l_goods!$A$3:$A$65537,0)),INDEX(background_technosphere!$F$2:$F$65536,MATCH($C168,background_technosphere!$C$2:$C$65536,0))),INDEX(l_fp!$B$3:$B$65537,MATCH($C168,l_fp!$A$3:$A$65537,0))),"")</f>
        <v/>
      </c>
      <c r="E168" s="16"/>
      <c r="F168" s="106"/>
      <c r="H168" s="66" t="str">
        <f>_xlfn.IFNA(_xlfn.IFNA(_xlfn.IFNA(INDEX(l_goods!$B$3:$B$65537,MATCH($G168,l_goods!$A$3:$A$65537,0)),INDEX(background_technosphere!$F$2:$F$65536,MATCH($G168,background_technosphere!$C$2:$C$65536,0))),INDEX(l_fp!$B$3:$B$65537,MATCH($G168,l_fp!$A$3:$A$65537,0))),"")</f>
        <v/>
      </c>
    </row>
    <row r="169" spans="2:8" x14ac:dyDescent="0.25">
      <c r="B169" s="106"/>
      <c r="D169" s="56" t="str">
        <f>_xlfn.IFNA(_xlfn.IFNA(_xlfn.IFNA(INDEX(l_goods!$B$3:$B$65537,MATCH($C169,l_goods!$A$3:$A$65537,0)),INDEX(background_technosphere!$F$2:$F$65536,MATCH($C169,background_technosphere!$C$2:$C$65536,0))),INDEX(l_fp!$B$3:$B$65537,MATCH($C169,l_fp!$A$3:$A$65537,0))),"")</f>
        <v/>
      </c>
      <c r="E169" s="16"/>
      <c r="F169" s="106"/>
      <c r="H169" s="66" t="str">
        <f>_xlfn.IFNA(_xlfn.IFNA(_xlfn.IFNA(INDEX(l_goods!$B$3:$B$65537,MATCH($G169,l_goods!$A$3:$A$65537,0)),INDEX(background_technosphere!$F$2:$F$65536,MATCH($G169,background_technosphere!$C$2:$C$65536,0))),INDEX(l_fp!$B$3:$B$65537,MATCH($G169,l_fp!$A$3:$A$65537,0))),"")</f>
        <v/>
      </c>
    </row>
    <row r="170" spans="2:8" x14ac:dyDescent="0.25">
      <c r="B170" s="106"/>
      <c r="D170" s="56" t="str">
        <f>_xlfn.IFNA(_xlfn.IFNA(_xlfn.IFNA(INDEX(l_goods!$B$3:$B$65537,MATCH($C170,l_goods!$A$3:$A$65537,0)),INDEX(background_technosphere!$F$2:$F$65536,MATCH($C170,background_technosphere!$C$2:$C$65536,0))),INDEX(l_fp!$B$3:$B$65537,MATCH($C170,l_fp!$A$3:$A$65537,0))),"")</f>
        <v/>
      </c>
      <c r="E170" s="16"/>
      <c r="F170" s="106"/>
      <c r="H170" s="66" t="str">
        <f>_xlfn.IFNA(_xlfn.IFNA(_xlfn.IFNA(INDEX(l_goods!$B$3:$B$65537,MATCH($G170,l_goods!$A$3:$A$65537,0)),INDEX(background_technosphere!$F$2:$F$65536,MATCH($G170,background_technosphere!$C$2:$C$65536,0))),INDEX(l_fp!$B$3:$B$65537,MATCH($G170,l_fp!$A$3:$A$65537,0))),"")</f>
        <v/>
      </c>
    </row>
    <row r="171" spans="2:8" x14ac:dyDescent="0.25">
      <c r="B171" s="106"/>
      <c r="D171" s="56" t="str">
        <f>_xlfn.IFNA(_xlfn.IFNA(_xlfn.IFNA(INDEX(l_goods!$B$3:$B$65537,MATCH($C171,l_goods!$A$3:$A$65537,0)),INDEX(background_technosphere!$F$2:$F$65536,MATCH($C171,background_technosphere!$C$2:$C$65536,0))),INDEX(l_fp!$B$3:$B$65537,MATCH($C171,l_fp!$A$3:$A$65537,0))),"")</f>
        <v/>
      </c>
      <c r="E171" s="16"/>
      <c r="F171" s="106"/>
      <c r="H171" s="66" t="str">
        <f>_xlfn.IFNA(_xlfn.IFNA(_xlfn.IFNA(INDEX(l_goods!$B$3:$B$65537,MATCH($G171,l_goods!$A$3:$A$65537,0)),INDEX(background_technosphere!$F$2:$F$65536,MATCH($G171,background_technosphere!$C$2:$C$65536,0))),INDEX(l_fp!$B$3:$B$65537,MATCH($G171,l_fp!$A$3:$A$65537,0))),"")</f>
        <v/>
      </c>
    </row>
    <row r="172" spans="2:8" x14ac:dyDescent="0.25">
      <c r="B172" s="106"/>
      <c r="D172" s="56" t="str">
        <f>_xlfn.IFNA(_xlfn.IFNA(_xlfn.IFNA(INDEX(l_goods!$B$3:$B$65537,MATCH($C172,l_goods!$A$3:$A$65537,0)),INDEX(background_technosphere!$F$2:$F$65536,MATCH($C172,background_technosphere!$C$2:$C$65536,0))),INDEX(l_fp!$B$3:$B$65537,MATCH($C172,l_fp!$A$3:$A$65537,0))),"")</f>
        <v/>
      </c>
      <c r="E172" s="16"/>
      <c r="F172" s="106"/>
      <c r="H172" s="66" t="str">
        <f>_xlfn.IFNA(_xlfn.IFNA(_xlfn.IFNA(INDEX(l_goods!$B$3:$B$65537,MATCH($G172,l_goods!$A$3:$A$65537,0)),INDEX(background_technosphere!$F$2:$F$65536,MATCH($G172,background_technosphere!$C$2:$C$65536,0))),INDEX(l_fp!$B$3:$B$65537,MATCH($G172,l_fp!$A$3:$A$65537,0))),"")</f>
        <v/>
      </c>
    </row>
    <row r="173" spans="2:8" x14ac:dyDescent="0.25">
      <c r="B173" s="106"/>
      <c r="D173" s="56" t="str">
        <f>_xlfn.IFNA(_xlfn.IFNA(_xlfn.IFNA(INDEX(l_goods!$B$3:$B$65537,MATCH($C173,l_goods!$A$3:$A$65537,0)),INDEX(background_technosphere!$F$2:$F$65536,MATCH($C173,background_technosphere!$C$2:$C$65536,0))),INDEX(l_fp!$B$3:$B$65537,MATCH($C173,l_fp!$A$3:$A$65537,0))),"")</f>
        <v/>
      </c>
      <c r="E173" s="16"/>
      <c r="F173" s="106"/>
      <c r="H173" s="66" t="str">
        <f>_xlfn.IFNA(_xlfn.IFNA(_xlfn.IFNA(INDEX(l_goods!$B$3:$B$65537,MATCH($G173,l_goods!$A$3:$A$65537,0)),INDEX(background_technosphere!$F$2:$F$65536,MATCH($G173,background_technosphere!$C$2:$C$65536,0))),INDEX(l_fp!$B$3:$B$65537,MATCH($G173,l_fp!$A$3:$A$65537,0))),"")</f>
        <v/>
      </c>
    </row>
    <row r="174" spans="2:8" x14ac:dyDescent="0.25">
      <c r="B174" s="106"/>
      <c r="D174" s="56" t="str">
        <f>_xlfn.IFNA(_xlfn.IFNA(_xlfn.IFNA(INDEX(l_goods!$B$3:$B$65537,MATCH($C174,l_goods!$A$3:$A$65537,0)),INDEX(background_technosphere!$F$2:$F$65536,MATCH($C174,background_technosphere!$C$2:$C$65536,0))),INDEX(l_fp!$B$3:$B$65537,MATCH($C174,l_fp!$A$3:$A$65537,0))),"")</f>
        <v/>
      </c>
      <c r="E174" s="16"/>
      <c r="F174" s="106"/>
      <c r="H174" s="66" t="str">
        <f>_xlfn.IFNA(_xlfn.IFNA(_xlfn.IFNA(INDEX(l_goods!$B$3:$B$65537,MATCH($G174,l_goods!$A$3:$A$65537,0)),INDEX(background_technosphere!$F$2:$F$65536,MATCH($G174,background_technosphere!$C$2:$C$65536,0))),INDEX(l_fp!$B$3:$B$65537,MATCH($G174,l_fp!$A$3:$A$65537,0))),"")</f>
        <v/>
      </c>
    </row>
    <row r="175" spans="2:8" x14ac:dyDescent="0.25">
      <c r="B175" s="106"/>
      <c r="D175" s="56" t="str">
        <f>_xlfn.IFNA(_xlfn.IFNA(_xlfn.IFNA(INDEX(l_goods!$B$3:$B$65537,MATCH($C175,l_goods!$A$3:$A$65537,0)),INDEX(background_technosphere!$F$2:$F$65536,MATCH($C175,background_technosphere!$C$2:$C$65536,0))),INDEX(l_fp!$B$3:$B$65537,MATCH($C175,l_fp!$A$3:$A$65537,0))),"")</f>
        <v/>
      </c>
      <c r="E175" s="16"/>
      <c r="F175" s="106"/>
      <c r="H175" s="66" t="str">
        <f>_xlfn.IFNA(_xlfn.IFNA(_xlfn.IFNA(INDEX(l_goods!$B$3:$B$65537,MATCH($G175,l_goods!$A$3:$A$65537,0)),INDEX(background_technosphere!$F$2:$F$65536,MATCH($G175,background_technosphere!$C$2:$C$65536,0))),INDEX(l_fp!$B$3:$B$65537,MATCH($G175,l_fp!$A$3:$A$65537,0))),"")</f>
        <v/>
      </c>
    </row>
    <row r="176" spans="2:8" x14ac:dyDescent="0.25">
      <c r="B176" s="106"/>
      <c r="D176" s="56" t="str">
        <f>_xlfn.IFNA(_xlfn.IFNA(_xlfn.IFNA(INDEX(l_goods!$B$3:$B$65537,MATCH($C176,l_goods!$A$3:$A$65537,0)),INDEX(background_technosphere!$F$2:$F$65536,MATCH($C176,background_technosphere!$C$2:$C$65536,0))),INDEX(l_fp!$B$3:$B$65537,MATCH($C176,l_fp!$A$3:$A$65537,0))),"")</f>
        <v/>
      </c>
      <c r="E176" s="16"/>
      <c r="F176" s="106"/>
      <c r="H176" s="66" t="str">
        <f>_xlfn.IFNA(_xlfn.IFNA(_xlfn.IFNA(INDEX(l_goods!$B$3:$B$65537,MATCH($G176,l_goods!$A$3:$A$65537,0)),INDEX(background_technosphere!$F$2:$F$65536,MATCH($G176,background_technosphere!$C$2:$C$65536,0))),INDEX(l_fp!$B$3:$B$65537,MATCH($G176,l_fp!$A$3:$A$65537,0))),"")</f>
        <v/>
      </c>
    </row>
    <row r="177" spans="2:8" x14ac:dyDescent="0.25">
      <c r="B177" s="106"/>
      <c r="D177" s="56" t="str">
        <f>_xlfn.IFNA(_xlfn.IFNA(_xlfn.IFNA(INDEX(l_goods!$B$3:$B$65537,MATCH($C177,l_goods!$A$3:$A$65537,0)),INDEX(background_technosphere!$F$2:$F$65536,MATCH($C177,background_technosphere!$C$2:$C$65536,0))),INDEX(l_fp!$B$3:$B$65537,MATCH($C177,l_fp!$A$3:$A$65537,0))),"")</f>
        <v/>
      </c>
      <c r="E177" s="16"/>
      <c r="F177" s="106"/>
      <c r="H177" s="66" t="str">
        <f>_xlfn.IFNA(_xlfn.IFNA(_xlfn.IFNA(INDEX(l_goods!$B$3:$B$65537,MATCH($G177,l_goods!$A$3:$A$65537,0)),INDEX(background_technosphere!$F$2:$F$65536,MATCH($G177,background_technosphere!$C$2:$C$65536,0))),INDEX(l_fp!$B$3:$B$65537,MATCH($G177,l_fp!$A$3:$A$65537,0))),"")</f>
        <v/>
      </c>
    </row>
    <row r="178" spans="2:8" x14ac:dyDescent="0.25">
      <c r="B178" s="106"/>
      <c r="D178" s="56" t="str">
        <f>_xlfn.IFNA(_xlfn.IFNA(_xlfn.IFNA(INDEX(l_goods!$B$3:$B$65537,MATCH($C178,l_goods!$A$3:$A$65537,0)),INDEX(background_technosphere!$F$2:$F$65536,MATCH($C178,background_technosphere!$C$2:$C$65536,0))),INDEX(l_fp!$B$3:$B$65537,MATCH($C178,l_fp!$A$3:$A$65537,0))),"")</f>
        <v/>
      </c>
      <c r="E178" s="16"/>
      <c r="F178" s="106"/>
      <c r="H178" s="66" t="str">
        <f>_xlfn.IFNA(_xlfn.IFNA(_xlfn.IFNA(INDEX(l_goods!$B$3:$B$65537,MATCH($G178,l_goods!$A$3:$A$65537,0)),INDEX(background_technosphere!$F$2:$F$65536,MATCH($G178,background_technosphere!$C$2:$C$65536,0))),INDEX(l_fp!$B$3:$B$65537,MATCH($G178,l_fp!$A$3:$A$65537,0))),"")</f>
        <v/>
      </c>
    </row>
    <row r="179" spans="2:8" x14ac:dyDescent="0.25">
      <c r="B179" s="106"/>
      <c r="D179" s="56" t="str">
        <f>_xlfn.IFNA(_xlfn.IFNA(_xlfn.IFNA(INDEX(l_goods!$B$3:$B$65537,MATCH($C179,l_goods!$A$3:$A$65537,0)),INDEX(background_technosphere!$F$2:$F$65536,MATCH($C179,background_technosphere!$C$2:$C$65536,0))),INDEX(l_fp!$B$3:$B$65537,MATCH($C179,l_fp!$A$3:$A$65537,0))),"")</f>
        <v/>
      </c>
      <c r="E179" s="16"/>
      <c r="F179" s="106"/>
      <c r="H179" s="66" t="str">
        <f>_xlfn.IFNA(_xlfn.IFNA(_xlfn.IFNA(INDEX(l_goods!$B$3:$B$65537,MATCH($G179,l_goods!$A$3:$A$65537,0)),INDEX(background_technosphere!$F$2:$F$65536,MATCH($G179,background_technosphere!$C$2:$C$65536,0))),INDEX(l_fp!$B$3:$B$65537,MATCH($G179,l_fp!$A$3:$A$65537,0))),"")</f>
        <v/>
      </c>
    </row>
    <row r="180" spans="2:8" x14ac:dyDescent="0.25">
      <c r="B180" s="106"/>
      <c r="D180" s="56" t="str">
        <f>_xlfn.IFNA(_xlfn.IFNA(_xlfn.IFNA(INDEX(l_goods!$B$3:$B$65537,MATCH($C180,l_goods!$A$3:$A$65537,0)),INDEX(background_technosphere!$F$2:$F$65536,MATCH($C180,background_technosphere!$C$2:$C$65536,0))),INDEX(l_fp!$B$3:$B$65537,MATCH($C180,l_fp!$A$3:$A$65537,0))),"")</f>
        <v/>
      </c>
      <c r="E180" s="16"/>
      <c r="F180" s="106"/>
      <c r="H180" s="66" t="str">
        <f>_xlfn.IFNA(_xlfn.IFNA(_xlfn.IFNA(INDEX(l_goods!$B$3:$B$65537,MATCH($G180,l_goods!$A$3:$A$65537,0)),INDEX(background_technosphere!$F$2:$F$65536,MATCH($G180,background_technosphere!$C$2:$C$65536,0))),INDEX(l_fp!$B$3:$B$65537,MATCH($G180,l_fp!$A$3:$A$65537,0))),"")</f>
        <v/>
      </c>
    </row>
    <row r="181" spans="2:8" x14ac:dyDescent="0.25">
      <c r="B181" s="106"/>
      <c r="D181" s="56" t="str">
        <f>_xlfn.IFNA(_xlfn.IFNA(_xlfn.IFNA(INDEX(l_goods!$B$3:$B$65537,MATCH($C181,l_goods!$A$3:$A$65537,0)),INDEX(background_technosphere!$F$2:$F$65536,MATCH($C181,background_technosphere!$C$2:$C$65536,0))),INDEX(l_fp!$B$3:$B$65537,MATCH($C181,l_fp!$A$3:$A$65537,0))),"")</f>
        <v/>
      </c>
      <c r="E181" s="16"/>
      <c r="F181" s="106"/>
      <c r="H181" s="66" t="str">
        <f>_xlfn.IFNA(_xlfn.IFNA(_xlfn.IFNA(INDEX(l_goods!$B$3:$B$65537,MATCH($G181,l_goods!$A$3:$A$65537,0)),INDEX(background_technosphere!$F$2:$F$65536,MATCH($G181,background_technosphere!$C$2:$C$65536,0))),INDEX(l_fp!$B$3:$B$65537,MATCH($G181,l_fp!$A$3:$A$65537,0))),"")</f>
        <v/>
      </c>
    </row>
    <row r="182" spans="2:8" x14ac:dyDescent="0.25">
      <c r="B182" s="106"/>
      <c r="D182" s="56" t="str">
        <f>_xlfn.IFNA(_xlfn.IFNA(_xlfn.IFNA(INDEX(l_goods!$B$3:$B$65537,MATCH($C182,l_goods!$A$3:$A$65537,0)),INDEX(background_technosphere!$F$2:$F$65536,MATCH($C182,background_technosphere!$C$2:$C$65536,0))),INDEX(l_fp!$B$3:$B$65537,MATCH($C182,l_fp!$A$3:$A$65537,0))),"")</f>
        <v/>
      </c>
      <c r="E182" s="16"/>
      <c r="F182" s="106"/>
      <c r="H182" s="66" t="str">
        <f>_xlfn.IFNA(_xlfn.IFNA(_xlfn.IFNA(INDEX(l_goods!$B$3:$B$65537,MATCH($G182,l_goods!$A$3:$A$65537,0)),INDEX(background_technosphere!$F$2:$F$65536,MATCH($G182,background_technosphere!$C$2:$C$65536,0))),INDEX(l_fp!$B$3:$B$65537,MATCH($G182,l_fp!$A$3:$A$65537,0))),"")</f>
        <v/>
      </c>
    </row>
    <row r="183" spans="2:8" x14ac:dyDescent="0.25">
      <c r="B183" s="106"/>
      <c r="D183" s="56" t="str">
        <f>_xlfn.IFNA(_xlfn.IFNA(_xlfn.IFNA(INDEX(l_goods!$B$3:$B$65537,MATCH($C183,l_goods!$A$3:$A$65537,0)),INDEX(background_technosphere!$F$2:$F$65536,MATCH($C183,background_technosphere!$C$2:$C$65536,0))),INDEX(l_fp!$B$3:$B$65537,MATCH($C183,l_fp!$A$3:$A$65537,0))),"")</f>
        <v/>
      </c>
      <c r="E183" s="16"/>
      <c r="F183" s="106"/>
      <c r="H183" s="66" t="str">
        <f>_xlfn.IFNA(_xlfn.IFNA(_xlfn.IFNA(INDEX(l_goods!$B$3:$B$65537,MATCH($G183,l_goods!$A$3:$A$65537,0)),INDEX(background_technosphere!$F$2:$F$65536,MATCH($G183,background_technosphere!$C$2:$C$65536,0))),INDEX(l_fp!$B$3:$B$65537,MATCH($G183,l_fp!$A$3:$A$65537,0))),"")</f>
        <v/>
      </c>
    </row>
    <row r="184" spans="2:8" x14ac:dyDescent="0.25">
      <c r="B184" s="106"/>
      <c r="D184" s="56" t="str">
        <f>_xlfn.IFNA(_xlfn.IFNA(_xlfn.IFNA(INDEX(l_goods!$B$3:$B$65537,MATCH($C184,l_goods!$A$3:$A$65537,0)),INDEX(background_technosphere!$F$2:$F$65536,MATCH($C184,background_technosphere!$C$2:$C$65536,0))),INDEX(l_fp!$B$3:$B$65537,MATCH($C184,l_fp!$A$3:$A$65537,0))),"")</f>
        <v/>
      </c>
      <c r="E184" s="16"/>
      <c r="F184" s="106"/>
      <c r="H184" s="66" t="str">
        <f>_xlfn.IFNA(_xlfn.IFNA(_xlfn.IFNA(INDEX(l_goods!$B$3:$B$65537,MATCH($G184,l_goods!$A$3:$A$65537,0)),INDEX(background_technosphere!$F$2:$F$65536,MATCH($G184,background_technosphere!$C$2:$C$65536,0))),INDEX(l_fp!$B$3:$B$65537,MATCH($G184,l_fp!$A$3:$A$65537,0))),"")</f>
        <v/>
      </c>
    </row>
    <row r="185" spans="2:8" x14ac:dyDescent="0.25">
      <c r="B185" s="106"/>
      <c r="D185" s="56" t="str">
        <f>_xlfn.IFNA(_xlfn.IFNA(_xlfn.IFNA(INDEX(l_goods!$B$3:$B$65537,MATCH($C185,l_goods!$A$3:$A$65537,0)),INDEX(background_technosphere!$F$2:$F$65536,MATCH($C185,background_technosphere!$C$2:$C$65536,0))),INDEX(l_fp!$B$3:$B$65537,MATCH($C185,l_fp!$A$3:$A$65537,0))),"")</f>
        <v/>
      </c>
      <c r="E185" s="16"/>
      <c r="F185" s="106"/>
      <c r="H185" s="66" t="str">
        <f>_xlfn.IFNA(_xlfn.IFNA(_xlfn.IFNA(INDEX(l_goods!$B$3:$B$65537,MATCH($G185,l_goods!$A$3:$A$65537,0)),INDEX(background_technosphere!$F$2:$F$65536,MATCH($G185,background_technosphere!$C$2:$C$65536,0))),INDEX(l_fp!$B$3:$B$65537,MATCH($G185,l_fp!$A$3:$A$65537,0))),"")</f>
        <v/>
      </c>
    </row>
    <row r="186" spans="2:8" x14ac:dyDescent="0.25">
      <c r="B186" s="106"/>
      <c r="D186" s="56" t="str">
        <f>_xlfn.IFNA(_xlfn.IFNA(_xlfn.IFNA(INDEX(l_goods!$B$3:$B$65537,MATCH($C186,l_goods!$A$3:$A$65537,0)),INDEX(background_technosphere!$F$2:$F$65536,MATCH($C186,background_technosphere!$C$2:$C$65536,0))),INDEX(l_fp!$B$3:$B$65537,MATCH($C186,l_fp!$A$3:$A$65537,0))),"")</f>
        <v/>
      </c>
      <c r="E186" s="16"/>
      <c r="F186" s="106"/>
      <c r="H186" s="66" t="str">
        <f>_xlfn.IFNA(_xlfn.IFNA(_xlfn.IFNA(INDEX(l_goods!$B$3:$B$65537,MATCH($G186,l_goods!$A$3:$A$65537,0)),INDEX(background_technosphere!$F$2:$F$65536,MATCH($G186,background_technosphere!$C$2:$C$65536,0))),INDEX(l_fp!$B$3:$B$65537,MATCH($G186,l_fp!$A$3:$A$65537,0))),"")</f>
        <v/>
      </c>
    </row>
    <row r="187" spans="2:8" x14ac:dyDescent="0.25">
      <c r="B187" s="106"/>
      <c r="D187" s="56" t="str">
        <f>_xlfn.IFNA(_xlfn.IFNA(_xlfn.IFNA(INDEX(l_goods!$B$3:$B$65537,MATCH($C187,l_goods!$A$3:$A$65537,0)),INDEX(background_technosphere!$F$2:$F$65536,MATCH($C187,background_technosphere!$C$2:$C$65536,0))),INDEX(l_fp!$B$3:$B$65537,MATCH($C187,l_fp!$A$3:$A$65537,0))),"")</f>
        <v/>
      </c>
      <c r="E187" s="16"/>
      <c r="F187" s="106"/>
      <c r="H187" s="66" t="str">
        <f>_xlfn.IFNA(_xlfn.IFNA(_xlfn.IFNA(INDEX(l_goods!$B$3:$B$65537,MATCH($G187,l_goods!$A$3:$A$65537,0)),INDEX(background_technosphere!$F$2:$F$65536,MATCH($G187,background_technosphere!$C$2:$C$65536,0))),INDEX(l_fp!$B$3:$B$65537,MATCH($G187,l_fp!$A$3:$A$65537,0))),"")</f>
        <v/>
      </c>
    </row>
    <row r="188" spans="2:8" x14ac:dyDescent="0.25">
      <c r="B188" s="106"/>
      <c r="D188" s="56" t="str">
        <f>_xlfn.IFNA(_xlfn.IFNA(_xlfn.IFNA(INDEX(l_goods!$B$3:$B$65537,MATCH($C188,l_goods!$A$3:$A$65537,0)),INDEX(background_technosphere!$F$2:$F$65536,MATCH($C188,background_technosphere!$C$2:$C$65536,0))),INDEX(l_fp!$B$3:$B$65537,MATCH($C188,l_fp!$A$3:$A$65537,0))),"")</f>
        <v/>
      </c>
      <c r="E188" s="16"/>
      <c r="F188" s="106"/>
      <c r="H188" s="66" t="str">
        <f>_xlfn.IFNA(_xlfn.IFNA(_xlfn.IFNA(INDEX(l_goods!$B$3:$B$65537,MATCH($G188,l_goods!$A$3:$A$65537,0)),INDEX(background_technosphere!$F$2:$F$65536,MATCH($G188,background_technosphere!$C$2:$C$65536,0))),INDEX(l_fp!$B$3:$B$65537,MATCH($G188,l_fp!$A$3:$A$65537,0))),"")</f>
        <v/>
      </c>
    </row>
    <row r="189" spans="2:8" x14ac:dyDescent="0.25">
      <c r="B189" s="106"/>
      <c r="D189" s="56" t="str">
        <f>_xlfn.IFNA(_xlfn.IFNA(_xlfn.IFNA(INDEX(l_goods!$B$3:$B$65537,MATCH($C189,l_goods!$A$3:$A$65537,0)),INDEX(background_technosphere!$F$2:$F$65536,MATCH($C189,background_technosphere!$C$2:$C$65536,0))),INDEX(l_fp!$B$3:$B$65537,MATCH($C189,l_fp!$A$3:$A$65537,0))),"")</f>
        <v/>
      </c>
      <c r="E189" s="16"/>
      <c r="F189" s="106"/>
      <c r="H189" s="66" t="str">
        <f>_xlfn.IFNA(_xlfn.IFNA(_xlfn.IFNA(INDEX(l_goods!$B$3:$B$65537,MATCH($G189,l_goods!$A$3:$A$65537,0)),INDEX(background_technosphere!$F$2:$F$65536,MATCH($G189,background_technosphere!$C$2:$C$65536,0))),INDEX(l_fp!$B$3:$B$65537,MATCH($G189,l_fp!$A$3:$A$65537,0))),"")</f>
        <v/>
      </c>
    </row>
    <row r="190" spans="2:8" x14ac:dyDescent="0.25">
      <c r="B190" s="106"/>
      <c r="D190" s="56" t="str">
        <f>_xlfn.IFNA(_xlfn.IFNA(_xlfn.IFNA(INDEX(l_goods!$B$3:$B$65537,MATCH($C190,l_goods!$A$3:$A$65537,0)),INDEX(background_technosphere!$F$2:$F$65536,MATCH($C190,background_technosphere!$C$2:$C$65536,0))),INDEX(l_fp!$B$3:$B$65537,MATCH($C190,l_fp!$A$3:$A$65537,0))),"")</f>
        <v/>
      </c>
      <c r="E190" s="16"/>
      <c r="F190" s="106"/>
      <c r="H190" s="66" t="str">
        <f>_xlfn.IFNA(_xlfn.IFNA(_xlfn.IFNA(INDEX(l_goods!$B$3:$B$65537,MATCH($G190,l_goods!$A$3:$A$65537,0)),INDEX(background_technosphere!$F$2:$F$65536,MATCH($G190,background_technosphere!$C$2:$C$65536,0))),INDEX(l_fp!$B$3:$B$65537,MATCH($G190,l_fp!$A$3:$A$65537,0))),"")</f>
        <v/>
      </c>
    </row>
    <row r="191" spans="2:8" x14ac:dyDescent="0.25">
      <c r="B191" s="106"/>
      <c r="D191" s="56" t="str">
        <f>_xlfn.IFNA(_xlfn.IFNA(_xlfn.IFNA(INDEX(l_goods!$B$3:$B$65537,MATCH($C191,l_goods!$A$3:$A$65537,0)),INDEX(background_technosphere!$F$2:$F$65536,MATCH($C191,background_technosphere!$C$2:$C$65536,0))),INDEX(l_fp!$B$3:$B$65537,MATCH($C191,l_fp!$A$3:$A$65537,0))),"")</f>
        <v/>
      </c>
      <c r="E191" s="16"/>
      <c r="F191" s="106"/>
      <c r="H191" s="66" t="str">
        <f>_xlfn.IFNA(_xlfn.IFNA(_xlfn.IFNA(INDEX(l_goods!$B$3:$B$65537,MATCH($G191,l_goods!$A$3:$A$65537,0)),INDEX(background_technosphere!$F$2:$F$65536,MATCH($G191,background_technosphere!$C$2:$C$65536,0))),INDEX(l_fp!$B$3:$B$65537,MATCH($G191,l_fp!$A$3:$A$65537,0))),"")</f>
        <v/>
      </c>
    </row>
    <row r="192" spans="2:8" x14ac:dyDescent="0.25">
      <c r="B192" s="106"/>
      <c r="D192" s="56" t="str">
        <f>_xlfn.IFNA(_xlfn.IFNA(_xlfn.IFNA(INDEX(l_goods!$B$3:$B$65537,MATCH($C192,l_goods!$A$3:$A$65537,0)),INDEX(background_technosphere!$F$2:$F$65536,MATCH($C192,background_technosphere!$C$2:$C$65536,0))),INDEX(l_fp!$B$3:$B$65537,MATCH($C192,l_fp!$A$3:$A$65537,0))),"")</f>
        <v/>
      </c>
      <c r="E192" s="16"/>
      <c r="F192" s="106"/>
      <c r="H192" s="66" t="str">
        <f>_xlfn.IFNA(_xlfn.IFNA(_xlfn.IFNA(INDEX(l_goods!$B$3:$B$65537,MATCH($G192,l_goods!$A$3:$A$65537,0)),INDEX(background_technosphere!$F$2:$F$65536,MATCH($G192,background_technosphere!$C$2:$C$65536,0))),INDEX(l_fp!$B$3:$B$65537,MATCH($G192,l_fp!$A$3:$A$65537,0))),"")</f>
        <v/>
      </c>
    </row>
    <row r="193" spans="2:8" x14ac:dyDescent="0.25">
      <c r="B193" s="106"/>
      <c r="D193" s="56" t="str">
        <f>_xlfn.IFNA(_xlfn.IFNA(_xlfn.IFNA(INDEX(l_goods!$B$3:$B$65537,MATCH($C193,l_goods!$A$3:$A$65537,0)),INDEX(background_technosphere!$F$2:$F$65536,MATCH($C193,background_technosphere!$C$2:$C$65536,0))),INDEX(l_fp!$B$3:$B$65537,MATCH($C193,l_fp!$A$3:$A$65537,0))),"")</f>
        <v/>
      </c>
      <c r="E193" s="16"/>
      <c r="F193" s="106"/>
      <c r="H193" s="66" t="str">
        <f>_xlfn.IFNA(_xlfn.IFNA(_xlfn.IFNA(INDEX(l_goods!$B$3:$B$65537,MATCH($G193,l_goods!$A$3:$A$65537,0)),INDEX(background_technosphere!$F$2:$F$65536,MATCH($G193,background_technosphere!$C$2:$C$65536,0))),INDEX(l_fp!$B$3:$B$65537,MATCH($G193,l_fp!$A$3:$A$65537,0))),"")</f>
        <v/>
      </c>
    </row>
    <row r="194" spans="2:8" x14ac:dyDescent="0.25">
      <c r="B194" s="106"/>
      <c r="D194" s="56" t="str">
        <f>_xlfn.IFNA(_xlfn.IFNA(_xlfn.IFNA(INDEX(l_goods!$B$3:$B$65537,MATCH($C194,l_goods!$A$3:$A$65537,0)),INDEX(background_technosphere!$F$2:$F$65536,MATCH($C194,background_technosphere!$C$2:$C$65536,0))),INDEX(l_fp!$B$3:$B$65537,MATCH($C194,l_fp!$A$3:$A$65537,0))),"")</f>
        <v/>
      </c>
      <c r="E194" s="16"/>
      <c r="F194" s="106"/>
      <c r="H194" s="66" t="str">
        <f>_xlfn.IFNA(_xlfn.IFNA(_xlfn.IFNA(INDEX(l_goods!$B$3:$B$65537,MATCH($G194,l_goods!$A$3:$A$65537,0)),INDEX(background_technosphere!$F$2:$F$65536,MATCH($G194,background_technosphere!$C$2:$C$65536,0))),INDEX(l_fp!$B$3:$B$65537,MATCH($G194,l_fp!$A$3:$A$65537,0))),"")</f>
        <v/>
      </c>
    </row>
    <row r="195" spans="2:8" x14ac:dyDescent="0.25">
      <c r="B195" s="106"/>
      <c r="D195" s="56" t="str">
        <f>_xlfn.IFNA(_xlfn.IFNA(_xlfn.IFNA(INDEX(l_goods!$B$3:$B$65537,MATCH($C195,l_goods!$A$3:$A$65537,0)),INDEX(background_technosphere!$F$2:$F$65536,MATCH($C195,background_technosphere!$C$2:$C$65536,0))),INDEX(l_fp!$B$3:$B$65537,MATCH($C195,l_fp!$A$3:$A$65537,0))),"")</f>
        <v/>
      </c>
      <c r="E195" s="16"/>
      <c r="F195" s="106"/>
      <c r="H195" s="66" t="str">
        <f>_xlfn.IFNA(_xlfn.IFNA(_xlfn.IFNA(INDEX(l_goods!$B$3:$B$65537,MATCH($G195,l_goods!$A$3:$A$65537,0)),INDEX(background_technosphere!$F$2:$F$65536,MATCH($G195,background_technosphere!$C$2:$C$65536,0))),INDEX(l_fp!$B$3:$B$65537,MATCH($G195,l_fp!$A$3:$A$65537,0))),"")</f>
        <v/>
      </c>
    </row>
    <row r="196" spans="2:8" x14ac:dyDescent="0.25">
      <c r="B196" s="106"/>
      <c r="D196" s="56" t="str">
        <f>_xlfn.IFNA(_xlfn.IFNA(_xlfn.IFNA(INDEX(l_goods!$B$3:$B$65537,MATCH($C196,l_goods!$A$3:$A$65537,0)),INDEX(background_technosphere!$F$2:$F$65536,MATCH($C196,background_technosphere!$C$2:$C$65536,0))),INDEX(l_fp!$B$3:$B$65537,MATCH($C196,l_fp!$A$3:$A$65537,0))),"")</f>
        <v/>
      </c>
      <c r="E196" s="16"/>
      <c r="F196" s="106"/>
      <c r="H196" s="66" t="str">
        <f>_xlfn.IFNA(_xlfn.IFNA(_xlfn.IFNA(INDEX(l_goods!$B$3:$B$65537,MATCH($G196,l_goods!$A$3:$A$65537,0)),INDEX(background_technosphere!$F$2:$F$65536,MATCH($G196,background_technosphere!$C$2:$C$65536,0))),INDEX(l_fp!$B$3:$B$65537,MATCH($G196,l_fp!$A$3:$A$65537,0))),"")</f>
        <v/>
      </c>
    </row>
    <row r="197" spans="2:8" x14ac:dyDescent="0.25">
      <c r="B197" s="106"/>
      <c r="D197" s="56" t="str">
        <f>_xlfn.IFNA(_xlfn.IFNA(_xlfn.IFNA(INDEX(l_goods!$B$3:$B$65537,MATCH($C197,l_goods!$A$3:$A$65537,0)),INDEX(background_technosphere!$F$2:$F$65536,MATCH($C197,background_technosphere!$C$2:$C$65536,0))),INDEX(l_fp!$B$3:$B$65537,MATCH($C197,l_fp!$A$3:$A$65537,0))),"")</f>
        <v/>
      </c>
      <c r="E197" s="16"/>
      <c r="F197" s="106"/>
      <c r="H197" s="66" t="str">
        <f>_xlfn.IFNA(_xlfn.IFNA(_xlfn.IFNA(INDEX(l_goods!$B$3:$B$65537,MATCH($G197,l_goods!$A$3:$A$65537,0)),INDEX(background_technosphere!$F$2:$F$65536,MATCH($G197,background_technosphere!$C$2:$C$65536,0))),INDEX(l_fp!$B$3:$B$65537,MATCH($G197,l_fp!$A$3:$A$65537,0))),"")</f>
        <v/>
      </c>
    </row>
    <row r="198" spans="2:8" x14ac:dyDescent="0.25">
      <c r="B198" s="106"/>
      <c r="D198" s="56" t="str">
        <f>_xlfn.IFNA(_xlfn.IFNA(_xlfn.IFNA(INDEX(l_goods!$B$3:$B$65537,MATCH($C198,l_goods!$A$3:$A$65537,0)),INDEX(background_technosphere!$F$2:$F$65536,MATCH($C198,background_technosphere!$C$2:$C$65536,0))),INDEX(l_fp!$B$3:$B$65537,MATCH($C198,l_fp!$A$3:$A$65537,0))),"")</f>
        <v/>
      </c>
      <c r="E198" s="16"/>
      <c r="F198" s="106"/>
      <c r="H198" s="66" t="str">
        <f>_xlfn.IFNA(_xlfn.IFNA(_xlfn.IFNA(INDEX(l_goods!$B$3:$B$65537,MATCH($G198,l_goods!$A$3:$A$65537,0)),INDEX(background_technosphere!$F$2:$F$65536,MATCH($G198,background_technosphere!$C$2:$C$65536,0))),INDEX(l_fp!$B$3:$B$65537,MATCH($G198,l_fp!$A$3:$A$65537,0))),"")</f>
        <v/>
      </c>
    </row>
    <row r="199" spans="2:8" x14ac:dyDescent="0.25">
      <c r="B199" s="106"/>
      <c r="D199" s="56" t="str">
        <f>_xlfn.IFNA(_xlfn.IFNA(_xlfn.IFNA(INDEX(l_goods!$B$3:$B$65537,MATCH($C199,l_goods!$A$3:$A$65537,0)),INDEX(background_technosphere!$F$2:$F$65536,MATCH($C199,background_technosphere!$C$2:$C$65536,0))),INDEX(l_fp!$B$3:$B$65537,MATCH($C199,l_fp!$A$3:$A$65537,0))),"")</f>
        <v/>
      </c>
      <c r="E199" s="16"/>
      <c r="F199" s="106"/>
      <c r="H199" s="66" t="str">
        <f>_xlfn.IFNA(_xlfn.IFNA(_xlfn.IFNA(INDEX(l_goods!$B$3:$B$65537,MATCH($G199,l_goods!$A$3:$A$65537,0)),INDEX(background_technosphere!$F$2:$F$65536,MATCH($G199,background_technosphere!$C$2:$C$65536,0))),INDEX(l_fp!$B$3:$B$65537,MATCH($G199,l_fp!$A$3:$A$65537,0))),"")</f>
        <v/>
      </c>
    </row>
    <row r="200" spans="2:8" x14ac:dyDescent="0.25">
      <c r="B200" s="106"/>
      <c r="D200" s="56" t="str">
        <f>_xlfn.IFNA(_xlfn.IFNA(_xlfn.IFNA(INDEX(l_goods!$B$3:$B$65537,MATCH($C200,l_goods!$A$3:$A$65537,0)),INDEX(background_technosphere!$F$2:$F$65536,MATCH($C200,background_technosphere!$C$2:$C$65536,0))),INDEX(l_fp!$B$3:$B$65537,MATCH($C200,l_fp!$A$3:$A$65537,0))),"")</f>
        <v/>
      </c>
      <c r="E200" s="16"/>
      <c r="F200" s="106"/>
      <c r="H200" s="66" t="str">
        <f>_xlfn.IFNA(_xlfn.IFNA(_xlfn.IFNA(INDEX(l_goods!$B$3:$B$65537,MATCH($G200,l_goods!$A$3:$A$65537,0)),INDEX(background_technosphere!$F$2:$F$65536,MATCH($G200,background_technosphere!$C$2:$C$65536,0))),INDEX(l_fp!$B$3:$B$65537,MATCH($G200,l_fp!$A$3:$A$65537,0))),"")</f>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D00-000000000000}">
          <x14:formula1>
            <xm:f>l_noncons!$A$2:$A$501</xm:f>
          </x14:formula1>
          <x14:formula2>
            <xm:f>0</xm:f>
          </x14:formula2>
          <xm:sqref>B2:B200 F2:F200</xm:sqref>
        </x14:dataValidation>
        <x14:dataValidation type="list" allowBlank="1" showInputMessage="1" showErrorMessage="1" xr:uid="{00000000-0002-0000-0D00-000001000000}">
          <x14:formula1>
            <xm:f>l_cons!$A$2:$A$502</xm:f>
          </x14:formula1>
          <x14:formula2>
            <xm:f>0</xm:f>
          </x14:formula2>
          <xm:sqref>A2:A200</xm:sqref>
        </x14:dataValidation>
        <x14:dataValidation type="list" allowBlank="1" showInputMessage="1" showErrorMessage="1" xr:uid="{00000000-0002-0000-0D00-000002000000}">
          <x14:formula1>
            <xm:f>l_act!$D$2:$D$1001</xm:f>
          </x14:formula1>
          <x14:formula2>
            <xm:f>0</xm:f>
          </x14:formula2>
          <xm:sqref>E2:E200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00"/>
  <sheetViews>
    <sheetView zoomScaleNormal="100" workbookViewId="0">
      <pane ySplit="1" topLeftCell="A2" activePane="bottomLeft" state="frozen"/>
      <selection pane="bottomLeft" activeCell="E2" sqref="E2"/>
    </sheetView>
  </sheetViews>
  <sheetFormatPr defaultRowHeight="13.2" x14ac:dyDescent="0.25"/>
  <cols>
    <col min="1" max="1" width="25.33203125" style="108" customWidth="1"/>
    <col min="2" max="2" width="25.44140625" style="109" customWidth="1"/>
    <col min="3" max="3" width="28" style="61" customWidth="1"/>
    <col min="4" max="4" width="22.109375" style="66" customWidth="1"/>
    <col min="5" max="5" width="18" style="61" customWidth="1"/>
    <col min="6" max="6" width="11.5546875" style="58"/>
    <col min="7" max="7" width="23.6640625" style="65" customWidth="1"/>
    <col min="8" max="8" width="20.33203125" style="110" customWidth="1"/>
    <col min="9" max="9" width="18" style="61" customWidth="1"/>
    <col min="10" max="10" width="13.88671875" style="61" customWidth="1"/>
    <col min="11" max="11" width="11.5546875" style="58"/>
    <col min="12" max="12" width="7" style="61" customWidth="1"/>
    <col min="13" max="13" width="10.88671875" style="61" customWidth="1"/>
    <col min="14" max="14" width="9" style="61" customWidth="1"/>
    <col min="15" max="1025" width="9.109375" customWidth="1"/>
  </cols>
  <sheetData>
    <row r="1" spans="1:14" s="118" customFormat="1" ht="25.95" customHeight="1" x14ac:dyDescent="0.25">
      <c r="A1" s="111" t="s">
        <v>16</v>
      </c>
      <c r="B1" s="112" t="s">
        <v>5692</v>
      </c>
      <c r="C1" s="113" t="s">
        <v>5693</v>
      </c>
      <c r="D1" s="77" t="s">
        <v>5694</v>
      </c>
      <c r="E1" s="113" t="s">
        <v>5695</v>
      </c>
      <c r="F1" s="114" t="s">
        <v>5670</v>
      </c>
      <c r="G1" s="115" t="s">
        <v>5696</v>
      </c>
      <c r="H1" s="116" t="s">
        <v>5697</v>
      </c>
      <c r="I1" s="113" t="s">
        <v>5698</v>
      </c>
      <c r="J1" s="113" t="s">
        <v>5699</v>
      </c>
      <c r="K1" s="114" t="s">
        <v>5700</v>
      </c>
      <c r="L1" s="117" t="s">
        <v>5687</v>
      </c>
      <c r="M1" s="117" t="s">
        <v>5688</v>
      </c>
      <c r="N1" s="117" t="s">
        <v>5689</v>
      </c>
    </row>
    <row r="2" spans="1:14" x14ac:dyDescent="0.25">
      <c r="B2" s="109" t="str">
        <f>_xlfn.IFNA(INDEX(l_act!$B$3:$B$65537,MATCH($A2,l_act!$A$3:$A$65537,0)),"")</f>
        <v/>
      </c>
      <c r="D2" s="66" t="str">
        <f>_xlfn.IFNA(_xlfn.IFNA(_xlfn.IFNA(INDEX(l_goods!$B$3:$B$65537,MATCH($C2,l_goods!$A$3:$A$65537,0)),INDEX(background_technosphere!$F$2:$F$65536,MATCH($C2,background_technosphere!$C$2:$C$65536,0))),INDEX(l_fp!$B$3:$B$65537,MATCH($C2,l_fp!$A$3:$A$65537,0))),"")</f>
        <v/>
      </c>
      <c r="H2" s="110" t="str">
        <f>_xlfn.IFNA(_xlfn.IFNA(_xlfn.IFNA(INDEX(l_goods!$B$3:$B$65537,MATCH($G2,l_goods!$A$3:$A$65537,0)),INDEX(background_technosphere!$F$2:$F$65536,MATCH($G2,background_technosphere!$C$2:$C$65536,0))),INDEX(l_fp!$B$3:$B$65537,MATCH($G2,l_fp!$A$3:$A$65537,0))),"")</f>
        <v/>
      </c>
    </row>
    <row r="3" spans="1:14" x14ac:dyDescent="0.25">
      <c r="B3" s="109" t="str">
        <f>_xlfn.IFNA(INDEX(l_act!$B$3:$B$65537,MATCH($A3,l_act!$A$3:$A$65537,0)),"")</f>
        <v/>
      </c>
      <c r="D3" s="66" t="str">
        <f>_xlfn.IFNA(_xlfn.IFNA(_xlfn.IFNA(INDEX(l_goods!$B$3:$B$65537,MATCH($C3,l_goods!$A$3:$A$65537,0)),INDEX(background_technosphere!$F$2:$F$65536,MATCH($C3,background_technosphere!$C$2:$C$65536,0))),INDEX(l_fp!$B$3:$B$65537,MATCH($C3,l_fp!$A$3:$A$65537,0))),"")</f>
        <v/>
      </c>
      <c r="H3" s="110" t="str">
        <f>_xlfn.IFNA(_xlfn.IFNA(_xlfn.IFNA(INDEX(l_goods!$B$3:$B$65537,MATCH($G3,l_goods!$A$3:$A$65537,0)),INDEX(background_technosphere!$F$2:$F$65536,MATCH($G3,background_technosphere!$C$2:$C$65536,0))),INDEX(l_fp!$B$3:$B$65537,MATCH($G3,l_fp!$A$3:$A$65537,0))),"")</f>
        <v/>
      </c>
    </row>
    <row r="4" spans="1:14" x14ac:dyDescent="0.25">
      <c r="B4" s="109" t="str">
        <f>_xlfn.IFNA(INDEX(l_act!$B$3:$B$65537,MATCH($A4,l_act!$A$3:$A$65537,0)),"")</f>
        <v/>
      </c>
      <c r="D4" s="66" t="str">
        <f>_xlfn.IFNA(_xlfn.IFNA(_xlfn.IFNA(INDEX(l_goods!$B$3:$B$65537,MATCH($C4,l_goods!$A$3:$A$65537,0)),INDEX(background_technosphere!$F$2:$F$65536,MATCH($C4,background_technosphere!$C$2:$C$65536,0))),INDEX(l_fp!$B$3:$B$65537,MATCH($C4,l_fp!$A$3:$A$65537,0))),"")</f>
        <v/>
      </c>
      <c r="H4" s="110" t="str">
        <f>_xlfn.IFNA(_xlfn.IFNA(_xlfn.IFNA(INDEX(l_goods!$B$3:$B$65537,MATCH($G4,l_goods!$A$3:$A$65537,0)),INDEX(background_technosphere!$F$2:$F$65536,MATCH($G4,background_technosphere!$C$2:$C$65536,0))),INDEX(l_fp!$B$3:$B$65537,MATCH($G4,l_fp!$A$3:$A$65537,0))),"")</f>
        <v/>
      </c>
    </row>
    <row r="5" spans="1:14" x14ac:dyDescent="0.25">
      <c r="B5" s="109" t="str">
        <f>_xlfn.IFNA(INDEX(l_act!$B$3:$B$65537,MATCH($A5,l_act!$A$3:$A$65537,0)),"")</f>
        <v/>
      </c>
      <c r="D5" s="66" t="str">
        <f>_xlfn.IFNA(_xlfn.IFNA(_xlfn.IFNA(INDEX(l_goods!$B$3:$B$65537,MATCH($C5,l_goods!$A$3:$A$65537,0)),INDEX(background_technosphere!$F$2:$F$65536,MATCH($C5,background_technosphere!$C$2:$C$65536,0))),INDEX(l_fp!$B$3:$B$65537,MATCH($C5,l_fp!$A$3:$A$65537,0))),"")</f>
        <v/>
      </c>
      <c r="H5" s="110" t="str">
        <f>_xlfn.IFNA(_xlfn.IFNA(_xlfn.IFNA(INDEX(l_goods!$B$3:$B$65537,MATCH($G5,l_goods!$A$3:$A$65537,0)),INDEX(background_technosphere!$F$2:$F$65536,MATCH($G5,background_technosphere!$C$2:$C$65536,0))),INDEX(l_fp!$B$3:$B$65537,MATCH($G5,l_fp!$A$3:$A$65537,0))),"")</f>
        <v/>
      </c>
    </row>
    <row r="6" spans="1:14" x14ac:dyDescent="0.25">
      <c r="B6" s="109" t="str">
        <f>_xlfn.IFNA(INDEX(l_act!$B$3:$B$65537,MATCH($A6,l_act!$A$3:$A$65537,0)),"")</f>
        <v/>
      </c>
      <c r="D6" s="66" t="str">
        <f>_xlfn.IFNA(_xlfn.IFNA(_xlfn.IFNA(INDEX(l_goods!$B$3:$B$65537,MATCH($C6,l_goods!$A$3:$A$65537,0)),INDEX(background_technosphere!$F$2:$F$65536,MATCH($C6,background_technosphere!$C$2:$C$65536,0))),INDEX(l_fp!$B$3:$B$65537,MATCH($C6,l_fp!$A$3:$A$65537,0))),"")</f>
        <v/>
      </c>
      <c r="H6" s="110" t="str">
        <f>_xlfn.IFNA(_xlfn.IFNA(_xlfn.IFNA(INDEX(l_goods!$B$3:$B$65537,MATCH($G6,l_goods!$A$3:$A$65537,0)),INDEX(background_technosphere!$F$2:$F$65536,MATCH($G6,background_technosphere!$C$2:$C$65536,0))),INDEX(l_fp!$B$3:$B$65537,MATCH($G6,l_fp!$A$3:$A$65537,0))),"")</f>
        <v/>
      </c>
    </row>
    <row r="7" spans="1:14" x14ac:dyDescent="0.25">
      <c r="B7" s="109" t="str">
        <f>_xlfn.IFNA(INDEX(l_act!$B$3:$B$65537,MATCH($A7,l_act!$A$3:$A$65537,0)),"")</f>
        <v/>
      </c>
      <c r="D7" s="66" t="str">
        <f>_xlfn.IFNA(_xlfn.IFNA(_xlfn.IFNA(INDEX(l_goods!$B$3:$B$65537,MATCH($C7,l_goods!$A$3:$A$65537,0)),INDEX(background_technosphere!$F$2:$F$65536,MATCH($C7,background_technosphere!$C$2:$C$65536,0))),INDEX(l_fp!$B$3:$B$65537,MATCH($C7,l_fp!$A$3:$A$65537,0))),"")</f>
        <v/>
      </c>
      <c r="H7" s="110" t="str">
        <f>_xlfn.IFNA(_xlfn.IFNA(_xlfn.IFNA(INDEX(l_goods!$B$3:$B$65537,MATCH($G7,l_goods!$A$3:$A$65537,0)),INDEX(background_technosphere!$F$2:$F$65536,MATCH($G7,background_technosphere!$C$2:$C$65536,0))),INDEX(l_fp!$B$3:$B$65537,MATCH($G7,l_fp!$A$3:$A$65537,0))),"")</f>
        <v/>
      </c>
    </row>
    <row r="8" spans="1:14" x14ac:dyDescent="0.25">
      <c r="B8" s="109" t="str">
        <f>_xlfn.IFNA(INDEX(l_act!$B$3:$B$65537,MATCH($A8,l_act!$A$3:$A$65537,0)),"")</f>
        <v/>
      </c>
      <c r="D8" s="66" t="str">
        <f>_xlfn.IFNA(_xlfn.IFNA(_xlfn.IFNA(INDEX(l_goods!$B$3:$B$65537,MATCH($C8,l_goods!$A$3:$A$65537,0)),INDEX(background_technosphere!$F$2:$F$65536,MATCH($C8,background_technosphere!$C$2:$C$65536,0))),INDEX(l_fp!$B$3:$B$65537,MATCH($C8,l_fp!$A$3:$A$65537,0))),"")</f>
        <v/>
      </c>
      <c r="H8" s="110" t="str">
        <f>_xlfn.IFNA(_xlfn.IFNA(_xlfn.IFNA(INDEX(l_goods!$B$3:$B$65537,MATCH($G8,l_goods!$A$3:$A$65537,0)),INDEX(background_technosphere!$F$2:$F$65536,MATCH($G8,background_technosphere!$C$2:$C$65536,0))),INDEX(l_fp!$B$3:$B$65537,MATCH($G8,l_fp!$A$3:$A$65537,0))),"")</f>
        <v/>
      </c>
    </row>
    <row r="9" spans="1:14" x14ac:dyDescent="0.25">
      <c r="B9" s="109" t="str">
        <f>_xlfn.IFNA(INDEX(l_act!$B$3:$B$65537,MATCH($A9,l_act!$A$3:$A$65537,0)),"")</f>
        <v/>
      </c>
      <c r="D9" s="66" t="str">
        <f>_xlfn.IFNA(_xlfn.IFNA(_xlfn.IFNA(INDEX(l_goods!$B$3:$B$65537,MATCH($C9,l_goods!$A$3:$A$65537,0)),INDEX(background_technosphere!$F$2:$F$65536,MATCH($C9,background_technosphere!$C$2:$C$65536,0))),INDEX(l_fp!$B$3:$B$65537,MATCH($C9,l_fp!$A$3:$A$65537,0))),"")</f>
        <v/>
      </c>
      <c r="H9" s="110" t="str">
        <f>_xlfn.IFNA(_xlfn.IFNA(_xlfn.IFNA(INDEX(l_goods!$B$3:$B$65537,MATCH($G9,l_goods!$A$3:$A$65537,0)),INDEX(background_technosphere!$F$2:$F$65536,MATCH($G9,background_technosphere!$C$2:$C$65536,0))),INDEX(l_fp!$B$3:$B$65537,MATCH($G9,l_fp!$A$3:$A$65537,0))),"")</f>
        <v/>
      </c>
    </row>
    <row r="10" spans="1:14" x14ac:dyDescent="0.25">
      <c r="B10" s="109" t="str">
        <f>_xlfn.IFNA(INDEX(l_act!$B$3:$B$65537,MATCH($A10,l_act!$A$3:$A$65537,0)),"")</f>
        <v/>
      </c>
      <c r="D10" s="66" t="str">
        <f>_xlfn.IFNA(_xlfn.IFNA(_xlfn.IFNA(INDEX(l_goods!$B$3:$B$65537,MATCH($C10,l_goods!$A$3:$A$65537,0)),INDEX(background_technosphere!$F$2:$F$65536,MATCH($C10,background_technosphere!$C$2:$C$65536,0))),INDEX(l_fp!$B$3:$B$65537,MATCH($C10,l_fp!$A$3:$A$65537,0))),"")</f>
        <v/>
      </c>
      <c r="H10" s="110" t="str">
        <f>_xlfn.IFNA(_xlfn.IFNA(_xlfn.IFNA(INDEX(l_goods!$B$3:$B$65537,MATCH($G10,l_goods!$A$3:$A$65537,0)),INDEX(background_technosphere!$F$2:$F$65536,MATCH($G10,background_technosphere!$C$2:$C$65536,0))),INDEX(l_fp!$B$3:$B$65537,MATCH($G10,l_fp!$A$3:$A$65537,0))),"")</f>
        <v/>
      </c>
    </row>
    <row r="11" spans="1:14" x14ac:dyDescent="0.25">
      <c r="B11" s="109" t="str">
        <f>_xlfn.IFNA(INDEX(l_act!$B$3:$B$65537,MATCH($A11,l_act!$A$3:$A$65537,0)),"")</f>
        <v/>
      </c>
      <c r="D11" s="66" t="str">
        <f>_xlfn.IFNA(_xlfn.IFNA(_xlfn.IFNA(INDEX(l_goods!$B$3:$B$65537,MATCH($C11,l_goods!$A$3:$A$65537,0)),INDEX(background_technosphere!$F$2:$F$65536,MATCH($C11,background_technosphere!$C$2:$C$65536,0))),INDEX(l_fp!$B$3:$B$65537,MATCH($C11,l_fp!$A$3:$A$65537,0))),"")</f>
        <v/>
      </c>
      <c r="H11" s="110" t="str">
        <f>_xlfn.IFNA(_xlfn.IFNA(_xlfn.IFNA(INDEX(l_goods!$B$3:$B$65537,MATCH($G11,l_goods!$A$3:$A$65537,0)),INDEX(background_technosphere!$F$2:$F$65536,MATCH($G11,background_technosphere!$C$2:$C$65536,0))),INDEX(l_fp!$B$3:$B$65537,MATCH($G11,l_fp!$A$3:$A$65537,0))),"")</f>
        <v/>
      </c>
    </row>
    <row r="12" spans="1:14" x14ac:dyDescent="0.25">
      <c r="B12" s="109" t="str">
        <f>_xlfn.IFNA(INDEX(l_act!$B$3:$B$65537,MATCH($A12,l_act!$A$3:$A$65537,0)),"")</f>
        <v/>
      </c>
      <c r="D12" s="66" t="str">
        <f>_xlfn.IFNA(_xlfn.IFNA(_xlfn.IFNA(INDEX(l_goods!$B$3:$B$65537,MATCH($C12,l_goods!$A$3:$A$65537,0)),INDEX(background_technosphere!$F$2:$F$65536,MATCH($C12,background_technosphere!$C$2:$C$65536,0))),INDEX(l_fp!$B$3:$B$65537,MATCH($C12,l_fp!$A$3:$A$65537,0))),"")</f>
        <v/>
      </c>
      <c r="H12" s="110" t="str">
        <f>_xlfn.IFNA(_xlfn.IFNA(_xlfn.IFNA(INDEX(l_goods!$B$3:$B$65537,MATCH($G12,l_goods!$A$3:$A$65537,0)),INDEX(background_technosphere!$F$2:$F$65536,MATCH($G12,background_technosphere!$C$2:$C$65536,0))),INDEX(l_fp!$B$3:$B$65537,MATCH($G12,l_fp!$A$3:$A$65537,0))),"")</f>
        <v/>
      </c>
    </row>
    <row r="13" spans="1:14" x14ac:dyDescent="0.25">
      <c r="B13" s="109" t="str">
        <f>_xlfn.IFNA(INDEX(l_act!$B$3:$B$65537,MATCH($A13,l_act!$A$3:$A$65537,0)),"")</f>
        <v/>
      </c>
      <c r="D13" s="66" t="str">
        <f>_xlfn.IFNA(_xlfn.IFNA(_xlfn.IFNA(INDEX(l_goods!$B$3:$B$65537,MATCH($C13,l_goods!$A$3:$A$65537,0)),INDEX(background_technosphere!$F$2:$F$65536,MATCH($C13,background_technosphere!$C$2:$C$65536,0))),INDEX(l_fp!$B$3:$B$65537,MATCH($C13,l_fp!$A$3:$A$65537,0))),"")</f>
        <v/>
      </c>
      <c r="H13" s="110" t="str">
        <f>_xlfn.IFNA(_xlfn.IFNA(_xlfn.IFNA(INDEX(l_goods!$B$3:$B$65537,MATCH($G13,l_goods!$A$3:$A$65537,0)),INDEX(background_technosphere!$F$2:$F$65536,MATCH($G13,background_technosphere!$C$2:$C$65536,0))),INDEX(l_fp!$B$3:$B$65537,MATCH($G13,l_fp!$A$3:$A$65537,0))),"")</f>
        <v/>
      </c>
    </row>
    <row r="14" spans="1:14" x14ac:dyDescent="0.25">
      <c r="B14" s="109" t="str">
        <f>_xlfn.IFNA(INDEX(l_act!$B$3:$B$65537,MATCH($A14,l_act!$A$3:$A$65537,0)),"")</f>
        <v/>
      </c>
      <c r="D14" s="66" t="str">
        <f>_xlfn.IFNA(_xlfn.IFNA(_xlfn.IFNA(INDEX(l_goods!$B$3:$B$65537,MATCH($C14,l_goods!$A$3:$A$65537,0)),INDEX(background_technosphere!$F$2:$F$65536,MATCH($C14,background_technosphere!$C$2:$C$65536,0))),INDEX(l_fp!$B$3:$B$65537,MATCH($C14,l_fp!$A$3:$A$65537,0))),"")</f>
        <v/>
      </c>
      <c r="H14" s="110" t="str">
        <f>_xlfn.IFNA(_xlfn.IFNA(_xlfn.IFNA(INDEX(l_goods!$B$3:$B$65537,MATCH($G14,l_goods!$A$3:$A$65537,0)),INDEX(background_technosphere!$F$2:$F$65536,MATCH($G14,background_technosphere!$C$2:$C$65536,0))),INDEX(l_fp!$B$3:$B$65537,MATCH($G14,l_fp!$A$3:$A$65537,0))),"")</f>
        <v/>
      </c>
    </row>
    <row r="15" spans="1:14" x14ac:dyDescent="0.25">
      <c r="B15" s="109" t="str">
        <f>_xlfn.IFNA(INDEX(l_act!$B$3:$B$65537,MATCH($A15,l_act!$A$3:$A$65537,0)),"")</f>
        <v/>
      </c>
      <c r="D15" s="66" t="str">
        <f>_xlfn.IFNA(_xlfn.IFNA(_xlfn.IFNA(INDEX(l_goods!$B$3:$B$65537,MATCH($C15,l_goods!$A$3:$A$65537,0)),INDEX(background_technosphere!$F$2:$F$65536,MATCH($C15,background_technosphere!$C$2:$C$65536,0))),INDEX(l_fp!$B$3:$B$65537,MATCH($C15,l_fp!$A$3:$A$65537,0))),"")</f>
        <v/>
      </c>
      <c r="H15" s="110" t="str">
        <f>_xlfn.IFNA(_xlfn.IFNA(_xlfn.IFNA(INDEX(l_goods!$B$3:$B$65537,MATCH($G15,l_goods!$A$3:$A$65537,0)),INDEX(background_technosphere!$F$2:$F$65536,MATCH($G15,background_technosphere!$C$2:$C$65536,0))),INDEX(l_fp!$B$3:$B$65537,MATCH($G15,l_fp!$A$3:$A$65537,0))),"")</f>
        <v/>
      </c>
    </row>
    <row r="16" spans="1:14" x14ac:dyDescent="0.25">
      <c r="B16" s="109" t="str">
        <f>_xlfn.IFNA(INDEX(l_act!$B$3:$B$65537,MATCH($A16,l_act!$A$3:$A$65537,0)),"")</f>
        <v/>
      </c>
      <c r="D16" s="66" t="str">
        <f>_xlfn.IFNA(_xlfn.IFNA(_xlfn.IFNA(INDEX(l_goods!$B$3:$B$65537,MATCH($C16,l_goods!$A$3:$A$65537,0)),INDEX(background_technosphere!$F$2:$F$65536,MATCH($C16,background_technosphere!$C$2:$C$65536,0))),INDEX(l_fp!$B$3:$B$65537,MATCH($C16,l_fp!$A$3:$A$65537,0))),"")</f>
        <v/>
      </c>
      <c r="H16" s="110" t="str">
        <f>_xlfn.IFNA(_xlfn.IFNA(_xlfn.IFNA(INDEX(l_goods!$B$3:$B$65537,MATCH($G16,l_goods!$A$3:$A$65537,0)),INDEX(background_technosphere!$F$2:$F$65536,MATCH($G16,background_technosphere!$C$2:$C$65536,0))),INDEX(l_fp!$B$3:$B$65537,MATCH($G16,l_fp!$A$3:$A$65537,0))),"")</f>
        <v/>
      </c>
    </row>
    <row r="17" spans="2:8" x14ac:dyDescent="0.25">
      <c r="B17" s="109" t="str">
        <f>_xlfn.IFNA(INDEX(l_act!$B$3:$B$65537,MATCH($A17,l_act!$A$3:$A$65537,0)),"")</f>
        <v/>
      </c>
      <c r="D17" s="66" t="str">
        <f>_xlfn.IFNA(_xlfn.IFNA(_xlfn.IFNA(INDEX(l_goods!$B$3:$B$65537,MATCH($C17,l_goods!$A$3:$A$65537,0)),INDEX(background_technosphere!$F$2:$F$65536,MATCH($C17,background_technosphere!$C$2:$C$65536,0))),INDEX(l_fp!$B$3:$B$65537,MATCH($C17,l_fp!$A$3:$A$65537,0))),"")</f>
        <v/>
      </c>
      <c r="H17" s="110" t="str">
        <f>_xlfn.IFNA(_xlfn.IFNA(_xlfn.IFNA(INDEX(l_goods!$B$3:$B$65537,MATCH($G17,l_goods!$A$3:$A$65537,0)),INDEX(background_technosphere!$F$2:$F$65536,MATCH($G17,background_technosphere!$C$2:$C$65536,0))),INDEX(l_fp!$B$3:$B$65537,MATCH($G17,l_fp!$A$3:$A$65537,0))),"")</f>
        <v/>
      </c>
    </row>
    <row r="18" spans="2:8" x14ac:dyDescent="0.25">
      <c r="B18" s="109" t="str">
        <f>_xlfn.IFNA(INDEX(l_act!$B$3:$B$65537,MATCH($A18,l_act!$A$3:$A$65537,0)),"")</f>
        <v/>
      </c>
      <c r="D18" s="66" t="str">
        <f>_xlfn.IFNA(_xlfn.IFNA(_xlfn.IFNA(INDEX(l_goods!$B$3:$B$65537,MATCH($C18,l_goods!$A$3:$A$65537,0)),INDEX(background_technosphere!$F$2:$F$65536,MATCH($C18,background_technosphere!$C$2:$C$65536,0))),INDEX(l_fp!$B$3:$B$65537,MATCH($C18,l_fp!$A$3:$A$65537,0))),"")</f>
        <v/>
      </c>
      <c r="H18" s="110" t="str">
        <f>_xlfn.IFNA(_xlfn.IFNA(_xlfn.IFNA(INDEX(l_goods!$B$3:$B$65537,MATCH($G18,l_goods!$A$3:$A$65537,0)),INDEX(background_technosphere!$F$2:$F$65536,MATCH($G18,background_technosphere!$C$2:$C$65536,0))),INDEX(l_fp!$B$3:$B$65537,MATCH($G18,l_fp!$A$3:$A$65537,0))),"")</f>
        <v/>
      </c>
    </row>
    <row r="19" spans="2:8" x14ac:dyDescent="0.25">
      <c r="B19" s="109" t="str">
        <f>_xlfn.IFNA(INDEX(l_act!$B$3:$B$65537,MATCH($A19,l_act!$A$3:$A$65537,0)),"")</f>
        <v/>
      </c>
      <c r="D19" s="66" t="str">
        <f>_xlfn.IFNA(_xlfn.IFNA(_xlfn.IFNA(INDEX(l_goods!$B$3:$B$65537,MATCH($C19,l_goods!$A$3:$A$65537,0)),INDEX(background_technosphere!$F$2:$F$65536,MATCH($C19,background_technosphere!$C$2:$C$65536,0))),INDEX(l_fp!$B$3:$B$65537,MATCH($C19,l_fp!$A$3:$A$65537,0))),"")</f>
        <v/>
      </c>
      <c r="H19" s="110" t="str">
        <f>_xlfn.IFNA(_xlfn.IFNA(_xlfn.IFNA(INDEX(l_goods!$B$3:$B$65537,MATCH($G19,l_goods!$A$3:$A$65537,0)),INDEX(background_technosphere!$F$2:$F$65536,MATCH($G19,background_technosphere!$C$2:$C$65536,0))),INDEX(l_fp!$B$3:$B$65537,MATCH($G19,l_fp!$A$3:$A$65537,0))),"")</f>
        <v/>
      </c>
    </row>
    <row r="20" spans="2:8" x14ac:dyDescent="0.25">
      <c r="B20" s="109" t="str">
        <f>_xlfn.IFNA(INDEX(l_act!$B$3:$B$65537,MATCH($A20,l_act!$A$3:$A$65537,0)),"")</f>
        <v/>
      </c>
      <c r="D20" s="66" t="str">
        <f>_xlfn.IFNA(_xlfn.IFNA(_xlfn.IFNA(INDEX(l_goods!$B$3:$B$65537,MATCH($C20,l_goods!$A$3:$A$65537,0)),INDEX(background_technosphere!$F$2:$F$65536,MATCH($C20,background_technosphere!$C$2:$C$65536,0))),INDEX(l_fp!$B$3:$B$65537,MATCH($C20,l_fp!$A$3:$A$65537,0))),"")</f>
        <v/>
      </c>
      <c r="H20" s="110" t="str">
        <f>_xlfn.IFNA(_xlfn.IFNA(_xlfn.IFNA(INDEX(l_goods!$B$3:$B$65537,MATCH($G20,l_goods!$A$3:$A$65537,0)),INDEX(background_technosphere!$F$2:$F$65536,MATCH($G20,background_technosphere!$C$2:$C$65536,0))),INDEX(l_fp!$B$3:$B$65537,MATCH($G20,l_fp!$A$3:$A$65537,0))),"")</f>
        <v/>
      </c>
    </row>
    <row r="21" spans="2:8" x14ac:dyDescent="0.25">
      <c r="B21" s="109" t="str">
        <f>_xlfn.IFNA(INDEX(l_act!$B$3:$B$65537,MATCH($A21,l_act!$A$3:$A$65537,0)),"")</f>
        <v/>
      </c>
      <c r="D21" s="66" t="str">
        <f>_xlfn.IFNA(_xlfn.IFNA(_xlfn.IFNA(INDEX(l_goods!$B$3:$B$65537,MATCH($C21,l_goods!$A$3:$A$65537,0)),INDEX(background_technosphere!$F$2:$F$65536,MATCH($C21,background_technosphere!$C$2:$C$65536,0))),INDEX(l_fp!$B$3:$B$65537,MATCH($C21,l_fp!$A$3:$A$65537,0))),"")</f>
        <v/>
      </c>
      <c r="H21" s="110" t="str">
        <f>_xlfn.IFNA(_xlfn.IFNA(_xlfn.IFNA(INDEX(l_goods!$B$3:$B$65537,MATCH($G21,l_goods!$A$3:$A$65537,0)),INDEX(background_technosphere!$F$2:$F$65536,MATCH($G21,background_technosphere!$C$2:$C$65536,0))),INDEX(l_fp!$B$3:$B$65537,MATCH($G21,l_fp!$A$3:$A$65537,0))),"")</f>
        <v/>
      </c>
    </row>
    <row r="22" spans="2:8" x14ac:dyDescent="0.25">
      <c r="B22" s="109" t="str">
        <f>_xlfn.IFNA(INDEX(l_act!$B$3:$B$65537,MATCH($A22,l_act!$A$3:$A$65537,0)),"")</f>
        <v/>
      </c>
      <c r="D22" s="66" t="str">
        <f>_xlfn.IFNA(_xlfn.IFNA(_xlfn.IFNA(INDEX(l_goods!$B$3:$B$65537,MATCH($C22,l_goods!$A$3:$A$65537,0)),INDEX(background_technosphere!$F$2:$F$65536,MATCH($C22,background_technosphere!$C$2:$C$65536,0))),INDEX(l_fp!$B$3:$B$65537,MATCH($C22,l_fp!$A$3:$A$65537,0))),"")</f>
        <v/>
      </c>
      <c r="H22" s="110" t="str">
        <f>_xlfn.IFNA(_xlfn.IFNA(_xlfn.IFNA(INDEX(l_goods!$B$3:$B$65537,MATCH($G22,l_goods!$A$3:$A$65537,0)),INDEX(background_technosphere!$F$2:$F$65536,MATCH($G22,background_technosphere!$C$2:$C$65536,0))),INDEX(l_fp!$B$3:$B$65537,MATCH($G22,l_fp!$A$3:$A$65537,0))),"")</f>
        <v/>
      </c>
    </row>
    <row r="23" spans="2:8" x14ac:dyDescent="0.25">
      <c r="B23" s="109" t="str">
        <f>_xlfn.IFNA(INDEX(l_act!$B$3:$B$65537,MATCH($A23,l_act!$A$3:$A$65537,0)),"")</f>
        <v/>
      </c>
      <c r="D23" s="66" t="str">
        <f>_xlfn.IFNA(_xlfn.IFNA(_xlfn.IFNA(INDEX(l_goods!$B$3:$B$65537,MATCH($C23,l_goods!$A$3:$A$65537,0)),INDEX(background_technosphere!$F$2:$F$65536,MATCH($C23,background_technosphere!$C$2:$C$65536,0))),INDEX(l_fp!$B$3:$B$65537,MATCH($C23,l_fp!$A$3:$A$65537,0))),"")</f>
        <v/>
      </c>
      <c r="H23" s="110" t="str">
        <f>_xlfn.IFNA(_xlfn.IFNA(_xlfn.IFNA(INDEX(l_goods!$B$3:$B$65537,MATCH($G23,l_goods!$A$3:$A$65537,0)),INDEX(background_technosphere!$F$2:$F$65536,MATCH($G23,background_technosphere!$C$2:$C$65536,0))),INDEX(l_fp!$B$3:$B$65537,MATCH($G23,l_fp!$A$3:$A$65537,0))),"")</f>
        <v/>
      </c>
    </row>
    <row r="24" spans="2:8" x14ac:dyDescent="0.25">
      <c r="B24" s="109" t="str">
        <f>_xlfn.IFNA(INDEX(l_act!$B$3:$B$65537,MATCH($A24,l_act!$A$3:$A$65537,0)),"")</f>
        <v/>
      </c>
      <c r="D24" s="66" t="str">
        <f>_xlfn.IFNA(_xlfn.IFNA(_xlfn.IFNA(INDEX(l_goods!$B$3:$B$65537,MATCH($C24,l_goods!$A$3:$A$65537,0)),INDEX(background_technosphere!$F$2:$F$65536,MATCH($C24,background_technosphere!$C$2:$C$65536,0))),INDEX(l_fp!$B$3:$B$65537,MATCH($C24,l_fp!$A$3:$A$65537,0))),"")</f>
        <v/>
      </c>
      <c r="H24" s="110" t="str">
        <f>_xlfn.IFNA(_xlfn.IFNA(_xlfn.IFNA(INDEX(l_goods!$B$3:$B$65537,MATCH($G24,l_goods!$A$3:$A$65537,0)),INDEX(background_technosphere!$F$2:$F$65536,MATCH($G24,background_technosphere!$C$2:$C$65536,0))),INDEX(l_fp!$B$3:$B$65537,MATCH($G24,l_fp!$A$3:$A$65537,0))),"")</f>
        <v/>
      </c>
    </row>
    <row r="25" spans="2:8" x14ac:dyDescent="0.25">
      <c r="B25" s="109" t="str">
        <f>_xlfn.IFNA(INDEX(l_act!$B$3:$B$65537,MATCH($A25,l_act!$A$3:$A$65537,0)),"")</f>
        <v/>
      </c>
      <c r="D25" s="66" t="str">
        <f>_xlfn.IFNA(_xlfn.IFNA(_xlfn.IFNA(INDEX(l_goods!$B$3:$B$65537,MATCH($C25,l_goods!$A$3:$A$65537,0)),INDEX(background_technosphere!$F$2:$F$65536,MATCH($C25,background_technosphere!$C$2:$C$65536,0))),INDEX(l_fp!$B$3:$B$65537,MATCH($C25,l_fp!$A$3:$A$65537,0))),"")</f>
        <v/>
      </c>
      <c r="H25" s="110" t="str">
        <f>_xlfn.IFNA(_xlfn.IFNA(_xlfn.IFNA(INDEX(l_goods!$B$3:$B$65537,MATCH($G25,l_goods!$A$3:$A$65537,0)),INDEX(background_technosphere!$F$2:$F$65536,MATCH($G25,background_technosphere!$C$2:$C$65536,0))),INDEX(l_fp!$B$3:$B$65537,MATCH($G25,l_fp!$A$3:$A$65537,0))),"")</f>
        <v/>
      </c>
    </row>
    <row r="26" spans="2:8" x14ac:dyDescent="0.25">
      <c r="B26" s="109" t="str">
        <f>_xlfn.IFNA(INDEX(l_act!$B$3:$B$65537,MATCH($A26,l_act!$A$3:$A$65537,0)),"")</f>
        <v/>
      </c>
      <c r="D26" s="66" t="str">
        <f>_xlfn.IFNA(_xlfn.IFNA(_xlfn.IFNA(INDEX(l_goods!$B$3:$B$65537,MATCH($C26,l_goods!$A$3:$A$65537,0)),INDEX(background_technosphere!$F$2:$F$65536,MATCH($C26,background_technosphere!$C$2:$C$65536,0))),INDEX(l_fp!$B$3:$B$65537,MATCH($C26,l_fp!$A$3:$A$65537,0))),"")</f>
        <v/>
      </c>
      <c r="H26" s="110" t="str">
        <f>_xlfn.IFNA(_xlfn.IFNA(_xlfn.IFNA(INDEX(l_goods!$B$3:$B$65537,MATCH($G26,l_goods!$A$3:$A$65537,0)),INDEX(background_technosphere!$F$2:$F$65536,MATCH($G26,background_technosphere!$C$2:$C$65536,0))),INDEX(l_fp!$B$3:$B$65537,MATCH($G26,l_fp!$A$3:$A$65537,0))),"")</f>
        <v/>
      </c>
    </row>
    <row r="27" spans="2:8" x14ac:dyDescent="0.25">
      <c r="B27" s="109" t="str">
        <f>_xlfn.IFNA(INDEX(l_act!$B$3:$B$65537,MATCH($A27,l_act!$A$3:$A$65537,0)),"")</f>
        <v/>
      </c>
      <c r="D27" s="66" t="str">
        <f>_xlfn.IFNA(_xlfn.IFNA(_xlfn.IFNA(INDEX(l_goods!$B$3:$B$65537,MATCH($C27,l_goods!$A$3:$A$65537,0)),INDEX(background_technosphere!$F$2:$F$65536,MATCH($C27,background_technosphere!$C$2:$C$65536,0))),INDEX(l_fp!$B$3:$B$65537,MATCH($C27,l_fp!$A$3:$A$65537,0))),"")</f>
        <v/>
      </c>
      <c r="H27" s="110" t="str">
        <f>_xlfn.IFNA(_xlfn.IFNA(_xlfn.IFNA(INDEX(l_goods!$B$3:$B$65537,MATCH($G27,l_goods!$A$3:$A$65537,0)),INDEX(background_technosphere!$F$2:$F$65536,MATCH($G27,background_technosphere!$C$2:$C$65536,0))),INDEX(l_fp!$B$3:$B$65537,MATCH($G27,l_fp!$A$3:$A$65537,0))),"")</f>
        <v/>
      </c>
    </row>
    <row r="28" spans="2:8" x14ac:dyDescent="0.25">
      <c r="B28" s="109" t="str">
        <f>_xlfn.IFNA(INDEX(l_act!$B$3:$B$65537,MATCH($A28,l_act!$A$3:$A$65537,0)),"")</f>
        <v/>
      </c>
      <c r="D28" s="66" t="str">
        <f>_xlfn.IFNA(_xlfn.IFNA(_xlfn.IFNA(INDEX(l_goods!$B$3:$B$65537,MATCH($C28,l_goods!$A$3:$A$65537,0)),INDEX(background_technosphere!$F$2:$F$65536,MATCH($C28,background_technosphere!$C$2:$C$65536,0))),INDEX(l_fp!$B$3:$B$65537,MATCH($C28,l_fp!$A$3:$A$65537,0))),"")</f>
        <v/>
      </c>
      <c r="H28" s="110" t="str">
        <f>_xlfn.IFNA(_xlfn.IFNA(_xlfn.IFNA(INDEX(l_goods!$B$3:$B$65537,MATCH($G28,l_goods!$A$3:$A$65537,0)),INDEX(background_technosphere!$F$2:$F$65536,MATCH($G28,background_technosphere!$C$2:$C$65536,0))),INDEX(l_fp!$B$3:$B$65537,MATCH($G28,l_fp!$A$3:$A$65537,0))),"")</f>
        <v/>
      </c>
    </row>
    <row r="29" spans="2:8" x14ac:dyDescent="0.25">
      <c r="B29" s="109" t="str">
        <f>_xlfn.IFNA(INDEX(l_act!$B$3:$B$65537,MATCH($A29,l_act!$A$3:$A$65537,0)),"")</f>
        <v/>
      </c>
      <c r="D29" s="66" t="str">
        <f>_xlfn.IFNA(_xlfn.IFNA(_xlfn.IFNA(INDEX(l_goods!$B$3:$B$65537,MATCH($C29,l_goods!$A$3:$A$65537,0)),INDEX(background_technosphere!$F$2:$F$65536,MATCH($C29,background_technosphere!$C$2:$C$65536,0))),INDEX(l_fp!$B$3:$B$65537,MATCH($C29,l_fp!$A$3:$A$65537,0))),"")</f>
        <v/>
      </c>
      <c r="H29" s="110" t="str">
        <f>_xlfn.IFNA(_xlfn.IFNA(_xlfn.IFNA(INDEX(l_goods!$B$3:$B$65537,MATCH($G29,l_goods!$A$3:$A$65537,0)),INDEX(background_technosphere!$F$2:$F$65536,MATCH($G29,background_technosphere!$C$2:$C$65536,0))),INDEX(l_fp!$B$3:$B$65537,MATCH($G29,l_fp!$A$3:$A$65537,0))),"")</f>
        <v/>
      </c>
    </row>
    <row r="30" spans="2:8" x14ac:dyDescent="0.25">
      <c r="B30" s="109" t="str">
        <f>_xlfn.IFNA(INDEX(l_act!$B$3:$B$65537,MATCH($A30,l_act!$A$3:$A$65537,0)),"")</f>
        <v/>
      </c>
      <c r="D30" s="66" t="str">
        <f>_xlfn.IFNA(_xlfn.IFNA(_xlfn.IFNA(INDEX(l_goods!$B$3:$B$65537,MATCH($C30,l_goods!$A$3:$A$65537,0)),INDEX(background_technosphere!$F$2:$F$65536,MATCH($C30,background_technosphere!$C$2:$C$65536,0))),INDEX(l_fp!$B$3:$B$65537,MATCH($C30,l_fp!$A$3:$A$65537,0))),"")</f>
        <v/>
      </c>
      <c r="H30" s="110" t="str">
        <f>_xlfn.IFNA(_xlfn.IFNA(_xlfn.IFNA(INDEX(l_goods!$B$3:$B$65537,MATCH($G30,l_goods!$A$3:$A$65537,0)),INDEX(background_technosphere!$F$2:$F$65536,MATCH($G30,background_technosphere!$C$2:$C$65536,0))),INDEX(l_fp!$B$3:$B$65537,MATCH($G30,l_fp!$A$3:$A$65537,0))),"")</f>
        <v/>
      </c>
    </row>
    <row r="31" spans="2:8" x14ac:dyDescent="0.25">
      <c r="B31" s="109" t="str">
        <f>_xlfn.IFNA(INDEX(l_act!$B$3:$B$65537,MATCH($A31,l_act!$A$3:$A$65537,0)),"")</f>
        <v/>
      </c>
      <c r="D31" s="66" t="str">
        <f>_xlfn.IFNA(_xlfn.IFNA(_xlfn.IFNA(INDEX(l_goods!$B$3:$B$65537,MATCH($C31,l_goods!$A$3:$A$65537,0)),INDEX(background_technosphere!$F$2:$F$65536,MATCH($C31,background_technosphere!$C$2:$C$65536,0))),INDEX(l_fp!$B$3:$B$65537,MATCH($C31,l_fp!$A$3:$A$65537,0))),"")</f>
        <v/>
      </c>
      <c r="H31" s="110" t="str">
        <f>_xlfn.IFNA(_xlfn.IFNA(_xlfn.IFNA(INDEX(l_goods!$B$3:$B$65537,MATCH($G31,l_goods!$A$3:$A$65537,0)),INDEX(background_technosphere!$F$2:$F$65536,MATCH($G31,background_technosphere!$C$2:$C$65536,0))),INDEX(l_fp!$B$3:$B$65537,MATCH($G31,l_fp!$A$3:$A$65537,0))),"")</f>
        <v/>
      </c>
    </row>
    <row r="32" spans="2:8" x14ac:dyDescent="0.25">
      <c r="B32" s="109" t="str">
        <f>_xlfn.IFNA(INDEX(l_act!$B$3:$B$65537,MATCH($A32,l_act!$A$3:$A$65537,0)),"")</f>
        <v/>
      </c>
      <c r="D32" s="66" t="str">
        <f>_xlfn.IFNA(_xlfn.IFNA(_xlfn.IFNA(INDEX(l_goods!$B$3:$B$65537,MATCH($C32,l_goods!$A$3:$A$65537,0)),INDEX(background_technosphere!$F$2:$F$65536,MATCH($C32,background_technosphere!$C$2:$C$65536,0))),INDEX(l_fp!$B$3:$B$65537,MATCH($C32,l_fp!$A$3:$A$65537,0))),"")</f>
        <v/>
      </c>
      <c r="H32" s="110" t="str">
        <f>_xlfn.IFNA(_xlfn.IFNA(_xlfn.IFNA(INDEX(l_goods!$B$3:$B$65537,MATCH($G32,l_goods!$A$3:$A$65537,0)),INDEX(background_technosphere!$F$2:$F$65536,MATCH($G32,background_technosphere!$C$2:$C$65536,0))),INDEX(l_fp!$B$3:$B$65537,MATCH($G32,l_fp!$A$3:$A$65537,0))),"")</f>
        <v/>
      </c>
    </row>
    <row r="33" spans="2:8" x14ac:dyDescent="0.25">
      <c r="B33" s="109" t="str">
        <f>_xlfn.IFNA(INDEX(l_act!$B$3:$B$65537,MATCH($A33,l_act!$A$3:$A$65537,0)),"")</f>
        <v/>
      </c>
      <c r="D33" s="66" t="str">
        <f>_xlfn.IFNA(_xlfn.IFNA(_xlfn.IFNA(INDEX(l_goods!$B$3:$B$65537,MATCH($C33,l_goods!$A$3:$A$65537,0)),INDEX(background_technosphere!$F$2:$F$65536,MATCH($C33,background_technosphere!$C$2:$C$65536,0))),INDEX(l_fp!$B$3:$B$65537,MATCH($C33,l_fp!$A$3:$A$65537,0))),"")</f>
        <v/>
      </c>
      <c r="H33" s="110" t="str">
        <f>_xlfn.IFNA(_xlfn.IFNA(_xlfn.IFNA(INDEX(l_goods!$B$3:$B$65537,MATCH($G33,l_goods!$A$3:$A$65537,0)),INDEX(background_technosphere!$F$2:$F$65536,MATCH($G33,background_technosphere!$C$2:$C$65536,0))),INDEX(l_fp!$B$3:$B$65537,MATCH($G33,l_fp!$A$3:$A$65537,0))),"")</f>
        <v/>
      </c>
    </row>
    <row r="34" spans="2:8" x14ac:dyDescent="0.25">
      <c r="B34" s="109" t="str">
        <f>_xlfn.IFNA(INDEX(l_act!$B$3:$B$65537,MATCH($A34,l_act!$A$3:$A$65537,0)),"")</f>
        <v/>
      </c>
      <c r="D34" s="66" t="str">
        <f>_xlfn.IFNA(_xlfn.IFNA(_xlfn.IFNA(INDEX(l_goods!$B$3:$B$65537,MATCH($C34,l_goods!$A$3:$A$65537,0)),INDEX(background_technosphere!$F$2:$F$65536,MATCH($C34,background_technosphere!$C$2:$C$65536,0))),INDEX(l_fp!$B$3:$B$65537,MATCH($C34,l_fp!$A$3:$A$65537,0))),"")</f>
        <v/>
      </c>
      <c r="H34" s="110" t="str">
        <f>_xlfn.IFNA(_xlfn.IFNA(_xlfn.IFNA(INDEX(l_goods!$B$3:$B$65537,MATCH($G34,l_goods!$A$3:$A$65537,0)),INDEX(background_technosphere!$F$2:$F$65536,MATCH($G34,background_technosphere!$C$2:$C$65536,0))),INDEX(l_fp!$B$3:$B$65537,MATCH($G34,l_fp!$A$3:$A$65537,0))),"")</f>
        <v/>
      </c>
    </row>
    <row r="35" spans="2:8" x14ac:dyDescent="0.25">
      <c r="B35" s="109" t="str">
        <f>_xlfn.IFNA(INDEX(l_act!$B$3:$B$65537,MATCH($A35,l_act!$A$3:$A$65537,0)),"")</f>
        <v/>
      </c>
      <c r="D35" s="66" t="str">
        <f>_xlfn.IFNA(_xlfn.IFNA(_xlfn.IFNA(INDEX(l_goods!$B$3:$B$65537,MATCH($C35,l_goods!$A$3:$A$65537,0)),INDEX(background_technosphere!$F$2:$F$65536,MATCH($C35,background_technosphere!$C$2:$C$65536,0))),INDEX(l_fp!$B$3:$B$65537,MATCH($C35,l_fp!$A$3:$A$65537,0))),"")</f>
        <v/>
      </c>
      <c r="H35" s="110" t="str">
        <f>_xlfn.IFNA(_xlfn.IFNA(_xlfn.IFNA(INDEX(l_goods!$B$3:$B$65537,MATCH($G35,l_goods!$A$3:$A$65537,0)),INDEX(background_technosphere!$F$2:$F$65536,MATCH($G35,background_technosphere!$C$2:$C$65536,0))),INDEX(l_fp!$B$3:$B$65537,MATCH($G35,l_fp!$A$3:$A$65537,0))),"")</f>
        <v/>
      </c>
    </row>
    <row r="36" spans="2:8" x14ac:dyDescent="0.25">
      <c r="B36" s="109" t="str">
        <f>_xlfn.IFNA(INDEX(l_act!$B$3:$B$65537,MATCH($A36,l_act!$A$3:$A$65537,0)),"")</f>
        <v/>
      </c>
      <c r="D36" s="66" t="str">
        <f>_xlfn.IFNA(_xlfn.IFNA(_xlfn.IFNA(INDEX(l_goods!$B$3:$B$65537,MATCH($C36,l_goods!$A$3:$A$65537,0)),INDEX(background_technosphere!$F$2:$F$65536,MATCH($C36,background_technosphere!$C$2:$C$65536,0))),INDEX(l_fp!$B$3:$B$65537,MATCH($C36,l_fp!$A$3:$A$65537,0))),"")</f>
        <v/>
      </c>
      <c r="H36" s="110" t="str">
        <f>_xlfn.IFNA(_xlfn.IFNA(_xlfn.IFNA(INDEX(l_goods!$B$3:$B$65537,MATCH($G36,l_goods!$A$3:$A$65537,0)),INDEX(background_technosphere!$F$2:$F$65536,MATCH($G36,background_technosphere!$C$2:$C$65536,0))),INDEX(l_fp!$B$3:$B$65537,MATCH($G36,l_fp!$A$3:$A$65537,0))),"")</f>
        <v/>
      </c>
    </row>
    <row r="37" spans="2:8" x14ac:dyDescent="0.25">
      <c r="B37" s="109" t="str">
        <f>_xlfn.IFNA(INDEX(l_act!$B$3:$B$65537,MATCH($A37,l_act!$A$3:$A$65537,0)),"")</f>
        <v/>
      </c>
      <c r="D37" s="66" t="str">
        <f>_xlfn.IFNA(_xlfn.IFNA(_xlfn.IFNA(INDEX(l_goods!$B$3:$B$65537,MATCH($C37,l_goods!$A$3:$A$65537,0)),INDEX(background_technosphere!$F$2:$F$65536,MATCH($C37,background_technosphere!$C$2:$C$65536,0))),INDEX(l_fp!$B$3:$B$65537,MATCH($C37,l_fp!$A$3:$A$65537,0))),"")</f>
        <v/>
      </c>
      <c r="H37" s="110" t="str">
        <f>_xlfn.IFNA(_xlfn.IFNA(_xlfn.IFNA(INDEX(l_goods!$B$3:$B$65537,MATCH($G37,l_goods!$A$3:$A$65537,0)),INDEX(background_technosphere!$F$2:$F$65536,MATCH($G37,background_technosphere!$C$2:$C$65536,0))),INDEX(l_fp!$B$3:$B$65537,MATCH($G37,l_fp!$A$3:$A$65537,0))),"")</f>
        <v/>
      </c>
    </row>
    <row r="38" spans="2:8" x14ac:dyDescent="0.25">
      <c r="B38" s="109" t="str">
        <f>_xlfn.IFNA(INDEX(l_act!$B$3:$B$65537,MATCH($A38,l_act!$A$3:$A$65537,0)),"")</f>
        <v/>
      </c>
      <c r="D38" s="66" t="str">
        <f>_xlfn.IFNA(_xlfn.IFNA(_xlfn.IFNA(INDEX(l_goods!$B$3:$B$65537,MATCH($C38,l_goods!$A$3:$A$65537,0)),INDEX(background_technosphere!$F$2:$F$65536,MATCH($C38,background_technosphere!$C$2:$C$65536,0))),INDEX(l_fp!$B$3:$B$65537,MATCH($C38,l_fp!$A$3:$A$65537,0))),"")</f>
        <v/>
      </c>
      <c r="H38" s="110" t="str">
        <f>_xlfn.IFNA(_xlfn.IFNA(_xlfn.IFNA(INDEX(l_goods!$B$3:$B$65537,MATCH($G38,l_goods!$A$3:$A$65537,0)),INDEX(background_technosphere!$F$2:$F$65536,MATCH($G38,background_technosphere!$C$2:$C$65536,0))),INDEX(l_fp!$B$3:$B$65537,MATCH($G38,l_fp!$A$3:$A$65537,0))),"")</f>
        <v/>
      </c>
    </row>
    <row r="39" spans="2:8" x14ac:dyDescent="0.25">
      <c r="B39" s="109" t="str">
        <f>_xlfn.IFNA(INDEX(l_act!$B$3:$B$65537,MATCH($A39,l_act!$A$3:$A$65537,0)),"")</f>
        <v/>
      </c>
      <c r="D39" s="66" t="str">
        <f>_xlfn.IFNA(_xlfn.IFNA(_xlfn.IFNA(INDEX(l_goods!$B$3:$B$65537,MATCH($C39,l_goods!$A$3:$A$65537,0)),INDEX(background_technosphere!$F$2:$F$65536,MATCH($C39,background_technosphere!$C$2:$C$65536,0))),INDEX(l_fp!$B$3:$B$65537,MATCH($C39,l_fp!$A$3:$A$65537,0))),"")</f>
        <v/>
      </c>
      <c r="H39" s="110" t="str">
        <f>_xlfn.IFNA(_xlfn.IFNA(_xlfn.IFNA(INDEX(l_goods!$B$3:$B$65537,MATCH($G39,l_goods!$A$3:$A$65537,0)),INDEX(background_technosphere!$F$2:$F$65536,MATCH($G39,background_technosphere!$C$2:$C$65536,0))),INDEX(l_fp!$B$3:$B$65537,MATCH($G39,l_fp!$A$3:$A$65537,0))),"")</f>
        <v/>
      </c>
    </row>
    <row r="40" spans="2:8" x14ac:dyDescent="0.25">
      <c r="B40" s="109" t="str">
        <f>_xlfn.IFNA(INDEX(l_act!$B$3:$B$65537,MATCH($A40,l_act!$A$3:$A$65537,0)),"")</f>
        <v/>
      </c>
      <c r="D40" s="66" t="str">
        <f>_xlfn.IFNA(_xlfn.IFNA(_xlfn.IFNA(INDEX(l_goods!$B$3:$B$65537,MATCH($C40,l_goods!$A$3:$A$65537,0)),INDEX(background_technosphere!$F$2:$F$65536,MATCH($C40,background_technosphere!$C$2:$C$65536,0))),INDEX(l_fp!$B$3:$B$65537,MATCH($C40,l_fp!$A$3:$A$65537,0))),"")</f>
        <v/>
      </c>
      <c r="H40" s="110" t="str">
        <f>_xlfn.IFNA(_xlfn.IFNA(_xlfn.IFNA(INDEX(l_goods!$B$3:$B$65537,MATCH($G40,l_goods!$A$3:$A$65537,0)),INDEX(background_technosphere!$F$2:$F$65536,MATCH($G40,background_technosphere!$C$2:$C$65536,0))),INDEX(l_fp!$B$3:$B$65537,MATCH($G40,l_fp!$A$3:$A$65537,0))),"")</f>
        <v/>
      </c>
    </row>
    <row r="41" spans="2:8" x14ac:dyDescent="0.25">
      <c r="B41" s="109" t="str">
        <f>_xlfn.IFNA(INDEX(l_act!$B$3:$B$65537,MATCH($A41,l_act!$A$3:$A$65537,0)),"")</f>
        <v/>
      </c>
      <c r="D41" s="66" t="str">
        <f>_xlfn.IFNA(_xlfn.IFNA(_xlfn.IFNA(INDEX(l_goods!$B$3:$B$65537,MATCH($C41,l_goods!$A$3:$A$65537,0)),INDEX(background_technosphere!$F$2:$F$65536,MATCH($C41,background_technosphere!$C$2:$C$65536,0))),INDEX(l_fp!$B$3:$B$65537,MATCH($C41,l_fp!$A$3:$A$65537,0))),"")</f>
        <v/>
      </c>
      <c r="H41" s="110" t="str">
        <f>_xlfn.IFNA(_xlfn.IFNA(_xlfn.IFNA(INDEX(l_goods!$B$3:$B$65537,MATCH($G41,l_goods!$A$3:$A$65537,0)),INDEX(background_technosphere!$F$2:$F$65536,MATCH($G41,background_technosphere!$C$2:$C$65536,0))),INDEX(l_fp!$B$3:$B$65537,MATCH($G41,l_fp!$A$3:$A$65537,0))),"")</f>
        <v/>
      </c>
    </row>
    <row r="42" spans="2:8" x14ac:dyDescent="0.25">
      <c r="B42" s="109" t="str">
        <f>_xlfn.IFNA(INDEX(l_act!$B$3:$B$65537,MATCH($A42,l_act!$A$3:$A$65537,0)),"")</f>
        <v/>
      </c>
      <c r="D42" s="66" t="str">
        <f>_xlfn.IFNA(_xlfn.IFNA(_xlfn.IFNA(INDEX(l_goods!$B$3:$B$65537,MATCH($C42,l_goods!$A$3:$A$65537,0)),INDEX(background_technosphere!$F$2:$F$65536,MATCH($C42,background_technosphere!$C$2:$C$65536,0))),INDEX(l_fp!$B$3:$B$65537,MATCH($C42,l_fp!$A$3:$A$65537,0))),"")</f>
        <v/>
      </c>
      <c r="H42" s="110" t="str">
        <f>_xlfn.IFNA(_xlfn.IFNA(_xlfn.IFNA(INDEX(l_goods!$B$3:$B$65537,MATCH($G42,l_goods!$A$3:$A$65537,0)),INDEX(background_technosphere!$F$2:$F$65536,MATCH($G42,background_technosphere!$C$2:$C$65536,0))),INDEX(l_fp!$B$3:$B$65537,MATCH($G42,l_fp!$A$3:$A$65537,0))),"")</f>
        <v/>
      </c>
    </row>
    <row r="43" spans="2:8" x14ac:dyDescent="0.25">
      <c r="B43" s="109" t="str">
        <f>_xlfn.IFNA(INDEX(l_act!$B$3:$B$65537,MATCH($A43,l_act!$A$3:$A$65537,0)),"")</f>
        <v/>
      </c>
      <c r="D43" s="66" t="str">
        <f>_xlfn.IFNA(_xlfn.IFNA(_xlfn.IFNA(INDEX(l_goods!$B$3:$B$65537,MATCH($C43,l_goods!$A$3:$A$65537,0)),INDEX(background_technosphere!$F$2:$F$65536,MATCH($C43,background_technosphere!$C$2:$C$65536,0))),INDEX(l_fp!$B$3:$B$65537,MATCH($C43,l_fp!$A$3:$A$65537,0))),"")</f>
        <v/>
      </c>
      <c r="H43" s="110" t="str">
        <f>_xlfn.IFNA(_xlfn.IFNA(_xlfn.IFNA(INDEX(l_goods!$B$3:$B$65537,MATCH($G43,l_goods!$A$3:$A$65537,0)),INDEX(background_technosphere!$F$2:$F$65536,MATCH($G43,background_technosphere!$C$2:$C$65536,0))),INDEX(l_fp!$B$3:$B$65537,MATCH($G43,l_fp!$A$3:$A$65537,0))),"")</f>
        <v/>
      </c>
    </row>
    <row r="44" spans="2:8" x14ac:dyDescent="0.25">
      <c r="B44" s="109" t="str">
        <f>_xlfn.IFNA(INDEX(l_act!$B$3:$B$65537,MATCH($A44,l_act!$A$3:$A$65537,0)),"")</f>
        <v/>
      </c>
      <c r="D44" s="66" t="str">
        <f>_xlfn.IFNA(_xlfn.IFNA(_xlfn.IFNA(INDEX(l_goods!$B$3:$B$65537,MATCH($C44,l_goods!$A$3:$A$65537,0)),INDEX(background_technosphere!$F$2:$F$65536,MATCH($C44,background_technosphere!$C$2:$C$65536,0))),INDEX(l_fp!$B$3:$B$65537,MATCH($C44,l_fp!$A$3:$A$65537,0))),"")</f>
        <v/>
      </c>
      <c r="H44" s="110" t="str">
        <f>_xlfn.IFNA(_xlfn.IFNA(_xlfn.IFNA(INDEX(l_goods!$B$3:$B$65537,MATCH($G44,l_goods!$A$3:$A$65537,0)),INDEX(background_technosphere!$F$2:$F$65536,MATCH($G44,background_technosphere!$C$2:$C$65536,0))),INDEX(l_fp!$B$3:$B$65537,MATCH($G44,l_fp!$A$3:$A$65537,0))),"")</f>
        <v/>
      </c>
    </row>
    <row r="45" spans="2:8" x14ac:dyDescent="0.25">
      <c r="B45" s="109" t="str">
        <f>_xlfn.IFNA(INDEX(l_act!$B$3:$B$65537,MATCH($A45,l_act!$A$3:$A$65537,0)),"")</f>
        <v/>
      </c>
      <c r="D45" s="66" t="str">
        <f>_xlfn.IFNA(_xlfn.IFNA(_xlfn.IFNA(INDEX(l_goods!$B$3:$B$65537,MATCH($C45,l_goods!$A$3:$A$65537,0)),INDEX(background_technosphere!$F$2:$F$65536,MATCH($C45,background_technosphere!$C$2:$C$65536,0))),INDEX(l_fp!$B$3:$B$65537,MATCH($C45,l_fp!$A$3:$A$65537,0))),"")</f>
        <v/>
      </c>
      <c r="H45" s="110" t="str">
        <f>_xlfn.IFNA(_xlfn.IFNA(_xlfn.IFNA(INDEX(l_goods!$B$3:$B$65537,MATCH($G45,l_goods!$A$3:$A$65537,0)),INDEX(background_technosphere!$F$2:$F$65536,MATCH($G45,background_technosphere!$C$2:$C$65536,0))),INDEX(l_fp!$B$3:$B$65537,MATCH($G45,l_fp!$A$3:$A$65537,0))),"")</f>
        <v/>
      </c>
    </row>
    <row r="46" spans="2:8" x14ac:dyDescent="0.25">
      <c r="B46" s="109" t="str">
        <f>_xlfn.IFNA(INDEX(l_act!$B$3:$B$65537,MATCH($A46,l_act!$A$3:$A$65537,0)),"")</f>
        <v/>
      </c>
      <c r="D46" s="66" t="str">
        <f>_xlfn.IFNA(_xlfn.IFNA(_xlfn.IFNA(INDEX(l_goods!$B$3:$B$65537,MATCH($C46,l_goods!$A$3:$A$65537,0)),INDEX(background_technosphere!$F$2:$F$65536,MATCH($C46,background_technosphere!$C$2:$C$65536,0))),INDEX(l_fp!$B$3:$B$65537,MATCH($C46,l_fp!$A$3:$A$65537,0))),"")</f>
        <v/>
      </c>
      <c r="H46" s="110" t="str">
        <f>_xlfn.IFNA(_xlfn.IFNA(_xlfn.IFNA(INDEX(l_goods!$B$3:$B$65537,MATCH($G46,l_goods!$A$3:$A$65537,0)),INDEX(background_technosphere!$F$2:$F$65536,MATCH($G46,background_technosphere!$C$2:$C$65536,0))),INDEX(l_fp!$B$3:$B$65537,MATCH($G46,l_fp!$A$3:$A$65537,0))),"")</f>
        <v/>
      </c>
    </row>
    <row r="47" spans="2:8" x14ac:dyDescent="0.25">
      <c r="B47" s="109" t="str">
        <f>_xlfn.IFNA(INDEX(l_act!$B$3:$B$65537,MATCH($A47,l_act!$A$3:$A$65537,0)),"")</f>
        <v/>
      </c>
      <c r="D47" s="66" t="str">
        <f>_xlfn.IFNA(_xlfn.IFNA(_xlfn.IFNA(INDEX(l_goods!$B$3:$B$65537,MATCH($C47,l_goods!$A$3:$A$65537,0)),INDEX(background_technosphere!$F$2:$F$65536,MATCH($C47,background_technosphere!$C$2:$C$65536,0))),INDEX(l_fp!$B$3:$B$65537,MATCH($C47,l_fp!$A$3:$A$65537,0))),"")</f>
        <v/>
      </c>
      <c r="H47" s="110" t="str">
        <f>_xlfn.IFNA(_xlfn.IFNA(_xlfn.IFNA(INDEX(l_goods!$B$3:$B$65537,MATCH($G47,l_goods!$A$3:$A$65537,0)),INDEX(background_technosphere!$F$2:$F$65536,MATCH($G47,background_technosphere!$C$2:$C$65536,0))),INDEX(l_fp!$B$3:$B$65537,MATCH($G47,l_fp!$A$3:$A$65537,0))),"")</f>
        <v/>
      </c>
    </row>
    <row r="48" spans="2:8" x14ac:dyDescent="0.25">
      <c r="B48" s="109" t="str">
        <f>_xlfn.IFNA(INDEX(l_act!$B$3:$B$65537,MATCH($A48,l_act!$A$3:$A$65537,0)),"")</f>
        <v/>
      </c>
      <c r="D48" s="66" t="str">
        <f>_xlfn.IFNA(_xlfn.IFNA(_xlfn.IFNA(INDEX(l_goods!$B$3:$B$65537,MATCH($C48,l_goods!$A$3:$A$65537,0)),INDEX(background_technosphere!$F$2:$F$65536,MATCH($C48,background_technosphere!$C$2:$C$65536,0))),INDEX(l_fp!$B$3:$B$65537,MATCH($C48,l_fp!$A$3:$A$65537,0))),"")</f>
        <v/>
      </c>
      <c r="H48" s="110" t="str">
        <f>_xlfn.IFNA(_xlfn.IFNA(_xlfn.IFNA(INDEX(l_goods!$B$3:$B$65537,MATCH($G48,l_goods!$A$3:$A$65537,0)),INDEX(background_technosphere!$F$2:$F$65536,MATCH($G48,background_technosphere!$C$2:$C$65536,0))),INDEX(l_fp!$B$3:$B$65537,MATCH($G48,l_fp!$A$3:$A$65537,0))),"")</f>
        <v/>
      </c>
    </row>
    <row r="49" spans="2:8" x14ac:dyDescent="0.25">
      <c r="B49" s="109" t="str">
        <f>_xlfn.IFNA(INDEX(l_act!$B$3:$B$65537,MATCH($A49,l_act!$A$3:$A$65537,0)),"")</f>
        <v/>
      </c>
      <c r="D49" s="66" t="str">
        <f>_xlfn.IFNA(_xlfn.IFNA(_xlfn.IFNA(INDEX(l_goods!$B$3:$B$65537,MATCH($C49,l_goods!$A$3:$A$65537,0)),INDEX(background_technosphere!$F$2:$F$65536,MATCH($C49,background_technosphere!$C$2:$C$65536,0))),INDEX(l_fp!$B$3:$B$65537,MATCH($C49,l_fp!$A$3:$A$65537,0))),"")</f>
        <v/>
      </c>
      <c r="H49" s="110" t="str">
        <f>_xlfn.IFNA(_xlfn.IFNA(_xlfn.IFNA(INDEX(l_goods!$B$3:$B$65537,MATCH($G49,l_goods!$A$3:$A$65537,0)),INDEX(background_technosphere!$F$2:$F$65536,MATCH($G49,background_technosphere!$C$2:$C$65536,0))),INDEX(l_fp!$B$3:$B$65537,MATCH($G49,l_fp!$A$3:$A$65537,0))),"")</f>
        <v/>
      </c>
    </row>
    <row r="50" spans="2:8" x14ac:dyDescent="0.25">
      <c r="B50" s="109" t="str">
        <f>_xlfn.IFNA(INDEX(l_act!$B$3:$B$65537,MATCH($A50,l_act!$A$3:$A$65537,0)),"")</f>
        <v/>
      </c>
      <c r="D50" s="66" t="str">
        <f>_xlfn.IFNA(_xlfn.IFNA(_xlfn.IFNA(INDEX(l_goods!$B$3:$B$65537,MATCH($C50,l_goods!$A$3:$A$65537,0)),INDEX(background_technosphere!$F$2:$F$65536,MATCH($C50,background_technosphere!$C$2:$C$65536,0))),INDEX(l_fp!$B$3:$B$65537,MATCH($C50,l_fp!$A$3:$A$65537,0))),"")</f>
        <v/>
      </c>
      <c r="H50" s="110" t="str">
        <f>_xlfn.IFNA(_xlfn.IFNA(_xlfn.IFNA(INDEX(l_goods!$B$3:$B$65537,MATCH($G50,l_goods!$A$3:$A$65537,0)),INDEX(background_technosphere!$F$2:$F$65536,MATCH($G50,background_technosphere!$C$2:$C$65536,0))),INDEX(l_fp!$B$3:$B$65537,MATCH($G50,l_fp!$A$3:$A$65537,0))),"")</f>
        <v/>
      </c>
    </row>
    <row r="51" spans="2:8" x14ac:dyDescent="0.25">
      <c r="B51" s="109" t="str">
        <f>_xlfn.IFNA(INDEX(l_act!$B$3:$B$65537,MATCH($A51,l_act!$A$3:$A$65537,0)),"")</f>
        <v/>
      </c>
      <c r="D51" s="66" t="str">
        <f>_xlfn.IFNA(_xlfn.IFNA(_xlfn.IFNA(INDEX(l_goods!$B$3:$B$65537,MATCH($C51,l_goods!$A$3:$A$65537,0)),INDEX(background_technosphere!$F$2:$F$65536,MATCH($C51,background_technosphere!$C$2:$C$65536,0))),INDEX(l_fp!$B$3:$B$65537,MATCH($C51,l_fp!$A$3:$A$65537,0))),"")</f>
        <v/>
      </c>
      <c r="H51" s="110" t="str">
        <f>_xlfn.IFNA(_xlfn.IFNA(_xlfn.IFNA(INDEX(l_goods!$B$3:$B$65537,MATCH($G51,l_goods!$A$3:$A$65537,0)),INDEX(background_technosphere!$F$2:$F$65536,MATCH($G51,background_technosphere!$C$2:$C$65536,0))),INDEX(l_fp!$B$3:$B$65537,MATCH($G51,l_fp!$A$3:$A$65537,0))),"")</f>
        <v/>
      </c>
    </row>
    <row r="52" spans="2:8" x14ac:dyDescent="0.25">
      <c r="B52" s="109" t="str">
        <f>_xlfn.IFNA(INDEX(l_act!$B$3:$B$65537,MATCH($A52,l_act!$A$3:$A$65537,0)),"")</f>
        <v/>
      </c>
      <c r="D52" s="66" t="str">
        <f>_xlfn.IFNA(_xlfn.IFNA(_xlfn.IFNA(INDEX(l_goods!$B$3:$B$65537,MATCH($C52,l_goods!$A$3:$A$65537,0)),INDEX(background_technosphere!$F$2:$F$65536,MATCH($C52,background_technosphere!$C$2:$C$65536,0))),INDEX(l_fp!$B$3:$B$65537,MATCH($C52,l_fp!$A$3:$A$65537,0))),"")</f>
        <v/>
      </c>
      <c r="H52" s="110" t="str">
        <f>_xlfn.IFNA(_xlfn.IFNA(_xlfn.IFNA(INDEX(l_goods!$B$3:$B$65537,MATCH($G52,l_goods!$A$3:$A$65537,0)),INDEX(background_technosphere!$F$2:$F$65536,MATCH($G52,background_technosphere!$C$2:$C$65536,0))),INDEX(l_fp!$B$3:$B$65537,MATCH($G52,l_fp!$A$3:$A$65537,0))),"")</f>
        <v/>
      </c>
    </row>
    <row r="53" spans="2:8" x14ac:dyDescent="0.25">
      <c r="B53" s="109" t="str">
        <f>_xlfn.IFNA(INDEX(l_act!$B$3:$B$65537,MATCH($A53,l_act!$A$3:$A$65537,0)),"")</f>
        <v/>
      </c>
      <c r="D53" s="66" t="str">
        <f>_xlfn.IFNA(_xlfn.IFNA(_xlfn.IFNA(INDEX(l_goods!$B$3:$B$65537,MATCH($C53,l_goods!$A$3:$A$65537,0)),INDEX(background_technosphere!$F$2:$F$65536,MATCH($C53,background_technosphere!$C$2:$C$65536,0))),INDEX(l_fp!$B$3:$B$65537,MATCH($C53,l_fp!$A$3:$A$65537,0))),"")</f>
        <v/>
      </c>
      <c r="H53" s="110" t="str">
        <f>_xlfn.IFNA(_xlfn.IFNA(_xlfn.IFNA(INDEX(l_goods!$B$3:$B$65537,MATCH($G53,l_goods!$A$3:$A$65537,0)),INDEX(background_technosphere!$F$2:$F$65536,MATCH($G53,background_technosphere!$C$2:$C$65536,0))),INDEX(l_fp!$B$3:$B$65537,MATCH($G53,l_fp!$A$3:$A$65537,0))),"")</f>
        <v/>
      </c>
    </row>
    <row r="54" spans="2:8" x14ac:dyDescent="0.25">
      <c r="B54" s="109" t="str">
        <f>_xlfn.IFNA(INDEX(l_act!$B$3:$B$65537,MATCH($A54,l_act!$A$3:$A$65537,0)),"")</f>
        <v/>
      </c>
      <c r="D54" s="66" t="str">
        <f>_xlfn.IFNA(_xlfn.IFNA(_xlfn.IFNA(INDEX(l_goods!$B$3:$B$65537,MATCH($C54,l_goods!$A$3:$A$65537,0)),INDEX(background_technosphere!$F$2:$F$65536,MATCH($C54,background_technosphere!$C$2:$C$65536,0))),INDEX(l_fp!$B$3:$B$65537,MATCH($C54,l_fp!$A$3:$A$65537,0))),"")</f>
        <v/>
      </c>
      <c r="H54" s="110" t="str">
        <f>_xlfn.IFNA(_xlfn.IFNA(_xlfn.IFNA(INDEX(l_goods!$B$3:$B$65537,MATCH($G54,l_goods!$A$3:$A$65537,0)),INDEX(background_technosphere!$F$2:$F$65536,MATCH($G54,background_technosphere!$C$2:$C$65536,0))),INDEX(l_fp!$B$3:$B$65537,MATCH($G54,l_fp!$A$3:$A$65537,0))),"")</f>
        <v/>
      </c>
    </row>
    <row r="55" spans="2:8" x14ac:dyDescent="0.25">
      <c r="B55" s="109" t="str">
        <f>_xlfn.IFNA(INDEX(l_act!$B$3:$B$65537,MATCH($A55,l_act!$A$3:$A$65537,0)),"")</f>
        <v/>
      </c>
      <c r="D55" s="66" t="str">
        <f>_xlfn.IFNA(_xlfn.IFNA(_xlfn.IFNA(INDEX(l_goods!$B$3:$B$65537,MATCH($C55,l_goods!$A$3:$A$65537,0)),INDEX(background_technosphere!$F$2:$F$65536,MATCH($C55,background_technosphere!$C$2:$C$65536,0))),INDEX(l_fp!$B$3:$B$65537,MATCH($C55,l_fp!$A$3:$A$65537,0))),"")</f>
        <v/>
      </c>
      <c r="H55" s="110" t="str">
        <f>_xlfn.IFNA(_xlfn.IFNA(_xlfn.IFNA(INDEX(l_goods!$B$3:$B$65537,MATCH($G55,l_goods!$A$3:$A$65537,0)),INDEX(background_technosphere!$F$2:$F$65536,MATCH($G55,background_technosphere!$C$2:$C$65536,0))),INDEX(l_fp!$B$3:$B$65537,MATCH($G55,l_fp!$A$3:$A$65537,0))),"")</f>
        <v/>
      </c>
    </row>
    <row r="56" spans="2:8" x14ac:dyDescent="0.25">
      <c r="B56" s="109" t="str">
        <f>_xlfn.IFNA(INDEX(l_act!$B$3:$B$65537,MATCH($A56,l_act!$A$3:$A$65537,0)),"")</f>
        <v/>
      </c>
      <c r="D56" s="66" t="str">
        <f>_xlfn.IFNA(_xlfn.IFNA(_xlfn.IFNA(INDEX(l_goods!$B$3:$B$65537,MATCH($C56,l_goods!$A$3:$A$65537,0)),INDEX(background_technosphere!$F$2:$F$65536,MATCH($C56,background_technosphere!$C$2:$C$65536,0))),INDEX(l_fp!$B$3:$B$65537,MATCH($C56,l_fp!$A$3:$A$65537,0))),"")</f>
        <v/>
      </c>
      <c r="H56" s="110" t="str">
        <f>_xlfn.IFNA(_xlfn.IFNA(_xlfn.IFNA(INDEX(l_goods!$B$3:$B$65537,MATCH($G56,l_goods!$A$3:$A$65537,0)),INDEX(background_technosphere!$F$2:$F$65536,MATCH($G56,background_technosphere!$C$2:$C$65536,0))),INDEX(l_fp!$B$3:$B$65537,MATCH($G56,l_fp!$A$3:$A$65537,0))),"")</f>
        <v/>
      </c>
    </row>
    <row r="57" spans="2:8" x14ac:dyDescent="0.25">
      <c r="B57" s="109" t="str">
        <f>_xlfn.IFNA(INDEX(l_act!$B$3:$B$65537,MATCH($A57,l_act!$A$3:$A$65537,0)),"")</f>
        <v/>
      </c>
      <c r="D57" s="66" t="str">
        <f>_xlfn.IFNA(_xlfn.IFNA(_xlfn.IFNA(INDEX(l_goods!$B$3:$B$65537,MATCH($C57,l_goods!$A$3:$A$65537,0)),INDEX(background_technosphere!$F$2:$F$65536,MATCH($C57,background_technosphere!$C$2:$C$65536,0))),INDEX(l_fp!$B$3:$B$65537,MATCH($C57,l_fp!$A$3:$A$65537,0))),"")</f>
        <v/>
      </c>
      <c r="H57" s="110" t="str">
        <f>_xlfn.IFNA(_xlfn.IFNA(_xlfn.IFNA(INDEX(l_goods!$B$3:$B$65537,MATCH($G57,l_goods!$A$3:$A$65537,0)),INDEX(background_technosphere!$F$2:$F$65536,MATCH($G57,background_technosphere!$C$2:$C$65536,0))),INDEX(l_fp!$B$3:$B$65537,MATCH($G57,l_fp!$A$3:$A$65537,0))),"")</f>
        <v/>
      </c>
    </row>
    <row r="58" spans="2:8" x14ac:dyDescent="0.25">
      <c r="B58" s="109" t="str">
        <f>_xlfn.IFNA(INDEX(l_act!$B$3:$B$65537,MATCH($A58,l_act!$A$3:$A$65537,0)),"")</f>
        <v/>
      </c>
      <c r="D58" s="66" t="str">
        <f>_xlfn.IFNA(_xlfn.IFNA(_xlfn.IFNA(INDEX(l_goods!$B$3:$B$65537,MATCH($C58,l_goods!$A$3:$A$65537,0)),INDEX(background_technosphere!$F$2:$F$65536,MATCH($C58,background_technosphere!$C$2:$C$65536,0))),INDEX(l_fp!$B$3:$B$65537,MATCH($C58,l_fp!$A$3:$A$65537,0))),"")</f>
        <v/>
      </c>
      <c r="H58" s="110" t="str">
        <f>_xlfn.IFNA(_xlfn.IFNA(_xlfn.IFNA(INDEX(l_goods!$B$3:$B$65537,MATCH($G58,l_goods!$A$3:$A$65537,0)),INDEX(background_technosphere!$F$2:$F$65536,MATCH($G58,background_technosphere!$C$2:$C$65536,0))),INDEX(l_fp!$B$3:$B$65537,MATCH($G58,l_fp!$A$3:$A$65537,0))),"")</f>
        <v/>
      </c>
    </row>
    <row r="59" spans="2:8" x14ac:dyDescent="0.25">
      <c r="B59" s="109" t="str">
        <f>_xlfn.IFNA(INDEX(l_act!$B$3:$B$65537,MATCH($A59,l_act!$A$3:$A$65537,0)),"")</f>
        <v/>
      </c>
      <c r="D59" s="66" t="str">
        <f>_xlfn.IFNA(_xlfn.IFNA(_xlfn.IFNA(INDEX(l_goods!$B$3:$B$65537,MATCH($C59,l_goods!$A$3:$A$65537,0)),INDEX(background_technosphere!$F$2:$F$65536,MATCH($C59,background_technosphere!$C$2:$C$65536,0))),INDEX(l_fp!$B$3:$B$65537,MATCH($C59,l_fp!$A$3:$A$65537,0))),"")</f>
        <v/>
      </c>
      <c r="H59" s="110" t="str">
        <f>_xlfn.IFNA(_xlfn.IFNA(_xlfn.IFNA(INDEX(l_goods!$B$3:$B$65537,MATCH($G59,l_goods!$A$3:$A$65537,0)),INDEX(background_technosphere!$F$2:$F$65536,MATCH($G59,background_technosphere!$C$2:$C$65536,0))),INDEX(l_fp!$B$3:$B$65537,MATCH($G59,l_fp!$A$3:$A$65537,0))),"")</f>
        <v/>
      </c>
    </row>
    <row r="60" spans="2:8" x14ac:dyDescent="0.25">
      <c r="B60" s="109" t="str">
        <f>_xlfn.IFNA(INDEX(l_act!$B$3:$B$65537,MATCH($A60,l_act!$A$3:$A$65537,0)),"")</f>
        <v/>
      </c>
      <c r="D60" s="66" t="str">
        <f>_xlfn.IFNA(_xlfn.IFNA(_xlfn.IFNA(INDEX(l_goods!$B$3:$B$65537,MATCH($C60,l_goods!$A$3:$A$65537,0)),INDEX(background_technosphere!$F$2:$F$65536,MATCH($C60,background_technosphere!$C$2:$C$65536,0))),INDEX(l_fp!$B$3:$B$65537,MATCH($C60,l_fp!$A$3:$A$65537,0))),"")</f>
        <v/>
      </c>
      <c r="H60" s="110" t="str">
        <f>_xlfn.IFNA(_xlfn.IFNA(_xlfn.IFNA(INDEX(l_goods!$B$3:$B$65537,MATCH($G60,l_goods!$A$3:$A$65537,0)),INDEX(background_technosphere!$F$2:$F$65536,MATCH($G60,background_technosphere!$C$2:$C$65536,0))),INDEX(l_fp!$B$3:$B$65537,MATCH($G60,l_fp!$A$3:$A$65537,0))),"")</f>
        <v/>
      </c>
    </row>
    <row r="61" spans="2:8" x14ac:dyDescent="0.25">
      <c r="B61" s="109" t="str">
        <f>_xlfn.IFNA(INDEX(l_act!$B$3:$B$65537,MATCH($A61,l_act!$A$3:$A$65537,0)),"")</f>
        <v/>
      </c>
      <c r="D61" s="66" t="str">
        <f>_xlfn.IFNA(_xlfn.IFNA(_xlfn.IFNA(INDEX(l_goods!$B$3:$B$65537,MATCH($C61,l_goods!$A$3:$A$65537,0)),INDEX(background_technosphere!$F$2:$F$65536,MATCH($C61,background_technosphere!$C$2:$C$65536,0))),INDEX(l_fp!$B$3:$B$65537,MATCH($C61,l_fp!$A$3:$A$65537,0))),"")</f>
        <v/>
      </c>
      <c r="H61" s="110" t="str">
        <f>_xlfn.IFNA(_xlfn.IFNA(_xlfn.IFNA(INDEX(l_goods!$B$3:$B$65537,MATCH($G61,l_goods!$A$3:$A$65537,0)),INDEX(background_technosphere!$F$2:$F$65536,MATCH($G61,background_technosphere!$C$2:$C$65536,0))),INDEX(l_fp!$B$3:$B$65537,MATCH($G61,l_fp!$A$3:$A$65537,0))),"")</f>
        <v/>
      </c>
    </row>
    <row r="62" spans="2:8" x14ac:dyDescent="0.25">
      <c r="B62" s="109" t="str">
        <f>_xlfn.IFNA(INDEX(l_act!$B$3:$B$65537,MATCH($A62,l_act!$A$3:$A$65537,0)),"")</f>
        <v/>
      </c>
      <c r="D62" s="66" t="str">
        <f>_xlfn.IFNA(_xlfn.IFNA(_xlfn.IFNA(INDEX(l_goods!$B$3:$B$65537,MATCH($C62,l_goods!$A$3:$A$65537,0)),INDEX(background_technosphere!$F$2:$F$65536,MATCH($C62,background_technosphere!$C$2:$C$65536,0))),INDEX(l_fp!$B$3:$B$65537,MATCH($C62,l_fp!$A$3:$A$65537,0))),"")</f>
        <v/>
      </c>
      <c r="H62" s="110" t="str">
        <f>_xlfn.IFNA(_xlfn.IFNA(_xlfn.IFNA(INDEX(l_goods!$B$3:$B$65537,MATCH($G62,l_goods!$A$3:$A$65537,0)),INDEX(background_technosphere!$F$2:$F$65536,MATCH($G62,background_technosphere!$C$2:$C$65536,0))),INDEX(l_fp!$B$3:$B$65537,MATCH($G62,l_fp!$A$3:$A$65537,0))),"")</f>
        <v/>
      </c>
    </row>
    <row r="63" spans="2:8" x14ac:dyDescent="0.25">
      <c r="B63" s="109" t="str">
        <f>_xlfn.IFNA(INDEX(l_act!$B$3:$B$65537,MATCH($A63,l_act!$A$3:$A$65537,0)),"")</f>
        <v/>
      </c>
      <c r="D63" s="66" t="str">
        <f>_xlfn.IFNA(_xlfn.IFNA(_xlfn.IFNA(INDEX(l_goods!$B$3:$B$65537,MATCH($C63,l_goods!$A$3:$A$65537,0)),INDEX(background_technosphere!$F$2:$F$65536,MATCH($C63,background_technosphere!$C$2:$C$65536,0))),INDEX(l_fp!$B$3:$B$65537,MATCH($C63,l_fp!$A$3:$A$65537,0))),"")</f>
        <v/>
      </c>
      <c r="H63" s="110" t="str">
        <f>_xlfn.IFNA(_xlfn.IFNA(_xlfn.IFNA(INDEX(l_goods!$B$3:$B$65537,MATCH($G63,l_goods!$A$3:$A$65537,0)),INDEX(background_technosphere!$F$2:$F$65536,MATCH($G63,background_technosphere!$C$2:$C$65536,0))),INDEX(l_fp!$B$3:$B$65537,MATCH($G63,l_fp!$A$3:$A$65537,0))),"")</f>
        <v/>
      </c>
    </row>
    <row r="64" spans="2:8" x14ac:dyDescent="0.25">
      <c r="B64" s="109" t="str">
        <f>_xlfn.IFNA(INDEX(l_act!$B$3:$B$65537,MATCH($A64,l_act!$A$3:$A$65537,0)),"")</f>
        <v/>
      </c>
      <c r="D64" s="66" t="str">
        <f>_xlfn.IFNA(_xlfn.IFNA(_xlfn.IFNA(INDEX(l_goods!$B$3:$B$65537,MATCH($C64,l_goods!$A$3:$A$65537,0)),INDEX(background_technosphere!$F$2:$F$65536,MATCH($C64,background_technosphere!$C$2:$C$65536,0))),INDEX(l_fp!$B$3:$B$65537,MATCH($C64,l_fp!$A$3:$A$65537,0))),"")</f>
        <v/>
      </c>
      <c r="H64" s="110" t="str">
        <f>_xlfn.IFNA(_xlfn.IFNA(_xlfn.IFNA(INDEX(l_goods!$B$3:$B$65537,MATCH($G64,l_goods!$A$3:$A$65537,0)),INDEX(background_technosphere!$F$2:$F$65536,MATCH($G64,background_technosphere!$C$2:$C$65536,0))),INDEX(l_fp!$B$3:$B$65537,MATCH($G64,l_fp!$A$3:$A$65537,0))),"")</f>
        <v/>
      </c>
    </row>
    <row r="65" spans="2:8" x14ac:dyDescent="0.25">
      <c r="B65" s="109" t="str">
        <f>_xlfn.IFNA(INDEX(l_act!$B$3:$B$65537,MATCH($A65,l_act!$A$3:$A$65537,0)),"")</f>
        <v/>
      </c>
      <c r="D65" s="66" t="str">
        <f>_xlfn.IFNA(_xlfn.IFNA(_xlfn.IFNA(INDEX(l_goods!$B$3:$B$65537,MATCH($C65,l_goods!$A$3:$A$65537,0)),INDEX(background_technosphere!$F$2:$F$65536,MATCH($C65,background_technosphere!$C$2:$C$65536,0))),INDEX(l_fp!$B$3:$B$65537,MATCH($C65,l_fp!$A$3:$A$65537,0))),"")</f>
        <v/>
      </c>
      <c r="H65" s="110" t="str">
        <f>_xlfn.IFNA(_xlfn.IFNA(_xlfn.IFNA(INDEX(l_goods!$B$3:$B$65537,MATCH($G65,l_goods!$A$3:$A$65537,0)),INDEX(background_technosphere!$F$2:$F$65536,MATCH($G65,background_technosphere!$C$2:$C$65536,0))),INDEX(l_fp!$B$3:$B$65537,MATCH($G65,l_fp!$A$3:$A$65537,0))),"")</f>
        <v/>
      </c>
    </row>
    <row r="66" spans="2:8" x14ac:dyDescent="0.25">
      <c r="B66" s="109" t="str">
        <f>_xlfn.IFNA(INDEX(l_act!$B$3:$B$65537,MATCH($A66,l_act!$A$3:$A$65537,0)),"")</f>
        <v/>
      </c>
      <c r="D66" s="66" t="str">
        <f>_xlfn.IFNA(_xlfn.IFNA(_xlfn.IFNA(INDEX(l_goods!$B$3:$B$65537,MATCH($C66,l_goods!$A$3:$A$65537,0)),INDEX(background_technosphere!$F$2:$F$65536,MATCH($C66,background_technosphere!$C$2:$C$65536,0))),INDEX(l_fp!$B$3:$B$65537,MATCH($C66,l_fp!$A$3:$A$65537,0))),"")</f>
        <v/>
      </c>
      <c r="H66" s="110" t="str">
        <f>_xlfn.IFNA(_xlfn.IFNA(_xlfn.IFNA(INDEX(l_goods!$B$3:$B$65537,MATCH($G66,l_goods!$A$3:$A$65537,0)),INDEX(background_technosphere!$F$2:$F$65536,MATCH($G66,background_technosphere!$C$2:$C$65536,0))),INDEX(l_fp!$B$3:$B$65537,MATCH($G66,l_fp!$A$3:$A$65537,0))),"")</f>
        <v/>
      </c>
    </row>
    <row r="67" spans="2:8" x14ac:dyDescent="0.25">
      <c r="B67" s="109" t="str">
        <f>_xlfn.IFNA(INDEX(l_act!$B$3:$B$65537,MATCH($A67,l_act!$A$3:$A$65537,0)),"")</f>
        <v/>
      </c>
      <c r="D67" s="66" t="str">
        <f>_xlfn.IFNA(_xlfn.IFNA(_xlfn.IFNA(INDEX(l_goods!$B$3:$B$65537,MATCH($C67,l_goods!$A$3:$A$65537,0)),INDEX(background_technosphere!$F$2:$F$65536,MATCH($C67,background_technosphere!$C$2:$C$65536,0))),INDEX(l_fp!$B$3:$B$65537,MATCH($C67,l_fp!$A$3:$A$65537,0))),"")</f>
        <v/>
      </c>
      <c r="H67" s="110" t="str">
        <f>_xlfn.IFNA(_xlfn.IFNA(_xlfn.IFNA(INDEX(l_goods!$B$3:$B$65537,MATCH($G67,l_goods!$A$3:$A$65537,0)),INDEX(background_technosphere!$F$2:$F$65536,MATCH($G67,background_technosphere!$C$2:$C$65536,0))),INDEX(l_fp!$B$3:$B$65537,MATCH($G67,l_fp!$A$3:$A$65537,0))),"")</f>
        <v/>
      </c>
    </row>
    <row r="68" spans="2:8" x14ac:dyDescent="0.25">
      <c r="B68" s="109" t="str">
        <f>_xlfn.IFNA(INDEX(l_act!$B$3:$B$65537,MATCH($A68,l_act!$A$3:$A$65537,0)),"")</f>
        <v/>
      </c>
      <c r="D68" s="66" t="str">
        <f>_xlfn.IFNA(_xlfn.IFNA(_xlfn.IFNA(INDEX(l_goods!$B$3:$B$65537,MATCH($C68,l_goods!$A$3:$A$65537,0)),INDEX(background_technosphere!$F$2:$F$65536,MATCH($C68,background_technosphere!$C$2:$C$65536,0))),INDEX(l_fp!$B$3:$B$65537,MATCH($C68,l_fp!$A$3:$A$65537,0))),"")</f>
        <v/>
      </c>
      <c r="H68" s="110" t="str">
        <f>_xlfn.IFNA(_xlfn.IFNA(_xlfn.IFNA(INDEX(l_goods!$B$3:$B$65537,MATCH($G68,l_goods!$A$3:$A$65537,0)),INDEX(background_technosphere!$F$2:$F$65536,MATCH($G68,background_technosphere!$C$2:$C$65536,0))),INDEX(l_fp!$B$3:$B$65537,MATCH($G68,l_fp!$A$3:$A$65537,0))),"")</f>
        <v/>
      </c>
    </row>
    <row r="69" spans="2:8" x14ac:dyDescent="0.25">
      <c r="B69" s="109" t="str">
        <f>_xlfn.IFNA(INDEX(l_act!$B$3:$B$65537,MATCH($A69,l_act!$A$3:$A$65537,0)),"")</f>
        <v/>
      </c>
      <c r="D69" s="66" t="str">
        <f>_xlfn.IFNA(_xlfn.IFNA(_xlfn.IFNA(INDEX(l_goods!$B$3:$B$65537,MATCH($C69,l_goods!$A$3:$A$65537,0)),INDEX(background_technosphere!$F$2:$F$65536,MATCH($C69,background_technosphere!$C$2:$C$65536,0))),INDEX(l_fp!$B$3:$B$65537,MATCH($C69,l_fp!$A$3:$A$65537,0))),"")</f>
        <v/>
      </c>
      <c r="H69" s="110" t="str">
        <f>_xlfn.IFNA(_xlfn.IFNA(_xlfn.IFNA(INDEX(l_goods!$B$3:$B$65537,MATCH($G69,l_goods!$A$3:$A$65537,0)),INDEX(background_technosphere!$F$2:$F$65536,MATCH($G69,background_technosphere!$C$2:$C$65536,0))),INDEX(l_fp!$B$3:$B$65537,MATCH($G69,l_fp!$A$3:$A$65537,0))),"")</f>
        <v/>
      </c>
    </row>
    <row r="70" spans="2:8" x14ac:dyDescent="0.25">
      <c r="B70" s="109" t="str">
        <f>_xlfn.IFNA(INDEX(l_act!$B$3:$B$65537,MATCH($A70,l_act!$A$3:$A$65537,0)),"")</f>
        <v/>
      </c>
      <c r="D70" s="66" t="str">
        <f>_xlfn.IFNA(_xlfn.IFNA(_xlfn.IFNA(INDEX(l_goods!$B$3:$B$65537,MATCH($C70,l_goods!$A$3:$A$65537,0)),INDEX(background_technosphere!$F$2:$F$65536,MATCH($C70,background_technosphere!$C$2:$C$65536,0))),INDEX(l_fp!$B$3:$B$65537,MATCH($C70,l_fp!$A$3:$A$65537,0))),"")</f>
        <v/>
      </c>
      <c r="H70" s="110" t="str">
        <f>_xlfn.IFNA(_xlfn.IFNA(_xlfn.IFNA(INDEX(l_goods!$B$3:$B$65537,MATCH($G70,l_goods!$A$3:$A$65537,0)),INDEX(background_technosphere!$F$2:$F$65536,MATCH($G70,background_technosphere!$C$2:$C$65536,0))),INDEX(l_fp!$B$3:$B$65537,MATCH($G70,l_fp!$A$3:$A$65537,0))),"")</f>
        <v/>
      </c>
    </row>
    <row r="71" spans="2:8" x14ac:dyDescent="0.25">
      <c r="B71" s="109" t="str">
        <f>_xlfn.IFNA(INDEX(l_act!$B$3:$B$65537,MATCH($A71,l_act!$A$3:$A$65537,0)),"")</f>
        <v/>
      </c>
      <c r="D71" s="66" t="str">
        <f>_xlfn.IFNA(_xlfn.IFNA(_xlfn.IFNA(INDEX(l_goods!$B$3:$B$65537,MATCH($C71,l_goods!$A$3:$A$65537,0)),INDEX(background_technosphere!$F$2:$F$65536,MATCH($C71,background_technosphere!$C$2:$C$65536,0))),INDEX(l_fp!$B$3:$B$65537,MATCH($C71,l_fp!$A$3:$A$65537,0))),"")</f>
        <v/>
      </c>
      <c r="H71" s="110" t="str">
        <f>_xlfn.IFNA(_xlfn.IFNA(_xlfn.IFNA(INDEX(l_goods!$B$3:$B$65537,MATCH($G71,l_goods!$A$3:$A$65537,0)),INDEX(background_technosphere!$F$2:$F$65536,MATCH($G71,background_technosphere!$C$2:$C$65536,0))),INDEX(l_fp!$B$3:$B$65537,MATCH($G71,l_fp!$A$3:$A$65537,0))),"")</f>
        <v/>
      </c>
    </row>
    <row r="72" spans="2:8" x14ac:dyDescent="0.25">
      <c r="B72" s="109" t="str">
        <f>_xlfn.IFNA(INDEX(l_act!$B$3:$B$65537,MATCH($A72,l_act!$A$3:$A$65537,0)),"")</f>
        <v/>
      </c>
      <c r="D72" s="66" t="str">
        <f>_xlfn.IFNA(_xlfn.IFNA(_xlfn.IFNA(INDEX(l_goods!$B$3:$B$65537,MATCH($C72,l_goods!$A$3:$A$65537,0)),INDEX(background_technosphere!$F$2:$F$65536,MATCH($C72,background_technosphere!$C$2:$C$65536,0))),INDEX(l_fp!$B$3:$B$65537,MATCH($C72,l_fp!$A$3:$A$65537,0))),"")</f>
        <v/>
      </c>
      <c r="H72" s="110" t="str">
        <f>_xlfn.IFNA(_xlfn.IFNA(_xlfn.IFNA(INDEX(l_goods!$B$3:$B$65537,MATCH($G72,l_goods!$A$3:$A$65537,0)),INDEX(background_technosphere!$F$2:$F$65536,MATCH($G72,background_technosphere!$C$2:$C$65536,0))),INDEX(l_fp!$B$3:$B$65537,MATCH($G72,l_fp!$A$3:$A$65537,0))),"")</f>
        <v/>
      </c>
    </row>
    <row r="73" spans="2:8" x14ac:dyDescent="0.25">
      <c r="B73" s="109" t="str">
        <f>_xlfn.IFNA(INDEX(l_act!$B$3:$B$65537,MATCH($A73,l_act!$A$3:$A$65537,0)),"")</f>
        <v/>
      </c>
      <c r="D73" s="66" t="str">
        <f>_xlfn.IFNA(_xlfn.IFNA(_xlfn.IFNA(INDEX(l_goods!$B$3:$B$65537,MATCH($C73,l_goods!$A$3:$A$65537,0)),INDEX(background_technosphere!$F$2:$F$65536,MATCH($C73,background_technosphere!$C$2:$C$65536,0))),INDEX(l_fp!$B$3:$B$65537,MATCH($C73,l_fp!$A$3:$A$65537,0))),"")</f>
        <v/>
      </c>
      <c r="H73" s="110" t="str">
        <f>_xlfn.IFNA(_xlfn.IFNA(_xlfn.IFNA(INDEX(l_goods!$B$3:$B$65537,MATCH($G73,l_goods!$A$3:$A$65537,0)),INDEX(background_technosphere!$F$2:$F$65536,MATCH($G73,background_technosphere!$C$2:$C$65536,0))),INDEX(l_fp!$B$3:$B$65537,MATCH($G73,l_fp!$A$3:$A$65537,0))),"")</f>
        <v/>
      </c>
    </row>
    <row r="74" spans="2:8" x14ac:dyDescent="0.25">
      <c r="B74" s="109" t="str">
        <f>_xlfn.IFNA(INDEX(l_act!$B$3:$B$65537,MATCH($A74,l_act!$A$3:$A$65537,0)),"")</f>
        <v/>
      </c>
      <c r="D74" s="66" t="str">
        <f>_xlfn.IFNA(_xlfn.IFNA(_xlfn.IFNA(INDEX(l_goods!$B$3:$B$65537,MATCH($C74,l_goods!$A$3:$A$65537,0)),INDEX(background_technosphere!$F$2:$F$65536,MATCH($C74,background_technosphere!$C$2:$C$65536,0))),INDEX(l_fp!$B$3:$B$65537,MATCH($C74,l_fp!$A$3:$A$65537,0))),"")</f>
        <v/>
      </c>
      <c r="H74" s="110" t="str">
        <f>_xlfn.IFNA(_xlfn.IFNA(_xlfn.IFNA(INDEX(l_goods!$B$3:$B$65537,MATCH($G74,l_goods!$A$3:$A$65537,0)),INDEX(background_technosphere!$F$2:$F$65536,MATCH($G74,background_technosphere!$C$2:$C$65536,0))),INDEX(l_fp!$B$3:$B$65537,MATCH($G74,l_fp!$A$3:$A$65537,0))),"")</f>
        <v/>
      </c>
    </row>
    <row r="75" spans="2:8" x14ac:dyDescent="0.25">
      <c r="B75" s="109" t="str">
        <f>_xlfn.IFNA(INDEX(l_act!$B$3:$B$65537,MATCH($A75,l_act!$A$3:$A$65537,0)),"")</f>
        <v/>
      </c>
      <c r="D75" s="66" t="str">
        <f>_xlfn.IFNA(_xlfn.IFNA(_xlfn.IFNA(INDEX(l_goods!$B$3:$B$65537,MATCH($C75,l_goods!$A$3:$A$65537,0)),INDEX(background_technosphere!$F$2:$F$65536,MATCH($C75,background_technosphere!$C$2:$C$65536,0))),INDEX(l_fp!$B$3:$B$65537,MATCH($C75,l_fp!$A$3:$A$65537,0))),"")</f>
        <v/>
      </c>
      <c r="H75" s="110" t="str">
        <f>_xlfn.IFNA(_xlfn.IFNA(_xlfn.IFNA(INDEX(l_goods!$B$3:$B$65537,MATCH($G75,l_goods!$A$3:$A$65537,0)),INDEX(background_technosphere!$F$2:$F$65536,MATCH($G75,background_technosphere!$C$2:$C$65536,0))),INDEX(l_fp!$B$3:$B$65537,MATCH($G75,l_fp!$A$3:$A$65537,0))),"")</f>
        <v/>
      </c>
    </row>
    <row r="76" spans="2:8" x14ac:dyDescent="0.25">
      <c r="B76" s="109" t="str">
        <f>_xlfn.IFNA(INDEX(l_act!$B$3:$B$65537,MATCH($A76,l_act!$A$3:$A$65537,0)),"")</f>
        <v/>
      </c>
      <c r="D76" s="66" t="str">
        <f>_xlfn.IFNA(_xlfn.IFNA(_xlfn.IFNA(INDEX(l_goods!$B$3:$B$65537,MATCH($C76,l_goods!$A$3:$A$65537,0)),INDEX(background_technosphere!$F$2:$F$65536,MATCH($C76,background_technosphere!$C$2:$C$65536,0))),INDEX(l_fp!$B$3:$B$65537,MATCH($C76,l_fp!$A$3:$A$65537,0))),"")</f>
        <v/>
      </c>
      <c r="H76" s="110" t="str">
        <f>_xlfn.IFNA(_xlfn.IFNA(_xlfn.IFNA(INDEX(l_goods!$B$3:$B$65537,MATCH($G76,l_goods!$A$3:$A$65537,0)),INDEX(background_technosphere!$F$2:$F$65536,MATCH($G76,background_technosphere!$C$2:$C$65536,0))),INDEX(l_fp!$B$3:$B$65537,MATCH($G76,l_fp!$A$3:$A$65537,0))),"")</f>
        <v/>
      </c>
    </row>
    <row r="77" spans="2:8" x14ac:dyDescent="0.25">
      <c r="B77" s="109" t="str">
        <f>_xlfn.IFNA(INDEX(l_act!$B$3:$B$65537,MATCH($A77,l_act!$A$3:$A$65537,0)),"")</f>
        <v/>
      </c>
      <c r="D77" s="66" t="str">
        <f>_xlfn.IFNA(_xlfn.IFNA(_xlfn.IFNA(INDEX(l_goods!$B$3:$B$65537,MATCH($C77,l_goods!$A$3:$A$65537,0)),INDEX(background_technosphere!$F$2:$F$65536,MATCH($C77,background_technosphere!$C$2:$C$65536,0))),INDEX(l_fp!$B$3:$B$65537,MATCH($C77,l_fp!$A$3:$A$65537,0))),"")</f>
        <v/>
      </c>
      <c r="H77" s="110" t="str">
        <f>_xlfn.IFNA(_xlfn.IFNA(_xlfn.IFNA(INDEX(l_goods!$B$3:$B$65537,MATCH($G77,l_goods!$A$3:$A$65537,0)),INDEX(background_technosphere!$F$2:$F$65536,MATCH($G77,background_technosphere!$C$2:$C$65536,0))),INDEX(l_fp!$B$3:$B$65537,MATCH($G77,l_fp!$A$3:$A$65537,0))),"")</f>
        <v/>
      </c>
    </row>
    <row r="78" spans="2:8" x14ac:dyDescent="0.25">
      <c r="B78" s="109" t="str">
        <f>_xlfn.IFNA(INDEX(l_act!$B$3:$B$65537,MATCH($A78,l_act!$A$3:$A$65537,0)),"")</f>
        <v/>
      </c>
      <c r="D78" s="66" t="str">
        <f>_xlfn.IFNA(_xlfn.IFNA(_xlfn.IFNA(INDEX(l_goods!$B$3:$B$65537,MATCH($C78,l_goods!$A$3:$A$65537,0)),INDEX(background_technosphere!$F$2:$F$65536,MATCH($C78,background_technosphere!$C$2:$C$65536,0))),INDEX(l_fp!$B$3:$B$65537,MATCH($C78,l_fp!$A$3:$A$65537,0))),"")</f>
        <v/>
      </c>
      <c r="H78" s="110" t="str">
        <f>_xlfn.IFNA(_xlfn.IFNA(_xlfn.IFNA(INDEX(l_goods!$B$3:$B$65537,MATCH($G78,l_goods!$A$3:$A$65537,0)),INDEX(background_technosphere!$F$2:$F$65536,MATCH($G78,background_technosphere!$C$2:$C$65536,0))),INDEX(l_fp!$B$3:$B$65537,MATCH($G78,l_fp!$A$3:$A$65537,0))),"")</f>
        <v/>
      </c>
    </row>
    <row r="79" spans="2:8" x14ac:dyDescent="0.25">
      <c r="B79" s="109" t="str">
        <f>_xlfn.IFNA(INDEX(l_act!$B$3:$B$65537,MATCH($A79,l_act!$A$3:$A$65537,0)),"")</f>
        <v/>
      </c>
      <c r="D79" s="66" t="str">
        <f>_xlfn.IFNA(_xlfn.IFNA(_xlfn.IFNA(INDEX(l_goods!$B$3:$B$65537,MATCH($C79,l_goods!$A$3:$A$65537,0)),INDEX(background_technosphere!$F$2:$F$65536,MATCH($C79,background_technosphere!$C$2:$C$65536,0))),INDEX(l_fp!$B$3:$B$65537,MATCH($C79,l_fp!$A$3:$A$65537,0))),"")</f>
        <v/>
      </c>
      <c r="H79" s="110" t="str">
        <f>_xlfn.IFNA(_xlfn.IFNA(_xlfn.IFNA(INDEX(l_goods!$B$3:$B$65537,MATCH($G79,l_goods!$A$3:$A$65537,0)),INDEX(background_technosphere!$F$2:$F$65536,MATCH($G79,background_technosphere!$C$2:$C$65536,0))),INDEX(l_fp!$B$3:$B$65537,MATCH($G79,l_fp!$A$3:$A$65537,0))),"")</f>
        <v/>
      </c>
    </row>
    <row r="80" spans="2:8" x14ac:dyDescent="0.25">
      <c r="B80" s="109" t="str">
        <f>_xlfn.IFNA(INDEX(l_act!$B$3:$B$65537,MATCH($A80,l_act!$A$3:$A$65537,0)),"")</f>
        <v/>
      </c>
      <c r="D80" s="66" t="str">
        <f>_xlfn.IFNA(_xlfn.IFNA(_xlfn.IFNA(INDEX(l_goods!$B$3:$B$65537,MATCH($C80,l_goods!$A$3:$A$65537,0)),INDEX(background_technosphere!$F$2:$F$65536,MATCH($C80,background_technosphere!$C$2:$C$65536,0))),INDEX(l_fp!$B$3:$B$65537,MATCH($C80,l_fp!$A$3:$A$65537,0))),"")</f>
        <v/>
      </c>
      <c r="H80" s="110" t="str">
        <f>_xlfn.IFNA(_xlfn.IFNA(_xlfn.IFNA(INDEX(l_goods!$B$3:$B$65537,MATCH($G80,l_goods!$A$3:$A$65537,0)),INDEX(background_technosphere!$F$2:$F$65536,MATCH($G80,background_technosphere!$C$2:$C$65536,0))),INDEX(l_fp!$B$3:$B$65537,MATCH($G80,l_fp!$A$3:$A$65537,0))),"")</f>
        <v/>
      </c>
    </row>
    <row r="81" spans="2:8" x14ac:dyDescent="0.25">
      <c r="B81" s="109" t="str">
        <f>_xlfn.IFNA(INDEX(l_act!$B$3:$B$65537,MATCH($A81,l_act!$A$3:$A$65537,0)),"")</f>
        <v/>
      </c>
      <c r="D81" s="66" t="str">
        <f>_xlfn.IFNA(_xlfn.IFNA(_xlfn.IFNA(INDEX(l_goods!$B$3:$B$65537,MATCH($C81,l_goods!$A$3:$A$65537,0)),INDEX(background_technosphere!$F$2:$F$65536,MATCH($C81,background_technosphere!$C$2:$C$65536,0))),INDEX(l_fp!$B$3:$B$65537,MATCH($C81,l_fp!$A$3:$A$65537,0))),"")</f>
        <v/>
      </c>
      <c r="H81" s="110" t="str">
        <f>_xlfn.IFNA(_xlfn.IFNA(_xlfn.IFNA(INDEX(l_goods!$B$3:$B$65537,MATCH($G81,l_goods!$A$3:$A$65537,0)),INDEX(background_technosphere!$F$2:$F$65536,MATCH($G81,background_technosphere!$C$2:$C$65536,0))),INDEX(l_fp!$B$3:$B$65537,MATCH($G81,l_fp!$A$3:$A$65537,0))),"")</f>
        <v/>
      </c>
    </row>
    <row r="82" spans="2:8" x14ac:dyDescent="0.25">
      <c r="B82" s="109" t="str">
        <f>_xlfn.IFNA(INDEX(l_act!$B$3:$B$65537,MATCH($A82,l_act!$A$3:$A$65537,0)),"")</f>
        <v/>
      </c>
      <c r="D82" s="66" t="str">
        <f>_xlfn.IFNA(_xlfn.IFNA(_xlfn.IFNA(INDEX(l_goods!$B$3:$B$65537,MATCH($C82,l_goods!$A$3:$A$65537,0)),INDEX(background_technosphere!$F$2:$F$65536,MATCH($C82,background_technosphere!$C$2:$C$65536,0))),INDEX(l_fp!$B$3:$B$65537,MATCH($C82,l_fp!$A$3:$A$65537,0))),"")</f>
        <v/>
      </c>
      <c r="H82" s="110" t="str">
        <f>_xlfn.IFNA(_xlfn.IFNA(_xlfn.IFNA(INDEX(l_goods!$B$3:$B$65537,MATCH($G82,l_goods!$A$3:$A$65537,0)),INDEX(background_technosphere!$F$2:$F$65536,MATCH($G82,background_technosphere!$C$2:$C$65536,0))),INDEX(l_fp!$B$3:$B$65537,MATCH($G82,l_fp!$A$3:$A$65537,0))),"")</f>
        <v/>
      </c>
    </row>
    <row r="83" spans="2:8" x14ac:dyDescent="0.25">
      <c r="B83" s="109" t="str">
        <f>_xlfn.IFNA(INDEX(l_act!$B$3:$B$65537,MATCH($A83,l_act!$A$3:$A$65537,0)),"")</f>
        <v/>
      </c>
      <c r="D83" s="66" t="str">
        <f>_xlfn.IFNA(_xlfn.IFNA(_xlfn.IFNA(INDEX(l_goods!$B$3:$B$65537,MATCH($C83,l_goods!$A$3:$A$65537,0)),INDEX(background_technosphere!$F$2:$F$65536,MATCH($C83,background_technosphere!$C$2:$C$65536,0))),INDEX(l_fp!$B$3:$B$65537,MATCH($C83,l_fp!$A$3:$A$65537,0))),"")</f>
        <v/>
      </c>
      <c r="H83" s="110" t="str">
        <f>_xlfn.IFNA(_xlfn.IFNA(_xlfn.IFNA(INDEX(l_goods!$B$3:$B$65537,MATCH($G83,l_goods!$A$3:$A$65537,0)),INDEX(background_technosphere!$F$2:$F$65536,MATCH($G83,background_technosphere!$C$2:$C$65536,0))),INDEX(l_fp!$B$3:$B$65537,MATCH($G83,l_fp!$A$3:$A$65537,0))),"")</f>
        <v/>
      </c>
    </row>
    <row r="84" spans="2:8" x14ac:dyDescent="0.25">
      <c r="B84" s="109" t="str">
        <f>_xlfn.IFNA(INDEX(l_act!$B$3:$B$65537,MATCH($A84,l_act!$A$3:$A$65537,0)),"")</f>
        <v/>
      </c>
      <c r="D84" s="66" t="str">
        <f>_xlfn.IFNA(_xlfn.IFNA(_xlfn.IFNA(INDEX(l_goods!$B$3:$B$65537,MATCH($C84,l_goods!$A$3:$A$65537,0)),INDEX(background_technosphere!$F$2:$F$65536,MATCH($C84,background_technosphere!$C$2:$C$65536,0))),INDEX(l_fp!$B$3:$B$65537,MATCH($C84,l_fp!$A$3:$A$65537,0))),"")</f>
        <v/>
      </c>
      <c r="H84" s="110" t="str">
        <f>_xlfn.IFNA(_xlfn.IFNA(_xlfn.IFNA(INDEX(l_goods!$B$3:$B$65537,MATCH($G84,l_goods!$A$3:$A$65537,0)),INDEX(background_technosphere!$F$2:$F$65536,MATCH($G84,background_technosphere!$C$2:$C$65536,0))),INDEX(l_fp!$B$3:$B$65537,MATCH($G84,l_fp!$A$3:$A$65537,0))),"")</f>
        <v/>
      </c>
    </row>
    <row r="85" spans="2:8" x14ac:dyDescent="0.25">
      <c r="B85" s="109" t="str">
        <f>_xlfn.IFNA(INDEX(l_act!$B$3:$B$65537,MATCH($A85,l_act!$A$3:$A$65537,0)),"")</f>
        <v/>
      </c>
      <c r="D85" s="66" t="str">
        <f>_xlfn.IFNA(_xlfn.IFNA(_xlfn.IFNA(INDEX(l_goods!$B$3:$B$65537,MATCH($C85,l_goods!$A$3:$A$65537,0)),INDEX(background_technosphere!$F$2:$F$65536,MATCH($C85,background_technosphere!$C$2:$C$65536,0))),INDEX(l_fp!$B$3:$B$65537,MATCH($C85,l_fp!$A$3:$A$65537,0))),"")</f>
        <v/>
      </c>
      <c r="H85" s="110" t="str">
        <f>_xlfn.IFNA(_xlfn.IFNA(_xlfn.IFNA(INDEX(l_goods!$B$3:$B$65537,MATCH($G85,l_goods!$A$3:$A$65537,0)),INDEX(background_technosphere!$F$2:$F$65536,MATCH($G85,background_technosphere!$C$2:$C$65536,0))),INDEX(l_fp!$B$3:$B$65537,MATCH($G85,l_fp!$A$3:$A$65537,0))),"")</f>
        <v/>
      </c>
    </row>
    <row r="86" spans="2:8" x14ac:dyDescent="0.25">
      <c r="B86" s="109" t="str">
        <f>_xlfn.IFNA(INDEX(l_act!$B$3:$B$65537,MATCH($A86,l_act!$A$3:$A$65537,0)),"")</f>
        <v/>
      </c>
      <c r="D86" s="66" t="str">
        <f>_xlfn.IFNA(_xlfn.IFNA(_xlfn.IFNA(INDEX(l_goods!$B$3:$B$65537,MATCH($C86,l_goods!$A$3:$A$65537,0)),INDEX(background_technosphere!$F$2:$F$65536,MATCH($C86,background_technosphere!$C$2:$C$65536,0))),INDEX(l_fp!$B$3:$B$65537,MATCH($C86,l_fp!$A$3:$A$65537,0))),"")</f>
        <v/>
      </c>
      <c r="H86" s="110" t="str">
        <f>_xlfn.IFNA(_xlfn.IFNA(_xlfn.IFNA(INDEX(l_goods!$B$3:$B$65537,MATCH($G86,l_goods!$A$3:$A$65537,0)),INDEX(background_technosphere!$F$2:$F$65536,MATCH($G86,background_technosphere!$C$2:$C$65536,0))),INDEX(l_fp!$B$3:$B$65537,MATCH($G86,l_fp!$A$3:$A$65537,0))),"")</f>
        <v/>
      </c>
    </row>
    <row r="87" spans="2:8" x14ac:dyDescent="0.25">
      <c r="B87" s="109" t="str">
        <f>_xlfn.IFNA(INDEX(l_act!$B$3:$B$65537,MATCH($A87,l_act!$A$3:$A$65537,0)),"")</f>
        <v/>
      </c>
      <c r="D87" s="66" t="str">
        <f>_xlfn.IFNA(_xlfn.IFNA(_xlfn.IFNA(INDEX(l_goods!$B$3:$B$65537,MATCH($C87,l_goods!$A$3:$A$65537,0)),INDEX(background_technosphere!$F$2:$F$65536,MATCH($C87,background_technosphere!$C$2:$C$65536,0))),INDEX(l_fp!$B$3:$B$65537,MATCH($C87,l_fp!$A$3:$A$65537,0))),"")</f>
        <v/>
      </c>
      <c r="H87" s="110" t="str">
        <f>_xlfn.IFNA(_xlfn.IFNA(_xlfn.IFNA(INDEX(l_goods!$B$3:$B$65537,MATCH($G87,l_goods!$A$3:$A$65537,0)),INDEX(background_technosphere!$F$2:$F$65536,MATCH($G87,background_technosphere!$C$2:$C$65536,0))),INDEX(l_fp!$B$3:$B$65537,MATCH($G87,l_fp!$A$3:$A$65537,0))),"")</f>
        <v/>
      </c>
    </row>
    <row r="88" spans="2:8" x14ac:dyDescent="0.25">
      <c r="B88" s="109" t="str">
        <f>_xlfn.IFNA(INDEX(l_act!$B$3:$B$65537,MATCH($A88,l_act!$A$3:$A$65537,0)),"")</f>
        <v/>
      </c>
      <c r="D88" s="66" t="str">
        <f>_xlfn.IFNA(_xlfn.IFNA(_xlfn.IFNA(INDEX(l_goods!$B$3:$B$65537,MATCH($C88,l_goods!$A$3:$A$65537,0)),INDEX(background_technosphere!$F$2:$F$65536,MATCH($C88,background_technosphere!$C$2:$C$65536,0))),INDEX(l_fp!$B$3:$B$65537,MATCH($C88,l_fp!$A$3:$A$65537,0))),"")</f>
        <v/>
      </c>
      <c r="H88" s="110" t="str">
        <f>_xlfn.IFNA(_xlfn.IFNA(_xlfn.IFNA(INDEX(l_goods!$B$3:$B$65537,MATCH($G88,l_goods!$A$3:$A$65537,0)),INDEX(background_technosphere!$F$2:$F$65536,MATCH($G88,background_technosphere!$C$2:$C$65536,0))),INDEX(l_fp!$B$3:$B$65537,MATCH($G88,l_fp!$A$3:$A$65537,0))),"")</f>
        <v/>
      </c>
    </row>
    <row r="89" spans="2:8" x14ac:dyDescent="0.25">
      <c r="B89" s="109" t="str">
        <f>_xlfn.IFNA(INDEX(l_act!$B$3:$B$65537,MATCH($A89,l_act!$A$3:$A$65537,0)),"")</f>
        <v/>
      </c>
      <c r="D89" s="66" t="str">
        <f>_xlfn.IFNA(_xlfn.IFNA(_xlfn.IFNA(INDEX(l_goods!$B$3:$B$65537,MATCH($C89,l_goods!$A$3:$A$65537,0)),INDEX(background_technosphere!$F$2:$F$65536,MATCH($C89,background_technosphere!$C$2:$C$65536,0))),INDEX(l_fp!$B$3:$B$65537,MATCH($C89,l_fp!$A$3:$A$65537,0))),"")</f>
        <v/>
      </c>
      <c r="H89" s="110" t="str">
        <f>_xlfn.IFNA(_xlfn.IFNA(_xlfn.IFNA(INDEX(l_goods!$B$3:$B$65537,MATCH($G89,l_goods!$A$3:$A$65537,0)),INDEX(background_technosphere!$F$2:$F$65536,MATCH($G89,background_technosphere!$C$2:$C$65536,0))),INDEX(l_fp!$B$3:$B$65537,MATCH($G89,l_fp!$A$3:$A$65537,0))),"")</f>
        <v/>
      </c>
    </row>
    <row r="90" spans="2:8" x14ac:dyDescent="0.25">
      <c r="B90" s="109" t="str">
        <f>_xlfn.IFNA(INDEX(l_act!$B$3:$B$65537,MATCH($A90,l_act!$A$3:$A$65537,0)),"")</f>
        <v/>
      </c>
      <c r="D90" s="66" t="str">
        <f>_xlfn.IFNA(_xlfn.IFNA(_xlfn.IFNA(INDEX(l_goods!$B$3:$B$65537,MATCH($C90,l_goods!$A$3:$A$65537,0)),INDEX(background_technosphere!$F$2:$F$65536,MATCH($C90,background_technosphere!$C$2:$C$65536,0))),INDEX(l_fp!$B$3:$B$65537,MATCH($C90,l_fp!$A$3:$A$65537,0))),"")</f>
        <v/>
      </c>
      <c r="H90" s="110" t="str">
        <f>_xlfn.IFNA(_xlfn.IFNA(_xlfn.IFNA(INDEX(l_goods!$B$3:$B$65537,MATCH($G90,l_goods!$A$3:$A$65537,0)),INDEX(background_technosphere!$F$2:$F$65536,MATCH($G90,background_technosphere!$C$2:$C$65536,0))),INDEX(l_fp!$B$3:$B$65537,MATCH($G90,l_fp!$A$3:$A$65537,0))),"")</f>
        <v/>
      </c>
    </row>
    <row r="91" spans="2:8" x14ac:dyDescent="0.25">
      <c r="B91" s="109" t="str">
        <f>_xlfn.IFNA(INDEX(l_act!$B$3:$B$65537,MATCH($A91,l_act!$A$3:$A$65537,0)),"")</f>
        <v/>
      </c>
      <c r="D91" s="66" t="str">
        <f>_xlfn.IFNA(_xlfn.IFNA(_xlfn.IFNA(INDEX(l_goods!$B$3:$B$65537,MATCH($C91,l_goods!$A$3:$A$65537,0)),INDEX(background_technosphere!$F$2:$F$65536,MATCH($C91,background_technosphere!$C$2:$C$65536,0))),INDEX(l_fp!$B$3:$B$65537,MATCH($C91,l_fp!$A$3:$A$65537,0))),"")</f>
        <v/>
      </c>
      <c r="H91" s="110" t="str">
        <f>_xlfn.IFNA(_xlfn.IFNA(_xlfn.IFNA(INDEX(l_goods!$B$3:$B$65537,MATCH($G91,l_goods!$A$3:$A$65537,0)),INDEX(background_technosphere!$F$2:$F$65536,MATCH($G91,background_technosphere!$C$2:$C$65536,0))),INDEX(l_fp!$B$3:$B$65537,MATCH($G91,l_fp!$A$3:$A$65537,0))),"")</f>
        <v/>
      </c>
    </row>
    <row r="92" spans="2:8" x14ac:dyDescent="0.25">
      <c r="B92" s="109" t="str">
        <f>_xlfn.IFNA(INDEX(l_act!$B$3:$B$65537,MATCH($A92,l_act!$A$3:$A$65537,0)),"")</f>
        <v/>
      </c>
      <c r="D92" s="66" t="str">
        <f>_xlfn.IFNA(_xlfn.IFNA(_xlfn.IFNA(INDEX(l_goods!$B$3:$B$65537,MATCH($C92,l_goods!$A$3:$A$65537,0)),INDEX(background_technosphere!$F$2:$F$65536,MATCH($C92,background_technosphere!$C$2:$C$65536,0))),INDEX(l_fp!$B$3:$B$65537,MATCH($C92,l_fp!$A$3:$A$65537,0))),"")</f>
        <v/>
      </c>
      <c r="H92" s="110" t="str">
        <f>_xlfn.IFNA(_xlfn.IFNA(_xlfn.IFNA(INDEX(l_goods!$B$3:$B$65537,MATCH($G92,l_goods!$A$3:$A$65537,0)),INDEX(background_technosphere!$F$2:$F$65536,MATCH($G92,background_technosphere!$C$2:$C$65536,0))),INDEX(l_fp!$B$3:$B$65537,MATCH($G92,l_fp!$A$3:$A$65537,0))),"")</f>
        <v/>
      </c>
    </row>
    <row r="93" spans="2:8" x14ac:dyDescent="0.25">
      <c r="B93" s="109" t="str">
        <f>_xlfn.IFNA(INDEX(l_act!$B$3:$B$65537,MATCH($A93,l_act!$A$3:$A$65537,0)),"")</f>
        <v/>
      </c>
      <c r="D93" s="66" t="str">
        <f>_xlfn.IFNA(_xlfn.IFNA(_xlfn.IFNA(INDEX(l_goods!$B$3:$B$65537,MATCH($C93,l_goods!$A$3:$A$65537,0)),INDEX(background_technosphere!$F$2:$F$65536,MATCH($C93,background_technosphere!$C$2:$C$65536,0))),INDEX(l_fp!$B$3:$B$65537,MATCH($C93,l_fp!$A$3:$A$65537,0))),"")</f>
        <v/>
      </c>
      <c r="H93" s="110" t="str">
        <f>_xlfn.IFNA(_xlfn.IFNA(_xlfn.IFNA(INDEX(l_goods!$B$3:$B$65537,MATCH($G93,l_goods!$A$3:$A$65537,0)),INDEX(background_technosphere!$F$2:$F$65536,MATCH($G93,background_technosphere!$C$2:$C$65536,0))),INDEX(l_fp!$B$3:$B$65537,MATCH($G93,l_fp!$A$3:$A$65537,0))),"")</f>
        <v/>
      </c>
    </row>
    <row r="94" spans="2:8" x14ac:dyDescent="0.25">
      <c r="B94" s="109" t="str">
        <f>_xlfn.IFNA(INDEX(l_act!$B$3:$B$65537,MATCH($A94,l_act!$A$3:$A$65537,0)),"")</f>
        <v/>
      </c>
      <c r="D94" s="66" t="str">
        <f>_xlfn.IFNA(_xlfn.IFNA(_xlfn.IFNA(INDEX(l_goods!$B$3:$B$65537,MATCH($C94,l_goods!$A$3:$A$65537,0)),INDEX(background_technosphere!$F$2:$F$65536,MATCH($C94,background_technosphere!$C$2:$C$65536,0))),INDEX(l_fp!$B$3:$B$65537,MATCH($C94,l_fp!$A$3:$A$65537,0))),"")</f>
        <v/>
      </c>
      <c r="H94" s="110" t="str">
        <f>_xlfn.IFNA(_xlfn.IFNA(_xlfn.IFNA(INDEX(l_goods!$B$3:$B$65537,MATCH($G94,l_goods!$A$3:$A$65537,0)),INDEX(background_technosphere!$F$2:$F$65536,MATCH($G94,background_technosphere!$C$2:$C$65536,0))),INDEX(l_fp!$B$3:$B$65537,MATCH($G94,l_fp!$A$3:$A$65537,0))),"")</f>
        <v/>
      </c>
    </row>
    <row r="95" spans="2:8" x14ac:dyDescent="0.25">
      <c r="B95" s="109" t="str">
        <f>_xlfn.IFNA(INDEX(l_act!$B$3:$B$65537,MATCH($A95,l_act!$A$3:$A$65537,0)),"")</f>
        <v/>
      </c>
      <c r="D95" s="66" t="str">
        <f>_xlfn.IFNA(_xlfn.IFNA(_xlfn.IFNA(INDEX(l_goods!$B$3:$B$65537,MATCH($C95,l_goods!$A$3:$A$65537,0)),INDEX(background_technosphere!$F$2:$F$65536,MATCH($C95,background_technosphere!$C$2:$C$65536,0))),INDEX(l_fp!$B$3:$B$65537,MATCH($C95,l_fp!$A$3:$A$65537,0))),"")</f>
        <v/>
      </c>
      <c r="H95" s="110" t="str">
        <f>_xlfn.IFNA(_xlfn.IFNA(_xlfn.IFNA(INDEX(l_goods!$B$3:$B$65537,MATCH($G95,l_goods!$A$3:$A$65537,0)),INDEX(background_technosphere!$F$2:$F$65536,MATCH($G95,background_technosphere!$C$2:$C$65536,0))),INDEX(l_fp!$B$3:$B$65537,MATCH($G95,l_fp!$A$3:$A$65537,0))),"")</f>
        <v/>
      </c>
    </row>
    <row r="96" spans="2:8" x14ac:dyDescent="0.25">
      <c r="B96" s="109" t="str">
        <f>_xlfn.IFNA(INDEX(l_act!$B$3:$B$65537,MATCH($A96,l_act!$A$3:$A$65537,0)),"")</f>
        <v/>
      </c>
      <c r="D96" s="66" t="str">
        <f>_xlfn.IFNA(_xlfn.IFNA(_xlfn.IFNA(INDEX(l_goods!$B$3:$B$65537,MATCH($C96,l_goods!$A$3:$A$65537,0)),INDEX(background_technosphere!$F$2:$F$65536,MATCH($C96,background_technosphere!$C$2:$C$65536,0))),INDEX(l_fp!$B$3:$B$65537,MATCH($C96,l_fp!$A$3:$A$65537,0))),"")</f>
        <v/>
      </c>
      <c r="H96" s="110" t="str">
        <f>_xlfn.IFNA(_xlfn.IFNA(_xlfn.IFNA(INDEX(l_goods!$B$3:$B$65537,MATCH($G96,l_goods!$A$3:$A$65537,0)),INDEX(background_technosphere!$F$2:$F$65536,MATCH($G96,background_technosphere!$C$2:$C$65536,0))),INDEX(l_fp!$B$3:$B$65537,MATCH($G96,l_fp!$A$3:$A$65537,0))),"")</f>
        <v/>
      </c>
    </row>
    <row r="97" spans="2:8" x14ac:dyDescent="0.25">
      <c r="B97" s="109" t="str">
        <f>_xlfn.IFNA(INDEX(l_act!$B$3:$B$65537,MATCH($A97,l_act!$A$3:$A$65537,0)),"")</f>
        <v/>
      </c>
      <c r="D97" s="66" t="str">
        <f>_xlfn.IFNA(_xlfn.IFNA(_xlfn.IFNA(INDEX(l_goods!$B$3:$B$65537,MATCH($C97,l_goods!$A$3:$A$65537,0)),INDEX(background_technosphere!$F$2:$F$65536,MATCH($C97,background_technosphere!$C$2:$C$65536,0))),INDEX(l_fp!$B$3:$B$65537,MATCH($C97,l_fp!$A$3:$A$65537,0))),"")</f>
        <v/>
      </c>
      <c r="H97" s="110" t="str">
        <f>_xlfn.IFNA(_xlfn.IFNA(_xlfn.IFNA(INDEX(l_goods!$B$3:$B$65537,MATCH($G97,l_goods!$A$3:$A$65537,0)),INDEX(background_technosphere!$F$2:$F$65536,MATCH($G97,background_technosphere!$C$2:$C$65536,0))),INDEX(l_fp!$B$3:$B$65537,MATCH($G97,l_fp!$A$3:$A$65537,0))),"")</f>
        <v/>
      </c>
    </row>
    <row r="98" spans="2:8" x14ac:dyDescent="0.25">
      <c r="B98" s="109" t="str">
        <f>_xlfn.IFNA(INDEX(l_act!$B$3:$B$65537,MATCH($A98,l_act!$A$3:$A$65537,0)),"")</f>
        <v/>
      </c>
      <c r="D98" s="66" t="str">
        <f>_xlfn.IFNA(_xlfn.IFNA(_xlfn.IFNA(INDEX(l_goods!$B$3:$B$65537,MATCH($C98,l_goods!$A$3:$A$65537,0)),INDEX(background_technosphere!$F$2:$F$65536,MATCH($C98,background_technosphere!$C$2:$C$65536,0))),INDEX(l_fp!$B$3:$B$65537,MATCH($C98,l_fp!$A$3:$A$65537,0))),"")</f>
        <v/>
      </c>
      <c r="H98" s="110" t="str">
        <f>_xlfn.IFNA(_xlfn.IFNA(_xlfn.IFNA(INDEX(l_goods!$B$3:$B$65537,MATCH($G98,l_goods!$A$3:$A$65537,0)),INDEX(background_technosphere!$F$2:$F$65536,MATCH($G98,background_technosphere!$C$2:$C$65536,0))),INDEX(l_fp!$B$3:$B$65537,MATCH($G98,l_fp!$A$3:$A$65537,0))),"")</f>
        <v/>
      </c>
    </row>
    <row r="99" spans="2:8" x14ac:dyDescent="0.25">
      <c r="B99" s="109" t="str">
        <f>_xlfn.IFNA(INDEX(l_act!$B$3:$B$65537,MATCH($A99,l_act!$A$3:$A$65537,0)),"")</f>
        <v/>
      </c>
      <c r="D99" s="66" t="str">
        <f>_xlfn.IFNA(_xlfn.IFNA(_xlfn.IFNA(INDEX(l_goods!$B$3:$B$65537,MATCH($C99,l_goods!$A$3:$A$65537,0)),INDEX(background_technosphere!$F$2:$F$65536,MATCH($C99,background_technosphere!$C$2:$C$65536,0))),INDEX(l_fp!$B$3:$B$65537,MATCH($C99,l_fp!$A$3:$A$65537,0))),"")</f>
        <v/>
      </c>
      <c r="H99" s="110" t="str">
        <f>_xlfn.IFNA(_xlfn.IFNA(_xlfn.IFNA(INDEX(l_goods!$B$3:$B$65537,MATCH($G99,l_goods!$A$3:$A$65537,0)),INDEX(background_technosphere!$F$2:$F$65536,MATCH($G99,background_technosphere!$C$2:$C$65536,0))),INDEX(l_fp!$B$3:$B$65537,MATCH($G99,l_fp!$A$3:$A$65537,0))),"")</f>
        <v/>
      </c>
    </row>
    <row r="100" spans="2:8" x14ac:dyDescent="0.25">
      <c r="B100" s="109" t="str">
        <f>_xlfn.IFNA(INDEX(l_act!$B$3:$B$65537,MATCH($A100,l_act!$A$3:$A$65537,0)),"")</f>
        <v/>
      </c>
      <c r="D100" s="66" t="str">
        <f>_xlfn.IFNA(_xlfn.IFNA(_xlfn.IFNA(INDEX(l_goods!$B$3:$B$65537,MATCH($C100,l_goods!$A$3:$A$65537,0)),INDEX(background_technosphere!$F$2:$F$65536,MATCH($C100,background_technosphere!$C$2:$C$65536,0))),INDEX(l_fp!$B$3:$B$65537,MATCH($C100,l_fp!$A$3:$A$65537,0))),"")</f>
        <v/>
      </c>
      <c r="H100" s="110" t="str">
        <f>_xlfn.IFNA(_xlfn.IFNA(_xlfn.IFNA(INDEX(l_goods!$B$3:$B$65537,MATCH($G100,l_goods!$A$3:$A$65537,0)),INDEX(background_technosphere!$F$2:$F$65536,MATCH($G100,background_technosphere!$C$2:$C$65536,0))),INDEX(l_fp!$B$3:$B$65537,MATCH($G100,l_fp!$A$3:$A$65537,0))),"")</f>
        <v/>
      </c>
    </row>
    <row r="101" spans="2:8" x14ac:dyDescent="0.25">
      <c r="B101" s="109" t="str">
        <f>_xlfn.IFNA(INDEX(l_act!$B$3:$B$65537,MATCH($A101,l_act!$A$3:$A$65537,0)),"")</f>
        <v/>
      </c>
      <c r="D101" s="66" t="str">
        <f>_xlfn.IFNA(_xlfn.IFNA(_xlfn.IFNA(INDEX(l_goods!$B$3:$B$65537,MATCH($C101,l_goods!$A$3:$A$65537,0)),INDEX(background_technosphere!$F$2:$F$65536,MATCH($C101,background_technosphere!$C$2:$C$65536,0))),INDEX(l_fp!$B$3:$B$65537,MATCH($C101,l_fp!$A$3:$A$65537,0))),"")</f>
        <v/>
      </c>
      <c r="H101" s="110" t="str">
        <f>_xlfn.IFNA(_xlfn.IFNA(_xlfn.IFNA(INDEX(l_goods!$B$3:$B$65537,MATCH($G101,l_goods!$A$3:$A$65537,0)),INDEX(background_technosphere!$F$2:$F$65536,MATCH($G101,background_technosphere!$C$2:$C$65536,0))),INDEX(l_fp!$B$3:$B$65537,MATCH($G101,l_fp!$A$3:$A$65537,0))),"")</f>
        <v/>
      </c>
    </row>
    <row r="102" spans="2:8" x14ac:dyDescent="0.25">
      <c r="B102" s="109" t="str">
        <f>_xlfn.IFNA(INDEX(l_act!$B$3:$B$65537,MATCH($A102,l_act!$A$3:$A$65537,0)),"")</f>
        <v/>
      </c>
      <c r="D102" s="66" t="str">
        <f>_xlfn.IFNA(_xlfn.IFNA(_xlfn.IFNA(INDEX(l_goods!$B$3:$B$65537,MATCH($C102,l_goods!$A$3:$A$65537,0)),INDEX(background_technosphere!$F$2:$F$65536,MATCH($C102,background_technosphere!$C$2:$C$65536,0))),INDEX(l_fp!$B$3:$B$65537,MATCH($C102,l_fp!$A$3:$A$65537,0))),"")</f>
        <v/>
      </c>
      <c r="H102" s="110" t="str">
        <f>_xlfn.IFNA(_xlfn.IFNA(_xlfn.IFNA(INDEX(l_goods!$B$3:$B$65537,MATCH($G102,l_goods!$A$3:$A$65537,0)),INDEX(background_technosphere!$F$2:$F$65536,MATCH($G102,background_technosphere!$C$2:$C$65536,0))),INDEX(l_fp!$B$3:$B$65537,MATCH($G102,l_fp!$A$3:$A$65537,0))),"")</f>
        <v/>
      </c>
    </row>
    <row r="103" spans="2:8" x14ac:dyDescent="0.25">
      <c r="B103" s="109" t="str">
        <f>_xlfn.IFNA(INDEX(l_act!$B$3:$B$65537,MATCH($A103,l_act!$A$3:$A$65537,0)),"")</f>
        <v/>
      </c>
      <c r="D103" s="66" t="str">
        <f>_xlfn.IFNA(_xlfn.IFNA(_xlfn.IFNA(INDEX(l_goods!$B$3:$B$65537,MATCH($C103,l_goods!$A$3:$A$65537,0)),INDEX(background_technosphere!$F$2:$F$65536,MATCH($C103,background_technosphere!$C$2:$C$65536,0))),INDEX(l_fp!$B$3:$B$65537,MATCH($C103,l_fp!$A$3:$A$65537,0))),"")</f>
        <v/>
      </c>
      <c r="H103" s="110" t="str">
        <f>_xlfn.IFNA(_xlfn.IFNA(_xlfn.IFNA(INDEX(l_goods!$B$3:$B$65537,MATCH($G103,l_goods!$A$3:$A$65537,0)),INDEX(background_technosphere!$F$2:$F$65536,MATCH($G103,background_technosphere!$C$2:$C$65536,0))),INDEX(l_fp!$B$3:$B$65537,MATCH($G103,l_fp!$A$3:$A$65537,0))),"")</f>
        <v/>
      </c>
    </row>
    <row r="104" spans="2:8" x14ac:dyDescent="0.25">
      <c r="B104" s="109" t="str">
        <f>_xlfn.IFNA(INDEX(l_act!$B$3:$B$65537,MATCH($A104,l_act!$A$3:$A$65537,0)),"")</f>
        <v/>
      </c>
      <c r="D104" s="66" t="str">
        <f>_xlfn.IFNA(_xlfn.IFNA(_xlfn.IFNA(INDEX(l_goods!$B$3:$B$65537,MATCH($C104,l_goods!$A$3:$A$65537,0)),INDEX(background_technosphere!$F$2:$F$65536,MATCH($C104,background_technosphere!$C$2:$C$65536,0))),INDEX(l_fp!$B$3:$B$65537,MATCH($C104,l_fp!$A$3:$A$65537,0))),"")</f>
        <v/>
      </c>
      <c r="H104" s="110" t="str">
        <f>_xlfn.IFNA(_xlfn.IFNA(_xlfn.IFNA(INDEX(l_goods!$B$3:$B$65537,MATCH($G104,l_goods!$A$3:$A$65537,0)),INDEX(background_technosphere!$F$2:$F$65536,MATCH($G104,background_technosphere!$C$2:$C$65536,0))),INDEX(l_fp!$B$3:$B$65537,MATCH($G104,l_fp!$A$3:$A$65537,0))),"")</f>
        <v/>
      </c>
    </row>
    <row r="105" spans="2:8" x14ac:dyDescent="0.25">
      <c r="B105" s="109" t="str">
        <f>_xlfn.IFNA(INDEX(l_act!$B$3:$B$65537,MATCH($A105,l_act!$A$3:$A$65537,0)),"")</f>
        <v/>
      </c>
      <c r="D105" s="66" t="str">
        <f>_xlfn.IFNA(_xlfn.IFNA(_xlfn.IFNA(INDEX(l_goods!$B$3:$B$65537,MATCH($C105,l_goods!$A$3:$A$65537,0)),INDEX(background_technosphere!$F$2:$F$65536,MATCH($C105,background_technosphere!$C$2:$C$65536,0))),INDEX(l_fp!$B$3:$B$65537,MATCH($C105,l_fp!$A$3:$A$65537,0))),"")</f>
        <v/>
      </c>
      <c r="H105" s="110" t="str">
        <f>_xlfn.IFNA(_xlfn.IFNA(_xlfn.IFNA(INDEX(l_goods!$B$3:$B$65537,MATCH($G105,l_goods!$A$3:$A$65537,0)),INDEX(background_technosphere!$F$2:$F$65536,MATCH($G105,background_technosphere!$C$2:$C$65536,0))),INDEX(l_fp!$B$3:$B$65537,MATCH($G105,l_fp!$A$3:$A$65537,0))),"")</f>
        <v/>
      </c>
    </row>
    <row r="106" spans="2:8" x14ac:dyDescent="0.25">
      <c r="B106" s="109" t="str">
        <f>_xlfn.IFNA(INDEX(l_act!$B$3:$B$65537,MATCH($A106,l_act!$A$3:$A$65537,0)),"")</f>
        <v/>
      </c>
      <c r="D106" s="66" t="str">
        <f>_xlfn.IFNA(_xlfn.IFNA(_xlfn.IFNA(INDEX(l_goods!$B$3:$B$65537,MATCH($C106,l_goods!$A$3:$A$65537,0)),INDEX(background_technosphere!$F$2:$F$65536,MATCH($C106,background_technosphere!$C$2:$C$65536,0))),INDEX(l_fp!$B$3:$B$65537,MATCH($C106,l_fp!$A$3:$A$65537,0))),"")</f>
        <v/>
      </c>
      <c r="H106" s="110" t="str">
        <f>_xlfn.IFNA(_xlfn.IFNA(_xlfn.IFNA(INDEX(l_goods!$B$3:$B$65537,MATCH($G106,l_goods!$A$3:$A$65537,0)),INDEX(background_technosphere!$F$2:$F$65536,MATCH($G106,background_technosphere!$C$2:$C$65536,0))),INDEX(l_fp!$B$3:$B$65537,MATCH($G106,l_fp!$A$3:$A$65537,0))),"")</f>
        <v/>
      </c>
    </row>
    <row r="107" spans="2:8" x14ac:dyDescent="0.25">
      <c r="B107" s="109" t="str">
        <f>_xlfn.IFNA(INDEX(l_act!$B$3:$B$65537,MATCH($A107,l_act!$A$3:$A$65537,0)),"")</f>
        <v/>
      </c>
      <c r="D107" s="66" t="str">
        <f>_xlfn.IFNA(_xlfn.IFNA(_xlfn.IFNA(INDEX(l_goods!$B$3:$B$65537,MATCH($C107,l_goods!$A$3:$A$65537,0)),INDEX(background_technosphere!$F$2:$F$65536,MATCH($C107,background_technosphere!$C$2:$C$65536,0))),INDEX(l_fp!$B$3:$B$65537,MATCH($C107,l_fp!$A$3:$A$65537,0))),"")</f>
        <v/>
      </c>
      <c r="H107" s="110" t="str">
        <f>_xlfn.IFNA(_xlfn.IFNA(_xlfn.IFNA(INDEX(l_goods!$B$3:$B$65537,MATCH($G107,l_goods!$A$3:$A$65537,0)),INDEX(background_technosphere!$F$2:$F$65536,MATCH($G107,background_technosphere!$C$2:$C$65536,0))),INDEX(l_fp!$B$3:$B$65537,MATCH($G107,l_fp!$A$3:$A$65537,0))),"")</f>
        <v/>
      </c>
    </row>
    <row r="108" spans="2:8" x14ac:dyDescent="0.25">
      <c r="B108" s="109" t="str">
        <f>_xlfn.IFNA(INDEX(l_act!$B$3:$B$65537,MATCH($A108,l_act!$A$3:$A$65537,0)),"")</f>
        <v/>
      </c>
      <c r="D108" s="66" t="str">
        <f>_xlfn.IFNA(_xlfn.IFNA(_xlfn.IFNA(INDEX(l_goods!$B$3:$B$65537,MATCH($C108,l_goods!$A$3:$A$65537,0)),INDEX(background_technosphere!$F$2:$F$65536,MATCH($C108,background_technosphere!$C$2:$C$65536,0))),INDEX(l_fp!$B$3:$B$65537,MATCH($C108,l_fp!$A$3:$A$65537,0))),"")</f>
        <v/>
      </c>
      <c r="H108" s="110" t="str">
        <f>_xlfn.IFNA(_xlfn.IFNA(_xlfn.IFNA(INDEX(l_goods!$B$3:$B$65537,MATCH($G108,l_goods!$A$3:$A$65537,0)),INDEX(background_technosphere!$F$2:$F$65536,MATCH($G108,background_technosphere!$C$2:$C$65536,0))),INDEX(l_fp!$B$3:$B$65537,MATCH($G108,l_fp!$A$3:$A$65537,0))),"")</f>
        <v/>
      </c>
    </row>
    <row r="109" spans="2:8" x14ac:dyDescent="0.25">
      <c r="B109" s="109" t="str">
        <f>_xlfn.IFNA(INDEX(l_act!$B$3:$B$65537,MATCH($A109,l_act!$A$3:$A$65537,0)),"")</f>
        <v/>
      </c>
      <c r="D109" s="66" t="str">
        <f>_xlfn.IFNA(_xlfn.IFNA(_xlfn.IFNA(INDEX(l_goods!$B$3:$B$65537,MATCH($C109,l_goods!$A$3:$A$65537,0)),INDEX(background_technosphere!$F$2:$F$65536,MATCH($C109,background_technosphere!$C$2:$C$65536,0))),INDEX(l_fp!$B$3:$B$65537,MATCH($C109,l_fp!$A$3:$A$65537,0))),"")</f>
        <v/>
      </c>
      <c r="H109" s="110" t="str">
        <f>_xlfn.IFNA(_xlfn.IFNA(_xlfn.IFNA(INDEX(l_goods!$B$3:$B$65537,MATCH($G109,l_goods!$A$3:$A$65537,0)),INDEX(background_technosphere!$F$2:$F$65536,MATCH($G109,background_technosphere!$C$2:$C$65536,0))),INDEX(l_fp!$B$3:$B$65537,MATCH($G109,l_fp!$A$3:$A$65537,0))),"")</f>
        <v/>
      </c>
    </row>
    <row r="110" spans="2:8" x14ac:dyDescent="0.25">
      <c r="B110" s="109" t="str">
        <f>_xlfn.IFNA(INDEX(l_act!$B$3:$B$65537,MATCH($A110,l_act!$A$3:$A$65537,0)),"")</f>
        <v/>
      </c>
      <c r="D110" s="66" t="str">
        <f>_xlfn.IFNA(_xlfn.IFNA(_xlfn.IFNA(INDEX(l_goods!$B$3:$B$65537,MATCH($C110,l_goods!$A$3:$A$65537,0)),INDEX(background_technosphere!$F$2:$F$65536,MATCH($C110,background_technosphere!$C$2:$C$65536,0))),INDEX(l_fp!$B$3:$B$65537,MATCH($C110,l_fp!$A$3:$A$65537,0))),"")</f>
        <v/>
      </c>
      <c r="H110" s="110" t="str">
        <f>_xlfn.IFNA(_xlfn.IFNA(_xlfn.IFNA(INDEX(l_goods!$B$3:$B$65537,MATCH($G110,l_goods!$A$3:$A$65537,0)),INDEX(background_technosphere!$F$2:$F$65536,MATCH($G110,background_technosphere!$C$2:$C$65536,0))),INDEX(l_fp!$B$3:$B$65537,MATCH($G110,l_fp!$A$3:$A$65537,0))),"")</f>
        <v/>
      </c>
    </row>
    <row r="111" spans="2:8" x14ac:dyDescent="0.25">
      <c r="B111" s="109" t="str">
        <f>_xlfn.IFNA(INDEX(l_act!$B$3:$B$65537,MATCH($A111,l_act!$A$3:$A$65537,0)),"")</f>
        <v/>
      </c>
      <c r="D111" s="66" t="str">
        <f>_xlfn.IFNA(_xlfn.IFNA(_xlfn.IFNA(INDEX(l_goods!$B$3:$B$65537,MATCH($C111,l_goods!$A$3:$A$65537,0)),INDEX(background_technosphere!$F$2:$F$65536,MATCH($C111,background_technosphere!$C$2:$C$65536,0))),INDEX(l_fp!$B$3:$B$65537,MATCH($C111,l_fp!$A$3:$A$65537,0))),"")</f>
        <v/>
      </c>
      <c r="H111" s="110" t="str">
        <f>_xlfn.IFNA(_xlfn.IFNA(_xlfn.IFNA(INDEX(l_goods!$B$3:$B$65537,MATCH($G111,l_goods!$A$3:$A$65537,0)),INDEX(background_technosphere!$F$2:$F$65536,MATCH($G111,background_technosphere!$C$2:$C$65536,0))),INDEX(l_fp!$B$3:$B$65537,MATCH($G111,l_fp!$A$3:$A$65537,0))),"")</f>
        <v/>
      </c>
    </row>
    <row r="112" spans="2:8" x14ac:dyDescent="0.25">
      <c r="B112" s="109" t="str">
        <f>_xlfn.IFNA(INDEX(l_act!$B$3:$B$65537,MATCH($A112,l_act!$A$3:$A$65537,0)),"")</f>
        <v/>
      </c>
      <c r="D112" s="66" t="str">
        <f>_xlfn.IFNA(_xlfn.IFNA(_xlfn.IFNA(INDEX(l_goods!$B$3:$B$65537,MATCH($C112,l_goods!$A$3:$A$65537,0)),INDEX(background_technosphere!$F$2:$F$65536,MATCH($C112,background_technosphere!$C$2:$C$65536,0))),INDEX(l_fp!$B$3:$B$65537,MATCH($C112,l_fp!$A$3:$A$65537,0))),"")</f>
        <v/>
      </c>
      <c r="H112" s="110" t="str">
        <f>_xlfn.IFNA(_xlfn.IFNA(_xlfn.IFNA(INDEX(l_goods!$B$3:$B$65537,MATCH($G112,l_goods!$A$3:$A$65537,0)),INDEX(background_technosphere!$F$2:$F$65536,MATCH($G112,background_technosphere!$C$2:$C$65536,0))),INDEX(l_fp!$B$3:$B$65537,MATCH($G112,l_fp!$A$3:$A$65537,0))),"")</f>
        <v/>
      </c>
    </row>
    <row r="113" spans="2:8" x14ac:dyDescent="0.25">
      <c r="B113" s="109" t="str">
        <f>_xlfn.IFNA(INDEX(l_act!$B$3:$B$65537,MATCH($A113,l_act!$A$3:$A$65537,0)),"")</f>
        <v/>
      </c>
      <c r="D113" s="66" t="str">
        <f>_xlfn.IFNA(_xlfn.IFNA(_xlfn.IFNA(INDEX(l_goods!$B$3:$B$65537,MATCH($C113,l_goods!$A$3:$A$65537,0)),INDEX(background_technosphere!$F$2:$F$65536,MATCH($C113,background_technosphere!$C$2:$C$65536,0))),INDEX(l_fp!$B$3:$B$65537,MATCH($C113,l_fp!$A$3:$A$65537,0))),"")</f>
        <v/>
      </c>
      <c r="H113" s="110" t="str">
        <f>_xlfn.IFNA(_xlfn.IFNA(_xlfn.IFNA(INDEX(l_goods!$B$3:$B$65537,MATCH($G113,l_goods!$A$3:$A$65537,0)),INDEX(background_technosphere!$F$2:$F$65536,MATCH($G113,background_technosphere!$C$2:$C$65536,0))),INDEX(l_fp!$B$3:$B$65537,MATCH($G113,l_fp!$A$3:$A$65537,0))),"")</f>
        <v/>
      </c>
    </row>
    <row r="114" spans="2:8" x14ac:dyDescent="0.25">
      <c r="B114" s="109" t="str">
        <f>_xlfn.IFNA(INDEX(l_act!$B$3:$B$65537,MATCH($A114,l_act!$A$3:$A$65537,0)),"")</f>
        <v/>
      </c>
      <c r="D114" s="66" t="str">
        <f>_xlfn.IFNA(_xlfn.IFNA(_xlfn.IFNA(INDEX(l_goods!$B$3:$B$65537,MATCH($C114,l_goods!$A$3:$A$65537,0)),INDEX(background_technosphere!$F$2:$F$65536,MATCH($C114,background_technosphere!$C$2:$C$65536,0))),INDEX(l_fp!$B$3:$B$65537,MATCH($C114,l_fp!$A$3:$A$65537,0))),"")</f>
        <v/>
      </c>
      <c r="H114" s="110" t="str">
        <f>_xlfn.IFNA(_xlfn.IFNA(_xlfn.IFNA(INDEX(l_goods!$B$3:$B$65537,MATCH($G114,l_goods!$A$3:$A$65537,0)),INDEX(background_technosphere!$F$2:$F$65536,MATCH($G114,background_technosphere!$C$2:$C$65536,0))),INDEX(l_fp!$B$3:$B$65537,MATCH($G114,l_fp!$A$3:$A$65537,0))),"")</f>
        <v/>
      </c>
    </row>
    <row r="115" spans="2:8" x14ac:dyDescent="0.25">
      <c r="B115" s="109" t="str">
        <f>_xlfn.IFNA(INDEX(l_act!$B$3:$B$65537,MATCH($A115,l_act!$A$3:$A$65537,0)),"")</f>
        <v/>
      </c>
      <c r="D115" s="66" t="str">
        <f>_xlfn.IFNA(_xlfn.IFNA(_xlfn.IFNA(INDEX(l_goods!$B$3:$B$65537,MATCH($C115,l_goods!$A$3:$A$65537,0)),INDEX(background_technosphere!$F$2:$F$65536,MATCH($C115,background_technosphere!$C$2:$C$65536,0))),INDEX(l_fp!$B$3:$B$65537,MATCH($C115,l_fp!$A$3:$A$65537,0))),"")</f>
        <v/>
      </c>
      <c r="H115" s="110" t="str">
        <f>_xlfn.IFNA(_xlfn.IFNA(_xlfn.IFNA(INDEX(l_goods!$B$3:$B$65537,MATCH($G115,l_goods!$A$3:$A$65537,0)),INDEX(background_technosphere!$F$2:$F$65536,MATCH($G115,background_technosphere!$C$2:$C$65536,0))),INDEX(l_fp!$B$3:$B$65537,MATCH($G115,l_fp!$A$3:$A$65537,0))),"")</f>
        <v/>
      </c>
    </row>
    <row r="116" spans="2:8" x14ac:dyDescent="0.25">
      <c r="B116" s="109" t="str">
        <f>_xlfn.IFNA(INDEX(l_act!$B$3:$B$65537,MATCH($A116,l_act!$A$3:$A$65537,0)),"")</f>
        <v/>
      </c>
      <c r="D116" s="66" t="str">
        <f>_xlfn.IFNA(_xlfn.IFNA(_xlfn.IFNA(INDEX(l_goods!$B$3:$B$65537,MATCH($C116,l_goods!$A$3:$A$65537,0)),INDEX(background_technosphere!$F$2:$F$65536,MATCH($C116,background_technosphere!$C$2:$C$65536,0))),INDEX(l_fp!$B$3:$B$65537,MATCH($C116,l_fp!$A$3:$A$65537,0))),"")</f>
        <v/>
      </c>
      <c r="H116" s="110" t="str">
        <f>_xlfn.IFNA(_xlfn.IFNA(_xlfn.IFNA(INDEX(l_goods!$B$3:$B$65537,MATCH($G116,l_goods!$A$3:$A$65537,0)),INDEX(background_technosphere!$F$2:$F$65536,MATCH($G116,background_technosphere!$C$2:$C$65536,0))),INDEX(l_fp!$B$3:$B$65537,MATCH($G116,l_fp!$A$3:$A$65537,0))),"")</f>
        <v/>
      </c>
    </row>
    <row r="117" spans="2:8" x14ac:dyDescent="0.25">
      <c r="B117" s="109" t="str">
        <f>_xlfn.IFNA(INDEX(l_act!$B$3:$B$65537,MATCH($A117,l_act!$A$3:$A$65537,0)),"")</f>
        <v/>
      </c>
      <c r="D117" s="66" t="str">
        <f>_xlfn.IFNA(_xlfn.IFNA(_xlfn.IFNA(INDEX(l_goods!$B$3:$B$65537,MATCH($C117,l_goods!$A$3:$A$65537,0)),INDEX(background_technosphere!$F$2:$F$65536,MATCH($C117,background_technosphere!$C$2:$C$65536,0))),INDEX(l_fp!$B$3:$B$65537,MATCH($C117,l_fp!$A$3:$A$65537,0))),"")</f>
        <v/>
      </c>
      <c r="H117" s="110" t="str">
        <f>_xlfn.IFNA(_xlfn.IFNA(_xlfn.IFNA(INDEX(l_goods!$B$3:$B$65537,MATCH($G117,l_goods!$A$3:$A$65537,0)),INDEX(background_technosphere!$F$2:$F$65536,MATCH($G117,background_technosphere!$C$2:$C$65536,0))),INDEX(l_fp!$B$3:$B$65537,MATCH($G117,l_fp!$A$3:$A$65537,0))),"")</f>
        <v/>
      </c>
    </row>
    <row r="118" spans="2:8" x14ac:dyDescent="0.25">
      <c r="B118" s="109" t="str">
        <f>_xlfn.IFNA(INDEX(l_act!$B$3:$B$65537,MATCH($A118,l_act!$A$3:$A$65537,0)),"")</f>
        <v/>
      </c>
      <c r="D118" s="66" t="str">
        <f>_xlfn.IFNA(_xlfn.IFNA(_xlfn.IFNA(INDEX(l_goods!$B$3:$B$65537,MATCH($C118,l_goods!$A$3:$A$65537,0)),INDEX(background_technosphere!$F$2:$F$65536,MATCH($C118,background_technosphere!$C$2:$C$65536,0))),INDEX(l_fp!$B$3:$B$65537,MATCH($C118,l_fp!$A$3:$A$65537,0))),"")</f>
        <v/>
      </c>
      <c r="H118" s="110" t="str">
        <f>_xlfn.IFNA(_xlfn.IFNA(_xlfn.IFNA(INDEX(l_goods!$B$3:$B$65537,MATCH($G118,l_goods!$A$3:$A$65537,0)),INDEX(background_technosphere!$F$2:$F$65536,MATCH($G118,background_technosphere!$C$2:$C$65536,0))),INDEX(l_fp!$B$3:$B$65537,MATCH($G118,l_fp!$A$3:$A$65537,0))),"")</f>
        <v/>
      </c>
    </row>
    <row r="119" spans="2:8" x14ac:dyDescent="0.25">
      <c r="B119" s="109" t="str">
        <f>_xlfn.IFNA(INDEX(l_act!$B$3:$B$65537,MATCH($A119,l_act!$A$3:$A$65537,0)),"")</f>
        <v/>
      </c>
      <c r="D119" s="66" t="str">
        <f>_xlfn.IFNA(_xlfn.IFNA(_xlfn.IFNA(INDEX(l_goods!$B$3:$B$65537,MATCH($C119,l_goods!$A$3:$A$65537,0)),INDEX(background_technosphere!$F$2:$F$65536,MATCH($C119,background_technosphere!$C$2:$C$65536,0))),INDEX(l_fp!$B$3:$B$65537,MATCH($C119,l_fp!$A$3:$A$65537,0))),"")</f>
        <v/>
      </c>
      <c r="H119" s="110" t="str">
        <f>_xlfn.IFNA(_xlfn.IFNA(_xlfn.IFNA(INDEX(l_goods!$B$3:$B$65537,MATCH($G119,l_goods!$A$3:$A$65537,0)),INDEX(background_technosphere!$F$2:$F$65536,MATCH($G119,background_technosphere!$C$2:$C$65536,0))),INDEX(l_fp!$B$3:$B$65537,MATCH($G119,l_fp!$A$3:$A$65537,0))),"")</f>
        <v/>
      </c>
    </row>
    <row r="120" spans="2:8" x14ac:dyDescent="0.25">
      <c r="B120" s="109" t="str">
        <f>_xlfn.IFNA(INDEX(l_act!$B$3:$B$65537,MATCH($A120,l_act!$A$3:$A$65537,0)),"")</f>
        <v/>
      </c>
      <c r="D120" s="66" t="str">
        <f>_xlfn.IFNA(_xlfn.IFNA(_xlfn.IFNA(INDEX(l_goods!$B$3:$B$65537,MATCH($C120,l_goods!$A$3:$A$65537,0)),INDEX(background_technosphere!$F$2:$F$65536,MATCH($C120,background_technosphere!$C$2:$C$65536,0))),INDEX(l_fp!$B$3:$B$65537,MATCH($C120,l_fp!$A$3:$A$65537,0))),"")</f>
        <v/>
      </c>
      <c r="H120" s="110" t="str">
        <f>_xlfn.IFNA(_xlfn.IFNA(_xlfn.IFNA(INDEX(l_goods!$B$3:$B$65537,MATCH($G120,l_goods!$A$3:$A$65537,0)),INDEX(background_technosphere!$F$2:$F$65536,MATCH($G120,background_technosphere!$C$2:$C$65536,0))),INDEX(l_fp!$B$3:$B$65537,MATCH($G120,l_fp!$A$3:$A$65537,0))),"")</f>
        <v/>
      </c>
    </row>
    <row r="121" spans="2:8" x14ac:dyDescent="0.25">
      <c r="B121" s="109" t="str">
        <f>_xlfn.IFNA(INDEX(l_act!$B$3:$B$65537,MATCH($A121,l_act!$A$3:$A$65537,0)),"")</f>
        <v/>
      </c>
      <c r="D121" s="66" t="str">
        <f>_xlfn.IFNA(_xlfn.IFNA(_xlfn.IFNA(INDEX(l_goods!$B$3:$B$65537,MATCH($C121,l_goods!$A$3:$A$65537,0)),INDEX(background_technosphere!$F$2:$F$65536,MATCH($C121,background_technosphere!$C$2:$C$65536,0))),INDEX(l_fp!$B$3:$B$65537,MATCH($C121,l_fp!$A$3:$A$65537,0))),"")</f>
        <v/>
      </c>
      <c r="H121" s="110" t="str">
        <f>_xlfn.IFNA(_xlfn.IFNA(_xlfn.IFNA(INDEX(l_goods!$B$3:$B$65537,MATCH($G121,l_goods!$A$3:$A$65537,0)),INDEX(background_technosphere!$F$2:$F$65536,MATCH($G121,background_technosphere!$C$2:$C$65536,0))),INDEX(l_fp!$B$3:$B$65537,MATCH($G121,l_fp!$A$3:$A$65537,0))),"")</f>
        <v/>
      </c>
    </row>
    <row r="122" spans="2:8" x14ac:dyDescent="0.25">
      <c r="B122" s="109" t="str">
        <f>_xlfn.IFNA(INDEX(l_act!$B$3:$B$65537,MATCH($A122,l_act!$A$3:$A$65537,0)),"")</f>
        <v/>
      </c>
      <c r="D122" s="66" t="str">
        <f>_xlfn.IFNA(_xlfn.IFNA(_xlfn.IFNA(INDEX(l_goods!$B$3:$B$65537,MATCH($C122,l_goods!$A$3:$A$65537,0)),INDEX(background_technosphere!$F$2:$F$65536,MATCH($C122,background_technosphere!$C$2:$C$65536,0))),INDEX(l_fp!$B$3:$B$65537,MATCH($C122,l_fp!$A$3:$A$65537,0))),"")</f>
        <v/>
      </c>
      <c r="H122" s="110" t="str">
        <f>_xlfn.IFNA(_xlfn.IFNA(_xlfn.IFNA(INDEX(l_goods!$B$3:$B$65537,MATCH($G122,l_goods!$A$3:$A$65537,0)),INDEX(background_technosphere!$F$2:$F$65536,MATCH($G122,background_technosphere!$C$2:$C$65536,0))),INDEX(l_fp!$B$3:$B$65537,MATCH($G122,l_fp!$A$3:$A$65537,0))),"")</f>
        <v/>
      </c>
    </row>
    <row r="123" spans="2:8" x14ac:dyDescent="0.25">
      <c r="B123" s="109" t="str">
        <f>_xlfn.IFNA(INDEX(l_act!$B$3:$B$65537,MATCH($A123,l_act!$A$3:$A$65537,0)),"")</f>
        <v/>
      </c>
      <c r="D123" s="66" t="str">
        <f>_xlfn.IFNA(_xlfn.IFNA(_xlfn.IFNA(INDEX(l_goods!$B$3:$B$65537,MATCH($C123,l_goods!$A$3:$A$65537,0)),INDEX(background_technosphere!$F$2:$F$65536,MATCH($C123,background_technosphere!$C$2:$C$65536,0))),INDEX(l_fp!$B$3:$B$65537,MATCH($C123,l_fp!$A$3:$A$65537,0))),"")</f>
        <v/>
      </c>
      <c r="H123" s="110" t="str">
        <f>_xlfn.IFNA(_xlfn.IFNA(_xlfn.IFNA(INDEX(l_goods!$B$3:$B$65537,MATCH($G123,l_goods!$A$3:$A$65537,0)),INDEX(background_technosphere!$F$2:$F$65536,MATCH($G123,background_technosphere!$C$2:$C$65536,0))),INDEX(l_fp!$B$3:$B$65537,MATCH($G123,l_fp!$A$3:$A$65537,0))),"")</f>
        <v/>
      </c>
    </row>
    <row r="124" spans="2:8" x14ac:dyDescent="0.25">
      <c r="B124" s="109" t="str">
        <f>_xlfn.IFNA(INDEX(l_act!$B$3:$B$65537,MATCH($A124,l_act!$A$3:$A$65537,0)),"")</f>
        <v/>
      </c>
      <c r="D124" s="66" t="str">
        <f>_xlfn.IFNA(_xlfn.IFNA(_xlfn.IFNA(INDEX(l_goods!$B$3:$B$65537,MATCH($C124,l_goods!$A$3:$A$65537,0)),INDEX(background_technosphere!$F$2:$F$65536,MATCH($C124,background_technosphere!$C$2:$C$65536,0))),INDEX(l_fp!$B$3:$B$65537,MATCH($C124,l_fp!$A$3:$A$65537,0))),"")</f>
        <v/>
      </c>
      <c r="H124" s="110" t="str">
        <f>_xlfn.IFNA(_xlfn.IFNA(_xlfn.IFNA(INDEX(l_goods!$B$3:$B$65537,MATCH($G124,l_goods!$A$3:$A$65537,0)),INDEX(background_technosphere!$F$2:$F$65536,MATCH($G124,background_technosphere!$C$2:$C$65536,0))),INDEX(l_fp!$B$3:$B$65537,MATCH($G124,l_fp!$A$3:$A$65537,0))),"")</f>
        <v/>
      </c>
    </row>
    <row r="125" spans="2:8" x14ac:dyDescent="0.25">
      <c r="B125" s="109" t="str">
        <f>_xlfn.IFNA(INDEX(l_act!$B$3:$B$65537,MATCH($A125,l_act!$A$3:$A$65537,0)),"")</f>
        <v/>
      </c>
      <c r="D125" s="66" t="str">
        <f>_xlfn.IFNA(_xlfn.IFNA(_xlfn.IFNA(INDEX(l_goods!$B$3:$B$65537,MATCH($C125,l_goods!$A$3:$A$65537,0)),INDEX(background_technosphere!$F$2:$F$65536,MATCH($C125,background_technosphere!$C$2:$C$65536,0))),INDEX(l_fp!$B$3:$B$65537,MATCH($C125,l_fp!$A$3:$A$65537,0))),"")</f>
        <v/>
      </c>
      <c r="H125" s="110" t="str">
        <f>_xlfn.IFNA(_xlfn.IFNA(_xlfn.IFNA(INDEX(l_goods!$B$3:$B$65537,MATCH($G125,l_goods!$A$3:$A$65537,0)),INDEX(background_technosphere!$F$2:$F$65536,MATCH($G125,background_technosphere!$C$2:$C$65536,0))),INDEX(l_fp!$B$3:$B$65537,MATCH($G125,l_fp!$A$3:$A$65537,0))),"")</f>
        <v/>
      </c>
    </row>
    <row r="126" spans="2:8" x14ac:dyDescent="0.25">
      <c r="B126" s="109" t="str">
        <f>_xlfn.IFNA(INDEX(l_act!$B$3:$B$65537,MATCH($A126,l_act!$A$3:$A$65537,0)),"")</f>
        <v/>
      </c>
      <c r="D126" s="66" t="str">
        <f>_xlfn.IFNA(_xlfn.IFNA(_xlfn.IFNA(INDEX(l_goods!$B$3:$B$65537,MATCH($C126,l_goods!$A$3:$A$65537,0)),INDEX(background_technosphere!$F$2:$F$65536,MATCH($C126,background_technosphere!$C$2:$C$65536,0))),INDEX(l_fp!$B$3:$B$65537,MATCH($C126,l_fp!$A$3:$A$65537,0))),"")</f>
        <v/>
      </c>
      <c r="H126" s="110" t="str">
        <f>_xlfn.IFNA(_xlfn.IFNA(_xlfn.IFNA(INDEX(l_goods!$B$3:$B$65537,MATCH($G126,l_goods!$A$3:$A$65537,0)),INDEX(background_technosphere!$F$2:$F$65536,MATCH($G126,background_technosphere!$C$2:$C$65536,0))),INDEX(l_fp!$B$3:$B$65537,MATCH($G126,l_fp!$A$3:$A$65537,0))),"")</f>
        <v/>
      </c>
    </row>
    <row r="127" spans="2:8" x14ac:dyDescent="0.25">
      <c r="B127" s="109" t="str">
        <f>_xlfn.IFNA(INDEX(l_act!$B$3:$B$65537,MATCH($A127,l_act!$A$3:$A$65537,0)),"")</f>
        <v/>
      </c>
      <c r="D127" s="66" t="str">
        <f>_xlfn.IFNA(_xlfn.IFNA(_xlfn.IFNA(INDEX(l_goods!$B$3:$B$65537,MATCH($C127,l_goods!$A$3:$A$65537,0)),INDEX(background_technosphere!$F$2:$F$65536,MATCH($C127,background_technosphere!$C$2:$C$65536,0))),INDEX(l_fp!$B$3:$B$65537,MATCH($C127,l_fp!$A$3:$A$65537,0))),"")</f>
        <v/>
      </c>
      <c r="H127" s="110" t="str">
        <f>_xlfn.IFNA(_xlfn.IFNA(_xlfn.IFNA(INDEX(l_goods!$B$3:$B$65537,MATCH($G127,l_goods!$A$3:$A$65537,0)),INDEX(background_technosphere!$F$2:$F$65536,MATCH($G127,background_technosphere!$C$2:$C$65536,0))),INDEX(l_fp!$B$3:$B$65537,MATCH($G127,l_fp!$A$3:$A$65537,0))),"")</f>
        <v/>
      </c>
    </row>
    <row r="128" spans="2:8" x14ac:dyDescent="0.25">
      <c r="B128" s="109" t="str">
        <f>_xlfn.IFNA(INDEX(l_act!$B$3:$B$65537,MATCH($A128,l_act!$A$3:$A$65537,0)),"")</f>
        <v/>
      </c>
      <c r="D128" s="66" t="str">
        <f>_xlfn.IFNA(_xlfn.IFNA(_xlfn.IFNA(INDEX(l_goods!$B$3:$B$65537,MATCH($C128,l_goods!$A$3:$A$65537,0)),INDEX(background_technosphere!$F$2:$F$65536,MATCH($C128,background_technosphere!$C$2:$C$65536,0))),INDEX(l_fp!$B$3:$B$65537,MATCH($C128,l_fp!$A$3:$A$65537,0))),"")</f>
        <v/>
      </c>
      <c r="H128" s="110" t="str">
        <f>_xlfn.IFNA(_xlfn.IFNA(_xlfn.IFNA(INDEX(l_goods!$B$3:$B$65537,MATCH($G128,l_goods!$A$3:$A$65537,0)),INDEX(background_technosphere!$F$2:$F$65536,MATCH($G128,background_technosphere!$C$2:$C$65536,0))),INDEX(l_fp!$B$3:$B$65537,MATCH($G128,l_fp!$A$3:$A$65537,0))),"")</f>
        <v/>
      </c>
    </row>
    <row r="129" spans="2:8" x14ac:dyDescent="0.25">
      <c r="B129" s="109" t="str">
        <f>_xlfn.IFNA(INDEX(l_act!$B$3:$B$65537,MATCH($A129,l_act!$A$3:$A$65537,0)),"")</f>
        <v/>
      </c>
      <c r="D129" s="66" t="str">
        <f>_xlfn.IFNA(_xlfn.IFNA(_xlfn.IFNA(INDEX(l_goods!$B$3:$B$65537,MATCH($C129,l_goods!$A$3:$A$65537,0)),INDEX(background_technosphere!$F$2:$F$65536,MATCH($C129,background_technosphere!$C$2:$C$65536,0))),INDEX(l_fp!$B$3:$B$65537,MATCH($C129,l_fp!$A$3:$A$65537,0))),"")</f>
        <v/>
      </c>
      <c r="H129" s="110" t="str">
        <f>_xlfn.IFNA(_xlfn.IFNA(_xlfn.IFNA(INDEX(l_goods!$B$3:$B$65537,MATCH($G129,l_goods!$A$3:$A$65537,0)),INDEX(background_technosphere!$F$2:$F$65536,MATCH($G129,background_technosphere!$C$2:$C$65536,0))),INDEX(l_fp!$B$3:$B$65537,MATCH($G129,l_fp!$A$3:$A$65537,0))),"")</f>
        <v/>
      </c>
    </row>
    <row r="130" spans="2:8" x14ac:dyDescent="0.25">
      <c r="B130" s="109" t="str">
        <f>_xlfn.IFNA(INDEX(l_act!$B$3:$B$65537,MATCH($A130,l_act!$A$3:$A$65537,0)),"")</f>
        <v/>
      </c>
      <c r="D130" s="66" t="str">
        <f>_xlfn.IFNA(_xlfn.IFNA(_xlfn.IFNA(INDEX(l_goods!$B$3:$B$65537,MATCH($C130,l_goods!$A$3:$A$65537,0)),INDEX(background_technosphere!$F$2:$F$65536,MATCH($C130,background_technosphere!$C$2:$C$65536,0))),INDEX(l_fp!$B$3:$B$65537,MATCH($C130,l_fp!$A$3:$A$65537,0))),"")</f>
        <v/>
      </c>
      <c r="H130" s="110" t="str">
        <f>_xlfn.IFNA(_xlfn.IFNA(_xlfn.IFNA(INDEX(l_goods!$B$3:$B$65537,MATCH($G130,l_goods!$A$3:$A$65537,0)),INDEX(background_technosphere!$F$2:$F$65536,MATCH($G130,background_technosphere!$C$2:$C$65536,0))),INDEX(l_fp!$B$3:$B$65537,MATCH($G130,l_fp!$A$3:$A$65537,0))),"")</f>
        <v/>
      </c>
    </row>
    <row r="131" spans="2:8" x14ac:dyDescent="0.25">
      <c r="B131" s="109" t="str">
        <f>_xlfn.IFNA(INDEX(l_act!$B$3:$B$65537,MATCH($A131,l_act!$A$3:$A$65537,0)),"")</f>
        <v/>
      </c>
      <c r="D131" s="66" t="str">
        <f>_xlfn.IFNA(_xlfn.IFNA(_xlfn.IFNA(INDEX(l_goods!$B$3:$B$65537,MATCH($C131,l_goods!$A$3:$A$65537,0)),INDEX(background_technosphere!$F$2:$F$65536,MATCH($C131,background_technosphere!$C$2:$C$65536,0))),INDEX(l_fp!$B$3:$B$65537,MATCH($C131,l_fp!$A$3:$A$65537,0))),"")</f>
        <v/>
      </c>
      <c r="H131" s="110" t="str">
        <f>_xlfn.IFNA(_xlfn.IFNA(_xlfn.IFNA(INDEX(l_goods!$B$3:$B$65537,MATCH($G131,l_goods!$A$3:$A$65537,0)),INDEX(background_technosphere!$F$2:$F$65536,MATCH($G131,background_technosphere!$C$2:$C$65536,0))),INDEX(l_fp!$B$3:$B$65537,MATCH($G131,l_fp!$A$3:$A$65537,0))),"")</f>
        <v/>
      </c>
    </row>
    <row r="132" spans="2:8" x14ac:dyDescent="0.25">
      <c r="B132" s="109" t="str">
        <f>_xlfn.IFNA(INDEX(l_act!$B$3:$B$65537,MATCH($A132,l_act!$A$3:$A$65537,0)),"")</f>
        <v/>
      </c>
      <c r="D132" s="66" t="str">
        <f>_xlfn.IFNA(_xlfn.IFNA(_xlfn.IFNA(INDEX(l_goods!$B$3:$B$65537,MATCH($C132,l_goods!$A$3:$A$65537,0)),INDEX(background_technosphere!$F$2:$F$65536,MATCH($C132,background_technosphere!$C$2:$C$65536,0))),INDEX(l_fp!$B$3:$B$65537,MATCH($C132,l_fp!$A$3:$A$65537,0))),"")</f>
        <v/>
      </c>
      <c r="H132" s="110" t="str">
        <f>_xlfn.IFNA(_xlfn.IFNA(_xlfn.IFNA(INDEX(l_goods!$B$3:$B$65537,MATCH($G132,l_goods!$A$3:$A$65537,0)),INDEX(background_technosphere!$F$2:$F$65536,MATCH($G132,background_technosphere!$C$2:$C$65536,0))),INDEX(l_fp!$B$3:$B$65537,MATCH($G132,l_fp!$A$3:$A$65537,0))),"")</f>
        <v/>
      </c>
    </row>
    <row r="133" spans="2:8" x14ac:dyDescent="0.25">
      <c r="B133" s="109" t="str">
        <f>_xlfn.IFNA(INDEX(l_act!$B$3:$B$65537,MATCH($A133,l_act!$A$3:$A$65537,0)),"")</f>
        <v/>
      </c>
      <c r="D133" s="66" t="str">
        <f>_xlfn.IFNA(_xlfn.IFNA(_xlfn.IFNA(INDEX(l_goods!$B$3:$B$65537,MATCH($C133,l_goods!$A$3:$A$65537,0)),INDEX(background_technosphere!$F$2:$F$65536,MATCH($C133,background_technosphere!$C$2:$C$65536,0))),INDEX(l_fp!$B$3:$B$65537,MATCH($C133,l_fp!$A$3:$A$65537,0))),"")</f>
        <v/>
      </c>
      <c r="H133" s="110" t="str">
        <f>_xlfn.IFNA(_xlfn.IFNA(_xlfn.IFNA(INDEX(l_goods!$B$3:$B$65537,MATCH($G133,l_goods!$A$3:$A$65537,0)),INDEX(background_technosphere!$F$2:$F$65536,MATCH($G133,background_technosphere!$C$2:$C$65536,0))),INDEX(l_fp!$B$3:$B$65537,MATCH($G133,l_fp!$A$3:$A$65537,0))),"")</f>
        <v/>
      </c>
    </row>
    <row r="134" spans="2:8" x14ac:dyDescent="0.25">
      <c r="B134" s="109" t="str">
        <f>_xlfn.IFNA(INDEX(l_act!$B$3:$B$65537,MATCH($A134,l_act!$A$3:$A$65537,0)),"")</f>
        <v/>
      </c>
      <c r="D134" s="66" t="str">
        <f>_xlfn.IFNA(_xlfn.IFNA(_xlfn.IFNA(INDEX(l_goods!$B$3:$B$65537,MATCH($C134,l_goods!$A$3:$A$65537,0)),INDEX(background_technosphere!$F$2:$F$65536,MATCH($C134,background_technosphere!$C$2:$C$65536,0))),INDEX(l_fp!$B$3:$B$65537,MATCH($C134,l_fp!$A$3:$A$65537,0))),"")</f>
        <v/>
      </c>
      <c r="H134" s="110" t="str">
        <f>_xlfn.IFNA(_xlfn.IFNA(_xlfn.IFNA(INDEX(l_goods!$B$3:$B$65537,MATCH($G134,l_goods!$A$3:$A$65537,0)),INDEX(background_technosphere!$F$2:$F$65536,MATCH($G134,background_technosphere!$C$2:$C$65536,0))),INDEX(l_fp!$B$3:$B$65537,MATCH($G134,l_fp!$A$3:$A$65537,0))),"")</f>
        <v/>
      </c>
    </row>
    <row r="135" spans="2:8" x14ac:dyDescent="0.25">
      <c r="B135" s="109" t="str">
        <f>_xlfn.IFNA(INDEX(l_act!$B$3:$B$65537,MATCH($A135,l_act!$A$3:$A$65537,0)),"")</f>
        <v/>
      </c>
      <c r="D135" s="66" t="str">
        <f>_xlfn.IFNA(_xlfn.IFNA(_xlfn.IFNA(INDEX(l_goods!$B$3:$B$65537,MATCH($C135,l_goods!$A$3:$A$65537,0)),INDEX(background_technosphere!$F$2:$F$65536,MATCH($C135,background_technosphere!$C$2:$C$65536,0))),INDEX(l_fp!$B$3:$B$65537,MATCH($C135,l_fp!$A$3:$A$65537,0))),"")</f>
        <v/>
      </c>
      <c r="H135" s="110" t="str">
        <f>_xlfn.IFNA(_xlfn.IFNA(_xlfn.IFNA(INDEX(l_goods!$B$3:$B$65537,MATCH($G135,l_goods!$A$3:$A$65537,0)),INDEX(background_technosphere!$F$2:$F$65536,MATCH($G135,background_technosphere!$C$2:$C$65536,0))),INDEX(l_fp!$B$3:$B$65537,MATCH($G135,l_fp!$A$3:$A$65537,0))),"")</f>
        <v/>
      </c>
    </row>
    <row r="136" spans="2:8" x14ac:dyDescent="0.25">
      <c r="B136" s="109" t="str">
        <f>_xlfn.IFNA(INDEX(l_act!$B$3:$B$65537,MATCH($A136,l_act!$A$3:$A$65537,0)),"")</f>
        <v/>
      </c>
      <c r="D136" s="66" t="str">
        <f>_xlfn.IFNA(_xlfn.IFNA(_xlfn.IFNA(INDEX(l_goods!$B$3:$B$65537,MATCH($C136,l_goods!$A$3:$A$65537,0)),INDEX(background_technosphere!$F$2:$F$65536,MATCH($C136,background_technosphere!$C$2:$C$65536,0))),INDEX(l_fp!$B$3:$B$65537,MATCH($C136,l_fp!$A$3:$A$65537,0))),"")</f>
        <v/>
      </c>
      <c r="H136" s="110" t="str">
        <f>_xlfn.IFNA(_xlfn.IFNA(_xlfn.IFNA(INDEX(l_goods!$B$3:$B$65537,MATCH($G136,l_goods!$A$3:$A$65537,0)),INDEX(background_technosphere!$F$2:$F$65536,MATCH($G136,background_technosphere!$C$2:$C$65536,0))),INDEX(l_fp!$B$3:$B$65537,MATCH($G136,l_fp!$A$3:$A$65537,0))),"")</f>
        <v/>
      </c>
    </row>
    <row r="137" spans="2:8" x14ac:dyDescent="0.25">
      <c r="B137" s="109" t="str">
        <f>_xlfn.IFNA(INDEX(l_act!$B$3:$B$65537,MATCH($A137,l_act!$A$3:$A$65537,0)),"")</f>
        <v/>
      </c>
      <c r="D137" s="66" t="str">
        <f>_xlfn.IFNA(_xlfn.IFNA(_xlfn.IFNA(INDEX(l_goods!$B$3:$B$65537,MATCH($C137,l_goods!$A$3:$A$65537,0)),INDEX(background_technosphere!$F$2:$F$65536,MATCH($C137,background_technosphere!$C$2:$C$65536,0))),INDEX(l_fp!$B$3:$B$65537,MATCH($C137,l_fp!$A$3:$A$65537,0))),"")</f>
        <v/>
      </c>
      <c r="H137" s="110" t="str">
        <f>_xlfn.IFNA(_xlfn.IFNA(_xlfn.IFNA(INDEX(l_goods!$B$3:$B$65537,MATCH($G137,l_goods!$A$3:$A$65537,0)),INDEX(background_technosphere!$F$2:$F$65536,MATCH($G137,background_technosphere!$C$2:$C$65536,0))),INDEX(l_fp!$B$3:$B$65537,MATCH($G137,l_fp!$A$3:$A$65537,0))),"")</f>
        <v/>
      </c>
    </row>
    <row r="138" spans="2:8" x14ac:dyDescent="0.25">
      <c r="B138" s="109" t="str">
        <f>_xlfn.IFNA(INDEX(l_act!$B$3:$B$65537,MATCH($A138,l_act!$A$3:$A$65537,0)),"")</f>
        <v/>
      </c>
      <c r="D138" s="66" t="str">
        <f>_xlfn.IFNA(_xlfn.IFNA(_xlfn.IFNA(INDEX(l_goods!$B$3:$B$65537,MATCH($C138,l_goods!$A$3:$A$65537,0)),INDEX(background_technosphere!$F$2:$F$65536,MATCH($C138,background_technosphere!$C$2:$C$65536,0))),INDEX(l_fp!$B$3:$B$65537,MATCH($C138,l_fp!$A$3:$A$65537,0))),"")</f>
        <v/>
      </c>
      <c r="H138" s="110" t="str">
        <f>_xlfn.IFNA(_xlfn.IFNA(_xlfn.IFNA(INDEX(l_goods!$B$3:$B$65537,MATCH($G138,l_goods!$A$3:$A$65537,0)),INDEX(background_technosphere!$F$2:$F$65536,MATCH($G138,background_technosphere!$C$2:$C$65536,0))),INDEX(l_fp!$B$3:$B$65537,MATCH($G138,l_fp!$A$3:$A$65537,0))),"")</f>
        <v/>
      </c>
    </row>
    <row r="139" spans="2:8" x14ac:dyDescent="0.25">
      <c r="B139" s="109" t="str">
        <f>_xlfn.IFNA(INDEX(l_act!$B$3:$B$65537,MATCH($A139,l_act!$A$3:$A$65537,0)),"")</f>
        <v/>
      </c>
      <c r="D139" s="66" t="str">
        <f>_xlfn.IFNA(_xlfn.IFNA(_xlfn.IFNA(INDEX(l_goods!$B$3:$B$65537,MATCH($C139,l_goods!$A$3:$A$65537,0)),INDEX(background_technosphere!$F$2:$F$65536,MATCH($C139,background_technosphere!$C$2:$C$65536,0))),INDEX(l_fp!$B$3:$B$65537,MATCH($C139,l_fp!$A$3:$A$65537,0))),"")</f>
        <v/>
      </c>
      <c r="H139" s="110" t="str">
        <f>_xlfn.IFNA(_xlfn.IFNA(_xlfn.IFNA(INDEX(l_goods!$B$3:$B$65537,MATCH($G139,l_goods!$A$3:$A$65537,0)),INDEX(background_technosphere!$F$2:$F$65536,MATCH($G139,background_technosphere!$C$2:$C$65536,0))),INDEX(l_fp!$B$3:$B$65537,MATCH($G139,l_fp!$A$3:$A$65537,0))),"")</f>
        <v/>
      </c>
    </row>
    <row r="140" spans="2:8" x14ac:dyDescent="0.25">
      <c r="B140" s="109" t="str">
        <f>_xlfn.IFNA(INDEX(l_act!$B$3:$B$65537,MATCH($A140,l_act!$A$3:$A$65537,0)),"")</f>
        <v/>
      </c>
      <c r="D140" s="66" t="str">
        <f>_xlfn.IFNA(_xlfn.IFNA(_xlfn.IFNA(INDEX(l_goods!$B$3:$B$65537,MATCH($C140,l_goods!$A$3:$A$65537,0)),INDEX(background_technosphere!$F$2:$F$65536,MATCH($C140,background_technosphere!$C$2:$C$65536,0))),INDEX(l_fp!$B$3:$B$65537,MATCH($C140,l_fp!$A$3:$A$65537,0))),"")</f>
        <v/>
      </c>
      <c r="H140" s="110" t="str">
        <f>_xlfn.IFNA(_xlfn.IFNA(_xlfn.IFNA(INDEX(l_goods!$B$3:$B$65537,MATCH($G140,l_goods!$A$3:$A$65537,0)),INDEX(background_technosphere!$F$2:$F$65536,MATCH($G140,background_technosphere!$C$2:$C$65536,0))),INDEX(l_fp!$B$3:$B$65537,MATCH($G140,l_fp!$A$3:$A$65537,0))),"")</f>
        <v/>
      </c>
    </row>
    <row r="141" spans="2:8" x14ac:dyDescent="0.25">
      <c r="B141" s="109" t="str">
        <f>_xlfn.IFNA(INDEX(l_act!$B$3:$B$65537,MATCH($A141,l_act!$A$3:$A$65537,0)),"")</f>
        <v/>
      </c>
      <c r="D141" s="66" t="str">
        <f>_xlfn.IFNA(_xlfn.IFNA(_xlfn.IFNA(INDEX(l_goods!$B$3:$B$65537,MATCH($C141,l_goods!$A$3:$A$65537,0)),INDEX(background_technosphere!$F$2:$F$65536,MATCH($C141,background_technosphere!$C$2:$C$65536,0))),INDEX(l_fp!$B$3:$B$65537,MATCH($C141,l_fp!$A$3:$A$65537,0))),"")</f>
        <v/>
      </c>
      <c r="H141" s="110" t="str">
        <f>_xlfn.IFNA(_xlfn.IFNA(_xlfn.IFNA(INDEX(l_goods!$B$3:$B$65537,MATCH($G141,l_goods!$A$3:$A$65537,0)),INDEX(background_technosphere!$F$2:$F$65536,MATCH($G141,background_technosphere!$C$2:$C$65536,0))),INDEX(l_fp!$B$3:$B$65537,MATCH($G141,l_fp!$A$3:$A$65537,0))),"")</f>
        <v/>
      </c>
    </row>
    <row r="142" spans="2:8" x14ac:dyDescent="0.25">
      <c r="B142" s="109" t="str">
        <f>_xlfn.IFNA(INDEX(l_act!$B$3:$B$65537,MATCH($A142,l_act!$A$3:$A$65537,0)),"")</f>
        <v/>
      </c>
      <c r="D142" s="66" t="str">
        <f>_xlfn.IFNA(_xlfn.IFNA(_xlfn.IFNA(INDEX(l_goods!$B$3:$B$65537,MATCH($C142,l_goods!$A$3:$A$65537,0)),INDEX(background_technosphere!$F$2:$F$65536,MATCH($C142,background_technosphere!$C$2:$C$65536,0))),INDEX(l_fp!$B$3:$B$65537,MATCH($C142,l_fp!$A$3:$A$65537,0))),"")</f>
        <v/>
      </c>
      <c r="H142" s="110" t="str">
        <f>_xlfn.IFNA(_xlfn.IFNA(_xlfn.IFNA(INDEX(l_goods!$B$3:$B$65537,MATCH($G142,l_goods!$A$3:$A$65537,0)),INDEX(background_technosphere!$F$2:$F$65536,MATCH($G142,background_technosphere!$C$2:$C$65536,0))),INDEX(l_fp!$B$3:$B$65537,MATCH($G142,l_fp!$A$3:$A$65537,0))),"")</f>
        <v/>
      </c>
    </row>
    <row r="143" spans="2:8" x14ac:dyDescent="0.25">
      <c r="B143" s="109" t="str">
        <f>_xlfn.IFNA(INDEX(l_act!$B$3:$B$65537,MATCH($A143,l_act!$A$3:$A$65537,0)),"")</f>
        <v/>
      </c>
      <c r="D143" s="66" t="str">
        <f>_xlfn.IFNA(_xlfn.IFNA(_xlfn.IFNA(INDEX(l_goods!$B$3:$B$65537,MATCH($C143,l_goods!$A$3:$A$65537,0)),INDEX(background_technosphere!$F$2:$F$65536,MATCH($C143,background_technosphere!$C$2:$C$65536,0))),INDEX(l_fp!$B$3:$B$65537,MATCH($C143,l_fp!$A$3:$A$65537,0))),"")</f>
        <v/>
      </c>
      <c r="H143" s="110" t="str">
        <f>_xlfn.IFNA(_xlfn.IFNA(_xlfn.IFNA(INDEX(l_goods!$B$3:$B$65537,MATCH($G143,l_goods!$A$3:$A$65537,0)),INDEX(background_technosphere!$F$2:$F$65536,MATCH($G143,background_technosphere!$C$2:$C$65536,0))),INDEX(l_fp!$B$3:$B$65537,MATCH($G143,l_fp!$A$3:$A$65537,0))),"")</f>
        <v/>
      </c>
    </row>
    <row r="144" spans="2:8" x14ac:dyDescent="0.25">
      <c r="B144" s="109" t="str">
        <f>_xlfn.IFNA(INDEX(l_act!$B$3:$B$65537,MATCH($A144,l_act!$A$3:$A$65537,0)),"")</f>
        <v/>
      </c>
      <c r="D144" s="66" t="str">
        <f>_xlfn.IFNA(_xlfn.IFNA(_xlfn.IFNA(INDEX(l_goods!$B$3:$B$65537,MATCH($C144,l_goods!$A$3:$A$65537,0)),INDEX(background_technosphere!$F$2:$F$65536,MATCH($C144,background_technosphere!$C$2:$C$65536,0))),INDEX(l_fp!$B$3:$B$65537,MATCH($C144,l_fp!$A$3:$A$65537,0))),"")</f>
        <v/>
      </c>
      <c r="H144" s="110" t="str">
        <f>_xlfn.IFNA(_xlfn.IFNA(_xlfn.IFNA(INDEX(l_goods!$B$3:$B$65537,MATCH($G144,l_goods!$A$3:$A$65537,0)),INDEX(background_technosphere!$F$2:$F$65536,MATCH($G144,background_technosphere!$C$2:$C$65536,0))),INDEX(l_fp!$B$3:$B$65537,MATCH($G144,l_fp!$A$3:$A$65537,0))),"")</f>
        <v/>
      </c>
    </row>
    <row r="145" spans="2:8" x14ac:dyDescent="0.25">
      <c r="B145" s="109" t="str">
        <f>_xlfn.IFNA(INDEX(l_act!$B$3:$B$65537,MATCH($A145,l_act!$A$3:$A$65537,0)),"")</f>
        <v/>
      </c>
      <c r="D145" s="66" t="str">
        <f>_xlfn.IFNA(_xlfn.IFNA(_xlfn.IFNA(INDEX(l_goods!$B$3:$B$65537,MATCH($C145,l_goods!$A$3:$A$65537,0)),INDEX(background_technosphere!$F$2:$F$65536,MATCH($C145,background_technosphere!$C$2:$C$65536,0))),INDEX(l_fp!$B$3:$B$65537,MATCH($C145,l_fp!$A$3:$A$65537,0))),"")</f>
        <v/>
      </c>
      <c r="H145" s="110" t="str">
        <f>_xlfn.IFNA(_xlfn.IFNA(_xlfn.IFNA(INDEX(l_goods!$B$3:$B$65537,MATCH($G145,l_goods!$A$3:$A$65537,0)),INDEX(background_technosphere!$F$2:$F$65536,MATCH($G145,background_technosphere!$C$2:$C$65536,0))),INDEX(l_fp!$B$3:$B$65537,MATCH($G145,l_fp!$A$3:$A$65537,0))),"")</f>
        <v/>
      </c>
    </row>
    <row r="146" spans="2:8" x14ac:dyDescent="0.25">
      <c r="B146" s="109" t="str">
        <f>_xlfn.IFNA(INDEX(l_act!$B$3:$B$65537,MATCH($A146,l_act!$A$3:$A$65537,0)),"")</f>
        <v/>
      </c>
      <c r="D146" s="66" t="str">
        <f>_xlfn.IFNA(_xlfn.IFNA(_xlfn.IFNA(INDEX(l_goods!$B$3:$B$65537,MATCH($C146,l_goods!$A$3:$A$65537,0)),INDEX(background_technosphere!$F$2:$F$65536,MATCH($C146,background_technosphere!$C$2:$C$65536,0))),INDEX(l_fp!$B$3:$B$65537,MATCH($C146,l_fp!$A$3:$A$65537,0))),"")</f>
        <v/>
      </c>
      <c r="H146" s="110" t="str">
        <f>_xlfn.IFNA(_xlfn.IFNA(_xlfn.IFNA(INDEX(l_goods!$B$3:$B$65537,MATCH($G146,l_goods!$A$3:$A$65537,0)),INDEX(background_technosphere!$F$2:$F$65536,MATCH($G146,background_technosphere!$C$2:$C$65536,0))),INDEX(l_fp!$B$3:$B$65537,MATCH($G146,l_fp!$A$3:$A$65537,0))),"")</f>
        <v/>
      </c>
    </row>
    <row r="147" spans="2:8" x14ac:dyDescent="0.25">
      <c r="B147" s="109" t="str">
        <f>_xlfn.IFNA(INDEX(l_act!$B$3:$B$65537,MATCH($A147,l_act!$A$3:$A$65537,0)),"")</f>
        <v/>
      </c>
      <c r="D147" s="66" t="str">
        <f>_xlfn.IFNA(_xlfn.IFNA(_xlfn.IFNA(INDEX(l_goods!$B$3:$B$65537,MATCH($C147,l_goods!$A$3:$A$65537,0)),INDEX(background_technosphere!$F$2:$F$65536,MATCH($C147,background_technosphere!$C$2:$C$65536,0))),INDEX(l_fp!$B$3:$B$65537,MATCH($C147,l_fp!$A$3:$A$65537,0))),"")</f>
        <v/>
      </c>
      <c r="H147" s="110" t="str">
        <f>_xlfn.IFNA(_xlfn.IFNA(_xlfn.IFNA(INDEX(l_goods!$B$3:$B$65537,MATCH($G147,l_goods!$A$3:$A$65537,0)),INDEX(background_technosphere!$F$2:$F$65536,MATCH($G147,background_technosphere!$C$2:$C$65536,0))),INDEX(l_fp!$B$3:$B$65537,MATCH($G147,l_fp!$A$3:$A$65537,0))),"")</f>
        <v/>
      </c>
    </row>
    <row r="148" spans="2:8" x14ac:dyDescent="0.25">
      <c r="B148" s="109" t="str">
        <f>_xlfn.IFNA(INDEX(l_act!$B$3:$B$65537,MATCH($A148,l_act!$A$3:$A$65537,0)),"")</f>
        <v/>
      </c>
      <c r="D148" s="66" t="str">
        <f>_xlfn.IFNA(_xlfn.IFNA(_xlfn.IFNA(INDEX(l_goods!$B$3:$B$65537,MATCH($C148,l_goods!$A$3:$A$65537,0)),INDEX(background_technosphere!$F$2:$F$65536,MATCH($C148,background_technosphere!$C$2:$C$65536,0))),INDEX(l_fp!$B$3:$B$65537,MATCH($C148,l_fp!$A$3:$A$65537,0))),"")</f>
        <v/>
      </c>
      <c r="H148" s="110" t="str">
        <f>_xlfn.IFNA(_xlfn.IFNA(_xlfn.IFNA(INDEX(l_goods!$B$3:$B$65537,MATCH($G148,l_goods!$A$3:$A$65537,0)),INDEX(background_technosphere!$F$2:$F$65536,MATCH($G148,background_technosphere!$C$2:$C$65536,0))),INDEX(l_fp!$B$3:$B$65537,MATCH($G148,l_fp!$A$3:$A$65537,0))),"")</f>
        <v/>
      </c>
    </row>
    <row r="149" spans="2:8" x14ac:dyDescent="0.25">
      <c r="B149" s="109" t="str">
        <f>_xlfn.IFNA(INDEX(l_act!$B$3:$B$65537,MATCH($A149,l_act!$A$3:$A$65537,0)),"")</f>
        <v/>
      </c>
      <c r="D149" s="66" t="str">
        <f>_xlfn.IFNA(_xlfn.IFNA(_xlfn.IFNA(INDEX(l_goods!$B$3:$B$65537,MATCH($C149,l_goods!$A$3:$A$65537,0)),INDEX(background_technosphere!$F$2:$F$65536,MATCH($C149,background_technosphere!$C$2:$C$65536,0))),INDEX(l_fp!$B$3:$B$65537,MATCH($C149,l_fp!$A$3:$A$65537,0))),"")</f>
        <v/>
      </c>
      <c r="H149" s="110" t="str">
        <f>_xlfn.IFNA(_xlfn.IFNA(_xlfn.IFNA(INDEX(l_goods!$B$3:$B$65537,MATCH($G149,l_goods!$A$3:$A$65537,0)),INDEX(background_technosphere!$F$2:$F$65536,MATCH($G149,background_technosphere!$C$2:$C$65536,0))),INDEX(l_fp!$B$3:$B$65537,MATCH($G149,l_fp!$A$3:$A$65537,0))),"")</f>
        <v/>
      </c>
    </row>
    <row r="150" spans="2:8" x14ac:dyDescent="0.25">
      <c r="B150" s="109" t="str">
        <f>_xlfn.IFNA(INDEX(l_act!$B$3:$B$65537,MATCH($A150,l_act!$A$3:$A$65537,0)),"")</f>
        <v/>
      </c>
      <c r="D150" s="66" t="str">
        <f>_xlfn.IFNA(_xlfn.IFNA(_xlfn.IFNA(INDEX(l_goods!$B$3:$B$65537,MATCH($C150,l_goods!$A$3:$A$65537,0)),INDEX(background_technosphere!$F$2:$F$65536,MATCH($C150,background_technosphere!$C$2:$C$65536,0))),INDEX(l_fp!$B$3:$B$65537,MATCH($C150,l_fp!$A$3:$A$65537,0))),"")</f>
        <v/>
      </c>
      <c r="H150" s="110" t="str">
        <f>_xlfn.IFNA(_xlfn.IFNA(_xlfn.IFNA(INDEX(l_goods!$B$3:$B$65537,MATCH($G150,l_goods!$A$3:$A$65537,0)),INDEX(background_technosphere!$F$2:$F$65536,MATCH($G150,background_technosphere!$C$2:$C$65536,0))),INDEX(l_fp!$B$3:$B$65537,MATCH($G150,l_fp!$A$3:$A$65537,0))),"")</f>
        <v/>
      </c>
    </row>
    <row r="151" spans="2:8" x14ac:dyDescent="0.25">
      <c r="B151" s="109" t="str">
        <f>_xlfn.IFNA(INDEX(l_act!$B$3:$B$65537,MATCH($A151,l_act!$A$3:$A$65537,0)),"")</f>
        <v/>
      </c>
      <c r="D151" s="66" t="str">
        <f>_xlfn.IFNA(_xlfn.IFNA(_xlfn.IFNA(INDEX(l_goods!$B$3:$B$65537,MATCH($C151,l_goods!$A$3:$A$65537,0)),INDEX(background_technosphere!$F$2:$F$65536,MATCH($C151,background_technosphere!$C$2:$C$65536,0))),INDEX(l_fp!$B$3:$B$65537,MATCH($C151,l_fp!$A$3:$A$65537,0))),"")</f>
        <v/>
      </c>
      <c r="H151" s="110" t="str">
        <f>_xlfn.IFNA(_xlfn.IFNA(_xlfn.IFNA(INDEX(l_goods!$B$3:$B$65537,MATCH($G151,l_goods!$A$3:$A$65537,0)),INDEX(background_technosphere!$F$2:$F$65536,MATCH($G151,background_technosphere!$C$2:$C$65536,0))),INDEX(l_fp!$B$3:$B$65537,MATCH($G151,l_fp!$A$3:$A$65537,0))),"")</f>
        <v/>
      </c>
    </row>
    <row r="152" spans="2:8" x14ac:dyDescent="0.25">
      <c r="B152" s="109" t="str">
        <f>_xlfn.IFNA(INDEX(l_act!$B$3:$B$65537,MATCH($A152,l_act!$A$3:$A$65537,0)),"")</f>
        <v/>
      </c>
      <c r="D152" s="66" t="str">
        <f>_xlfn.IFNA(_xlfn.IFNA(_xlfn.IFNA(INDEX(l_goods!$B$3:$B$65537,MATCH($C152,l_goods!$A$3:$A$65537,0)),INDEX(background_technosphere!$F$2:$F$65536,MATCH($C152,background_technosphere!$C$2:$C$65536,0))),INDEX(l_fp!$B$3:$B$65537,MATCH($C152,l_fp!$A$3:$A$65537,0))),"")</f>
        <v/>
      </c>
      <c r="H152" s="110" t="str">
        <f>_xlfn.IFNA(_xlfn.IFNA(_xlfn.IFNA(INDEX(l_goods!$B$3:$B$65537,MATCH($G152,l_goods!$A$3:$A$65537,0)),INDEX(background_technosphere!$F$2:$F$65536,MATCH($G152,background_technosphere!$C$2:$C$65536,0))),INDEX(l_fp!$B$3:$B$65537,MATCH($G152,l_fp!$A$3:$A$65537,0))),"")</f>
        <v/>
      </c>
    </row>
    <row r="153" spans="2:8" x14ac:dyDescent="0.25">
      <c r="B153" s="109" t="str">
        <f>_xlfn.IFNA(INDEX(l_act!$B$3:$B$65537,MATCH($A153,l_act!$A$3:$A$65537,0)),"")</f>
        <v/>
      </c>
      <c r="D153" s="66" t="str">
        <f>_xlfn.IFNA(_xlfn.IFNA(_xlfn.IFNA(INDEX(l_goods!$B$3:$B$65537,MATCH($C153,l_goods!$A$3:$A$65537,0)),INDEX(background_technosphere!$F$2:$F$65536,MATCH($C153,background_technosphere!$C$2:$C$65536,0))),INDEX(l_fp!$B$3:$B$65537,MATCH($C153,l_fp!$A$3:$A$65537,0))),"")</f>
        <v/>
      </c>
      <c r="H153" s="110" t="str">
        <f>_xlfn.IFNA(_xlfn.IFNA(_xlfn.IFNA(INDEX(l_goods!$B$3:$B$65537,MATCH($G153,l_goods!$A$3:$A$65537,0)),INDEX(background_technosphere!$F$2:$F$65536,MATCH($G153,background_technosphere!$C$2:$C$65536,0))),INDEX(l_fp!$B$3:$B$65537,MATCH($G153,l_fp!$A$3:$A$65537,0))),"")</f>
        <v/>
      </c>
    </row>
    <row r="154" spans="2:8" x14ac:dyDescent="0.25">
      <c r="B154" s="109" t="str">
        <f>_xlfn.IFNA(INDEX(l_act!$B$3:$B$65537,MATCH($A154,l_act!$A$3:$A$65537,0)),"")</f>
        <v/>
      </c>
      <c r="D154" s="66" t="str">
        <f>_xlfn.IFNA(_xlfn.IFNA(_xlfn.IFNA(INDEX(l_goods!$B$3:$B$65537,MATCH($C154,l_goods!$A$3:$A$65537,0)),INDEX(background_technosphere!$F$2:$F$65536,MATCH($C154,background_technosphere!$C$2:$C$65536,0))),INDEX(l_fp!$B$3:$B$65537,MATCH($C154,l_fp!$A$3:$A$65537,0))),"")</f>
        <v/>
      </c>
      <c r="H154" s="110" t="str">
        <f>_xlfn.IFNA(_xlfn.IFNA(_xlfn.IFNA(INDEX(l_goods!$B$3:$B$65537,MATCH($G154,l_goods!$A$3:$A$65537,0)),INDEX(background_technosphere!$F$2:$F$65536,MATCH($G154,background_technosphere!$C$2:$C$65536,0))),INDEX(l_fp!$B$3:$B$65537,MATCH($G154,l_fp!$A$3:$A$65537,0))),"")</f>
        <v/>
      </c>
    </row>
    <row r="155" spans="2:8" x14ac:dyDescent="0.25">
      <c r="B155" s="109" t="str">
        <f>_xlfn.IFNA(INDEX(l_act!$B$3:$B$65537,MATCH($A155,l_act!$A$3:$A$65537,0)),"")</f>
        <v/>
      </c>
      <c r="D155" s="66" t="str">
        <f>_xlfn.IFNA(_xlfn.IFNA(_xlfn.IFNA(INDEX(l_goods!$B$3:$B$65537,MATCH($C155,l_goods!$A$3:$A$65537,0)),INDEX(background_technosphere!$F$2:$F$65536,MATCH($C155,background_technosphere!$C$2:$C$65536,0))),INDEX(l_fp!$B$3:$B$65537,MATCH($C155,l_fp!$A$3:$A$65537,0))),"")</f>
        <v/>
      </c>
      <c r="H155" s="110" t="str">
        <f>_xlfn.IFNA(_xlfn.IFNA(_xlfn.IFNA(INDEX(l_goods!$B$3:$B$65537,MATCH($G155,l_goods!$A$3:$A$65537,0)),INDEX(background_technosphere!$F$2:$F$65536,MATCH($G155,background_technosphere!$C$2:$C$65536,0))),INDEX(l_fp!$B$3:$B$65537,MATCH($G155,l_fp!$A$3:$A$65537,0))),"")</f>
        <v/>
      </c>
    </row>
    <row r="156" spans="2:8" x14ac:dyDescent="0.25">
      <c r="B156" s="109" t="str">
        <f>_xlfn.IFNA(INDEX(l_act!$B$3:$B$65537,MATCH($A156,l_act!$A$3:$A$65537,0)),"")</f>
        <v/>
      </c>
      <c r="D156" s="66" t="str">
        <f>_xlfn.IFNA(_xlfn.IFNA(_xlfn.IFNA(INDEX(l_goods!$B$3:$B$65537,MATCH($C156,l_goods!$A$3:$A$65537,0)),INDEX(background_technosphere!$F$2:$F$65536,MATCH($C156,background_technosphere!$C$2:$C$65536,0))),INDEX(l_fp!$B$3:$B$65537,MATCH($C156,l_fp!$A$3:$A$65537,0))),"")</f>
        <v/>
      </c>
      <c r="H156" s="110" t="str">
        <f>_xlfn.IFNA(_xlfn.IFNA(_xlfn.IFNA(INDEX(l_goods!$B$3:$B$65537,MATCH($G156,l_goods!$A$3:$A$65537,0)),INDEX(background_technosphere!$F$2:$F$65536,MATCH($G156,background_technosphere!$C$2:$C$65536,0))),INDEX(l_fp!$B$3:$B$65537,MATCH($G156,l_fp!$A$3:$A$65537,0))),"")</f>
        <v/>
      </c>
    </row>
    <row r="157" spans="2:8" x14ac:dyDescent="0.25">
      <c r="B157" s="109" t="str">
        <f>_xlfn.IFNA(INDEX(l_act!$B$3:$B$65537,MATCH($A157,l_act!$A$3:$A$65537,0)),"")</f>
        <v/>
      </c>
      <c r="D157" s="66" t="str">
        <f>_xlfn.IFNA(_xlfn.IFNA(_xlfn.IFNA(INDEX(l_goods!$B$3:$B$65537,MATCH($C157,l_goods!$A$3:$A$65537,0)),INDEX(background_technosphere!$F$2:$F$65536,MATCH($C157,background_technosphere!$C$2:$C$65536,0))),INDEX(l_fp!$B$3:$B$65537,MATCH($C157,l_fp!$A$3:$A$65537,0))),"")</f>
        <v/>
      </c>
      <c r="H157" s="110" t="str">
        <f>_xlfn.IFNA(_xlfn.IFNA(_xlfn.IFNA(INDEX(l_goods!$B$3:$B$65537,MATCH($G157,l_goods!$A$3:$A$65537,0)),INDEX(background_technosphere!$F$2:$F$65536,MATCH($G157,background_technosphere!$C$2:$C$65536,0))),INDEX(l_fp!$B$3:$B$65537,MATCH($G157,l_fp!$A$3:$A$65537,0))),"")</f>
        <v/>
      </c>
    </row>
    <row r="158" spans="2:8" x14ac:dyDescent="0.25">
      <c r="B158" s="109" t="str">
        <f>_xlfn.IFNA(INDEX(l_act!$B$3:$B$65537,MATCH($A158,l_act!$A$3:$A$65537,0)),"")</f>
        <v/>
      </c>
      <c r="D158" s="66" t="str">
        <f>_xlfn.IFNA(_xlfn.IFNA(_xlfn.IFNA(INDEX(l_goods!$B$3:$B$65537,MATCH($C158,l_goods!$A$3:$A$65537,0)),INDEX(background_technosphere!$F$2:$F$65536,MATCH($C158,background_technosphere!$C$2:$C$65536,0))),INDEX(l_fp!$B$3:$B$65537,MATCH($C158,l_fp!$A$3:$A$65537,0))),"")</f>
        <v/>
      </c>
      <c r="H158" s="110" t="str">
        <f>_xlfn.IFNA(_xlfn.IFNA(_xlfn.IFNA(INDEX(l_goods!$B$3:$B$65537,MATCH($G158,l_goods!$A$3:$A$65537,0)),INDEX(background_technosphere!$F$2:$F$65536,MATCH($G158,background_technosphere!$C$2:$C$65536,0))),INDEX(l_fp!$B$3:$B$65537,MATCH($G158,l_fp!$A$3:$A$65537,0))),"")</f>
        <v/>
      </c>
    </row>
    <row r="159" spans="2:8" x14ac:dyDescent="0.25">
      <c r="B159" s="109" t="str">
        <f>_xlfn.IFNA(INDEX(l_act!$B$3:$B$65537,MATCH($A159,l_act!$A$3:$A$65537,0)),"")</f>
        <v/>
      </c>
      <c r="D159" s="66" t="str">
        <f>_xlfn.IFNA(_xlfn.IFNA(_xlfn.IFNA(INDEX(l_goods!$B$3:$B$65537,MATCH($C159,l_goods!$A$3:$A$65537,0)),INDEX(background_technosphere!$F$2:$F$65536,MATCH($C159,background_technosphere!$C$2:$C$65536,0))),INDEX(l_fp!$B$3:$B$65537,MATCH($C159,l_fp!$A$3:$A$65537,0))),"")</f>
        <v/>
      </c>
      <c r="H159" s="110" t="str">
        <f>_xlfn.IFNA(_xlfn.IFNA(_xlfn.IFNA(INDEX(l_goods!$B$3:$B$65537,MATCH($G159,l_goods!$A$3:$A$65537,0)),INDEX(background_technosphere!$F$2:$F$65536,MATCH($G159,background_technosphere!$C$2:$C$65536,0))),INDEX(l_fp!$B$3:$B$65537,MATCH($G159,l_fp!$A$3:$A$65537,0))),"")</f>
        <v/>
      </c>
    </row>
    <row r="160" spans="2:8" x14ac:dyDescent="0.25">
      <c r="B160" s="109" t="str">
        <f>_xlfn.IFNA(INDEX(l_act!$B$3:$B$65537,MATCH($A160,l_act!$A$3:$A$65537,0)),"")</f>
        <v/>
      </c>
      <c r="D160" s="66" t="str">
        <f>_xlfn.IFNA(_xlfn.IFNA(_xlfn.IFNA(INDEX(l_goods!$B$3:$B$65537,MATCH($C160,l_goods!$A$3:$A$65537,0)),INDEX(background_technosphere!$F$2:$F$65536,MATCH($C160,background_technosphere!$C$2:$C$65536,0))),INDEX(l_fp!$B$3:$B$65537,MATCH($C160,l_fp!$A$3:$A$65537,0))),"")</f>
        <v/>
      </c>
      <c r="H160" s="110" t="str">
        <f>_xlfn.IFNA(_xlfn.IFNA(_xlfn.IFNA(INDEX(l_goods!$B$3:$B$65537,MATCH($G160,l_goods!$A$3:$A$65537,0)),INDEX(background_technosphere!$F$2:$F$65536,MATCH($G160,background_technosphere!$C$2:$C$65536,0))),INDEX(l_fp!$B$3:$B$65537,MATCH($G160,l_fp!$A$3:$A$65537,0))),"")</f>
        <v/>
      </c>
    </row>
    <row r="161" spans="2:8" x14ac:dyDescent="0.25">
      <c r="B161" s="109" t="str">
        <f>_xlfn.IFNA(INDEX(l_act!$B$3:$B$65537,MATCH($A161,l_act!$A$3:$A$65537,0)),"")</f>
        <v/>
      </c>
      <c r="D161" s="66" t="str">
        <f>_xlfn.IFNA(_xlfn.IFNA(_xlfn.IFNA(INDEX(l_goods!$B$3:$B$65537,MATCH($C161,l_goods!$A$3:$A$65537,0)),INDEX(background_technosphere!$F$2:$F$65536,MATCH($C161,background_technosphere!$C$2:$C$65536,0))),INDEX(l_fp!$B$3:$B$65537,MATCH($C161,l_fp!$A$3:$A$65537,0))),"")</f>
        <v/>
      </c>
      <c r="H161" s="110" t="str">
        <f>_xlfn.IFNA(_xlfn.IFNA(_xlfn.IFNA(INDEX(l_goods!$B$3:$B$65537,MATCH($G161,l_goods!$A$3:$A$65537,0)),INDEX(background_technosphere!$F$2:$F$65536,MATCH($G161,background_technosphere!$C$2:$C$65536,0))),INDEX(l_fp!$B$3:$B$65537,MATCH($G161,l_fp!$A$3:$A$65537,0))),"")</f>
        <v/>
      </c>
    </row>
    <row r="162" spans="2:8" x14ac:dyDescent="0.25">
      <c r="B162" s="109" t="str">
        <f>_xlfn.IFNA(INDEX(l_act!$B$3:$B$65537,MATCH($A162,l_act!$A$3:$A$65537,0)),"")</f>
        <v/>
      </c>
      <c r="D162" s="66" t="str">
        <f>_xlfn.IFNA(_xlfn.IFNA(_xlfn.IFNA(INDEX(l_goods!$B$3:$B$65537,MATCH($C162,l_goods!$A$3:$A$65537,0)),INDEX(background_technosphere!$F$2:$F$65536,MATCH($C162,background_technosphere!$C$2:$C$65536,0))),INDEX(l_fp!$B$3:$B$65537,MATCH($C162,l_fp!$A$3:$A$65537,0))),"")</f>
        <v/>
      </c>
      <c r="H162" s="110" t="str">
        <f>_xlfn.IFNA(_xlfn.IFNA(_xlfn.IFNA(INDEX(l_goods!$B$3:$B$65537,MATCH($G162,l_goods!$A$3:$A$65537,0)),INDEX(background_technosphere!$F$2:$F$65536,MATCH($G162,background_technosphere!$C$2:$C$65536,0))),INDEX(l_fp!$B$3:$B$65537,MATCH($G162,l_fp!$A$3:$A$65537,0))),"")</f>
        <v/>
      </c>
    </row>
    <row r="163" spans="2:8" x14ac:dyDescent="0.25">
      <c r="B163" s="109" t="str">
        <f>_xlfn.IFNA(INDEX(l_act!$B$3:$B$65537,MATCH($A163,l_act!$A$3:$A$65537,0)),"")</f>
        <v/>
      </c>
      <c r="D163" s="66" t="str">
        <f>_xlfn.IFNA(_xlfn.IFNA(_xlfn.IFNA(INDEX(l_goods!$B$3:$B$65537,MATCH($C163,l_goods!$A$3:$A$65537,0)),INDEX(background_technosphere!$F$2:$F$65536,MATCH($C163,background_technosphere!$C$2:$C$65536,0))),INDEX(l_fp!$B$3:$B$65537,MATCH($C163,l_fp!$A$3:$A$65537,0))),"")</f>
        <v/>
      </c>
      <c r="H163" s="110" t="str">
        <f>_xlfn.IFNA(_xlfn.IFNA(_xlfn.IFNA(INDEX(l_goods!$B$3:$B$65537,MATCH($G163,l_goods!$A$3:$A$65537,0)),INDEX(background_technosphere!$F$2:$F$65536,MATCH($G163,background_technosphere!$C$2:$C$65536,0))),INDEX(l_fp!$B$3:$B$65537,MATCH($G163,l_fp!$A$3:$A$65537,0))),"")</f>
        <v/>
      </c>
    </row>
    <row r="164" spans="2:8" x14ac:dyDescent="0.25">
      <c r="B164" s="109" t="str">
        <f>_xlfn.IFNA(INDEX(l_act!$B$3:$B$65537,MATCH($A164,l_act!$A$3:$A$65537,0)),"")</f>
        <v/>
      </c>
      <c r="D164" s="66" t="str">
        <f>_xlfn.IFNA(_xlfn.IFNA(_xlfn.IFNA(INDEX(l_goods!$B$3:$B$65537,MATCH($C164,l_goods!$A$3:$A$65537,0)),INDEX(background_technosphere!$F$2:$F$65536,MATCH($C164,background_technosphere!$C$2:$C$65536,0))),INDEX(l_fp!$B$3:$B$65537,MATCH($C164,l_fp!$A$3:$A$65537,0))),"")</f>
        <v/>
      </c>
      <c r="H164" s="110" t="str">
        <f>_xlfn.IFNA(_xlfn.IFNA(_xlfn.IFNA(INDEX(l_goods!$B$3:$B$65537,MATCH($G164,l_goods!$A$3:$A$65537,0)),INDEX(background_technosphere!$F$2:$F$65536,MATCH($G164,background_technosphere!$C$2:$C$65536,0))),INDEX(l_fp!$B$3:$B$65537,MATCH($G164,l_fp!$A$3:$A$65537,0))),"")</f>
        <v/>
      </c>
    </row>
    <row r="165" spans="2:8" x14ac:dyDescent="0.25">
      <c r="B165" s="109" t="str">
        <f>_xlfn.IFNA(INDEX(l_act!$B$3:$B$65537,MATCH($A165,l_act!$A$3:$A$65537,0)),"")</f>
        <v/>
      </c>
      <c r="D165" s="66" t="str">
        <f>_xlfn.IFNA(_xlfn.IFNA(_xlfn.IFNA(INDEX(l_goods!$B$3:$B$65537,MATCH($C165,l_goods!$A$3:$A$65537,0)),INDEX(background_technosphere!$F$2:$F$65536,MATCH($C165,background_technosphere!$C$2:$C$65536,0))),INDEX(l_fp!$B$3:$B$65537,MATCH($C165,l_fp!$A$3:$A$65537,0))),"")</f>
        <v/>
      </c>
      <c r="H165" s="110" t="str">
        <f>_xlfn.IFNA(_xlfn.IFNA(_xlfn.IFNA(INDEX(l_goods!$B$3:$B$65537,MATCH($G165,l_goods!$A$3:$A$65537,0)),INDEX(background_technosphere!$F$2:$F$65536,MATCH($G165,background_technosphere!$C$2:$C$65536,0))),INDEX(l_fp!$B$3:$B$65537,MATCH($G165,l_fp!$A$3:$A$65537,0))),"")</f>
        <v/>
      </c>
    </row>
    <row r="166" spans="2:8" x14ac:dyDescent="0.25">
      <c r="B166" s="109" t="str">
        <f>_xlfn.IFNA(INDEX(l_act!$B$3:$B$65537,MATCH($A166,l_act!$A$3:$A$65537,0)),"")</f>
        <v/>
      </c>
      <c r="D166" s="66" t="str">
        <f>_xlfn.IFNA(_xlfn.IFNA(_xlfn.IFNA(INDEX(l_goods!$B$3:$B$65537,MATCH($C166,l_goods!$A$3:$A$65537,0)),INDEX(background_technosphere!$F$2:$F$65536,MATCH($C166,background_technosphere!$C$2:$C$65536,0))),INDEX(l_fp!$B$3:$B$65537,MATCH($C166,l_fp!$A$3:$A$65537,0))),"")</f>
        <v/>
      </c>
      <c r="H166" s="110" t="str">
        <f>_xlfn.IFNA(_xlfn.IFNA(_xlfn.IFNA(INDEX(l_goods!$B$3:$B$65537,MATCH($G166,l_goods!$A$3:$A$65537,0)),INDEX(background_technosphere!$F$2:$F$65536,MATCH($G166,background_technosphere!$C$2:$C$65536,0))),INDEX(l_fp!$B$3:$B$65537,MATCH($G166,l_fp!$A$3:$A$65537,0))),"")</f>
        <v/>
      </c>
    </row>
    <row r="167" spans="2:8" x14ac:dyDescent="0.25">
      <c r="B167" s="109" t="str">
        <f>_xlfn.IFNA(INDEX(l_act!$B$3:$B$65537,MATCH($A167,l_act!$A$3:$A$65537,0)),"")</f>
        <v/>
      </c>
      <c r="D167" s="66" t="str">
        <f>_xlfn.IFNA(_xlfn.IFNA(_xlfn.IFNA(INDEX(l_goods!$B$3:$B$65537,MATCH($C167,l_goods!$A$3:$A$65537,0)),INDEX(background_technosphere!$F$2:$F$65536,MATCH($C167,background_technosphere!$C$2:$C$65536,0))),INDEX(l_fp!$B$3:$B$65537,MATCH($C167,l_fp!$A$3:$A$65537,0))),"")</f>
        <v/>
      </c>
      <c r="H167" s="110" t="str">
        <f>_xlfn.IFNA(_xlfn.IFNA(_xlfn.IFNA(INDEX(l_goods!$B$3:$B$65537,MATCH($G167,l_goods!$A$3:$A$65537,0)),INDEX(background_technosphere!$F$2:$F$65536,MATCH($G167,background_technosphere!$C$2:$C$65536,0))),INDEX(l_fp!$B$3:$B$65537,MATCH($G167,l_fp!$A$3:$A$65537,0))),"")</f>
        <v/>
      </c>
    </row>
    <row r="168" spans="2:8" x14ac:dyDescent="0.25">
      <c r="B168" s="109" t="str">
        <f>_xlfn.IFNA(INDEX(l_act!$B$3:$B$65537,MATCH($A168,l_act!$A$3:$A$65537,0)),"")</f>
        <v/>
      </c>
      <c r="D168" s="66" t="str">
        <f>_xlfn.IFNA(_xlfn.IFNA(_xlfn.IFNA(INDEX(l_goods!$B$3:$B$65537,MATCH($C168,l_goods!$A$3:$A$65537,0)),INDEX(background_technosphere!$F$2:$F$65536,MATCH($C168,background_technosphere!$C$2:$C$65536,0))),INDEX(l_fp!$B$3:$B$65537,MATCH($C168,l_fp!$A$3:$A$65537,0))),"")</f>
        <v/>
      </c>
      <c r="H168" s="110" t="str">
        <f>_xlfn.IFNA(_xlfn.IFNA(_xlfn.IFNA(INDEX(l_goods!$B$3:$B$65537,MATCH($G168,l_goods!$A$3:$A$65537,0)),INDEX(background_technosphere!$F$2:$F$65536,MATCH($G168,background_technosphere!$C$2:$C$65536,0))),INDEX(l_fp!$B$3:$B$65537,MATCH($G168,l_fp!$A$3:$A$65537,0))),"")</f>
        <v/>
      </c>
    </row>
    <row r="169" spans="2:8" x14ac:dyDescent="0.25">
      <c r="B169" s="109" t="str">
        <f>_xlfn.IFNA(INDEX(l_act!$B$3:$B$65537,MATCH($A169,l_act!$A$3:$A$65537,0)),"")</f>
        <v/>
      </c>
      <c r="D169" s="66" t="str">
        <f>_xlfn.IFNA(_xlfn.IFNA(_xlfn.IFNA(INDEX(l_goods!$B$3:$B$65537,MATCH($C169,l_goods!$A$3:$A$65537,0)),INDEX(background_technosphere!$F$2:$F$65536,MATCH($C169,background_technosphere!$C$2:$C$65536,0))),INDEX(l_fp!$B$3:$B$65537,MATCH($C169,l_fp!$A$3:$A$65537,0))),"")</f>
        <v/>
      </c>
      <c r="H169" s="110" t="str">
        <f>_xlfn.IFNA(_xlfn.IFNA(_xlfn.IFNA(INDEX(l_goods!$B$3:$B$65537,MATCH($G169,l_goods!$A$3:$A$65537,0)),INDEX(background_technosphere!$F$2:$F$65536,MATCH($G169,background_technosphere!$C$2:$C$65536,0))),INDEX(l_fp!$B$3:$B$65537,MATCH($G169,l_fp!$A$3:$A$65537,0))),"")</f>
        <v/>
      </c>
    </row>
    <row r="170" spans="2:8" x14ac:dyDescent="0.25">
      <c r="B170" s="109" t="str">
        <f>_xlfn.IFNA(INDEX(l_act!$B$3:$B$65537,MATCH($A170,l_act!$A$3:$A$65537,0)),"")</f>
        <v/>
      </c>
      <c r="D170" s="66" t="str">
        <f>_xlfn.IFNA(_xlfn.IFNA(_xlfn.IFNA(INDEX(l_goods!$B$3:$B$65537,MATCH($C170,l_goods!$A$3:$A$65537,0)),INDEX(background_technosphere!$F$2:$F$65536,MATCH($C170,background_technosphere!$C$2:$C$65536,0))),INDEX(l_fp!$B$3:$B$65537,MATCH($C170,l_fp!$A$3:$A$65537,0))),"")</f>
        <v/>
      </c>
      <c r="H170" s="110" t="str">
        <f>_xlfn.IFNA(_xlfn.IFNA(_xlfn.IFNA(INDEX(l_goods!$B$3:$B$65537,MATCH($G170,l_goods!$A$3:$A$65537,0)),INDEX(background_technosphere!$F$2:$F$65536,MATCH($G170,background_technosphere!$C$2:$C$65536,0))),INDEX(l_fp!$B$3:$B$65537,MATCH($G170,l_fp!$A$3:$A$65537,0))),"")</f>
        <v/>
      </c>
    </row>
    <row r="171" spans="2:8" x14ac:dyDescent="0.25">
      <c r="B171" s="109" t="str">
        <f>_xlfn.IFNA(INDEX(l_act!$B$3:$B$65537,MATCH($A171,l_act!$A$3:$A$65537,0)),"")</f>
        <v/>
      </c>
      <c r="D171" s="66" t="str">
        <f>_xlfn.IFNA(_xlfn.IFNA(_xlfn.IFNA(INDEX(l_goods!$B$3:$B$65537,MATCH($C171,l_goods!$A$3:$A$65537,0)),INDEX(background_technosphere!$F$2:$F$65536,MATCH($C171,background_technosphere!$C$2:$C$65536,0))),INDEX(l_fp!$B$3:$B$65537,MATCH($C171,l_fp!$A$3:$A$65537,0))),"")</f>
        <v/>
      </c>
      <c r="H171" s="110" t="str">
        <f>_xlfn.IFNA(_xlfn.IFNA(_xlfn.IFNA(INDEX(l_goods!$B$3:$B$65537,MATCH($G171,l_goods!$A$3:$A$65537,0)),INDEX(background_technosphere!$F$2:$F$65536,MATCH($G171,background_technosphere!$C$2:$C$65536,0))),INDEX(l_fp!$B$3:$B$65537,MATCH($G171,l_fp!$A$3:$A$65537,0))),"")</f>
        <v/>
      </c>
    </row>
    <row r="172" spans="2:8" x14ac:dyDescent="0.25">
      <c r="B172" s="109" t="str">
        <f>_xlfn.IFNA(INDEX(l_act!$B$3:$B$65537,MATCH($A172,l_act!$A$3:$A$65537,0)),"")</f>
        <v/>
      </c>
      <c r="D172" s="66" t="str">
        <f>_xlfn.IFNA(_xlfn.IFNA(_xlfn.IFNA(INDEX(l_goods!$B$3:$B$65537,MATCH($C172,l_goods!$A$3:$A$65537,0)),INDEX(background_technosphere!$F$2:$F$65536,MATCH($C172,background_technosphere!$C$2:$C$65536,0))),INDEX(l_fp!$B$3:$B$65537,MATCH($C172,l_fp!$A$3:$A$65537,0))),"")</f>
        <v/>
      </c>
      <c r="H172" s="110" t="str">
        <f>_xlfn.IFNA(_xlfn.IFNA(_xlfn.IFNA(INDEX(l_goods!$B$3:$B$65537,MATCH($G172,l_goods!$A$3:$A$65537,0)),INDEX(background_technosphere!$F$2:$F$65536,MATCH($G172,background_technosphere!$C$2:$C$65536,0))),INDEX(l_fp!$B$3:$B$65537,MATCH($G172,l_fp!$A$3:$A$65537,0))),"")</f>
        <v/>
      </c>
    </row>
    <row r="173" spans="2:8" x14ac:dyDescent="0.25">
      <c r="B173" s="109" t="str">
        <f>_xlfn.IFNA(INDEX(l_act!$B$3:$B$65537,MATCH($A173,l_act!$A$3:$A$65537,0)),"")</f>
        <v/>
      </c>
      <c r="D173" s="66" t="str">
        <f>_xlfn.IFNA(_xlfn.IFNA(_xlfn.IFNA(INDEX(l_goods!$B$3:$B$65537,MATCH($C173,l_goods!$A$3:$A$65537,0)),INDEX(background_technosphere!$F$2:$F$65536,MATCH($C173,background_technosphere!$C$2:$C$65536,0))),INDEX(l_fp!$B$3:$B$65537,MATCH($C173,l_fp!$A$3:$A$65537,0))),"")</f>
        <v/>
      </c>
      <c r="H173" s="110" t="str">
        <f>_xlfn.IFNA(_xlfn.IFNA(_xlfn.IFNA(INDEX(l_goods!$B$3:$B$65537,MATCH($G173,l_goods!$A$3:$A$65537,0)),INDEX(background_technosphere!$F$2:$F$65536,MATCH($G173,background_technosphere!$C$2:$C$65536,0))),INDEX(l_fp!$B$3:$B$65537,MATCH($G173,l_fp!$A$3:$A$65537,0))),"")</f>
        <v/>
      </c>
    </row>
    <row r="174" spans="2:8" x14ac:dyDescent="0.25">
      <c r="B174" s="109" t="str">
        <f>_xlfn.IFNA(INDEX(l_act!$B$3:$B$65537,MATCH($A174,l_act!$A$3:$A$65537,0)),"")</f>
        <v/>
      </c>
      <c r="D174" s="66" t="str">
        <f>_xlfn.IFNA(_xlfn.IFNA(_xlfn.IFNA(INDEX(l_goods!$B$3:$B$65537,MATCH($C174,l_goods!$A$3:$A$65537,0)),INDEX(background_technosphere!$F$2:$F$65536,MATCH($C174,background_technosphere!$C$2:$C$65536,0))),INDEX(l_fp!$B$3:$B$65537,MATCH($C174,l_fp!$A$3:$A$65537,0))),"")</f>
        <v/>
      </c>
      <c r="H174" s="110" t="str">
        <f>_xlfn.IFNA(_xlfn.IFNA(_xlfn.IFNA(INDEX(l_goods!$B$3:$B$65537,MATCH($G174,l_goods!$A$3:$A$65537,0)),INDEX(background_technosphere!$F$2:$F$65536,MATCH($G174,background_technosphere!$C$2:$C$65536,0))),INDEX(l_fp!$B$3:$B$65537,MATCH($G174,l_fp!$A$3:$A$65537,0))),"")</f>
        <v/>
      </c>
    </row>
    <row r="175" spans="2:8" x14ac:dyDescent="0.25">
      <c r="B175" s="109" t="str">
        <f>_xlfn.IFNA(INDEX(l_act!$B$3:$B$65537,MATCH($A175,l_act!$A$3:$A$65537,0)),"")</f>
        <v/>
      </c>
      <c r="D175" s="66" t="str">
        <f>_xlfn.IFNA(_xlfn.IFNA(_xlfn.IFNA(INDEX(l_goods!$B$3:$B$65537,MATCH($C175,l_goods!$A$3:$A$65537,0)),INDEX(background_technosphere!$F$2:$F$65536,MATCH($C175,background_technosphere!$C$2:$C$65536,0))),INDEX(l_fp!$B$3:$B$65537,MATCH($C175,l_fp!$A$3:$A$65537,0))),"")</f>
        <v/>
      </c>
      <c r="H175" s="110" t="str">
        <f>_xlfn.IFNA(_xlfn.IFNA(_xlfn.IFNA(INDEX(l_goods!$B$3:$B$65537,MATCH($G175,l_goods!$A$3:$A$65537,0)),INDEX(background_technosphere!$F$2:$F$65536,MATCH($G175,background_technosphere!$C$2:$C$65536,0))),INDEX(l_fp!$B$3:$B$65537,MATCH($G175,l_fp!$A$3:$A$65537,0))),"")</f>
        <v/>
      </c>
    </row>
    <row r="176" spans="2:8" x14ac:dyDescent="0.25">
      <c r="B176" s="109" t="str">
        <f>_xlfn.IFNA(INDEX(l_act!$B$3:$B$65537,MATCH($A176,l_act!$A$3:$A$65537,0)),"")</f>
        <v/>
      </c>
      <c r="D176" s="66" t="str">
        <f>_xlfn.IFNA(_xlfn.IFNA(_xlfn.IFNA(INDEX(l_goods!$B$3:$B$65537,MATCH($C176,l_goods!$A$3:$A$65537,0)),INDEX(background_technosphere!$F$2:$F$65536,MATCH($C176,background_technosphere!$C$2:$C$65536,0))),INDEX(l_fp!$B$3:$B$65537,MATCH($C176,l_fp!$A$3:$A$65537,0))),"")</f>
        <v/>
      </c>
      <c r="H176" s="110" t="str">
        <f>_xlfn.IFNA(_xlfn.IFNA(_xlfn.IFNA(INDEX(l_goods!$B$3:$B$65537,MATCH($G176,l_goods!$A$3:$A$65537,0)),INDEX(background_technosphere!$F$2:$F$65536,MATCH($G176,background_technosphere!$C$2:$C$65536,0))),INDEX(l_fp!$B$3:$B$65537,MATCH($G176,l_fp!$A$3:$A$65537,0))),"")</f>
        <v/>
      </c>
    </row>
    <row r="177" spans="2:8" x14ac:dyDescent="0.25">
      <c r="B177" s="109" t="str">
        <f>_xlfn.IFNA(INDEX(l_act!$B$3:$B$65537,MATCH($A177,l_act!$A$3:$A$65537,0)),"")</f>
        <v/>
      </c>
      <c r="D177" s="66" t="str">
        <f>_xlfn.IFNA(_xlfn.IFNA(_xlfn.IFNA(INDEX(l_goods!$B$3:$B$65537,MATCH($C177,l_goods!$A$3:$A$65537,0)),INDEX(background_technosphere!$F$2:$F$65536,MATCH($C177,background_technosphere!$C$2:$C$65536,0))),INDEX(l_fp!$B$3:$B$65537,MATCH($C177,l_fp!$A$3:$A$65537,0))),"")</f>
        <v/>
      </c>
      <c r="H177" s="110" t="str">
        <f>_xlfn.IFNA(_xlfn.IFNA(_xlfn.IFNA(INDEX(l_goods!$B$3:$B$65537,MATCH($G177,l_goods!$A$3:$A$65537,0)),INDEX(background_technosphere!$F$2:$F$65536,MATCH($G177,background_technosphere!$C$2:$C$65536,0))),INDEX(l_fp!$B$3:$B$65537,MATCH($G177,l_fp!$A$3:$A$65537,0))),"")</f>
        <v/>
      </c>
    </row>
    <row r="178" spans="2:8" x14ac:dyDescent="0.25">
      <c r="B178" s="109" t="str">
        <f>_xlfn.IFNA(INDEX(l_act!$B$3:$B$65537,MATCH($A178,l_act!$A$3:$A$65537,0)),"")</f>
        <v/>
      </c>
      <c r="D178" s="66" t="str">
        <f>_xlfn.IFNA(_xlfn.IFNA(_xlfn.IFNA(INDEX(l_goods!$B$3:$B$65537,MATCH($C178,l_goods!$A$3:$A$65537,0)),INDEX(background_technosphere!$F$2:$F$65536,MATCH($C178,background_technosphere!$C$2:$C$65536,0))),INDEX(l_fp!$B$3:$B$65537,MATCH($C178,l_fp!$A$3:$A$65537,0))),"")</f>
        <v/>
      </c>
      <c r="H178" s="110" t="str">
        <f>_xlfn.IFNA(_xlfn.IFNA(_xlfn.IFNA(INDEX(l_goods!$B$3:$B$65537,MATCH($G178,l_goods!$A$3:$A$65537,0)),INDEX(background_technosphere!$F$2:$F$65536,MATCH($G178,background_technosphere!$C$2:$C$65536,0))),INDEX(l_fp!$B$3:$B$65537,MATCH($G178,l_fp!$A$3:$A$65537,0))),"")</f>
        <v/>
      </c>
    </row>
    <row r="179" spans="2:8" x14ac:dyDescent="0.25">
      <c r="B179" s="109" t="str">
        <f>_xlfn.IFNA(INDEX(l_act!$B$3:$B$65537,MATCH($A179,l_act!$A$3:$A$65537,0)),"")</f>
        <v/>
      </c>
      <c r="D179" s="66" t="str">
        <f>_xlfn.IFNA(_xlfn.IFNA(_xlfn.IFNA(INDEX(l_goods!$B$3:$B$65537,MATCH($C179,l_goods!$A$3:$A$65537,0)),INDEX(background_technosphere!$F$2:$F$65536,MATCH($C179,background_technosphere!$C$2:$C$65536,0))),INDEX(l_fp!$B$3:$B$65537,MATCH($C179,l_fp!$A$3:$A$65537,0))),"")</f>
        <v/>
      </c>
      <c r="H179" s="110" t="str">
        <f>_xlfn.IFNA(_xlfn.IFNA(_xlfn.IFNA(INDEX(l_goods!$B$3:$B$65537,MATCH($G179,l_goods!$A$3:$A$65537,0)),INDEX(background_technosphere!$F$2:$F$65536,MATCH($G179,background_technosphere!$C$2:$C$65536,0))),INDEX(l_fp!$B$3:$B$65537,MATCH($G179,l_fp!$A$3:$A$65537,0))),"")</f>
        <v/>
      </c>
    </row>
    <row r="180" spans="2:8" x14ac:dyDescent="0.25">
      <c r="B180" s="109" t="str">
        <f>_xlfn.IFNA(INDEX(l_act!$B$3:$B$65537,MATCH($A180,l_act!$A$3:$A$65537,0)),"")</f>
        <v/>
      </c>
      <c r="D180" s="66" t="str">
        <f>_xlfn.IFNA(_xlfn.IFNA(_xlfn.IFNA(INDEX(l_goods!$B$3:$B$65537,MATCH($C180,l_goods!$A$3:$A$65537,0)),INDEX(background_technosphere!$F$2:$F$65536,MATCH($C180,background_technosphere!$C$2:$C$65536,0))),INDEX(l_fp!$B$3:$B$65537,MATCH($C180,l_fp!$A$3:$A$65537,0))),"")</f>
        <v/>
      </c>
      <c r="H180" s="110" t="str">
        <f>_xlfn.IFNA(_xlfn.IFNA(_xlfn.IFNA(INDEX(l_goods!$B$3:$B$65537,MATCH($G180,l_goods!$A$3:$A$65537,0)),INDEX(background_technosphere!$F$2:$F$65536,MATCH($G180,background_technosphere!$C$2:$C$65536,0))),INDEX(l_fp!$B$3:$B$65537,MATCH($G180,l_fp!$A$3:$A$65537,0))),"")</f>
        <v/>
      </c>
    </row>
    <row r="181" spans="2:8" x14ac:dyDescent="0.25">
      <c r="B181" s="109" t="str">
        <f>_xlfn.IFNA(INDEX(l_act!$B$3:$B$65537,MATCH($A181,l_act!$A$3:$A$65537,0)),"")</f>
        <v/>
      </c>
      <c r="D181" s="66" t="str">
        <f>_xlfn.IFNA(_xlfn.IFNA(_xlfn.IFNA(INDEX(l_goods!$B$3:$B$65537,MATCH($C181,l_goods!$A$3:$A$65537,0)),INDEX(background_technosphere!$F$2:$F$65536,MATCH($C181,background_technosphere!$C$2:$C$65536,0))),INDEX(l_fp!$B$3:$B$65537,MATCH($C181,l_fp!$A$3:$A$65537,0))),"")</f>
        <v/>
      </c>
      <c r="H181" s="110" t="str">
        <f>_xlfn.IFNA(_xlfn.IFNA(_xlfn.IFNA(INDEX(l_goods!$B$3:$B$65537,MATCH($G181,l_goods!$A$3:$A$65537,0)),INDEX(background_technosphere!$F$2:$F$65536,MATCH($G181,background_technosphere!$C$2:$C$65536,0))),INDEX(l_fp!$B$3:$B$65537,MATCH($G181,l_fp!$A$3:$A$65537,0))),"")</f>
        <v/>
      </c>
    </row>
    <row r="182" spans="2:8" x14ac:dyDescent="0.25">
      <c r="B182" s="109" t="str">
        <f>_xlfn.IFNA(INDEX(l_act!$B$3:$B$65537,MATCH($A182,l_act!$A$3:$A$65537,0)),"")</f>
        <v/>
      </c>
      <c r="D182" s="66" t="str">
        <f>_xlfn.IFNA(_xlfn.IFNA(_xlfn.IFNA(INDEX(l_goods!$B$3:$B$65537,MATCH($C182,l_goods!$A$3:$A$65537,0)),INDEX(background_technosphere!$F$2:$F$65536,MATCH($C182,background_technosphere!$C$2:$C$65536,0))),INDEX(l_fp!$B$3:$B$65537,MATCH($C182,l_fp!$A$3:$A$65537,0))),"")</f>
        <v/>
      </c>
      <c r="H182" s="110" t="str">
        <f>_xlfn.IFNA(_xlfn.IFNA(_xlfn.IFNA(INDEX(l_goods!$B$3:$B$65537,MATCH($G182,l_goods!$A$3:$A$65537,0)),INDEX(background_technosphere!$F$2:$F$65536,MATCH($G182,background_technosphere!$C$2:$C$65536,0))),INDEX(l_fp!$B$3:$B$65537,MATCH($G182,l_fp!$A$3:$A$65537,0))),"")</f>
        <v/>
      </c>
    </row>
    <row r="183" spans="2:8" x14ac:dyDescent="0.25">
      <c r="B183" s="109" t="str">
        <f>_xlfn.IFNA(INDEX(l_act!$B$3:$B$65537,MATCH($A183,l_act!$A$3:$A$65537,0)),"")</f>
        <v/>
      </c>
      <c r="D183" s="66" t="str">
        <f>_xlfn.IFNA(_xlfn.IFNA(_xlfn.IFNA(INDEX(l_goods!$B$3:$B$65537,MATCH($C183,l_goods!$A$3:$A$65537,0)),INDEX(background_technosphere!$F$2:$F$65536,MATCH($C183,background_technosphere!$C$2:$C$65536,0))),INDEX(l_fp!$B$3:$B$65537,MATCH($C183,l_fp!$A$3:$A$65537,0))),"")</f>
        <v/>
      </c>
      <c r="H183" s="110" t="str">
        <f>_xlfn.IFNA(_xlfn.IFNA(_xlfn.IFNA(INDEX(l_goods!$B$3:$B$65537,MATCH($G183,l_goods!$A$3:$A$65537,0)),INDEX(background_technosphere!$F$2:$F$65536,MATCH($G183,background_technosphere!$C$2:$C$65536,0))),INDEX(l_fp!$B$3:$B$65537,MATCH($G183,l_fp!$A$3:$A$65537,0))),"")</f>
        <v/>
      </c>
    </row>
    <row r="184" spans="2:8" x14ac:dyDescent="0.25">
      <c r="B184" s="109" t="str">
        <f>_xlfn.IFNA(INDEX(l_act!$B$3:$B$65537,MATCH($A184,l_act!$A$3:$A$65537,0)),"")</f>
        <v/>
      </c>
      <c r="D184" s="66" t="str">
        <f>_xlfn.IFNA(_xlfn.IFNA(_xlfn.IFNA(INDEX(l_goods!$B$3:$B$65537,MATCH($C184,l_goods!$A$3:$A$65537,0)),INDEX(background_technosphere!$F$2:$F$65536,MATCH($C184,background_technosphere!$C$2:$C$65536,0))),INDEX(l_fp!$B$3:$B$65537,MATCH($C184,l_fp!$A$3:$A$65537,0))),"")</f>
        <v/>
      </c>
      <c r="H184" s="110" t="str">
        <f>_xlfn.IFNA(_xlfn.IFNA(_xlfn.IFNA(INDEX(l_goods!$B$3:$B$65537,MATCH($G184,l_goods!$A$3:$A$65537,0)),INDEX(background_technosphere!$F$2:$F$65536,MATCH($G184,background_technosphere!$C$2:$C$65536,0))),INDEX(l_fp!$B$3:$B$65537,MATCH($G184,l_fp!$A$3:$A$65537,0))),"")</f>
        <v/>
      </c>
    </row>
    <row r="185" spans="2:8" x14ac:dyDescent="0.25">
      <c r="B185" s="109" t="str">
        <f>_xlfn.IFNA(INDEX(l_act!$B$3:$B$65537,MATCH($A185,l_act!$A$3:$A$65537,0)),"")</f>
        <v/>
      </c>
      <c r="D185" s="66" t="str">
        <f>_xlfn.IFNA(_xlfn.IFNA(_xlfn.IFNA(INDEX(l_goods!$B$3:$B$65537,MATCH($C185,l_goods!$A$3:$A$65537,0)),INDEX(background_technosphere!$F$2:$F$65536,MATCH($C185,background_technosphere!$C$2:$C$65536,0))),INDEX(l_fp!$B$3:$B$65537,MATCH($C185,l_fp!$A$3:$A$65537,0))),"")</f>
        <v/>
      </c>
      <c r="H185" s="110" t="str">
        <f>_xlfn.IFNA(_xlfn.IFNA(_xlfn.IFNA(INDEX(l_goods!$B$3:$B$65537,MATCH($G185,l_goods!$A$3:$A$65537,0)),INDEX(background_technosphere!$F$2:$F$65536,MATCH($G185,background_technosphere!$C$2:$C$65536,0))),INDEX(l_fp!$B$3:$B$65537,MATCH($G185,l_fp!$A$3:$A$65537,0))),"")</f>
        <v/>
      </c>
    </row>
    <row r="186" spans="2:8" x14ac:dyDescent="0.25">
      <c r="B186" s="109" t="str">
        <f>_xlfn.IFNA(INDEX(l_act!$B$3:$B$65537,MATCH($A186,l_act!$A$3:$A$65537,0)),"")</f>
        <v/>
      </c>
      <c r="D186" s="66" t="str">
        <f>_xlfn.IFNA(_xlfn.IFNA(_xlfn.IFNA(INDEX(l_goods!$B$3:$B$65537,MATCH($C186,l_goods!$A$3:$A$65537,0)),INDEX(background_technosphere!$F$2:$F$65536,MATCH($C186,background_technosphere!$C$2:$C$65536,0))),INDEX(l_fp!$B$3:$B$65537,MATCH($C186,l_fp!$A$3:$A$65537,0))),"")</f>
        <v/>
      </c>
      <c r="H186" s="110" t="str">
        <f>_xlfn.IFNA(_xlfn.IFNA(_xlfn.IFNA(INDEX(l_goods!$B$3:$B$65537,MATCH($G186,l_goods!$A$3:$A$65537,0)),INDEX(background_technosphere!$F$2:$F$65536,MATCH($G186,background_technosphere!$C$2:$C$65536,0))),INDEX(l_fp!$B$3:$B$65537,MATCH($G186,l_fp!$A$3:$A$65537,0))),"")</f>
        <v/>
      </c>
    </row>
    <row r="187" spans="2:8" x14ac:dyDescent="0.25">
      <c r="B187" s="109" t="str">
        <f>_xlfn.IFNA(INDEX(l_act!$B$3:$B$65537,MATCH($A187,l_act!$A$3:$A$65537,0)),"")</f>
        <v/>
      </c>
      <c r="D187" s="66" t="str">
        <f>_xlfn.IFNA(_xlfn.IFNA(_xlfn.IFNA(INDEX(l_goods!$B$3:$B$65537,MATCH($C187,l_goods!$A$3:$A$65537,0)),INDEX(background_technosphere!$F$2:$F$65536,MATCH($C187,background_technosphere!$C$2:$C$65536,0))),INDEX(l_fp!$B$3:$B$65537,MATCH($C187,l_fp!$A$3:$A$65537,0))),"")</f>
        <v/>
      </c>
      <c r="H187" s="110" t="str">
        <f>_xlfn.IFNA(_xlfn.IFNA(_xlfn.IFNA(INDEX(l_goods!$B$3:$B$65537,MATCH($G187,l_goods!$A$3:$A$65537,0)),INDEX(background_technosphere!$F$2:$F$65536,MATCH($G187,background_technosphere!$C$2:$C$65536,0))),INDEX(l_fp!$B$3:$B$65537,MATCH($G187,l_fp!$A$3:$A$65537,0))),"")</f>
        <v/>
      </c>
    </row>
    <row r="188" spans="2:8" x14ac:dyDescent="0.25">
      <c r="B188" s="109" t="str">
        <f>_xlfn.IFNA(INDEX(l_act!$B$3:$B$65537,MATCH($A188,l_act!$A$3:$A$65537,0)),"")</f>
        <v/>
      </c>
      <c r="D188" s="66" t="str">
        <f>_xlfn.IFNA(_xlfn.IFNA(_xlfn.IFNA(INDEX(l_goods!$B$3:$B$65537,MATCH($C188,l_goods!$A$3:$A$65537,0)),INDEX(background_technosphere!$F$2:$F$65536,MATCH($C188,background_technosphere!$C$2:$C$65536,0))),INDEX(l_fp!$B$3:$B$65537,MATCH($C188,l_fp!$A$3:$A$65537,0))),"")</f>
        <v/>
      </c>
      <c r="H188" s="110" t="str">
        <f>_xlfn.IFNA(_xlfn.IFNA(_xlfn.IFNA(INDEX(l_goods!$B$3:$B$65537,MATCH($G188,l_goods!$A$3:$A$65537,0)),INDEX(background_technosphere!$F$2:$F$65536,MATCH($G188,background_technosphere!$C$2:$C$65536,0))),INDEX(l_fp!$B$3:$B$65537,MATCH($G188,l_fp!$A$3:$A$65537,0))),"")</f>
        <v/>
      </c>
    </row>
    <row r="189" spans="2:8" x14ac:dyDescent="0.25">
      <c r="B189" s="109" t="str">
        <f>_xlfn.IFNA(INDEX(l_act!$B$3:$B$65537,MATCH($A189,l_act!$A$3:$A$65537,0)),"")</f>
        <v/>
      </c>
      <c r="D189" s="66" t="str">
        <f>_xlfn.IFNA(_xlfn.IFNA(_xlfn.IFNA(INDEX(l_goods!$B$3:$B$65537,MATCH($C189,l_goods!$A$3:$A$65537,0)),INDEX(background_technosphere!$F$2:$F$65536,MATCH($C189,background_technosphere!$C$2:$C$65536,0))),INDEX(l_fp!$B$3:$B$65537,MATCH($C189,l_fp!$A$3:$A$65537,0))),"")</f>
        <v/>
      </c>
      <c r="H189" s="110" t="str">
        <f>_xlfn.IFNA(_xlfn.IFNA(_xlfn.IFNA(INDEX(l_goods!$B$3:$B$65537,MATCH($G189,l_goods!$A$3:$A$65537,0)),INDEX(background_technosphere!$F$2:$F$65536,MATCH($G189,background_technosphere!$C$2:$C$65536,0))),INDEX(l_fp!$B$3:$B$65537,MATCH($G189,l_fp!$A$3:$A$65537,0))),"")</f>
        <v/>
      </c>
    </row>
    <row r="190" spans="2:8" x14ac:dyDescent="0.25">
      <c r="B190" s="109" t="str">
        <f>_xlfn.IFNA(INDEX(l_act!$B$3:$B$65537,MATCH($A190,l_act!$A$3:$A$65537,0)),"")</f>
        <v/>
      </c>
      <c r="D190" s="66" t="str">
        <f>_xlfn.IFNA(_xlfn.IFNA(_xlfn.IFNA(INDEX(l_goods!$B$3:$B$65537,MATCH($C190,l_goods!$A$3:$A$65537,0)),INDEX(background_technosphere!$F$2:$F$65536,MATCH($C190,background_technosphere!$C$2:$C$65536,0))),INDEX(l_fp!$B$3:$B$65537,MATCH($C190,l_fp!$A$3:$A$65537,0))),"")</f>
        <v/>
      </c>
      <c r="H190" s="110" t="str">
        <f>_xlfn.IFNA(_xlfn.IFNA(_xlfn.IFNA(INDEX(l_goods!$B$3:$B$65537,MATCH($G190,l_goods!$A$3:$A$65537,0)),INDEX(background_technosphere!$F$2:$F$65536,MATCH($G190,background_technosphere!$C$2:$C$65536,0))),INDEX(l_fp!$B$3:$B$65537,MATCH($G190,l_fp!$A$3:$A$65537,0))),"")</f>
        <v/>
      </c>
    </row>
    <row r="191" spans="2:8" x14ac:dyDescent="0.25">
      <c r="B191" s="109" t="str">
        <f>_xlfn.IFNA(INDEX(l_act!$B$3:$B$65537,MATCH($A191,l_act!$A$3:$A$65537,0)),"")</f>
        <v/>
      </c>
      <c r="D191" s="66" t="str">
        <f>_xlfn.IFNA(_xlfn.IFNA(_xlfn.IFNA(INDEX(l_goods!$B$3:$B$65537,MATCH($C191,l_goods!$A$3:$A$65537,0)),INDEX(background_technosphere!$F$2:$F$65536,MATCH($C191,background_technosphere!$C$2:$C$65536,0))),INDEX(l_fp!$B$3:$B$65537,MATCH($C191,l_fp!$A$3:$A$65537,0))),"")</f>
        <v/>
      </c>
      <c r="H191" s="110" t="str">
        <f>_xlfn.IFNA(_xlfn.IFNA(_xlfn.IFNA(INDEX(l_goods!$B$3:$B$65537,MATCH($G191,l_goods!$A$3:$A$65537,0)),INDEX(background_technosphere!$F$2:$F$65536,MATCH($G191,background_technosphere!$C$2:$C$65536,0))),INDEX(l_fp!$B$3:$B$65537,MATCH($G191,l_fp!$A$3:$A$65537,0))),"")</f>
        <v/>
      </c>
    </row>
    <row r="192" spans="2:8" x14ac:dyDescent="0.25">
      <c r="B192" s="109" t="str">
        <f>_xlfn.IFNA(INDEX(l_act!$B$3:$B$65537,MATCH($A192,l_act!$A$3:$A$65537,0)),"")</f>
        <v/>
      </c>
      <c r="D192" s="66" t="str">
        <f>_xlfn.IFNA(_xlfn.IFNA(_xlfn.IFNA(INDEX(l_goods!$B$3:$B$65537,MATCH($C192,l_goods!$A$3:$A$65537,0)),INDEX(background_technosphere!$F$2:$F$65536,MATCH($C192,background_technosphere!$C$2:$C$65536,0))),INDEX(l_fp!$B$3:$B$65537,MATCH($C192,l_fp!$A$3:$A$65537,0))),"")</f>
        <v/>
      </c>
      <c r="H192" s="110" t="str">
        <f>_xlfn.IFNA(_xlfn.IFNA(_xlfn.IFNA(INDEX(l_goods!$B$3:$B$65537,MATCH($G192,l_goods!$A$3:$A$65537,0)),INDEX(background_technosphere!$F$2:$F$65536,MATCH($G192,background_technosphere!$C$2:$C$65536,0))),INDEX(l_fp!$B$3:$B$65537,MATCH($G192,l_fp!$A$3:$A$65537,0))),"")</f>
        <v/>
      </c>
    </row>
    <row r="193" spans="2:8" x14ac:dyDescent="0.25">
      <c r="B193" s="109" t="str">
        <f>_xlfn.IFNA(INDEX(l_act!$B$3:$B$65537,MATCH($A193,l_act!$A$3:$A$65537,0)),"")</f>
        <v/>
      </c>
      <c r="D193" s="66" t="str">
        <f>_xlfn.IFNA(_xlfn.IFNA(_xlfn.IFNA(INDEX(l_goods!$B$3:$B$65537,MATCH($C193,l_goods!$A$3:$A$65537,0)),INDEX(background_technosphere!$F$2:$F$65536,MATCH($C193,background_technosphere!$C$2:$C$65536,0))),INDEX(l_fp!$B$3:$B$65537,MATCH($C193,l_fp!$A$3:$A$65537,0))),"")</f>
        <v/>
      </c>
      <c r="H193" s="110" t="str">
        <f>_xlfn.IFNA(_xlfn.IFNA(_xlfn.IFNA(INDEX(l_goods!$B$3:$B$65537,MATCH($G193,l_goods!$A$3:$A$65537,0)),INDEX(background_technosphere!$F$2:$F$65536,MATCH($G193,background_technosphere!$C$2:$C$65536,0))),INDEX(l_fp!$B$3:$B$65537,MATCH($G193,l_fp!$A$3:$A$65537,0))),"")</f>
        <v/>
      </c>
    </row>
    <row r="194" spans="2:8" x14ac:dyDescent="0.25">
      <c r="B194" s="109" t="str">
        <f>_xlfn.IFNA(INDEX(l_act!$B$3:$B$65537,MATCH($A194,l_act!$A$3:$A$65537,0)),"")</f>
        <v/>
      </c>
      <c r="D194" s="66" t="str">
        <f>_xlfn.IFNA(_xlfn.IFNA(_xlfn.IFNA(INDEX(l_goods!$B$3:$B$65537,MATCH($C194,l_goods!$A$3:$A$65537,0)),INDEX(background_technosphere!$F$2:$F$65536,MATCH($C194,background_technosphere!$C$2:$C$65536,0))),INDEX(l_fp!$B$3:$B$65537,MATCH($C194,l_fp!$A$3:$A$65537,0))),"")</f>
        <v/>
      </c>
      <c r="H194" s="110" t="str">
        <f>_xlfn.IFNA(_xlfn.IFNA(_xlfn.IFNA(INDEX(l_goods!$B$3:$B$65537,MATCH($G194,l_goods!$A$3:$A$65537,0)),INDEX(background_technosphere!$F$2:$F$65536,MATCH($G194,background_technosphere!$C$2:$C$65536,0))),INDEX(l_fp!$B$3:$B$65537,MATCH($G194,l_fp!$A$3:$A$65537,0))),"")</f>
        <v/>
      </c>
    </row>
    <row r="195" spans="2:8" x14ac:dyDescent="0.25">
      <c r="B195" s="109" t="str">
        <f>_xlfn.IFNA(INDEX(l_act!$B$3:$B$65537,MATCH($A195,l_act!$A$3:$A$65537,0)),"")</f>
        <v/>
      </c>
      <c r="D195" s="66" t="str">
        <f>_xlfn.IFNA(_xlfn.IFNA(_xlfn.IFNA(INDEX(l_goods!$B$3:$B$65537,MATCH($C195,l_goods!$A$3:$A$65537,0)),INDEX(background_technosphere!$F$2:$F$65536,MATCH($C195,background_technosphere!$C$2:$C$65536,0))),INDEX(l_fp!$B$3:$B$65537,MATCH($C195,l_fp!$A$3:$A$65537,0))),"")</f>
        <v/>
      </c>
      <c r="H195" s="110" t="str">
        <f>_xlfn.IFNA(_xlfn.IFNA(_xlfn.IFNA(INDEX(l_goods!$B$3:$B$65537,MATCH($G195,l_goods!$A$3:$A$65537,0)),INDEX(background_technosphere!$F$2:$F$65536,MATCH($G195,background_technosphere!$C$2:$C$65536,0))),INDEX(l_fp!$B$3:$B$65537,MATCH($G195,l_fp!$A$3:$A$65537,0))),"")</f>
        <v/>
      </c>
    </row>
    <row r="196" spans="2:8" x14ac:dyDescent="0.25">
      <c r="B196" s="109" t="str">
        <f>_xlfn.IFNA(INDEX(l_act!$B$3:$B$65537,MATCH($A196,l_act!$A$3:$A$65537,0)),"")</f>
        <v/>
      </c>
      <c r="D196" s="66" t="str">
        <f>_xlfn.IFNA(_xlfn.IFNA(_xlfn.IFNA(INDEX(l_goods!$B$3:$B$65537,MATCH($C196,l_goods!$A$3:$A$65537,0)),INDEX(background_technosphere!$F$2:$F$65536,MATCH($C196,background_technosphere!$C$2:$C$65536,0))),INDEX(l_fp!$B$3:$B$65537,MATCH($C196,l_fp!$A$3:$A$65537,0))),"")</f>
        <v/>
      </c>
      <c r="H196" s="110" t="str">
        <f>_xlfn.IFNA(_xlfn.IFNA(_xlfn.IFNA(INDEX(l_goods!$B$3:$B$65537,MATCH($G196,l_goods!$A$3:$A$65537,0)),INDEX(background_technosphere!$F$2:$F$65536,MATCH($G196,background_technosphere!$C$2:$C$65536,0))),INDEX(l_fp!$B$3:$B$65537,MATCH($G196,l_fp!$A$3:$A$65537,0))),"")</f>
        <v/>
      </c>
    </row>
    <row r="197" spans="2:8" x14ac:dyDescent="0.25">
      <c r="B197" s="109" t="str">
        <f>_xlfn.IFNA(INDEX(l_act!$B$3:$B$65537,MATCH($A197,l_act!$A$3:$A$65537,0)),"")</f>
        <v/>
      </c>
      <c r="D197" s="66" t="str">
        <f>_xlfn.IFNA(_xlfn.IFNA(_xlfn.IFNA(INDEX(l_goods!$B$3:$B$65537,MATCH($C197,l_goods!$A$3:$A$65537,0)),INDEX(background_technosphere!$F$2:$F$65536,MATCH($C197,background_technosphere!$C$2:$C$65536,0))),INDEX(l_fp!$B$3:$B$65537,MATCH($C197,l_fp!$A$3:$A$65537,0))),"")</f>
        <v/>
      </c>
      <c r="H197" s="110" t="str">
        <f>_xlfn.IFNA(_xlfn.IFNA(_xlfn.IFNA(INDEX(l_goods!$B$3:$B$65537,MATCH($G197,l_goods!$A$3:$A$65537,0)),INDEX(background_technosphere!$F$2:$F$65536,MATCH($G197,background_technosphere!$C$2:$C$65536,0))),INDEX(l_fp!$B$3:$B$65537,MATCH($G197,l_fp!$A$3:$A$65537,0))),"")</f>
        <v/>
      </c>
    </row>
    <row r="198" spans="2:8" x14ac:dyDescent="0.25">
      <c r="B198" s="109" t="str">
        <f>_xlfn.IFNA(INDEX(l_act!$B$3:$B$65537,MATCH($A198,l_act!$A$3:$A$65537,0)),"")</f>
        <v/>
      </c>
      <c r="D198" s="66" t="str">
        <f>_xlfn.IFNA(_xlfn.IFNA(_xlfn.IFNA(INDEX(l_goods!$B$3:$B$65537,MATCH($C198,l_goods!$A$3:$A$65537,0)),INDEX(background_technosphere!$F$2:$F$65536,MATCH($C198,background_technosphere!$C$2:$C$65536,0))),INDEX(l_fp!$B$3:$B$65537,MATCH($C198,l_fp!$A$3:$A$65537,0))),"")</f>
        <v/>
      </c>
      <c r="H198" s="110" t="str">
        <f>_xlfn.IFNA(_xlfn.IFNA(_xlfn.IFNA(INDEX(l_goods!$B$3:$B$65537,MATCH($G198,l_goods!$A$3:$A$65537,0)),INDEX(background_technosphere!$F$2:$F$65536,MATCH($G198,background_technosphere!$C$2:$C$65536,0))),INDEX(l_fp!$B$3:$B$65537,MATCH($G198,l_fp!$A$3:$A$65537,0))),"")</f>
        <v/>
      </c>
    </row>
    <row r="199" spans="2:8" x14ac:dyDescent="0.25">
      <c r="B199" s="109" t="str">
        <f>_xlfn.IFNA(INDEX(l_act!$B$3:$B$65537,MATCH($A199,l_act!$A$3:$A$65537,0)),"")</f>
        <v/>
      </c>
      <c r="D199" s="66" t="str">
        <f>_xlfn.IFNA(_xlfn.IFNA(_xlfn.IFNA(INDEX(l_goods!$B$3:$B$65537,MATCH($C199,l_goods!$A$3:$A$65537,0)),INDEX(background_technosphere!$F$2:$F$65536,MATCH($C199,background_technosphere!$C$2:$C$65536,0))),INDEX(l_fp!$B$3:$B$65537,MATCH($C199,l_fp!$A$3:$A$65537,0))),"")</f>
        <v/>
      </c>
      <c r="H199" s="110" t="str">
        <f>_xlfn.IFNA(_xlfn.IFNA(_xlfn.IFNA(INDEX(l_goods!$B$3:$B$65537,MATCH($G199,l_goods!$A$3:$A$65537,0)),INDEX(background_technosphere!$F$2:$F$65536,MATCH($G199,background_technosphere!$C$2:$C$65536,0))),INDEX(l_fp!$B$3:$B$65537,MATCH($G199,l_fp!$A$3:$A$65537,0))),"")</f>
        <v/>
      </c>
    </row>
    <row r="200" spans="2:8" x14ac:dyDescent="0.25">
      <c r="B200" s="109" t="str">
        <f>_xlfn.IFNA(INDEX(l_act!$B$3:$B$65537,MATCH($A200,l_act!$A$3:$A$65537,0)),"")</f>
        <v/>
      </c>
      <c r="D200" s="66" t="str">
        <f>_xlfn.IFNA(_xlfn.IFNA(_xlfn.IFNA(INDEX(l_goods!$B$3:$B$65537,MATCH($C200,l_goods!$A$3:$A$65537,0)),INDEX(background_technosphere!$F$2:$F$65536,MATCH($C200,background_technosphere!$C$2:$C$65536,0))),INDEX(l_fp!$B$3:$B$65537,MATCH($C200,l_fp!$A$3:$A$65537,0))),"")</f>
        <v/>
      </c>
      <c r="H200" s="110" t="str">
        <f>_xlfn.IFNA(_xlfn.IFNA(_xlfn.IFNA(INDEX(l_goods!$B$3:$B$65537,MATCH($G200,l_goods!$A$3:$A$65537,0)),INDEX(background_technosphere!$F$2:$F$65536,MATCH($G200,background_technosphere!$C$2:$C$65536,0))),INDEX(l_fp!$B$3:$B$65537,MATCH($G200,l_fp!$A$3:$A$65537,0))),"")</f>
        <v/>
      </c>
    </row>
    <row r="201" spans="2:8" x14ac:dyDescent="0.25">
      <c r="B201" s="109" t="str">
        <f>_xlfn.IFNA(INDEX(l_act!$B$3:$B$65537,MATCH($A201,l_act!$A$3:$A$65537,0)),"")</f>
        <v/>
      </c>
      <c r="D201" s="66" t="str">
        <f>_xlfn.IFNA(_xlfn.IFNA(_xlfn.IFNA(INDEX(l_goods!$B$3:$B$65537,MATCH($C201,l_goods!$A$3:$A$65537,0)),INDEX(background_technosphere!$F$2:$F$65536,MATCH($C201,background_technosphere!$C$2:$C$65536,0))),INDEX(l_fp!$B$3:$B$65537,MATCH($C201,l_fp!$A$3:$A$65537,0))),"")</f>
        <v/>
      </c>
      <c r="H201" s="110" t="str">
        <f>_xlfn.IFNA(_xlfn.IFNA(_xlfn.IFNA(INDEX(l_goods!$B$3:$B$65537,MATCH($G201,l_goods!$A$3:$A$65537,0)),INDEX(background_technosphere!$F$2:$F$65536,MATCH($G201,background_technosphere!$C$2:$C$65536,0))),INDEX(l_fp!$B$3:$B$65537,MATCH($G201,l_fp!$A$3:$A$65537,0))),"")</f>
        <v/>
      </c>
    </row>
    <row r="202" spans="2:8" x14ac:dyDescent="0.25">
      <c r="B202" s="109" t="str">
        <f>_xlfn.IFNA(INDEX(l_act!$B$3:$B$65537,MATCH($A202,l_act!$A$3:$A$65537,0)),"")</f>
        <v/>
      </c>
      <c r="D202" s="66" t="str">
        <f>_xlfn.IFNA(_xlfn.IFNA(_xlfn.IFNA(INDEX(l_goods!$B$3:$B$65537,MATCH($C202,l_goods!$A$3:$A$65537,0)),INDEX(background_technosphere!$F$2:$F$65536,MATCH($C202,background_technosphere!$C$2:$C$65536,0))),INDEX(l_fp!$B$3:$B$65537,MATCH($C202,l_fp!$A$3:$A$65537,0))),"")</f>
        <v/>
      </c>
      <c r="H202" s="110" t="str">
        <f>_xlfn.IFNA(_xlfn.IFNA(_xlfn.IFNA(INDEX(l_goods!$B$3:$B$65537,MATCH($G202,l_goods!$A$3:$A$65537,0)),INDEX(background_technosphere!$F$2:$F$65536,MATCH($G202,background_technosphere!$C$2:$C$65536,0))),INDEX(l_fp!$B$3:$B$65537,MATCH($G202,l_fp!$A$3:$A$65537,0))),"")</f>
        <v/>
      </c>
    </row>
    <row r="203" spans="2:8" x14ac:dyDescent="0.25">
      <c r="B203" s="109" t="str">
        <f>_xlfn.IFNA(INDEX(l_act!$B$3:$B$65537,MATCH($A203,l_act!$A$3:$A$65537,0)),"")</f>
        <v/>
      </c>
      <c r="D203" s="66" t="str">
        <f>_xlfn.IFNA(_xlfn.IFNA(_xlfn.IFNA(INDEX(l_goods!$B$3:$B$65537,MATCH($C203,l_goods!$A$3:$A$65537,0)),INDEX(background_technosphere!$F$2:$F$65536,MATCH($C203,background_technosphere!$C$2:$C$65536,0))),INDEX(l_fp!$B$3:$B$65537,MATCH($C203,l_fp!$A$3:$A$65537,0))),"")</f>
        <v/>
      </c>
      <c r="H203" s="110" t="str">
        <f>_xlfn.IFNA(_xlfn.IFNA(_xlfn.IFNA(INDEX(l_goods!$B$3:$B$65537,MATCH($G203,l_goods!$A$3:$A$65537,0)),INDEX(background_technosphere!$F$2:$F$65536,MATCH($G203,background_technosphere!$C$2:$C$65536,0))),INDEX(l_fp!$B$3:$B$65537,MATCH($G203,l_fp!$A$3:$A$65537,0))),"")</f>
        <v/>
      </c>
    </row>
    <row r="204" spans="2:8" x14ac:dyDescent="0.25">
      <c r="B204" s="109" t="str">
        <f>_xlfn.IFNA(INDEX(l_act!$B$3:$B$65537,MATCH($A204,l_act!$A$3:$A$65537,0)),"")</f>
        <v/>
      </c>
      <c r="D204" s="66" t="str">
        <f>_xlfn.IFNA(_xlfn.IFNA(_xlfn.IFNA(INDEX(l_goods!$B$3:$B$65537,MATCH($C204,l_goods!$A$3:$A$65537,0)),INDEX(background_technosphere!$F$2:$F$65536,MATCH($C204,background_technosphere!$C$2:$C$65536,0))),INDEX(l_fp!$B$3:$B$65537,MATCH($C204,l_fp!$A$3:$A$65537,0))),"")</f>
        <v/>
      </c>
      <c r="H204" s="110" t="str">
        <f>_xlfn.IFNA(_xlfn.IFNA(_xlfn.IFNA(INDEX(l_goods!$B$3:$B$65537,MATCH($G204,l_goods!$A$3:$A$65537,0)),INDEX(background_technosphere!$F$2:$F$65536,MATCH($G204,background_technosphere!$C$2:$C$65536,0))),INDEX(l_fp!$B$3:$B$65537,MATCH($G204,l_fp!$A$3:$A$65537,0))),"")</f>
        <v/>
      </c>
    </row>
    <row r="205" spans="2:8" x14ac:dyDescent="0.25">
      <c r="B205" s="109" t="str">
        <f>_xlfn.IFNA(INDEX(l_act!$B$3:$B$65537,MATCH($A205,l_act!$A$3:$A$65537,0)),"")</f>
        <v/>
      </c>
      <c r="D205" s="66" t="str">
        <f>_xlfn.IFNA(_xlfn.IFNA(_xlfn.IFNA(INDEX(l_goods!$B$3:$B$65537,MATCH($C205,l_goods!$A$3:$A$65537,0)),INDEX(background_technosphere!$F$2:$F$65536,MATCH($C205,background_technosphere!$C$2:$C$65536,0))),INDEX(l_fp!$B$3:$B$65537,MATCH($C205,l_fp!$A$3:$A$65537,0))),"")</f>
        <v/>
      </c>
      <c r="H205" s="110" t="str">
        <f>_xlfn.IFNA(_xlfn.IFNA(_xlfn.IFNA(INDEX(l_goods!$B$3:$B$65537,MATCH($G205,l_goods!$A$3:$A$65537,0)),INDEX(background_technosphere!$F$2:$F$65536,MATCH($G205,background_technosphere!$C$2:$C$65536,0))),INDEX(l_fp!$B$3:$B$65537,MATCH($G205,l_fp!$A$3:$A$65537,0))),"")</f>
        <v/>
      </c>
    </row>
    <row r="206" spans="2:8" x14ac:dyDescent="0.25">
      <c r="B206" s="109" t="str">
        <f>_xlfn.IFNA(INDEX(l_act!$B$3:$B$65537,MATCH($A206,l_act!$A$3:$A$65537,0)),"")</f>
        <v/>
      </c>
      <c r="D206" s="66" t="str">
        <f>_xlfn.IFNA(_xlfn.IFNA(_xlfn.IFNA(INDEX(l_goods!$B$3:$B$65537,MATCH($C206,l_goods!$A$3:$A$65537,0)),INDEX(background_technosphere!$F$2:$F$65536,MATCH($C206,background_technosphere!$C$2:$C$65536,0))),INDEX(l_fp!$B$3:$B$65537,MATCH($C206,l_fp!$A$3:$A$65537,0))),"")</f>
        <v/>
      </c>
      <c r="H206" s="110" t="str">
        <f>_xlfn.IFNA(_xlfn.IFNA(_xlfn.IFNA(INDEX(l_goods!$B$3:$B$65537,MATCH($G206,l_goods!$A$3:$A$65537,0)),INDEX(background_technosphere!$F$2:$F$65536,MATCH($G206,background_technosphere!$C$2:$C$65536,0))),INDEX(l_fp!$B$3:$B$65537,MATCH($G206,l_fp!$A$3:$A$65537,0))),"")</f>
        <v/>
      </c>
    </row>
    <row r="207" spans="2:8" x14ac:dyDescent="0.25">
      <c r="B207" s="109" t="str">
        <f>_xlfn.IFNA(INDEX(l_act!$B$3:$B$65537,MATCH($A207,l_act!$A$3:$A$65537,0)),"")</f>
        <v/>
      </c>
      <c r="D207" s="66" t="str">
        <f>_xlfn.IFNA(_xlfn.IFNA(_xlfn.IFNA(INDEX(l_goods!$B$3:$B$65537,MATCH($C207,l_goods!$A$3:$A$65537,0)),INDEX(background_technosphere!$F$2:$F$65536,MATCH($C207,background_technosphere!$C$2:$C$65536,0))),INDEX(l_fp!$B$3:$B$65537,MATCH($C207,l_fp!$A$3:$A$65537,0))),"")</f>
        <v/>
      </c>
      <c r="H207" s="110" t="str">
        <f>_xlfn.IFNA(_xlfn.IFNA(_xlfn.IFNA(INDEX(l_goods!$B$3:$B$65537,MATCH($G207,l_goods!$A$3:$A$65537,0)),INDEX(background_technosphere!$F$2:$F$65536,MATCH($G207,background_technosphere!$C$2:$C$65536,0))),INDEX(l_fp!$B$3:$B$65537,MATCH($G207,l_fp!$A$3:$A$65537,0))),"")</f>
        <v/>
      </c>
    </row>
    <row r="208" spans="2:8" x14ac:dyDescent="0.25">
      <c r="B208" s="109" t="str">
        <f>_xlfn.IFNA(INDEX(l_act!$B$3:$B$65537,MATCH($A208,l_act!$A$3:$A$65537,0)),"")</f>
        <v/>
      </c>
      <c r="D208" s="66" t="str">
        <f>_xlfn.IFNA(_xlfn.IFNA(_xlfn.IFNA(INDEX(l_goods!$B$3:$B$65537,MATCH($C208,l_goods!$A$3:$A$65537,0)),INDEX(background_technosphere!$F$2:$F$65536,MATCH($C208,background_technosphere!$C$2:$C$65536,0))),INDEX(l_fp!$B$3:$B$65537,MATCH($C208,l_fp!$A$3:$A$65537,0))),"")</f>
        <v/>
      </c>
      <c r="H208" s="110" t="str">
        <f>_xlfn.IFNA(_xlfn.IFNA(_xlfn.IFNA(INDEX(l_goods!$B$3:$B$65537,MATCH($G208,l_goods!$A$3:$A$65537,0)),INDEX(background_technosphere!$F$2:$F$65536,MATCH($G208,background_technosphere!$C$2:$C$65536,0))),INDEX(l_fp!$B$3:$B$65537,MATCH($G208,l_fp!$A$3:$A$65537,0))),"")</f>
        <v/>
      </c>
    </row>
    <row r="209" spans="2:8" x14ac:dyDescent="0.25">
      <c r="B209" s="109" t="str">
        <f>_xlfn.IFNA(INDEX(l_act!$B$3:$B$65537,MATCH($A209,l_act!$A$3:$A$65537,0)),"")</f>
        <v/>
      </c>
      <c r="D209" s="66" t="str">
        <f>_xlfn.IFNA(_xlfn.IFNA(_xlfn.IFNA(INDEX(l_goods!$B$3:$B$65537,MATCH($C209,l_goods!$A$3:$A$65537,0)),INDEX(background_technosphere!$F$2:$F$65536,MATCH($C209,background_technosphere!$C$2:$C$65536,0))),INDEX(l_fp!$B$3:$B$65537,MATCH($C209,l_fp!$A$3:$A$65537,0))),"")</f>
        <v/>
      </c>
      <c r="H209" s="110" t="str">
        <f>_xlfn.IFNA(_xlfn.IFNA(_xlfn.IFNA(INDEX(l_goods!$B$3:$B$65537,MATCH($G209,l_goods!$A$3:$A$65537,0)),INDEX(background_technosphere!$F$2:$F$65536,MATCH($G209,background_technosphere!$C$2:$C$65536,0))),INDEX(l_fp!$B$3:$B$65537,MATCH($G209,l_fp!$A$3:$A$65537,0))),"")</f>
        <v/>
      </c>
    </row>
    <row r="210" spans="2:8" x14ac:dyDescent="0.25">
      <c r="B210" s="109" t="str">
        <f>_xlfn.IFNA(INDEX(l_act!$B$3:$B$65537,MATCH($A210,l_act!$A$3:$A$65537,0)),"")</f>
        <v/>
      </c>
      <c r="D210" s="66" t="str">
        <f>_xlfn.IFNA(_xlfn.IFNA(_xlfn.IFNA(INDEX(l_goods!$B$3:$B$65537,MATCH($C210,l_goods!$A$3:$A$65537,0)),INDEX(background_technosphere!$F$2:$F$65536,MATCH($C210,background_technosphere!$C$2:$C$65536,0))),INDEX(l_fp!$B$3:$B$65537,MATCH($C210,l_fp!$A$3:$A$65537,0))),"")</f>
        <v/>
      </c>
      <c r="H210" s="110" t="str">
        <f>_xlfn.IFNA(_xlfn.IFNA(_xlfn.IFNA(INDEX(l_goods!$B$3:$B$65537,MATCH($G210,l_goods!$A$3:$A$65537,0)),INDEX(background_technosphere!$F$2:$F$65536,MATCH($G210,background_technosphere!$C$2:$C$65536,0))),INDEX(l_fp!$B$3:$B$65537,MATCH($G210,l_fp!$A$3:$A$65537,0))),"")</f>
        <v/>
      </c>
    </row>
    <row r="211" spans="2:8" x14ac:dyDescent="0.25">
      <c r="B211" s="109" t="str">
        <f>_xlfn.IFNA(INDEX(l_act!$B$3:$B$65537,MATCH($A211,l_act!$A$3:$A$65537,0)),"")</f>
        <v/>
      </c>
      <c r="D211" s="66" t="str">
        <f>_xlfn.IFNA(_xlfn.IFNA(_xlfn.IFNA(INDEX(l_goods!$B$3:$B$65537,MATCH($C211,l_goods!$A$3:$A$65537,0)),INDEX(background_technosphere!$F$2:$F$65536,MATCH($C211,background_technosphere!$C$2:$C$65536,0))),INDEX(l_fp!$B$3:$B$65537,MATCH($C211,l_fp!$A$3:$A$65537,0))),"")</f>
        <v/>
      </c>
      <c r="H211" s="110" t="str">
        <f>_xlfn.IFNA(_xlfn.IFNA(_xlfn.IFNA(INDEX(l_goods!$B$3:$B$65537,MATCH($G211,l_goods!$A$3:$A$65537,0)),INDEX(background_technosphere!$F$2:$F$65536,MATCH($G211,background_technosphere!$C$2:$C$65536,0))),INDEX(l_fp!$B$3:$B$65537,MATCH($G211,l_fp!$A$3:$A$65537,0))),"")</f>
        <v/>
      </c>
    </row>
    <row r="212" spans="2:8" x14ac:dyDescent="0.25">
      <c r="B212" s="109" t="str">
        <f>_xlfn.IFNA(INDEX(l_act!$B$3:$B$65537,MATCH($A212,l_act!$A$3:$A$65537,0)),"")</f>
        <v/>
      </c>
      <c r="D212" s="66" t="str">
        <f>_xlfn.IFNA(_xlfn.IFNA(_xlfn.IFNA(INDEX(l_goods!$B$3:$B$65537,MATCH($C212,l_goods!$A$3:$A$65537,0)),INDEX(background_technosphere!$F$2:$F$65536,MATCH($C212,background_technosphere!$C$2:$C$65536,0))),INDEX(l_fp!$B$3:$B$65537,MATCH($C212,l_fp!$A$3:$A$65537,0))),"")</f>
        <v/>
      </c>
      <c r="H212" s="110" t="str">
        <f>_xlfn.IFNA(_xlfn.IFNA(_xlfn.IFNA(INDEX(l_goods!$B$3:$B$65537,MATCH($G212,l_goods!$A$3:$A$65537,0)),INDEX(background_technosphere!$F$2:$F$65536,MATCH($G212,background_technosphere!$C$2:$C$65536,0))),INDEX(l_fp!$B$3:$B$65537,MATCH($G212,l_fp!$A$3:$A$65537,0))),"")</f>
        <v/>
      </c>
    </row>
    <row r="213" spans="2:8" x14ac:dyDescent="0.25">
      <c r="B213" s="109" t="str">
        <f>_xlfn.IFNA(INDEX(l_act!$B$3:$B$65537,MATCH($A213,l_act!$A$3:$A$65537,0)),"")</f>
        <v/>
      </c>
      <c r="D213" s="66" t="str">
        <f>_xlfn.IFNA(_xlfn.IFNA(_xlfn.IFNA(INDEX(l_goods!$B$3:$B$65537,MATCH($C213,l_goods!$A$3:$A$65537,0)),INDEX(background_technosphere!$F$2:$F$65536,MATCH($C213,background_technosphere!$C$2:$C$65536,0))),INDEX(l_fp!$B$3:$B$65537,MATCH($C213,l_fp!$A$3:$A$65537,0))),"")</f>
        <v/>
      </c>
      <c r="H213" s="110" t="str">
        <f>_xlfn.IFNA(_xlfn.IFNA(_xlfn.IFNA(INDEX(l_goods!$B$3:$B$65537,MATCH($G213,l_goods!$A$3:$A$65537,0)),INDEX(background_technosphere!$F$2:$F$65536,MATCH($G213,background_technosphere!$C$2:$C$65536,0))),INDEX(l_fp!$B$3:$B$65537,MATCH($G213,l_fp!$A$3:$A$65537,0))),"")</f>
        <v/>
      </c>
    </row>
    <row r="214" spans="2:8" x14ac:dyDescent="0.25">
      <c r="B214" s="109" t="str">
        <f>_xlfn.IFNA(INDEX(l_act!$B$3:$B$65537,MATCH($A214,l_act!$A$3:$A$65537,0)),"")</f>
        <v/>
      </c>
      <c r="D214" s="66" t="str">
        <f>_xlfn.IFNA(_xlfn.IFNA(_xlfn.IFNA(INDEX(l_goods!$B$3:$B$65537,MATCH($C214,l_goods!$A$3:$A$65537,0)),INDEX(background_technosphere!$F$2:$F$65536,MATCH($C214,background_technosphere!$C$2:$C$65536,0))),INDEX(l_fp!$B$3:$B$65537,MATCH($C214,l_fp!$A$3:$A$65537,0))),"")</f>
        <v/>
      </c>
      <c r="H214" s="110" t="str">
        <f>_xlfn.IFNA(_xlfn.IFNA(_xlfn.IFNA(INDEX(l_goods!$B$3:$B$65537,MATCH($G214,l_goods!$A$3:$A$65537,0)),INDEX(background_technosphere!$F$2:$F$65536,MATCH($G214,background_technosphere!$C$2:$C$65536,0))),INDEX(l_fp!$B$3:$B$65537,MATCH($G214,l_fp!$A$3:$A$65537,0))),"")</f>
        <v/>
      </c>
    </row>
    <row r="215" spans="2:8" x14ac:dyDescent="0.25">
      <c r="B215" s="109" t="str">
        <f>_xlfn.IFNA(INDEX(l_act!$B$3:$B$65537,MATCH($A215,l_act!$A$3:$A$65537,0)),"")</f>
        <v/>
      </c>
      <c r="D215" s="66" t="str">
        <f>_xlfn.IFNA(_xlfn.IFNA(_xlfn.IFNA(INDEX(l_goods!$B$3:$B$65537,MATCH($C215,l_goods!$A$3:$A$65537,0)),INDEX(background_technosphere!$F$2:$F$65536,MATCH($C215,background_technosphere!$C$2:$C$65536,0))),INDEX(l_fp!$B$3:$B$65537,MATCH($C215,l_fp!$A$3:$A$65537,0))),"")</f>
        <v/>
      </c>
      <c r="H215" s="110" t="str">
        <f>_xlfn.IFNA(_xlfn.IFNA(_xlfn.IFNA(INDEX(l_goods!$B$3:$B$65537,MATCH($G215,l_goods!$A$3:$A$65537,0)),INDEX(background_technosphere!$F$2:$F$65536,MATCH($G215,background_technosphere!$C$2:$C$65536,0))),INDEX(l_fp!$B$3:$B$65537,MATCH($G215,l_fp!$A$3:$A$65537,0))),"")</f>
        <v/>
      </c>
    </row>
    <row r="216" spans="2:8" x14ac:dyDescent="0.25">
      <c r="B216" s="109" t="str">
        <f>_xlfn.IFNA(INDEX(l_act!$B$3:$B$65537,MATCH($A216,l_act!$A$3:$A$65537,0)),"")</f>
        <v/>
      </c>
      <c r="D216" s="66" t="str">
        <f>_xlfn.IFNA(_xlfn.IFNA(_xlfn.IFNA(INDEX(l_goods!$B$3:$B$65537,MATCH($C216,l_goods!$A$3:$A$65537,0)),INDEX(background_technosphere!$F$2:$F$65536,MATCH($C216,background_technosphere!$C$2:$C$65536,0))),INDEX(l_fp!$B$3:$B$65537,MATCH($C216,l_fp!$A$3:$A$65537,0))),"")</f>
        <v/>
      </c>
      <c r="H216" s="110" t="str">
        <f>_xlfn.IFNA(_xlfn.IFNA(_xlfn.IFNA(INDEX(l_goods!$B$3:$B$65537,MATCH($G216,l_goods!$A$3:$A$65537,0)),INDEX(background_technosphere!$F$2:$F$65536,MATCH($G216,background_technosphere!$C$2:$C$65536,0))),INDEX(l_fp!$B$3:$B$65537,MATCH($G216,l_fp!$A$3:$A$65537,0))),"")</f>
        <v/>
      </c>
    </row>
    <row r="217" spans="2:8" x14ac:dyDescent="0.25">
      <c r="B217" s="109" t="str">
        <f>_xlfn.IFNA(INDEX(l_act!$B$3:$B$65537,MATCH($A217,l_act!$A$3:$A$65537,0)),"")</f>
        <v/>
      </c>
      <c r="D217" s="66" t="str">
        <f>_xlfn.IFNA(_xlfn.IFNA(_xlfn.IFNA(INDEX(l_goods!$B$3:$B$65537,MATCH($C217,l_goods!$A$3:$A$65537,0)),INDEX(background_technosphere!$F$2:$F$65536,MATCH($C217,background_technosphere!$C$2:$C$65536,0))),INDEX(l_fp!$B$3:$B$65537,MATCH($C217,l_fp!$A$3:$A$65537,0))),"")</f>
        <v/>
      </c>
      <c r="H217" s="110" t="str">
        <f>_xlfn.IFNA(_xlfn.IFNA(_xlfn.IFNA(INDEX(l_goods!$B$3:$B$65537,MATCH($G217,l_goods!$A$3:$A$65537,0)),INDEX(background_technosphere!$F$2:$F$65536,MATCH($G217,background_technosphere!$C$2:$C$65536,0))),INDEX(l_fp!$B$3:$B$65537,MATCH($G217,l_fp!$A$3:$A$65537,0))),"")</f>
        <v/>
      </c>
    </row>
    <row r="218" spans="2:8" x14ac:dyDescent="0.25">
      <c r="B218" s="109" t="str">
        <f>_xlfn.IFNA(INDEX(l_act!$B$3:$B$65537,MATCH($A218,l_act!$A$3:$A$65537,0)),"")</f>
        <v/>
      </c>
      <c r="D218" s="66" t="str">
        <f>_xlfn.IFNA(_xlfn.IFNA(_xlfn.IFNA(INDEX(l_goods!$B$3:$B$65537,MATCH($C218,l_goods!$A$3:$A$65537,0)),INDEX(background_technosphere!$F$2:$F$65536,MATCH($C218,background_technosphere!$C$2:$C$65536,0))),INDEX(l_fp!$B$3:$B$65537,MATCH($C218,l_fp!$A$3:$A$65537,0))),"")</f>
        <v/>
      </c>
      <c r="H218" s="110" t="str">
        <f>_xlfn.IFNA(_xlfn.IFNA(_xlfn.IFNA(INDEX(l_goods!$B$3:$B$65537,MATCH($G218,l_goods!$A$3:$A$65537,0)),INDEX(background_technosphere!$F$2:$F$65536,MATCH($G218,background_technosphere!$C$2:$C$65536,0))),INDEX(l_fp!$B$3:$B$65537,MATCH($G218,l_fp!$A$3:$A$65537,0))),"")</f>
        <v/>
      </c>
    </row>
    <row r="219" spans="2:8" x14ac:dyDescent="0.25">
      <c r="B219" s="109" t="str">
        <f>_xlfn.IFNA(INDEX(l_act!$B$3:$B$65537,MATCH($A219,l_act!$A$3:$A$65537,0)),"")</f>
        <v/>
      </c>
      <c r="D219" s="66" t="str">
        <f>_xlfn.IFNA(_xlfn.IFNA(_xlfn.IFNA(INDEX(l_goods!$B$3:$B$65537,MATCH($C219,l_goods!$A$3:$A$65537,0)),INDEX(background_technosphere!$F$2:$F$65536,MATCH($C219,background_technosphere!$C$2:$C$65536,0))),INDEX(l_fp!$B$3:$B$65537,MATCH($C219,l_fp!$A$3:$A$65537,0))),"")</f>
        <v/>
      </c>
      <c r="H219" s="110" t="str">
        <f>_xlfn.IFNA(_xlfn.IFNA(_xlfn.IFNA(INDEX(l_goods!$B$3:$B$65537,MATCH($G219,l_goods!$A$3:$A$65537,0)),INDEX(background_technosphere!$F$2:$F$65536,MATCH($G219,background_technosphere!$C$2:$C$65536,0))),INDEX(l_fp!$B$3:$B$65537,MATCH($G219,l_fp!$A$3:$A$65537,0))),"")</f>
        <v/>
      </c>
    </row>
    <row r="220" spans="2:8" x14ac:dyDescent="0.25">
      <c r="B220" s="109" t="str">
        <f>_xlfn.IFNA(INDEX(l_act!$B$3:$B$65537,MATCH($A220,l_act!$A$3:$A$65537,0)),"")</f>
        <v/>
      </c>
      <c r="D220" s="66" t="str">
        <f>_xlfn.IFNA(_xlfn.IFNA(_xlfn.IFNA(INDEX(l_goods!$B$3:$B$65537,MATCH($C220,l_goods!$A$3:$A$65537,0)),INDEX(background_technosphere!$F$2:$F$65536,MATCH($C220,background_technosphere!$C$2:$C$65536,0))),INDEX(l_fp!$B$3:$B$65537,MATCH($C220,l_fp!$A$3:$A$65537,0))),"")</f>
        <v/>
      </c>
      <c r="H220" s="110" t="str">
        <f>_xlfn.IFNA(_xlfn.IFNA(_xlfn.IFNA(INDEX(l_goods!$B$3:$B$65537,MATCH($G220,l_goods!$A$3:$A$65537,0)),INDEX(background_technosphere!$F$2:$F$65536,MATCH($G220,background_technosphere!$C$2:$C$65536,0))),INDEX(l_fp!$B$3:$B$65537,MATCH($G220,l_fp!$A$3:$A$65537,0))),"")</f>
        <v/>
      </c>
    </row>
    <row r="221" spans="2:8" x14ac:dyDescent="0.25">
      <c r="B221" s="109" t="str">
        <f>_xlfn.IFNA(INDEX(l_act!$B$3:$B$65537,MATCH($A221,l_act!$A$3:$A$65537,0)),"")</f>
        <v/>
      </c>
      <c r="D221" s="66" t="str">
        <f>_xlfn.IFNA(_xlfn.IFNA(_xlfn.IFNA(INDEX(l_goods!$B$3:$B$65537,MATCH($C221,l_goods!$A$3:$A$65537,0)),INDEX(background_technosphere!$F$2:$F$65536,MATCH($C221,background_technosphere!$C$2:$C$65536,0))),INDEX(l_fp!$B$3:$B$65537,MATCH($C221,l_fp!$A$3:$A$65537,0))),"")</f>
        <v/>
      </c>
      <c r="H221" s="110" t="str">
        <f>_xlfn.IFNA(_xlfn.IFNA(_xlfn.IFNA(INDEX(l_goods!$B$3:$B$65537,MATCH($G221,l_goods!$A$3:$A$65537,0)),INDEX(background_technosphere!$F$2:$F$65536,MATCH($G221,background_technosphere!$C$2:$C$65536,0))),INDEX(l_fp!$B$3:$B$65537,MATCH($G221,l_fp!$A$3:$A$65537,0))),"")</f>
        <v/>
      </c>
    </row>
    <row r="222" spans="2:8" x14ac:dyDescent="0.25">
      <c r="B222" s="109" t="str">
        <f>_xlfn.IFNA(INDEX(l_act!$B$3:$B$65537,MATCH($A222,l_act!$A$3:$A$65537,0)),"")</f>
        <v/>
      </c>
      <c r="D222" s="66" t="str">
        <f>_xlfn.IFNA(_xlfn.IFNA(_xlfn.IFNA(INDEX(l_goods!$B$3:$B$65537,MATCH($C222,l_goods!$A$3:$A$65537,0)),INDEX(background_technosphere!$F$2:$F$65536,MATCH($C222,background_technosphere!$C$2:$C$65536,0))),INDEX(l_fp!$B$3:$B$65537,MATCH($C222,l_fp!$A$3:$A$65537,0))),"")</f>
        <v/>
      </c>
      <c r="H222" s="110" t="str">
        <f>_xlfn.IFNA(_xlfn.IFNA(_xlfn.IFNA(INDEX(l_goods!$B$3:$B$65537,MATCH($G222,l_goods!$A$3:$A$65537,0)),INDEX(background_technosphere!$F$2:$F$65536,MATCH($G222,background_technosphere!$C$2:$C$65536,0))),INDEX(l_fp!$B$3:$B$65537,MATCH($G222,l_fp!$A$3:$A$65537,0))),"")</f>
        <v/>
      </c>
    </row>
    <row r="223" spans="2:8" x14ac:dyDescent="0.25">
      <c r="B223" s="109" t="str">
        <f>_xlfn.IFNA(INDEX(l_act!$B$3:$B$65537,MATCH($A223,l_act!$A$3:$A$65537,0)),"")</f>
        <v/>
      </c>
      <c r="D223" s="66" t="str">
        <f>_xlfn.IFNA(_xlfn.IFNA(_xlfn.IFNA(INDEX(l_goods!$B$3:$B$65537,MATCH($C223,l_goods!$A$3:$A$65537,0)),INDEX(background_technosphere!$F$2:$F$65536,MATCH($C223,background_technosphere!$C$2:$C$65536,0))),INDEX(l_fp!$B$3:$B$65537,MATCH($C223,l_fp!$A$3:$A$65537,0))),"")</f>
        <v/>
      </c>
      <c r="H223" s="110" t="str">
        <f>_xlfn.IFNA(_xlfn.IFNA(_xlfn.IFNA(INDEX(l_goods!$B$3:$B$65537,MATCH($G223,l_goods!$A$3:$A$65537,0)),INDEX(background_technosphere!$F$2:$F$65536,MATCH($G223,background_technosphere!$C$2:$C$65536,0))),INDEX(l_fp!$B$3:$B$65537,MATCH($G223,l_fp!$A$3:$A$65537,0))),"")</f>
        <v/>
      </c>
    </row>
    <row r="224" spans="2:8" x14ac:dyDescent="0.25">
      <c r="B224" s="109" t="str">
        <f>_xlfn.IFNA(INDEX(l_act!$B$3:$B$65537,MATCH($A224,l_act!$A$3:$A$65537,0)),"")</f>
        <v/>
      </c>
      <c r="D224" s="66" t="str">
        <f>_xlfn.IFNA(_xlfn.IFNA(_xlfn.IFNA(INDEX(l_goods!$B$3:$B$65537,MATCH($C224,l_goods!$A$3:$A$65537,0)),INDEX(background_technosphere!$F$2:$F$65536,MATCH($C224,background_technosphere!$C$2:$C$65536,0))),INDEX(l_fp!$B$3:$B$65537,MATCH($C224,l_fp!$A$3:$A$65537,0))),"")</f>
        <v/>
      </c>
      <c r="H224" s="110" t="str">
        <f>_xlfn.IFNA(_xlfn.IFNA(_xlfn.IFNA(INDEX(l_goods!$B$3:$B$65537,MATCH($G224,l_goods!$A$3:$A$65537,0)),INDEX(background_technosphere!$F$2:$F$65536,MATCH($G224,background_technosphere!$C$2:$C$65536,0))),INDEX(l_fp!$B$3:$B$65537,MATCH($G224,l_fp!$A$3:$A$65537,0))),"")</f>
        <v/>
      </c>
    </row>
    <row r="225" spans="2:8" x14ac:dyDescent="0.25">
      <c r="B225" s="109" t="str">
        <f>_xlfn.IFNA(INDEX(l_act!$B$3:$B$65537,MATCH($A225,l_act!$A$3:$A$65537,0)),"")</f>
        <v/>
      </c>
      <c r="D225" s="66" t="str">
        <f>_xlfn.IFNA(_xlfn.IFNA(_xlfn.IFNA(INDEX(l_goods!$B$3:$B$65537,MATCH($C225,l_goods!$A$3:$A$65537,0)),INDEX(background_technosphere!$F$2:$F$65536,MATCH($C225,background_technosphere!$C$2:$C$65536,0))),INDEX(l_fp!$B$3:$B$65537,MATCH($C225,l_fp!$A$3:$A$65537,0))),"")</f>
        <v/>
      </c>
      <c r="H225" s="110" t="str">
        <f>_xlfn.IFNA(_xlfn.IFNA(_xlfn.IFNA(INDEX(l_goods!$B$3:$B$65537,MATCH($G225,l_goods!$A$3:$A$65537,0)),INDEX(background_technosphere!$F$2:$F$65536,MATCH($G225,background_technosphere!$C$2:$C$65536,0))),INDEX(l_fp!$B$3:$B$65537,MATCH($G225,l_fp!$A$3:$A$65537,0))),"")</f>
        <v/>
      </c>
    </row>
    <row r="226" spans="2:8" x14ac:dyDescent="0.25">
      <c r="B226" s="109" t="str">
        <f>_xlfn.IFNA(INDEX(l_act!$B$3:$B$65537,MATCH($A226,l_act!$A$3:$A$65537,0)),"")</f>
        <v/>
      </c>
      <c r="D226" s="66" t="str">
        <f>_xlfn.IFNA(_xlfn.IFNA(_xlfn.IFNA(INDEX(l_goods!$B$3:$B$65537,MATCH($C226,l_goods!$A$3:$A$65537,0)),INDEX(background_technosphere!$F$2:$F$65536,MATCH($C226,background_technosphere!$C$2:$C$65536,0))),INDEX(l_fp!$B$3:$B$65537,MATCH($C226,l_fp!$A$3:$A$65537,0))),"")</f>
        <v/>
      </c>
      <c r="H226" s="110" t="str">
        <f>_xlfn.IFNA(_xlfn.IFNA(_xlfn.IFNA(INDEX(l_goods!$B$3:$B$65537,MATCH($G226,l_goods!$A$3:$A$65537,0)),INDEX(background_technosphere!$F$2:$F$65536,MATCH($G226,background_technosphere!$C$2:$C$65536,0))),INDEX(l_fp!$B$3:$B$65537,MATCH($G226,l_fp!$A$3:$A$65537,0))),"")</f>
        <v/>
      </c>
    </row>
    <row r="227" spans="2:8" x14ac:dyDescent="0.25">
      <c r="B227" s="109" t="str">
        <f>_xlfn.IFNA(INDEX(l_act!$B$3:$B$65537,MATCH($A227,l_act!$A$3:$A$65537,0)),"")</f>
        <v/>
      </c>
      <c r="D227" s="66" t="str">
        <f>_xlfn.IFNA(_xlfn.IFNA(_xlfn.IFNA(INDEX(l_goods!$B$3:$B$65537,MATCH($C227,l_goods!$A$3:$A$65537,0)),INDEX(background_technosphere!$F$2:$F$65536,MATCH($C227,background_technosphere!$C$2:$C$65536,0))),INDEX(l_fp!$B$3:$B$65537,MATCH($C227,l_fp!$A$3:$A$65537,0))),"")</f>
        <v/>
      </c>
      <c r="H227" s="110" t="str">
        <f>_xlfn.IFNA(_xlfn.IFNA(_xlfn.IFNA(INDEX(l_goods!$B$3:$B$65537,MATCH($G227,l_goods!$A$3:$A$65537,0)),INDEX(background_technosphere!$F$2:$F$65536,MATCH($G227,background_technosphere!$C$2:$C$65536,0))),INDEX(l_fp!$B$3:$B$65537,MATCH($G227,l_fp!$A$3:$A$65537,0))),"")</f>
        <v/>
      </c>
    </row>
    <row r="228" spans="2:8" x14ac:dyDescent="0.25">
      <c r="B228" s="109" t="str">
        <f>_xlfn.IFNA(INDEX(l_act!$B$3:$B$65537,MATCH($A228,l_act!$A$3:$A$65537,0)),"")</f>
        <v/>
      </c>
      <c r="D228" s="66" t="str">
        <f>_xlfn.IFNA(_xlfn.IFNA(_xlfn.IFNA(INDEX(l_goods!$B$3:$B$65537,MATCH($C228,l_goods!$A$3:$A$65537,0)),INDEX(background_technosphere!$F$2:$F$65536,MATCH($C228,background_technosphere!$C$2:$C$65536,0))),INDEX(l_fp!$B$3:$B$65537,MATCH($C228,l_fp!$A$3:$A$65537,0))),"")</f>
        <v/>
      </c>
      <c r="H228" s="110" t="str">
        <f>_xlfn.IFNA(_xlfn.IFNA(_xlfn.IFNA(INDEX(l_goods!$B$3:$B$65537,MATCH($G228,l_goods!$A$3:$A$65537,0)),INDEX(background_technosphere!$F$2:$F$65536,MATCH($G228,background_technosphere!$C$2:$C$65536,0))),INDEX(l_fp!$B$3:$B$65537,MATCH($G228,l_fp!$A$3:$A$65537,0))),"")</f>
        <v/>
      </c>
    </row>
    <row r="229" spans="2:8" x14ac:dyDescent="0.25">
      <c r="B229" s="109" t="str">
        <f>_xlfn.IFNA(INDEX(l_act!$B$3:$B$65537,MATCH($A229,l_act!$A$3:$A$65537,0)),"")</f>
        <v/>
      </c>
      <c r="D229" s="66" t="str">
        <f>_xlfn.IFNA(_xlfn.IFNA(_xlfn.IFNA(INDEX(l_goods!$B$3:$B$65537,MATCH($C229,l_goods!$A$3:$A$65537,0)),INDEX(background_technosphere!$F$2:$F$65536,MATCH($C229,background_technosphere!$C$2:$C$65536,0))),INDEX(l_fp!$B$3:$B$65537,MATCH($C229,l_fp!$A$3:$A$65537,0))),"")</f>
        <v/>
      </c>
      <c r="H229" s="110" t="str">
        <f>_xlfn.IFNA(_xlfn.IFNA(_xlfn.IFNA(INDEX(l_goods!$B$3:$B$65537,MATCH($G229,l_goods!$A$3:$A$65537,0)),INDEX(background_technosphere!$F$2:$F$65536,MATCH($G229,background_technosphere!$C$2:$C$65536,0))),INDEX(l_fp!$B$3:$B$65537,MATCH($G229,l_fp!$A$3:$A$65537,0))),"")</f>
        <v/>
      </c>
    </row>
    <row r="230" spans="2:8" x14ac:dyDescent="0.25">
      <c r="B230" s="109" t="str">
        <f>_xlfn.IFNA(INDEX(l_act!$B$3:$B$65537,MATCH($A230,l_act!$A$3:$A$65537,0)),"")</f>
        <v/>
      </c>
      <c r="D230" s="66" t="str">
        <f>_xlfn.IFNA(_xlfn.IFNA(_xlfn.IFNA(INDEX(l_goods!$B$3:$B$65537,MATCH($C230,l_goods!$A$3:$A$65537,0)),INDEX(background_technosphere!$F$2:$F$65536,MATCH($C230,background_technosphere!$C$2:$C$65536,0))),INDEX(l_fp!$B$3:$B$65537,MATCH($C230,l_fp!$A$3:$A$65537,0))),"")</f>
        <v/>
      </c>
      <c r="H230" s="110" t="str">
        <f>_xlfn.IFNA(_xlfn.IFNA(_xlfn.IFNA(INDEX(l_goods!$B$3:$B$65537,MATCH($G230,l_goods!$A$3:$A$65537,0)),INDEX(background_technosphere!$F$2:$F$65536,MATCH($G230,background_technosphere!$C$2:$C$65536,0))),INDEX(l_fp!$B$3:$B$65537,MATCH($G230,l_fp!$A$3:$A$65537,0))),"")</f>
        <v/>
      </c>
    </row>
    <row r="231" spans="2:8" x14ac:dyDescent="0.25">
      <c r="B231" s="109" t="str">
        <f>_xlfn.IFNA(INDEX(l_act!$B$3:$B$65537,MATCH($A231,l_act!$A$3:$A$65537,0)),"")</f>
        <v/>
      </c>
      <c r="D231" s="66" t="str">
        <f>_xlfn.IFNA(_xlfn.IFNA(_xlfn.IFNA(INDEX(l_goods!$B$3:$B$65537,MATCH($C231,l_goods!$A$3:$A$65537,0)),INDEX(background_technosphere!$F$2:$F$65536,MATCH($C231,background_technosphere!$C$2:$C$65536,0))),INDEX(l_fp!$B$3:$B$65537,MATCH($C231,l_fp!$A$3:$A$65537,0))),"")</f>
        <v/>
      </c>
      <c r="H231" s="110" t="str">
        <f>_xlfn.IFNA(_xlfn.IFNA(_xlfn.IFNA(INDEX(l_goods!$B$3:$B$65537,MATCH($G231,l_goods!$A$3:$A$65537,0)),INDEX(background_technosphere!$F$2:$F$65536,MATCH($G231,background_technosphere!$C$2:$C$65536,0))),INDEX(l_fp!$B$3:$B$65537,MATCH($G231,l_fp!$A$3:$A$65537,0))),"")</f>
        <v/>
      </c>
    </row>
    <row r="232" spans="2:8" x14ac:dyDescent="0.25">
      <c r="B232" s="109" t="str">
        <f>_xlfn.IFNA(INDEX(l_act!$B$3:$B$65537,MATCH($A232,l_act!$A$3:$A$65537,0)),"")</f>
        <v/>
      </c>
      <c r="D232" s="66" t="str">
        <f>_xlfn.IFNA(_xlfn.IFNA(_xlfn.IFNA(INDEX(l_goods!$B$3:$B$65537,MATCH($C232,l_goods!$A$3:$A$65537,0)),INDEX(background_technosphere!$F$2:$F$65536,MATCH($C232,background_technosphere!$C$2:$C$65536,0))),INDEX(l_fp!$B$3:$B$65537,MATCH($C232,l_fp!$A$3:$A$65537,0))),"")</f>
        <v/>
      </c>
      <c r="H232" s="110" t="str">
        <f>_xlfn.IFNA(_xlfn.IFNA(_xlfn.IFNA(INDEX(l_goods!$B$3:$B$65537,MATCH($G232,l_goods!$A$3:$A$65537,0)),INDEX(background_technosphere!$F$2:$F$65536,MATCH($G232,background_technosphere!$C$2:$C$65536,0))),INDEX(l_fp!$B$3:$B$65537,MATCH($G232,l_fp!$A$3:$A$65537,0))),"")</f>
        <v/>
      </c>
    </row>
    <row r="233" spans="2:8" x14ac:dyDescent="0.25">
      <c r="B233" s="109" t="str">
        <f>_xlfn.IFNA(INDEX(l_act!$B$3:$B$65537,MATCH($A233,l_act!$A$3:$A$65537,0)),"")</f>
        <v/>
      </c>
      <c r="D233" s="66" t="str">
        <f>_xlfn.IFNA(_xlfn.IFNA(_xlfn.IFNA(INDEX(l_goods!$B$3:$B$65537,MATCH($C233,l_goods!$A$3:$A$65537,0)),INDEX(background_technosphere!$F$2:$F$65536,MATCH($C233,background_technosphere!$C$2:$C$65536,0))),INDEX(l_fp!$B$3:$B$65537,MATCH($C233,l_fp!$A$3:$A$65537,0))),"")</f>
        <v/>
      </c>
      <c r="H233" s="110" t="str">
        <f>_xlfn.IFNA(_xlfn.IFNA(_xlfn.IFNA(INDEX(l_goods!$B$3:$B$65537,MATCH($G233,l_goods!$A$3:$A$65537,0)),INDEX(background_technosphere!$F$2:$F$65536,MATCH($G233,background_technosphere!$C$2:$C$65536,0))),INDEX(l_fp!$B$3:$B$65537,MATCH($G233,l_fp!$A$3:$A$65537,0))),"")</f>
        <v/>
      </c>
    </row>
    <row r="234" spans="2:8" x14ac:dyDescent="0.25">
      <c r="B234" s="109" t="str">
        <f>_xlfn.IFNA(INDEX(l_act!$B$3:$B$65537,MATCH($A234,l_act!$A$3:$A$65537,0)),"")</f>
        <v/>
      </c>
      <c r="D234" s="66" t="str">
        <f>_xlfn.IFNA(_xlfn.IFNA(_xlfn.IFNA(INDEX(l_goods!$B$3:$B$65537,MATCH($C234,l_goods!$A$3:$A$65537,0)),INDEX(background_technosphere!$F$2:$F$65536,MATCH($C234,background_technosphere!$C$2:$C$65536,0))),INDEX(l_fp!$B$3:$B$65537,MATCH($C234,l_fp!$A$3:$A$65537,0))),"")</f>
        <v/>
      </c>
      <c r="H234" s="110" t="str">
        <f>_xlfn.IFNA(_xlfn.IFNA(_xlfn.IFNA(INDEX(l_goods!$B$3:$B$65537,MATCH($G234,l_goods!$A$3:$A$65537,0)),INDEX(background_technosphere!$F$2:$F$65536,MATCH($G234,background_technosphere!$C$2:$C$65536,0))),INDEX(l_fp!$B$3:$B$65537,MATCH($G234,l_fp!$A$3:$A$65537,0))),"")</f>
        <v/>
      </c>
    </row>
    <row r="235" spans="2:8" x14ac:dyDescent="0.25">
      <c r="B235" s="109" t="str">
        <f>_xlfn.IFNA(INDEX(l_act!$B$3:$B$65537,MATCH($A235,l_act!$A$3:$A$65537,0)),"")</f>
        <v/>
      </c>
      <c r="D235" s="66" t="str">
        <f>_xlfn.IFNA(_xlfn.IFNA(_xlfn.IFNA(INDEX(l_goods!$B$3:$B$65537,MATCH($C235,l_goods!$A$3:$A$65537,0)),INDEX(background_technosphere!$F$2:$F$65536,MATCH($C235,background_technosphere!$C$2:$C$65536,0))),INDEX(l_fp!$B$3:$B$65537,MATCH($C235,l_fp!$A$3:$A$65537,0))),"")</f>
        <v/>
      </c>
      <c r="H235" s="110" t="str">
        <f>_xlfn.IFNA(_xlfn.IFNA(_xlfn.IFNA(INDEX(l_goods!$B$3:$B$65537,MATCH($G235,l_goods!$A$3:$A$65537,0)),INDEX(background_technosphere!$F$2:$F$65536,MATCH($G235,background_technosphere!$C$2:$C$65536,0))),INDEX(l_fp!$B$3:$B$65537,MATCH($G235,l_fp!$A$3:$A$65537,0))),"")</f>
        <v/>
      </c>
    </row>
    <row r="236" spans="2:8" x14ac:dyDescent="0.25">
      <c r="B236" s="109" t="str">
        <f>_xlfn.IFNA(INDEX(l_act!$B$3:$B$65537,MATCH($A236,l_act!$A$3:$A$65537,0)),"")</f>
        <v/>
      </c>
      <c r="D236" s="66" t="str">
        <f>_xlfn.IFNA(_xlfn.IFNA(_xlfn.IFNA(INDEX(l_goods!$B$3:$B$65537,MATCH($C236,l_goods!$A$3:$A$65537,0)),INDEX(background_technosphere!$F$2:$F$65536,MATCH($C236,background_technosphere!$C$2:$C$65536,0))),INDEX(l_fp!$B$3:$B$65537,MATCH($C236,l_fp!$A$3:$A$65537,0))),"")</f>
        <v/>
      </c>
      <c r="H236" s="110" t="str">
        <f>_xlfn.IFNA(_xlfn.IFNA(_xlfn.IFNA(INDEX(l_goods!$B$3:$B$65537,MATCH($G236,l_goods!$A$3:$A$65537,0)),INDEX(background_technosphere!$F$2:$F$65536,MATCH($G236,background_technosphere!$C$2:$C$65536,0))),INDEX(l_fp!$B$3:$B$65537,MATCH($G236,l_fp!$A$3:$A$65537,0))),"")</f>
        <v/>
      </c>
    </row>
    <row r="237" spans="2:8" x14ac:dyDescent="0.25">
      <c r="B237" s="109" t="str">
        <f>_xlfn.IFNA(INDEX(l_act!$B$3:$B$65537,MATCH($A237,l_act!$A$3:$A$65537,0)),"")</f>
        <v/>
      </c>
      <c r="D237" s="66" t="str">
        <f>_xlfn.IFNA(_xlfn.IFNA(_xlfn.IFNA(INDEX(l_goods!$B$3:$B$65537,MATCH($C237,l_goods!$A$3:$A$65537,0)),INDEX(background_technosphere!$F$2:$F$65536,MATCH($C237,background_technosphere!$C$2:$C$65536,0))),INDEX(l_fp!$B$3:$B$65537,MATCH($C237,l_fp!$A$3:$A$65537,0))),"")</f>
        <v/>
      </c>
      <c r="H237" s="110" t="str">
        <f>_xlfn.IFNA(_xlfn.IFNA(_xlfn.IFNA(INDEX(l_goods!$B$3:$B$65537,MATCH($G237,l_goods!$A$3:$A$65537,0)),INDEX(background_technosphere!$F$2:$F$65536,MATCH($G237,background_technosphere!$C$2:$C$65536,0))),INDEX(l_fp!$B$3:$B$65537,MATCH($G237,l_fp!$A$3:$A$65537,0))),"")</f>
        <v/>
      </c>
    </row>
    <row r="238" spans="2:8" x14ac:dyDescent="0.25">
      <c r="B238" s="109" t="str">
        <f>_xlfn.IFNA(INDEX(l_act!$B$3:$B$65537,MATCH($A238,l_act!$A$3:$A$65537,0)),"")</f>
        <v/>
      </c>
      <c r="D238" s="66" t="str">
        <f>_xlfn.IFNA(_xlfn.IFNA(_xlfn.IFNA(INDEX(l_goods!$B$3:$B$65537,MATCH($C238,l_goods!$A$3:$A$65537,0)),INDEX(background_technosphere!$F$2:$F$65536,MATCH($C238,background_technosphere!$C$2:$C$65536,0))),INDEX(l_fp!$B$3:$B$65537,MATCH($C238,l_fp!$A$3:$A$65537,0))),"")</f>
        <v/>
      </c>
      <c r="H238" s="110" t="str">
        <f>_xlfn.IFNA(_xlfn.IFNA(_xlfn.IFNA(INDEX(l_goods!$B$3:$B$65537,MATCH($G238,l_goods!$A$3:$A$65537,0)),INDEX(background_technosphere!$F$2:$F$65536,MATCH($G238,background_technosphere!$C$2:$C$65536,0))),INDEX(l_fp!$B$3:$B$65537,MATCH($G238,l_fp!$A$3:$A$65537,0))),"")</f>
        <v/>
      </c>
    </row>
    <row r="239" spans="2:8" x14ac:dyDescent="0.25">
      <c r="B239" s="109" t="str">
        <f>_xlfn.IFNA(INDEX(l_act!$B$3:$B$65537,MATCH($A239,l_act!$A$3:$A$65537,0)),"")</f>
        <v/>
      </c>
      <c r="D239" s="66" t="str">
        <f>_xlfn.IFNA(_xlfn.IFNA(_xlfn.IFNA(INDEX(l_goods!$B$3:$B$65537,MATCH($C239,l_goods!$A$3:$A$65537,0)),INDEX(background_technosphere!$F$2:$F$65536,MATCH($C239,background_technosphere!$C$2:$C$65536,0))),INDEX(l_fp!$B$3:$B$65537,MATCH($C239,l_fp!$A$3:$A$65537,0))),"")</f>
        <v/>
      </c>
      <c r="H239" s="110" t="str">
        <f>_xlfn.IFNA(_xlfn.IFNA(_xlfn.IFNA(INDEX(l_goods!$B$3:$B$65537,MATCH($G239,l_goods!$A$3:$A$65537,0)),INDEX(background_technosphere!$F$2:$F$65536,MATCH($G239,background_technosphere!$C$2:$C$65536,0))),INDEX(l_fp!$B$3:$B$65537,MATCH($G239,l_fp!$A$3:$A$65537,0))),"")</f>
        <v/>
      </c>
    </row>
    <row r="240" spans="2:8" x14ac:dyDescent="0.25">
      <c r="B240" s="109" t="str">
        <f>_xlfn.IFNA(INDEX(l_act!$B$3:$B$65537,MATCH($A240,l_act!$A$3:$A$65537,0)),"")</f>
        <v/>
      </c>
      <c r="D240" s="66" t="str">
        <f>_xlfn.IFNA(_xlfn.IFNA(_xlfn.IFNA(INDEX(l_goods!$B$3:$B$65537,MATCH($C240,l_goods!$A$3:$A$65537,0)),INDEX(background_technosphere!$F$2:$F$65536,MATCH($C240,background_technosphere!$C$2:$C$65536,0))),INDEX(l_fp!$B$3:$B$65537,MATCH($C240,l_fp!$A$3:$A$65537,0))),"")</f>
        <v/>
      </c>
      <c r="H240" s="110" t="str">
        <f>_xlfn.IFNA(_xlfn.IFNA(_xlfn.IFNA(INDEX(l_goods!$B$3:$B$65537,MATCH($G240,l_goods!$A$3:$A$65537,0)),INDEX(background_technosphere!$F$2:$F$65536,MATCH($G240,background_technosphere!$C$2:$C$65536,0))),INDEX(l_fp!$B$3:$B$65537,MATCH($G240,l_fp!$A$3:$A$65537,0))),"")</f>
        <v/>
      </c>
    </row>
    <row r="241" spans="2:8" x14ac:dyDescent="0.25">
      <c r="B241" s="109" t="str">
        <f>_xlfn.IFNA(INDEX(l_act!$B$3:$B$65537,MATCH($A241,l_act!$A$3:$A$65537,0)),"")</f>
        <v/>
      </c>
      <c r="D241" s="66" t="str">
        <f>_xlfn.IFNA(_xlfn.IFNA(_xlfn.IFNA(INDEX(l_goods!$B$3:$B$65537,MATCH($C241,l_goods!$A$3:$A$65537,0)),INDEX(background_technosphere!$F$2:$F$65536,MATCH($C241,background_technosphere!$C$2:$C$65536,0))),INDEX(l_fp!$B$3:$B$65537,MATCH($C241,l_fp!$A$3:$A$65537,0))),"")</f>
        <v/>
      </c>
      <c r="H241" s="110" t="str">
        <f>_xlfn.IFNA(_xlfn.IFNA(_xlfn.IFNA(INDEX(l_goods!$B$3:$B$65537,MATCH($G241,l_goods!$A$3:$A$65537,0)),INDEX(background_technosphere!$F$2:$F$65536,MATCH($G241,background_technosphere!$C$2:$C$65536,0))),INDEX(l_fp!$B$3:$B$65537,MATCH($G241,l_fp!$A$3:$A$65537,0))),"")</f>
        <v/>
      </c>
    </row>
    <row r="242" spans="2:8" x14ac:dyDescent="0.25">
      <c r="B242" s="109" t="str">
        <f>_xlfn.IFNA(INDEX(l_act!$B$3:$B$65537,MATCH($A242,l_act!$A$3:$A$65537,0)),"")</f>
        <v/>
      </c>
      <c r="D242" s="66" t="str">
        <f>_xlfn.IFNA(_xlfn.IFNA(_xlfn.IFNA(INDEX(l_goods!$B$3:$B$65537,MATCH($C242,l_goods!$A$3:$A$65537,0)),INDEX(background_technosphere!$F$2:$F$65536,MATCH($C242,background_technosphere!$C$2:$C$65536,0))),INDEX(l_fp!$B$3:$B$65537,MATCH($C242,l_fp!$A$3:$A$65537,0))),"")</f>
        <v/>
      </c>
      <c r="H242" s="110" t="str">
        <f>_xlfn.IFNA(_xlfn.IFNA(_xlfn.IFNA(INDEX(l_goods!$B$3:$B$65537,MATCH($G242,l_goods!$A$3:$A$65537,0)),INDEX(background_technosphere!$F$2:$F$65536,MATCH($G242,background_technosphere!$C$2:$C$65536,0))),INDEX(l_fp!$B$3:$B$65537,MATCH($G242,l_fp!$A$3:$A$65537,0))),"")</f>
        <v/>
      </c>
    </row>
    <row r="243" spans="2:8" x14ac:dyDescent="0.25">
      <c r="B243" s="109" t="str">
        <f>_xlfn.IFNA(INDEX(l_act!$B$3:$B$65537,MATCH($A243,l_act!$A$3:$A$65537,0)),"")</f>
        <v/>
      </c>
      <c r="D243" s="66" t="str">
        <f>_xlfn.IFNA(_xlfn.IFNA(_xlfn.IFNA(INDEX(l_goods!$B$3:$B$65537,MATCH($C243,l_goods!$A$3:$A$65537,0)),INDEX(background_technosphere!$F$2:$F$65536,MATCH($C243,background_technosphere!$C$2:$C$65536,0))),INDEX(l_fp!$B$3:$B$65537,MATCH($C243,l_fp!$A$3:$A$65537,0))),"")</f>
        <v/>
      </c>
      <c r="H243" s="110" t="str">
        <f>_xlfn.IFNA(_xlfn.IFNA(_xlfn.IFNA(INDEX(l_goods!$B$3:$B$65537,MATCH($G243,l_goods!$A$3:$A$65537,0)),INDEX(background_technosphere!$F$2:$F$65536,MATCH($G243,background_technosphere!$C$2:$C$65536,0))),INDEX(l_fp!$B$3:$B$65537,MATCH($G243,l_fp!$A$3:$A$65537,0))),"")</f>
        <v/>
      </c>
    </row>
    <row r="244" spans="2:8" x14ac:dyDescent="0.25">
      <c r="B244" s="109" t="str">
        <f>_xlfn.IFNA(INDEX(l_act!$B$3:$B$65537,MATCH($A244,l_act!$A$3:$A$65537,0)),"")</f>
        <v/>
      </c>
      <c r="D244" s="66" t="str">
        <f>_xlfn.IFNA(_xlfn.IFNA(_xlfn.IFNA(INDEX(l_goods!$B$3:$B$65537,MATCH($C244,l_goods!$A$3:$A$65537,0)),INDEX(background_technosphere!$F$2:$F$65536,MATCH($C244,background_technosphere!$C$2:$C$65536,0))),INDEX(l_fp!$B$3:$B$65537,MATCH($C244,l_fp!$A$3:$A$65537,0))),"")</f>
        <v/>
      </c>
      <c r="H244" s="110" t="str">
        <f>_xlfn.IFNA(_xlfn.IFNA(_xlfn.IFNA(INDEX(l_goods!$B$3:$B$65537,MATCH($G244,l_goods!$A$3:$A$65537,0)),INDEX(background_technosphere!$F$2:$F$65536,MATCH($G244,background_technosphere!$C$2:$C$65536,0))),INDEX(l_fp!$B$3:$B$65537,MATCH($G244,l_fp!$A$3:$A$65537,0))),"")</f>
        <v/>
      </c>
    </row>
    <row r="245" spans="2:8" x14ac:dyDescent="0.25">
      <c r="B245" s="109" t="str">
        <f>_xlfn.IFNA(INDEX(l_act!$B$3:$B$65537,MATCH($A245,l_act!$A$3:$A$65537,0)),"")</f>
        <v/>
      </c>
      <c r="D245" s="66" t="str">
        <f>_xlfn.IFNA(_xlfn.IFNA(_xlfn.IFNA(INDEX(l_goods!$B$3:$B$65537,MATCH($C245,l_goods!$A$3:$A$65537,0)),INDEX(background_technosphere!$F$2:$F$65536,MATCH($C245,background_technosphere!$C$2:$C$65536,0))),INDEX(l_fp!$B$3:$B$65537,MATCH($C245,l_fp!$A$3:$A$65537,0))),"")</f>
        <v/>
      </c>
      <c r="H245" s="110" t="str">
        <f>_xlfn.IFNA(_xlfn.IFNA(_xlfn.IFNA(INDEX(l_goods!$B$3:$B$65537,MATCH($G245,l_goods!$A$3:$A$65537,0)),INDEX(background_technosphere!$F$2:$F$65536,MATCH($G245,background_technosphere!$C$2:$C$65536,0))),INDEX(l_fp!$B$3:$B$65537,MATCH($G245,l_fp!$A$3:$A$65537,0))),"")</f>
        <v/>
      </c>
    </row>
    <row r="246" spans="2:8" x14ac:dyDescent="0.25">
      <c r="B246" s="109" t="str">
        <f>_xlfn.IFNA(INDEX(l_act!$B$3:$B$65537,MATCH($A246,l_act!$A$3:$A$65537,0)),"")</f>
        <v/>
      </c>
      <c r="D246" s="66" t="str">
        <f>_xlfn.IFNA(_xlfn.IFNA(_xlfn.IFNA(INDEX(l_goods!$B$3:$B$65537,MATCH($C246,l_goods!$A$3:$A$65537,0)),INDEX(background_technosphere!$F$2:$F$65536,MATCH($C246,background_technosphere!$C$2:$C$65536,0))),INDEX(l_fp!$B$3:$B$65537,MATCH($C246,l_fp!$A$3:$A$65537,0))),"")</f>
        <v/>
      </c>
      <c r="H246" s="110" t="str">
        <f>_xlfn.IFNA(_xlfn.IFNA(_xlfn.IFNA(INDEX(l_goods!$B$3:$B$65537,MATCH($G246,l_goods!$A$3:$A$65537,0)),INDEX(background_technosphere!$F$2:$F$65536,MATCH($G246,background_technosphere!$C$2:$C$65536,0))),INDEX(l_fp!$B$3:$B$65537,MATCH($G246,l_fp!$A$3:$A$65537,0))),"")</f>
        <v/>
      </c>
    </row>
    <row r="247" spans="2:8" x14ac:dyDescent="0.25">
      <c r="B247" s="109" t="str">
        <f>_xlfn.IFNA(INDEX(l_act!$B$3:$B$65537,MATCH($A247,l_act!$A$3:$A$65537,0)),"")</f>
        <v/>
      </c>
      <c r="D247" s="66" t="str">
        <f>_xlfn.IFNA(_xlfn.IFNA(_xlfn.IFNA(INDEX(l_goods!$B$3:$B$65537,MATCH($C247,l_goods!$A$3:$A$65537,0)),INDEX(background_technosphere!$F$2:$F$65536,MATCH($C247,background_technosphere!$C$2:$C$65536,0))),INDEX(l_fp!$B$3:$B$65537,MATCH($C247,l_fp!$A$3:$A$65537,0))),"")</f>
        <v/>
      </c>
      <c r="H247" s="110" t="str">
        <f>_xlfn.IFNA(_xlfn.IFNA(_xlfn.IFNA(INDEX(l_goods!$B$3:$B$65537,MATCH($G247,l_goods!$A$3:$A$65537,0)),INDEX(background_technosphere!$F$2:$F$65536,MATCH($G247,background_technosphere!$C$2:$C$65536,0))),INDEX(l_fp!$B$3:$B$65537,MATCH($G247,l_fp!$A$3:$A$65537,0))),"")</f>
        <v/>
      </c>
    </row>
    <row r="248" spans="2:8" x14ac:dyDescent="0.25">
      <c r="B248" s="109" t="str">
        <f>_xlfn.IFNA(INDEX(l_act!$B$3:$B$65537,MATCH($A248,l_act!$A$3:$A$65537,0)),"")</f>
        <v/>
      </c>
      <c r="D248" s="66" t="str">
        <f>_xlfn.IFNA(_xlfn.IFNA(_xlfn.IFNA(INDEX(l_goods!$B$3:$B$65537,MATCH($C248,l_goods!$A$3:$A$65537,0)),INDEX(background_technosphere!$F$2:$F$65536,MATCH($C248,background_technosphere!$C$2:$C$65536,0))),INDEX(l_fp!$B$3:$B$65537,MATCH($C248,l_fp!$A$3:$A$65537,0))),"")</f>
        <v/>
      </c>
      <c r="H248" s="110" t="str">
        <f>_xlfn.IFNA(_xlfn.IFNA(_xlfn.IFNA(INDEX(l_goods!$B$3:$B$65537,MATCH($G248,l_goods!$A$3:$A$65537,0)),INDEX(background_technosphere!$F$2:$F$65536,MATCH($G248,background_technosphere!$C$2:$C$65536,0))),INDEX(l_fp!$B$3:$B$65537,MATCH($G248,l_fp!$A$3:$A$65537,0))),"")</f>
        <v/>
      </c>
    </row>
    <row r="249" spans="2:8" x14ac:dyDescent="0.25">
      <c r="B249" s="109" t="str">
        <f>_xlfn.IFNA(INDEX(l_act!$B$3:$B$65537,MATCH($A249,l_act!$A$3:$A$65537,0)),"")</f>
        <v/>
      </c>
      <c r="D249" s="66" t="str">
        <f>_xlfn.IFNA(_xlfn.IFNA(_xlfn.IFNA(INDEX(l_goods!$B$3:$B$65537,MATCH($C249,l_goods!$A$3:$A$65537,0)),INDEX(background_technosphere!$F$2:$F$65536,MATCH($C249,background_technosphere!$C$2:$C$65536,0))),INDEX(l_fp!$B$3:$B$65537,MATCH($C249,l_fp!$A$3:$A$65537,0))),"")</f>
        <v/>
      </c>
      <c r="H249" s="110" t="str">
        <f>_xlfn.IFNA(_xlfn.IFNA(_xlfn.IFNA(INDEX(l_goods!$B$3:$B$65537,MATCH($G249,l_goods!$A$3:$A$65537,0)),INDEX(background_technosphere!$F$2:$F$65536,MATCH($G249,background_technosphere!$C$2:$C$65536,0))),INDEX(l_fp!$B$3:$B$65537,MATCH($G249,l_fp!$A$3:$A$65537,0))),"")</f>
        <v/>
      </c>
    </row>
    <row r="250" spans="2:8" x14ac:dyDescent="0.25">
      <c r="B250" s="109" t="str">
        <f>_xlfn.IFNA(INDEX(l_act!$B$3:$B$65537,MATCH($A250,l_act!$A$3:$A$65537,0)),"")</f>
        <v/>
      </c>
      <c r="D250" s="66" t="str">
        <f>_xlfn.IFNA(_xlfn.IFNA(_xlfn.IFNA(INDEX(l_goods!$B$3:$B$65537,MATCH($C250,l_goods!$A$3:$A$65537,0)),INDEX(background_technosphere!$F$2:$F$65536,MATCH($C250,background_technosphere!$C$2:$C$65536,0))),INDEX(l_fp!$B$3:$B$65537,MATCH($C250,l_fp!$A$3:$A$65537,0))),"")</f>
        <v/>
      </c>
      <c r="H250" s="110" t="str">
        <f>_xlfn.IFNA(_xlfn.IFNA(_xlfn.IFNA(INDEX(l_goods!$B$3:$B$65537,MATCH($G250,l_goods!$A$3:$A$65537,0)),INDEX(background_technosphere!$F$2:$F$65536,MATCH($G250,background_technosphere!$C$2:$C$65536,0))),INDEX(l_fp!$B$3:$B$65537,MATCH($G250,l_fp!$A$3:$A$65537,0))),"")</f>
        <v/>
      </c>
    </row>
    <row r="251" spans="2:8" x14ac:dyDescent="0.25">
      <c r="B251" s="109" t="str">
        <f>_xlfn.IFNA(INDEX(l_act!$B$3:$B$65537,MATCH($A251,l_act!$A$3:$A$65537,0)),"")</f>
        <v/>
      </c>
      <c r="D251" s="66" t="str">
        <f>_xlfn.IFNA(_xlfn.IFNA(_xlfn.IFNA(INDEX(l_goods!$B$3:$B$65537,MATCH($C251,l_goods!$A$3:$A$65537,0)),INDEX(background_technosphere!$F$2:$F$65536,MATCH($C251,background_technosphere!$C$2:$C$65536,0))),INDEX(l_fp!$B$3:$B$65537,MATCH($C251,l_fp!$A$3:$A$65537,0))),"")</f>
        <v/>
      </c>
      <c r="H251" s="110" t="str">
        <f>_xlfn.IFNA(_xlfn.IFNA(_xlfn.IFNA(INDEX(l_goods!$B$3:$B$65537,MATCH($G251,l_goods!$A$3:$A$65537,0)),INDEX(background_technosphere!$F$2:$F$65536,MATCH($G251,background_technosphere!$C$2:$C$65536,0))),INDEX(l_fp!$B$3:$B$65537,MATCH($G251,l_fp!$A$3:$A$65537,0))),"")</f>
        <v/>
      </c>
    </row>
    <row r="252" spans="2:8" x14ac:dyDescent="0.25">
      <c r="B252" s="109" t="str">
        <f>_xlfn.IFNA(INDEX(l_act!$B$3:$B$65537,MATCH($A252,l_act!$A$3:$A$65537,0)),"")</f>
        <v/>
      </c>
      <c r="D252" s="66" t="str">
        <f>_xlfn.IFNA(_xlfn.IFNA(_xlfn.IFNA(INDEX(l_goods!$B$3:$B$65537,MATCH($C252,l_goods!$A$3:$A$65537,0)),INDEX(background_technosphere!$F$2:$F$65536,MATCH($C252,background_technosphere!$C$2:$C$65536,0))),INDEX(l_fp!$B$3:$B$65537,MATCH($C252,l_fp!$A$3:$A$65537,0))),"")</f>
        <v/>
      </c>
      <c r="H252" s="110" t="str">
        <f>_xlfn.IFNA(_xlfn.IFNA(_xlfn.IFNA(INDEX(l_goods!$B$3:$B$65537,MATCH($G252,l_goods!$A$3:$A$65537,0)),INDEX(background_technosphere!$F$2:$F$65536,MATCH($G252,background_technosphere!$C$2:$C$65536,0))),INDEX(l_fp!$B$3:$B$65537,MATCH($G252,l_fp!$A$3:$A$65537,0))),"")</f>
        <v/>
      </c>
    </row>
    <row r="253" spans="2:8" x14ac:dyDescent="0.25">
      <c r="B253" s="109" t="str">
        <f>_xlfn.IFNA(INDEX(l_act!$B$3:$B$65537,MATCH($A253,l_act!$A$3:$A$65537,0)),"")</f>
        <v/>
      </c>
      <c r="D253" s="66" t="str">
        <f>_xlfn.IFNA(_xlfn.IFNA(_xlfn.IFNA(INDEX(l_goods!$B$3:$B$65537,MATCH($C253,l_goods!$A$3:$A$65537,0)),INDEX(background_technosphere!$F$2:$F$65536,MATCH($C253,background_technosphere!$C$2:$C$65536,0))),INDEX(l_fp!$B$3:$B$65537,MATCH($C253,l_fp!$A$3:$A$65537,0))),"")</f>
        <v/>
      </c>
      <c r="H253" s="110" t="str">
        <f>_xlfn.IFNA(_xlfn.IFNA(_xlfn.IFNA(INDEX(l_goods!$B$3:$B$65537,MATCH($G253,l_goods!$A$3:$A$65537,0)),INDEX(background_technosphere!$F$2:$F$65536,MATCH($G253,background_technosphere!$C$2:$C$65536,0))),INDEX(l_fp!$B$3:$B$65537,MATCH($G253,l_fp!$A$3:$A$65537,0))),"")</f>
        <v/>
      </c>
    </row>
    <row r="254" spans="2:8" x14ac:dyDescent="0.25">
      <c r="B254" s="109" t="str">
        <f>_xlfn.IFNA(INDEX(l_act!$B$3:$B$65537,MATCH($A254,l_act!$A$3:$A$65537,0)),"")</f>
        <v/>
      </c>
      <c r="D254" s="66" t="str">
        <f>_xlfn.IFNA(_xlfn.IFNA(_xlfn.IFNA(INDEX(l_goods!$B$3:$B$65537,MATCH($C254,l_goods!$A$3:$A$65537,0)),INDEX(background_technosphere!$F$2:$F$65536,MATCH($C254,background_technosphere!$C$2:$C$65536,0))),INDEX(l_fp!$B$3:$B$65537,MATCH($C254,l_fp!$A$3:$A$65537,0))),"")</f>
        <v/>
      </c>
      <c r="H254" s="110" t="str">
        <f>_xlfn.IFNA(_xlfn.IFNA(_xlfn.IFNA(INDEX(l_goods!$B$3:$B$65537,MATCH($G254,l_goods!$A$3:$A$65537,0)),INDEX(background_technosphere!$F$2:$F$65536,MATCH($G254,background_technosphere!$C$2:$C$65536,0))),INDEX(l_fp!$B$3:$B$65537,MATCH($G254,l_fp!$A$3:$A$65537,0))),"")</f>
        <v/>
      </c>
    </row>
    <row r="255" spans="2:8" x14ac:dyDescent="0.25">
      <c r="B255" s="109" t="str">
        <f>_xlfn.IFNA(INDEX(l_act!$B$3:$B$65537,MATCH($A255,l_act!$A$3:$A$65537,0)),"")</f>
        <v/>
      </c>
      <c r="D255" s="66" t="str">
        <f>_xlfn.IFNA(_xlfn.IFNA(_xlfn.IFNA(INDEX(l_goods!$B$3:$B$65537,MATCH($C255,l_goods!$A$3:$A$65537,0)),INDEX(background_technosphere!$F$2:$F$65536,MATCH($C255,background_technosphere!$C$2:$C$65536,0))),INDEX(l_fp!$B$3:$B$65537,MATCH($C255,l_fp!$A$3:$A$65537,0))),"")</f>
        <v/>
      </c>
      <c r="H255" s="110" t="str">
        <f>_xlfn.IFNA(_xlfn.IFNA(_xlfn.IFNA(INDEX(l_goods!$B$3:$B$65537,MATCH($G255,l_goods!$A$3:$A$65537,0)),INDEX(background_technosphere!$F$2:$F$65536,MATCH($G255,background_technosphere!$C$2:$C$65536,0))),INDEX(l_fp!$B$3:$B$65537,MATCH($G255,l_fp!$A$3:$A$65537,0))),"")</f>
        <v/>
      </c>
    </row>
    <row r="256" spans="2:8" x14ac:dyDescent="0.25">
      <c r="B256" s="109" t="str">
        <f>_xlfn.IFNA(INDEX(l_act!$B$3:$B$65537,MATCH($A256,l_act!$A$3:$A$65537,0)),"")</f>
        <v/>
      </c>
      <c r="D256" s="66" t="str">
        <f>_xlfn.IFNA(_xlfn.IFNA(_xlfn.IFNA(INDEX(l_goods!$B$3:$B$65537,MATCH($C256,l_goods!$A$3:$A$65537,0)),INDEX(background_technosphere!$F$2:$F$65536,MATCH($C256,background_technosphere!$C$2:$C$65536,0))),INDEX(l_fp!$B$3:$B$65537,MATCH($C256,l_fp!$A$3:$A$65537,0))),"")</f>
        <v/>
      </c>
      <c r="H256" s="110" t="str">
        <f>_xlfn.IFNA(_xlfn.IFNA(_xlfn.IFNA(INDEX(l_goods!$B$3:$B$65537,MATCH($G256,l_goods!$A$3:$A$65537,0)),INDEX(background_technosphere!$F$2:$F$65536,MATCH($G256,background_technosphere!$C$2:$C$65536,0))),INDEX(l_fp!$B$3:$B$65537,MATCH($G256,l_fp!$A$3:$A$65537,0))),"")</f>
        <v/>
      </c>
    </row>
    <row r="257" spans="2:8" x14ac:dyDescent="0.25">
      <c r="B257" s="109" t="str">
        <f>_xlfn.IFNA(INDEX(l_act!$B$3:$B$65537,MATCH($A257,l_act!$A$3:$A$65537,0)),"")</f>
        <v/>
      </c>
      <c r="D257" s="66" t="str">
        <f>_xlfn.IFNA(_xlfn.IFNA(_xlfn.IFNA(INDEX(l_goods!$B$3:$B$65537,MATCH($C257,l_goods!$A$3:$A$65537,0)),INDEX(background_technosphere!$F$2:$F$65536,MATCH($C257,background_technosphere!$C$2:$C$65536,0))),INDEX(l_fp!$B$3:$B$65537,MATCH($C257,l_fp!$A$3:$A$65537,0))),"")</f>
        <v/>
      </c>
      <c r="H257" s="110" t="str">
        <f>_xlfn.IFNA(_xlfn.IFNA(_xlfn.IFNA(INDEX(l_goods!$B$3:$B$65537,MATCH($G257,l_goods!$A$3:$A$65537,0)),INDEX(background_technosphere!$F$2:$F$65536,MATCH($G257,background_technosphere!$C$2:$C$65536,0))),INDEX(l_fp!$B$3:$B$65537,MATCH($G257,l_fp!$A$3:$A$65537,0))),"")</f>
        <v/>
      </c>
    </row>
    <row r="258" spans="2:8" x14ac:dyDescent="0.25">
      <c r="B258" s="109" t="str">
        <f>_xlfn.IFNA(INDEX(l_act!$B$3:$B$65537,MATCH($A258,l_act!$A$3:$A$65537,0)),"")</f>
        <v/>
      </c>
      <c r="D258" s="66" t="str">
        <f>_xlfn.IFNA(_xlfn.IFNA(_xlfn.IFNA(INDEX(l_goods!$B$3:$B$65537,MATCH($C258,l_goods!$A$3:$A$65537,0)),INDEX(background_technosphere!$F$2:$F$65536,MATCH($C258,background_technosphere!$C$2:$C$65536,0))),INDEX(l_fp!$B$3:$B$65537,MATCH($C258,l_fp!$A$3:$A$65537,0))),"")</f>
        <v/>
      </c>
      <c r="H258" s="110" t="str">
        <f>_xlfn.IFNA(_xlfn.IFNA(_xlfn.IFNA(INDEX(l_goods!$B$3:$B$65537,MATCH($G258,l_goods!$A$3:$A$65537,0)),INDEX(background_technosphere!$F$2:$F$65536,MATCH($G258,background_technosphere!$C$2:$C$65536,0))),INDEX(l_fp!$B$3:$B$65537,MATCH($G258,l_fp!$A$3:$A$65537,0))),"")</f>
        <v/>
      </c>
    </row>
    <row r="259" spans="2:8" x14ac:dyDescent="0.25">
      <c r="B259" s="109" t="str">
        <f>_xlfn.IFNA(INDEX(l_act!$B$3:$B$65537,MATCH($A259,l_act!$A$3:$A$65537,0)),"")</f>
        <v/>
      </c>
      <c r="D259" s="66" t="str">
        <f>_xlfn.IFNA(_xlfn.IFNA(_xlfn.IFNA(INDEX(l_goods!$B$3:$B$65537,MATCH($C259,l_goods!$A$3:$A$65537,0)),INDEX(background_technosphere!$F$2:$F$65536,MATCH($C259,background_technosphere!$C$2:$C$65536,0))),INDEX(l_fp!$B$3:$B$65537,MATCH($C259,l_fp!$A$3:$A$65537,0))),"")</f>
        <v/>
      </c>
      <c r="H259" s="110" t="str">
        <f>_xlfn.IFNA(_xlfn.IFNA(_xlfn.IFNA(INDEX(l_goods!$B$3:$B$65537,MATCH($G259,l_goods!$A$3:$A$65537,0)),INDEX(background_technosphere!$F$2:$F$65536,MATCH($G259,background_technosphere!$C$2:$C$65536,0))),INDEX(l_fp!$B$3:$B$65537,MATCH($G259,l_fp!$A$3:$A$65537,0))),"")</f>
        <v/>
      </c>
    </row>
    <row r="260" spans="2:8" x14ac:dyDescent="0.25">
      <c r="B260" s="109" t="str">
        <f>_xlfn.IFNA(INDEX(l_act!$B$3:$B$65537,MATCH($A260,l_act!$A$3:$A$65537,0)),"")</f>
        <v/>
      </c>
      <c r="D260" s="66" t="str">
        <f>_xlfn.IFNA(_xlfn.IFNA(_xlfn.IFNA(INDEX(l_goods!$B$3:$B$65537,MATCH($C260,l_goods!$A$3:$A$65537,0)),INDEX(background_technosphere!$F$2:$F$65536,MATCH($C260,background_technosphere!$C$2:$C$65536,0))),INDEX(l_fp!$B$3:$B$65537,MATCH($C260,l_fp!$A$3:$A$65537,0))),"")</f>
        <v/>
      </c>
      <c r="H260" s="110" t="str">
        <f>_xlfn.IFNA(_xlfn.IFNA(_xlfn.IFNA(INDEX(l_goods!$B$3:$B$65537,MATCH($G260,l_goods!$A$3:$A$65537,0)),INDEX(background_technosphere!$F$2:$F$65536,MATCH($G260,background_technosphere!$C$2:$C$65536,0))),INDEX(l_fp!$B$3:$B$65537,MATCH($G260,l_fp!$A$3:$A$65537,0))),"")</f>
        <v/>
      </c>
    </row>
    <row r="261" spans="2:8" x14ac:dyDescent="0.25">
      <c r="B261" s="109" t="str">
        <f>_xlfn.IFNA(INDEX(l_act!$B$3:$B$65537,MATCH($A261,l_act!$A$3:$A$65537,0)),"")</f>
        <v/>
      </c>
      <c r="D261" s="66" t="str">
        <f>_xlfn.IFNA(_xlfn.IFNA(_xlfn.IFNA(INDEX(l_goods!$B$3:$B$65537,MATCH($C261,l_goods!$A$3:$A$65537,0)),INDEX(background_technosphere!$F$2:$F$65536,MATCH($C261,background_technosphere!$C$2:$C$65536,0))),INDEX(l_fp!$B$3:$B$65537,MATCH($C261,l_fp!$A$3:$A$65537,0))),"")</f>
        <v/>
      </c>
      <c r="H261" s="110" t="str">
        <f>_xlfn.IFNA(_xlfn.IFNA(_xlfn.IFNA(INDEX(l_goods!$B$3:$B$65537,MATCH($G261,l_goods!$A$3:$A$65537,0)),INDEX(background_technosphere!$F$2:$F$65536,MATCH($G261,background_technosphere!$C$2:$C$65536,0))),INDEX(l_fp!$B$3:$B$65537,MATCH($G261,l_fp!$A$3:$A$65537,0))),"")</f>
        <v/>
      </c>
    </row>
    <row r="262" spans="2:8" x14ac:dyDescent="0.25">
      <c r="B262" s="109" t="str">
        <f>_xlfn.IFNA(INDEX(l_act!$B$3:$B$65537,MATCH($A262,l_act!$A$3:$A$65537,0)),"")</f>
        <v/>
      </c>
      <c r="D262" s="66" t="str">
        <f>_xlfn.IFNA(_xlfn.IFNA(_xlfn.IFNA(INDEX(l_goods!$B$3:$B$65537,MATCH($C262,l_goods!$A$3:$A$65537,0)),INDEX(background_technosphere!$F$2:$F$65536,MATCH($C262,background_technosphere!$C$2:$C$65536,0))),INDEX(l_fp!$B$3:$B$65537,MATCH($C262,l_fp!$A$3:$A$65537,0))),"")</f>
        <v/>
      </c>
      <c r="H262" s="110" t="str">
        <f>_xlfn.IFNA(_xlfn.IFNA(_xlfn.IFNA(INDEX(l_goods!$B$3:$B$65537,MATCH($G262,l_goods!$A$3:$A$65537,0)),INDEX(background_technosphere!$F$2:$F$65536,MATCH($G262,background_technosphere!$C$2:$C$65536,0))),INDEX(l_fp!$B$3:$B$65537,MATCH($G262,l_fp!$A$3:$A$65537,0))),"")</f>
        <v/>
      </c>
    </row>
    <row r="263" spans="2:8" x14ac:dyDescent="0.25">
      <c r="B263" s="109" t="str">
        <f>_xlfn.IFNA(INDEX(l_act!$B$3:$B$65537,MATCH($A263,l_act!$A$3:$A$65537,0)),"")</f>
        <v/>
      </c>
      <c r="D263" s="66" t="str">
        <f>_xlfn.IFNA(_xlfn.IFNA(_xlfn.IFNA(INDEX(l_goods!$B$3:$B$65537,MATCH($C263,l_goods!$A$3:$A$65537,0)),INDEX(background_technosphere!$F$2:$F$65536,MATCH($C263,background_technosphere!$C$2:$C$65536,0))),INDEX(l_fp!$B$3:$B$65537,MATCH($C263,l_fp!$A$3:$A$65537,0))),"")</f>
        <v/>
      </c>
      <c r="H263" s="110" t="str">
        <f>_xlfn.IFNA(_xlfn.IFNA(_xlfn.IFNA(INDEX(l_goods!$B$3:$B$65537,MATCH($G263,l_goods!$A$3:$A$65537,0)),INDEX(background_technosphere!$F$2:$F$65536,MATCH($G263,background_technosphere!$C$2:$C$65536,0))),INDEX(l_fp!$B$3:$B$65537,MATCH($G263,l_fp!$A$3:$A$65537,0))),"")</f>
        <v/>
      </c>
    </row>
    <row r="264" spans="2:8" x14ac:dyDescent="0.25">
      <c r="B264" s="109" t="str">
        <f>_xlfn.IFNA(INDEX(l_act!$B$3:$B$65537,MATCH($A264,l_act!$A$3:$A$65537,0)),"")</f>
        <v/>
      </c>
      <c r="D264" s="66" t="str">
        <f>_xlfn.IFNA(_xlfn.IFNA(_xlfn.IFNA(INDEX(l_goods!$B$3:$B$65537,MATCH($C264,l_goods!$A$3:$A$65537,0)),INDEX(background_technosphere!$F$2:$F$65536,MATCH($C264,background_technosphere!$C$2:$C$65536,0))),INDEX(l_fp!$B$3:$B$65537,MATCH($C264,l_fp!$A$3:$A$65537,0))),"")</f>
        <v/>
      </c>
      <c r="H264" s="110" t="str">
        <f>_xlfn.IFNA(_xlfn.IFNA(_xlfn.IFNA(INDEX(l_goods!$B$3:$B$65537,MATCH($G264,l_goods!$A$3:$A$65537,0)),INDEX(background_technosphere!$F$2:$F$65536,MATCH($G264,background_technosphere!$C$2:$C$65536,0))),INDEX(l_fp!$B$3:$B$65537,MATCH($G264,l_fp!$A$3:$A$65537,0))),"")</f>
        <v/>
      </c>
    </row>
    <row r="265" spans="2:8" x14ac:dyDescent="0.25">
      <c r="B265" s="109" t="str">
        <f>_xlfn.IFNA(INDEX(l_act!$B$3:$B$65537,MATCH($A265,l_act!$A$3:$A$65537,0)),"")</f>
        <v/>
      </c>
      <c r="D265" s="66" t="str">
        <f>_xlfn.IFNA(_xlfn.IFNA(_xlfn.IFNA(INDEX(l_goods!$B$3:$B$65537,MATCH($C265,l_goods!$A$3:$A$65537,0)),INDEX(background_technosphere!$F$2:$F$65536,MATCH($C265,background_technosphere!$C$2:$C$65536,0))),INDEX(l_fp!$B$3:$B$65537,MATCH($C265,l_fp!$A$3:$A$65537,0))),"")</f>
        <v/>
      </c>
      <c r="H265" s="110" t="str">
        <f>_xlfn.IFNA(_xlfn.IFNA(_xlfn.IFNA(INDEX(l_goods!$B$3:$B$65537,MATCH($G265,l_goods!$A$3:$A$65537,0)),INDEX(background_technosphere!$F$2:$F$65536,MATCH($G265,background_technosphere!$C$2:$C$65536,0))),INDEX(l_fp!$B$3:$B$65537,MATCH($G265,l_fp!$A$3:$A$65537,0))),"")</f>
        <v/>
      </c>
    </row>
    <row r="266" spans="2:8" x14ac:dyDescent="0.25">
      <c r="B266" s="109" t="str">
        <f>_xlfn.IFNA(INDEX(l_act!$B$3:$B$65537,MATCH($A266,l_act!$A$3:$A$65537,0)),"")</f>
        <v/>
      </c>
      <c r="D266" s="66" t="str">
        <f>_xlfn.IFNA(_xlfn.IFNA(_xlfn.IFNA(INDEX(l_goods!$B$3:$B$65537,MATCH($C266,l_goods!$A$3:$A$65537,0)),INDEX(background_technosphere!$F$2:$F$65536,MATCH($C266,background_technosphere!$C$2:$C$65536,0))),INDEX(l_fp!$B$3:$B$65537,MATCH($C266,l_fp!$A$3:$A$65537,0))),"")</f>
        <v/>
      </c>
      <c r="H266" s="110" t="str">
        <f>_xlfn.IFNA(_xlfn.IFNA(_xlfn.IFNA(INDEX(l_goods!$B$3:$B$65537,MATCH($G266,l_goods!$A$3:$A$65537,0)),INDEX(background_technosphere!$F$2:$F$65536,MATCH($G266,background_technosphere!$C$2:$C$65536,0))),INDEX(l_fp!$B$3:$B$65537,MATCH($G266,l_fp!$A$3:$A$65537,0))),"")</f>
        <v/>
      </c>
    </row>
    <row r="267" spans="2:8" x14ac:dyDescent="0.25">
      <c r="B267" s="109" t="str">
        <f>_xlfn.IFNA(INDEX(l_act!$B$3:$B$65537,MATCH($A267,l_act!$A$3:$A$65537,0)),"")</f>
        <v/>
      </c>
      <c r="D267" s="66" t="str">
        <f>_xlfn.IFNA(_xlfn.IFNA(_xlfn.IFNA(INDEX(l_goods!$B$3:$B$65537,MATCH($C267,l_goods!$A$3:$A$65537,0)),INDEX(background_technosphere!$F$2:$F$65536,MATCH($C267,background_technosphere!$C$2:$C$65536,0))),INDEX(l_fp!$B$3:$B$65537,MATCH($C267,l_fp!$A$3:$A$65537,0))),"")</f>
        <v/>
      </c>
      <c r="H267" s="110" t="str">
        <f>_xlfn.IFNA(_xlfn.IFNA(_xlfn.IFNA(INDEX(l_goods!$B$3:$B$65537,MATCH($G267,l_goods!$A$3:$A$65537,0)),INDEX(background_technosphere!$F$2:$F$65536,MATCH($G267,background_technosphere!$C$2:$C$65536,0))),INDEX(l_fp!$B$3:$B$65537,MATCH($G267,l_fp!$A$3:$A$65537,0))),"")</f>
        <v/>
      </c>
    </row>
    <row r="268" spans="2:8" x14ac:dyDescent="0.25">
      <c r="B268" s="109" t="str">
        <f>_xlfn.IFNA(INDEX(l_act!$B$3:$B$65537,MATCH($A268,l_act!$A$3:$A$65537,0)),"")</f>
        <v/>
      </c>
      <c r="D268" s="66" t="str">
        <f>_xlfn.IFNA(_xlfn.IFNA(_xlfn.IFNA(INDEX(l_goods!$B$3:$B$65537,MATCH($C268,l_goods!$A$3:$A$65537,0)),INDEX(background_technosphere!$F$2:$F$65536,MATCH($C268,background_technosphere!$C$2:$C$65536,0))),INDEX(l_fp!$B$3:$B$65537,MATCH($C268,l_fp!$A$3:$A$65537,0))),"")</f>
        <v/>
      </c>
      <c r="H268" s="110" t="str">
        <f>_xlfn.IFNA(_xlfn.IFNA(_xlfn.IFNA(INDEX(l_goods!$B$3:$B$65537,MATCH($G268,l_goods!$A$3:$A$65537,0)),INDEX(background_technosphere!$F$2:$F$65536,MATCH($G268,background_technosphere!$C$2:$C$65536,0))),INDEX(l_fp!$B$3:$B$65537,MATCH($G268,l_fp!$A$3:$A$65537,0))),"")</f>
        <v/>
      </c>
    </row>
    <row r="269" spans="2:8" x14ac:dyDescent="0.25">
      <c r="B269" s="109" t="str">
        <f>_xlfn.IFNA(INDEX(l_act!$B$3:$B$65537,MATCH($A269,l_act!$A$3:$A$65537,0)),"")</f>
        <v/>
      </c>
      <c r="D269" s="66" t="str">
        <f>_xlfn.IFNA(_xlfn.IFNA(_xlfn.IFNA(INDEX(l_goods!$B$3:$B$65537,MATCH($C269,l_goods!$A$3:$A$65537,0)),INDEX(background_technosphere!$F$2:$F$65536,MATCH($C269,background_technosphere!$C$2:$C$65536,0))),INDEX(l_fp!$B$3:$B$65537,MATCH($C269,l_fp!$A$3:$A$65537,0))),"")</f>
        <v/>
      </c>
      <c r="H269" s="110" t="str">
        <f>_xlfn.IFNA(_xlfn.IFNA(_xlfn.IFNA(INDEX(l_goods!$B$3:$B$65537,MATCH($G269,l_goods!$A$3:$A$65537,0)),INDEX(background_technosphere!$F$2:$F$65536,MATCH($G269,background_technosphere!$C$2:$C$65536,0))),INDEX(l_fp!$B$3:$B$65537,MATCH($G269,l_fp!$A$3:$A$65537,0))),"")</f>
        <v/>
      </c>
    </row>
    <row r="270" spans="2:8" x14ac:dyDescent="0.25">
      <c r="B270" s="109" t="str">
        <f>_xlfn.IFNA(INDEX(l_act!$B$3:$B$65537,MATCH($A270,l_act!$A$3:$A$65537,0)),"")</f>
        <v/>
      </c>
      <c r="D270" s="66" t="str">
        <f>_xlfn.IFNA(_xlfn.IFNA(_xlfn.IFNA(INDEX(l_goods!$B$3:$B$65537,MATCH($C270,l_goods!$A$3:$A$65537,0)),INDEX(background_technosphere!$F$2:$F$65536,MATCH($C270,background_technosphere!$C$2:$C$65536,0))),INDEX(l_fp!$B$3:$B$65537,MATCH($C270,l_fp!$A$3:$A$65537,0))),"")</f>
        <v/>
      </c>
      <c r="H270" s="110" t="str">
        <f>_xlfn.IFNA(_xlfn.IFNA(_xlfn.IFNA(INDEX(l_goods!$B$3:$B$65537,MATCH($G270,l_goods!$A$3:$A$65537,0)),INDEX(background_technosphere!$F$2:$F$65536,MATCH($G270,background_technosphere!$C$2:$C$65536,0))),INDEX(l_fp!$B$3:$B$65537,MATCH($G270,l_fp!$A$3:$A$65537,0))),"")</f>
        <v/>
      </c>
    </row>
    <row r="271" spans="2:8" x14ac:dyDescent="0.25">
      <c r="B271" s="109" t="str">
        <f>_xlfn.IFNA(INDEX(l_act!$B$3:$B$65537,MATCH($A271,l_act!$A$3:$A$65537,0)),"")</f>
        <v/>
      </c>
      <c r="D271" s="66" t="str">
        <f>_xlfn.IFNA(_xlfn.IFNA(_xlfn.IFNA(INDEX(l_goods!$B$3:$B$65537,MATCH($C271,l_goods!$A$3:$A$65537,0)),INDEX(background_technosphere!$F$2:$F$65536,MATCH($C271,background_technosphere!$C$2:$C$65536,0))),INDEX(l_fp!$B$3:$B$65537,MATCH($C271,l_fp!$A$3:$A$65537,0))),"")</f>
        <v/>
      </c>
      <c r="H271" s="110" t="str">
        <f>_xlfn.IFNA(_xlfn.IFNA(_xlfn.IFNA(INDEX(l_goods!$B$3:$B$65537,MATCH($G271,l_goods!$A$3:$A$65537,0)),INDEX(background_technosphere!$F$2:$F$65536,MATCH($G271,background_technosphere!$C$2:$C$65536,0))),INDEX(l_fp!$B$3:$B$65537,MATCH($G271,l_fp!$A$3:$A$65537,0))),"")</f>
        <v/>
      </c>
    </row>
    <row r="272" spans="2:8" x14ac:dyDescent="0.25">
      <c r="B272" s="109" t="str">
        <f>_xlfn.IFNA(INDEX(l_act!$B$3:$B$65537,MATCH($A272,l_act!$A$3:$A$65537,0)),"")</f>
        <v/>
      </c>
      <c r="D272" s="66" t="str">
        <f>_xlfn.IFNA(_xlfn.IFNA(_xlfn.IFNA(INDEX(l_goods!$B$3:$B$65537,MATCH($C272,l_goods!$A$3:$A$65537,0)),INDEX(background_technosphere!$F$2:$F$65536,MATCH($C272,background_technosphere!$C$2:$C$65536,0))),INDEX(l_fp!$B$3:$B$65537,MATCH($C272,l_fp!$A$3:$A$65537,0))),"")</f>
        <v/>
      </c>
      <c r="H272" s="110" t="str">
        <f>_xlfn.IFNA(_xlfn.IFNA(_xlfn.IFNA(INDEX(l_goods!$B$3:$B$65537,MATCH($G272,l_goods!$A$3:$A$65537,0)),INDEX(background_technosphere!$F$2:$F$65536,MATCH($G272,background_technosphere!$C$2:$C$65536,0))),INDEX(l_fp!$B$3:$B$65537,MATCH($G272,l_fp!$A$3:$A$65537,0))),"")</f>
        <v/>
      </c>
    </row>
    <row r="273" spans="2:8" x14ac:dyDescent="0.25">
      <c r="B273" s="109" t="str">
        <f>_xlfn.IFNA(INDEX(l_act!$B$3:$B$65537,MATCH($A273,l_act!$A$3:$A$65537,0)),"")</f>
        <v/>
      </c>
      <c r="D273" s="66" t="str">
        <f>_xlfn.IFNA(_xlfn.IFNA(_xlfn.IFNA(INDEX(l_goods!$B$3:$B$65537,MATCH($C273,l_goods!$A$3:$A$65537,0)),INDEX(background_technosphere!$F$2:$F$65536,MATCH($C273,background_technosphere!$C$2:$C$65536,0))),INDEX(l_fp!$B$3:$B$65537,MATCH($C273,l_fp!$A$3:$A$65537,0))),"")</f>
        <v/>
      </c>
      <c r="H273" s="110" t="str">
        <f>_xlfn.IFNA(_xlfn.IFNA(_xlfn.IFNA(INDEX(l_goods!$B$3:$B$65537,MATCH($G273,l_goods!$A$3:$A$65537,0)),INDEX(background_technosphere!$F$2:$F$65536,MATCH($G273,background_technosphere!$C$2:$C$65536,0))),INDEX(l_fp!$B$3:$B$65537,MATCH($G273,l_fp!$A$3:$A$65537,0))),"")</f>
        <v/>
      </c>
    </row>
    <row r="274" spans="2:8" x14ac:dyDescent="0.25">
      <c r="B274" s="109" t="str">
        <f>_xlfn.IFNA(INDEX(l_act!$B$3:$B$65537,MATCH($A274,l_act!$A$3:$A$65537,0)),"")</f>
        <v/>
      </c>
      <c r="D274" s="66" t="str">
        <f>_xlfn.IFNA(_xlfn.IFNA(_xlfn.IFNA(INDEX(l_goods!$B$3:$B$65537,MATCH($C274,l_goods!$A$3:$A$65537,0)),INDEX(background_technosphere!$F$2:$F$65536,MATCH($C274,background_technosphere!$C$2:$C$65536,0))),INDEX(l_fp!$B$3:$B$65537,MATCH($C274,l_fp!$A$3:$A$65537,0))),"")</f>
        <v/>
      </c>
      <c r="H274" s="110" t="str">
        <f>_xlfn.IFNA(_xlfn.IFNA(_xlfn.IFNA(INDEX(l_goods!$B$3:$B$65537,MATCH($G274,l_goods!$A$3:$A$65537,0)),INDEX(background_technosphere!$F$2:$F$65536,MATCH($G274,background_technosphere!$C$2:$C$65536,0))),INDEX(l_fp!$B$3:$B$65537,MATCH($G274,l_fp!$A$3:$A$65537,0))),"")</f>
        <v/>
      </c>
    </row>
    <row r="275" spans="2:8" x14ac:dyDescent="0.25">
      <c r="B275" s="109" t="str">
        <f>_xlfn.IFNA(INDEX(l_act!$B$3:$B$65537,MATCH($A275,l_act!$A$3:$A$65537,0)),"")</f>
        <v/>
      </c>
      <c r="D275" s="66" t="str">
        <f>_xlfn.IFNA(_xlfn.IFNA(_xlfn.IFNA(INDEX(l_goods!$B$3:$B$65537,MATCH($C275,l_goods!$A$3:$A$65537,0)),INDEX(background_technosphere!$F$2:$F$65536,MATCH($C275,background_technosphere!$C$2:$C$65536,0))),INDEX(l_fp!$B$3:$B$65537,MATCH($C275,l_fp!$A$3:$A$65537,0))),"")</f>
        <v/>
      </c>
      <c r="H275" s="110" t="str">
        <f>_xlfn.IFNA(_xlfn.IFNA(_xlfn.IFNA(INDEX(l_goods!$B$3:$B$65537,MATCH($G275,l_goods!$A$3:$A$65537,0)),INDEX(background_technosphere!$F$2:$F$65536,MATCH($G275,background_technosphere!$C$2:$C$65536,0))),INDEX(l_fp!$B$3:$B$65537,MATCH($G275,l_fp!$A$3:$A$65537,0))),"")</f>
        <v/>
      </c>
    </row>
    <row r="276" spans="2:8" x14ac:dyDescent="0.25">
      <c r="B276" s="109" t="str">
        <f>_xlfn.IFNA(INDEX(l_act!$B$3:$B$65537,MATCH($A276,l_act!$A$3:$A$65537,0)),"")</f>
        <v/>
      </c>
      <c r="D276" s="66" t="str">
        <f>_xlfn.IFNA(_xlfn.IFNA(_xlfn.IFNA(INDEX(l_goods!$B$3:$B$65537,MATCH($C276,l_goods!$A$3:$A$65537,0)),INDEX(background_technosphere!$F$2:$F$65536,MATCH($C276,background_technosphere!$C$2:$C$65536,0))),INDEX(l_fp!$B$3:$B$65537,MATCH($C276,l_fp!$A$3:$A$65537,0))),"")</f>
        <v/>
      </c>
      <c r="H276" s="110" t="str">
        <f>_xlfn.IFNA(_xlfn.IFNA(_xlfn.IFNA(INDEX(l_goods!$B$3:$B$65537,MATCH($G276,l_goods!$A$3:$A$65537,0)),INDEX(background_technosphere!$F$2:$F$65536,MATCH($G276,background_technosphere!$C$2:$C$65536,0))),INDEX(l_fp!$B$3:$B$65537,MATCH($G276,l_fp!$A$3:$A$65537,0))),"")</f>
        <v/>
      </c>
    </row>
    <row r="277" spans="2:8" x14ac:dyDescent="0.25">
      <c r="B277" s="109" t="str">
        <f>_xlfn.IFNA(INDEX(l_act!$B$3:$B$65537,MATCH($A277,l_act!$A$3:$A$65537,0)),"")</f>
        <v/>
      </c>
      <c r="D277" s="66" t="str">
        <f>_xlfn.IFNA(_xlfn.IFNA(_xlfn.IFNA(INDEX(l_goods!$B$3:$B$65537,MATCH($C277,l_goods!$A$3:$A$65537,0)),INDEX(background_technosphere!$F$2:$F$65536,MATCH($C277,background_technosphere!$C$2:$C$65536,0))),INDEX(l_fp!$B$3:$B$65537,MATCH($C277,l_fp!$A$3:$A$65537,0))),"")</f>
        <v/>
      </c>
      <c r="H277" s="110" t="str">
        <f>_xlfn.IFNA(_xlfn.IFNA(_xlfn.IFNA(INDEX(l_goods!$B$3:$B$65537,MATCH($G277,l_goods!$A$3:$A$65537,0)),INDEX(background_technosphere!$F$2:$F$65536,MATCH($G277,background_technosphere!$C$2:$C$65536,0))),INDEX(l_fp!$B$3:$B$65537,MATCH($G277,l_fp!$A$3:$A$65537,0))),"")</f>
        <v/>
      </c>
    </row>
    <row r="278" spans="2:8" x14ac:dyDescent="0.25">
      <c r="B278" s="109" t="str">
        <f>_xlfn.IFNA(INDEX(l_act!$B$3:$B$65537,MATCH($A278,l_act!$A$3:$A$65537,0)),"")</f>
        <v/>
      </c>
      <c r="D278" s="66" t="str">
        <f>_xlfn.IFNA(_xlfn.IFNA(_xlfn.IFNA(INDEX(l_goods!$B$3:$B$65537,MATCH($C278,l_goods!$A$3:$A$65537,0)),INDEX(background_technosphere!$F$2:$F$65536,MATCH($C278,background_technosphere!$C$2:$C$65536,0))),INDEX(l_fp!$B$3:$B$65537,MATCH($C278,l_fp!$A$3:$A$65537,0))),"")</f>
        <v/>
      </c>
      <c r="H278" s="110" t="str">
        <f>_xlfn.IFNA(_xlfn.IFNA(_xlfn.IFNA(INDEX(l_goods!$B$3:$B$65537,MATCH($G278,l_goods!$A$3:$A$65537,0)),INDEX(background_technosphere!$F$2:$F$65536,MATCH($G278,background_technosphere!$C$2:$C$65536,0))),INDEX(l_fp!$B$3:$B$65537,MATCH($G278,l_fp!$A$3:$A$65537,0))),"")</f>
        <v/>
      </c>
    </row>
    <row r="279" spans="2:8" x14ac:dyDescent="0.25">
      <c r="B279" s="109" t="str">
        <f>_xlfn.IFNA(INDEX(l_act!$B$3:$B$65537,MATCH($A279,l_act!$A$3:$A$65537,0)),"")</f>
        <v/>
      </c>
      <c r="D279" s="66" t="str">
        <f>_xlfn.IFNA(_xlfn.IFNA(_xlfn.IFNA(INDEX(l_goods!$B$3:$B$65537,MATCH($C279,l_goods!$A$3:$A$65537,0)),INDEX(background_technosphere!$F$2:$F$65536,MATCH($C279,background_technosphere!$C$2:$C$65536,0))),INDEX(l_fp!$B$3:$B$65537,MATCH($C279,l_fp!$A$3:$A$65537,0))),"")</f>
        <v/>
      </c>
      <c r="H279" s="110" t="str">
        <f>_xlfn.IFNA(_xlfn.IFNA(_xlfn.IFNA(INDEX(l_goods!$B$3:$B$65537,MATCH($G279,l_goods!$A$3:$A$65537,0)),INDEX(background_technosphere!$F$2:$F$65536,MATCH($G279,background_technosphere!$C$2:$C$65536,0))),INDEX(l_fp!$B$3:$B$65537,MATCH($G279,l_fp!$A$3:$A$65537,0))),"")</f>
        <v/>
      </c>
    </row>
    <row r="280" spans="2:8" x14ac:dyDescent="0.25">
      <c r="B280" s="109" t="str">
        <f>_xlfn.IFNA(INDEX(l_act!$B$3:$B$65537,MATCH($A280,l_act!$A$3:$A$65537,0)),"")</f>
        <v/>
      </c>
      <c r="D280" s="66" t="str">
        <f>_xlfn.IFNA(_xlfn.IFNA(_xlfn.IFNA(INDEX(l_goods!$B$3:$B$65537,MATCH($C280,l_goods!$A$3:$A$65537,0)),INDEX(background_technosphere!$F$2:$F$65536,MATCH($C280,background_technosphere!$C$2:$C$65536,0))),INDEX(l_fp!$B$3:$B$65537,MATCH($C280,l_fp!$A$3:$A$65537,0))),"")</f>
        <v/>
      </c>
      <c r="H280" s="110" t="str">
        <f>_xlfn.IFNA(_xlfn.IFNA(_xlfn.IFNA(INDEX(l_goods!$B$3:$B$65537,MATCH($G280,l_goods!$A$3:$A$65537,0)),INDEX(background_technosphere!$F$2:$F$65536,MATCH($G280,background_technosphere!$C$2:$C$65536,0))),INDEX(l_fp!$B$3:$B$65537,MATCH($G280,l_fp!$A$3:$A$65537,0))),"")</f>
        <v/>
      </c>
    </row>
    <row r="281" spans="2:8" x14ac:dyDescent="0.25">
      <c r="B281" s="109" t="str">
        <f>_xlfn.IFNA(INDEX(l_act!$B$3:$B$65537,MATCH($A281,l_act!$A$3:$A$65537,0)),"")</f>
        <v/>
      </c>
      <c r="D281" s="66" t="str">
        <f>_xlfn.IFNA(_xlfn.IFNA(_xlfn.IFNA(INDEX(l_goods!$B$3:$B$65537,MATCH($C281,l_goods!$A$3:$A$65537,0)),INDEX(background_technosphere!$F$2:$F$65536,MATCH($C281,background_technosphere!$C$2:$C$65536,0))),INDEX(l_fp!$B$3:$B$65537,MATCH($C281,l_fp!$A$3:$A$65537,0))),"")</f>
        <v/>
      </c>
      <c r="H281" s="110" t="str">
        <f>_xlfn.IFNA(_xlfn.IFNA(_xlfn.IFNA(INDEX(l_goods!$B$3:$B$65537,MATCH($G281,l_goods!$A$3:$A$65537,0)),INDEX(background_technosphere!$F$2:$F$65536,MATCH($G281,background_technosphere!$C$2:$C$65536,0))),INDEX(l_fp!$B$3:$B$65537,MATCH($G281,l_fp!$A$3:$A$65537,0))),"")</f>
        <v/>
      </c>
    </row>
    <row r="282" spans="2:8" x14ac:dyDescent="0.25">
      <c r="B282" s="109" t="str">
        <f>_xlfn.IFNA(INDEX(l_act!$B$3:$B$65537,MATCH($A282,l_act!$A$3:$A$65537,0)),"")</f>
        <v/>
      </c>
      <c r="D282" s="66" t="str">
        <f>_xlfn.IFNA(_xlfn.IFNA(_xlfn.IFNA(INDEX(l_goods!$B$3:$B$65537,MATCH($C282,l_goods!$A$3:$A$65537,0)),INDEX(background_technosphere!$F$2:$F$65536,MATCH($C282,background_technosphere!$C$2:$C$65536,0))),INDEX(l_fp!$B$3:$B$65537,MATCH($C282,l_fp!$A$3:$A$65537,0))),"")</f>
        <v/>
      </c>
      <c r="H282" s="110" t="str">
        <f>_xlfn.IFNA(_xlfn.IFNA(_xlfn.IFNA(INDEX(l_goods!$B$3:$B$65537,MATCH($G282,l_goods!$A$3:$A$65537,0)),INDEX(background_technosphere!$F$2:$F$65536,MATCH($G282,background_technosphere!$C$2:$C$65536,0))),INDEX(l_fp!$B$3:$B$65537,MATCH($G282,l_fp!$A$3:$A$65537,0))),"")</f>
        <v/>
      </c>
    </row>
    <row r="283" spans="2:8" x14ac:dyDescent="0.25">
      <c r="B283" s="109" t="str">
        <f>_xlfn.IFNA(INDEX(l_act!$B$3:$B$65537,MATCH($A283,l_act!$A$3:$A$65537,0)),"")</f>
        <v/>
      </c>
      <c r="D283" s="66" t="str">
        <f>_xlfn.IFNA(_xlfn.IFNA(_xlfn.IFNA(INDEX(l_goods!$B$3:$B$65537,MATCH($C283,l_goods!$A$3:$A$65537,0)),INDEX(background_technosphere!$F$2:$F$65536,MATCH($C283,background_technosphere!$C$2:$C$65536,0))),INDEX(l_fp!$B$3:$B$65537,MATCH($C283,l_fp!$A$3:$A$65537,0))),"")</f>
        <v/>
      </c>
      <c r="H283" s="110" t="str">
        <f>_xlfn.IFNA(_xlfn.IFNA(_xlfn.IFNA(INDEX(l_goods!$B$3:$B$65537,MATCH($G283,l_goods!$A$3:$A$65537,0)),INDEX(background_technosphere!$F$2:$F$65536,MATCH($G283,background_technosphere!$C$2:$C$65536,0))),INDEX(l_fp!$B$3:$B$65537,MATCH($G283,l_fp!$A$3:$A$65537,0))),"")</f>
        <v/>
      </c>
    </row>
    <row r="284" spans="2:8" x14ac:dyDescent="0.25">
      <c r="B284" s="109" t="str">
        <f>_xlfn.IFNA(INDEX(l_act!$B$3:$B$65537,MATCH($A284,l_act!$A$3:$A$65537,0)),"")</f>
        <v/>
      </c>
      <c r="D284" s="66" t="str">
        <f>_xlfn.IFNA(_xlfn.IFNA(_xlfn.IFNA(INDEX(l_goods!$B$3:$B$65537,MATCH($C284,l_goods!$A$3:$A$65537,0)),INDEX(background_technosphere!$F$2:$F$65536,MATCH($C284,background_technosphere!$C$2:$C$65536,0))),INDEX(l_fp!$B$3:$B$65537,MATCH($C284,l_fp!$A$3:$A$65537,0))),"")</f>
        <v/>
      </c>
      <c r="H284" s="110" t="str">
        <f>_xlfn.IFNA(_xlfn.IFNA(_xlfn.IFNA(INDEX(l_goods!$B$3:$B$65537,MATCH($G284,l_goods!$A$3:$A$65537,0)),INDEX(background_technosphere!$F$2:$F$65536,MATCH($G284,background_technosphere!$C$2:$C$65536,0))),INDEX(l_fp!$B$3:$B$65537,MATCH($G284,l_fp!$A$3:$A$65537,0))),"")</f>
        <v/>
      </c>
    </row>
    <row r="285" spans="2:8" x14ac:dyDescent="0.25">
      <c r="B285" s="109" t="str">
        <f>_xlfn.IFNA(INDEX(l_act!$B$3:$B$65537,MATCH($A285,l_act!$A$3:$A$65537,0)),"")</f>
        <v/>
      </c>
      <c r="D285" s="66" t="str">
        <f>_xlfn.IFNA(_xlfn.IFNA(_xlfn.IFNA(INDEX(l_goods!$B$3:$B$65537,MATCH($C285,l_goods!$A$3:$A$65537,0)),INDEX(background_technosphere!$F$2:$F$65536,MATCH($C285,background_technosphere!$C$2:$C$65536,0))),INDEX(l_fp!$B$3:$B$65537,MATCH($C285,l_fp!$A$3:$A$65537,0))),"")</f>
        <v/>
      </c>
      <c r="H285" s="110" t="str">
        <f>_xlfn.IFNA(_xlfn.IFNA(_xlfn.IFNA(INDEX(l_goods!$B$3:$B$65537,MATCH($G285,l_goods!$A$3:$A$65537,0)),INDEX(background_technosphere!$F$2:$F$65536,MATCH($G285,background_technosphere!$C$2:$C$65536,0))),INDEX(l_fp!$B$3:$B$65537,MATCH($G285,l_fp!$A$3:$A$65537,0))),"")</f>
        <v/>
      </c>
    </row>
    <row r="286" spans="2:8" x14ac:dyDescent="0.25">
      <c r="B286" s="109" t="str">
        <f>_xlfn.IFNA(INDEX(l_act!$B$3:$B$65537,MATCH($A286,l_act!$A$3:$A$65537,0)),"")</f>
        <v/>
      </c>
      <c r="D286" s="66" t="str">
        <f>_xlfn.IFNA(_xlfn.IFNA(_xlfn.IFNA(INDEX(l_goods!$B$3:$B$65537,MATCH($C286,l_goods!$A$3:$A$65537,0)),INDEX(background_technosphere!$F$2:$F$65536,MATCH($C286,background_technosphere!$C$2:$C$65536,0))),INDEX(l_fp!$B$3:$B$65537,MATCH($C286,l_fp!$A$3:$A$65537,0))),"")</f>
        <v/>
      </c>
      <c r="H286" s="110" t="str">
        <f>_xlfn.IFNA(_xlfn.IFNA(_xlfn.IFNA(INDEX(l_goods!$B$3:$B$65537,MATCH($G286,l_goods!$A$3:$A$65537,0)),INDEX(background_technosphere!$F$2:$F$65536,MATCH($G286,background_technosphere!$C$2:$C$65536,0))),INDEX(l_fp!$B$3:$B$65537,MATCH($G286,l_fp!$A$3:$A$65537,0))),"")</f>
        <v/>
      </c>
    </row>
    <row r="287" spans="2:8" x14ac:dyDescent="0.25">
      <c r="B287" s="109" t="str">
        <f>_xlfn.IFNA(INDEX(l_act!$B$3:$B$65537,MATCH($A287,l_act!$A$3:$A$65537,0)),"")</f>
        <v/>
      </c>
      <c r="D287" s="66" t="str">
        <f>_xlfn.IFNA(_xlfn.IFNA(_xlfn.IFNA(INDEX(l_goods!$B$3:$B$65537,MATCH($C287,l_goods!$A$3:$A$65537,0)),INDEX(background_technosphere!$F$2:$F$65536,MATCH($C287,background_technosphere!$C$2:$C$65536,0))),INDEX(l_fp!$B$3:$B$65537,MATCH($C287,l_fp!$A$3:$A$65537,0))),"")</f>
        <v/>
      </c>
      <c r="H287" s="110" t="str">
        <f>_xlfn.IFNA(_xlfn.IFNA(_xlfn.IFNA(INDEX(l_goods!$B$3:$B$65537,MATCH($G287,l_goods!$A$3:$A$65537,0)),INDEX(background_technosphere!$F$2:$F$65536,MATCH($G287,background_technosphere!$C$2:$C$65536,0))),INDEX(l_fp!$B$3:$B$65537,MATCH($G287,l_fp!$A$3:$A$65537,0))),"")</f>
        <v/>
      </c>
    </row>
    <row r="288" spans="2:8" x14ac:dyDescent="0.25">
      <c r="B288" s="109" t="str">
        <f>_xlfn.IFNA(INDEX(l_act!$B$3:$B$65537,MATCH($A288,l_act!$A$3:$A$65537,0)),"")</f>
        <v/>
      </c>
      <c r="D288" s="66" t="str">
        <f>_xlfn.IFNA(_xlfn.IFNA(_xlfn.IFNA(INDEX(l_goods!$B$3:$B$65537,MATCH($C288,l_goods!$A$3:$A$65537,0)),INDEX(background_technosphere!$F$2:$F$65536,MATCH($C288,background_technosphere!$C$2:$C$65536,0))),INDEX(l_fp!$B$3:$B$65537,MATCH($C288,l_fp!$A$3:$A$65537,0))),"")</f>
        <v/>
      </c>
      <c r="H288" s="110" t="str">
        <f>_xlfn.IFNA(_xlfn.IFNA(_xlfn.IFNA(INDEX(l_goods!$B$3:$B$65537,MATCH($G288,l_goods!$A$3:$A$65537,0)),INDEX(background_technosphere!$F$2:$F$65536,MATCH($G288,background_technosphere!$C$2:$C$65536,0))),INDEX(l_fp!$B$3:$B$65537,MATCH($G288,l_fp!$A$3:$A$65537,0))),"")</f>
        <v/>
      </c>
    </row>
    <row r="289" spans="2:8" x14ac:dyDescent="0.25">
      <c r="B289" s="109" t="str">
        <f>_xlfn.IFNA(INDEX(l_act!$B$3:$B$65537,MATCH($A289,l_act!$A$3:$A$65537,0)),"")</f>
        <v/>
      </c>
      <c r="D289" s="66" t="str">
        <f>_xlfn.IFNA(_xlfn.IFNA(_xlfn.IFNA(INDEX(l_goods!$B$3:$B$65537,MATCH($C289,l_goods!$A$3:$A$65537,0)),INDEX(background_technosphere!$F$2:$F$65536,MATCH($C289,background_technosphere!$C$2:$C$65536,0))),INDEX(l_fp!$B$3:$B$65537,MATCH($C289,l_fp!$A$3:$A$65537,0))),"")</f>
        <v/>
      </c>
      <c r="H289" s="110" t="str">
        <f>_xlfn.IFNA(_xlfn.IFNA(_xlfn.IFNA(INDEX(l_goods!$B$3:$B$65537,MATCH($G289,l_goods!$A$3:$A$65537,0)),INDEX(background_technosphere!$F$2:$F$65536,MATCH($G289,background_technosphere!$C$2:$C$65536,0))),INDEX(l_fp!$B$3:$B$65537,MATCH($G289,l_fp!$A$3:$A$65537,0))),"")</f>
        <v/>
      </c>
    </row>
    <row r="290" spans="2:8" x14ac:dyDescent="0.25">
      <c r="B290" s="109" t="str">
        <f>_xlfn.IFNA(INDEX(l_act!$B$3:$B$65537,MATCH($A290,l_act!$A$3:$A$65537,0)),"")</f>
        <v/>
      </c>
      <c r="D290" s="66" t="str">
        <f>_xlfn.IFNA(_xlfn.IFNA(_xlfn.IFNA(INDEX(l_goods!$B$3:$B$65537,MATCH($C290,l_goods!$A$3:$A$65537,0)),INDEX(background_technosphere!$F$2:$F$65536,MATCH($C290,background_technosphere!$C$2:$C$65536,0))),INDEX(l_fp!$B$3:$B$65537,MATCH($C290,l_fp!$A$3:$A$65537,0))),"")</f>
        <v/>
      </c>
      <c r="H290" s="110" t="str">
        <f>_xlfn.IFNA(_xlfn.IFNA(_xlfn.IFNA(INDEX(l_goods!$B$3:$B$65537,MATCH($G290,l_goods!$A$3:$A$65537,0)),INDEX(background_technosphere!$F$2:$F$65536,MATCH($G290,background_technosphere!$C$2:$C$65536,0))),INDEX(l_fp!$B$3:$B$65537,MATCH($G290,l_fp!$A$3:$A$65537,0))),"")</f>
        <v/>
      </c>
    </row>
    <row r="291" spans="2:8" x14ac:dyDescent="0.25">
      <c r="B291" s="109" t="str">
        <f>_xlfn.IFNA(INDEX(l_act!$B$3:$B$65537,MATCH($A291,l_act!$A$3:$A$65537,0)),"")</f>
        <v/>
      </c>
      <c r="D291" s="66" t="str">
        <f>_xlfn.IFNA(_xlfn.IFNA(_xlfn.IFNA(INDEX(l_goods!$B$3:$B$65537,MATCH($C291,l_goods!$A$3:$A$65537,0)),INDEX(background_technosphere!$F$2:$F$65536,MATCH($C291,background_technosphere!$C$2:$C$65536,0))),INDEX(l_fp!$B$3:$B$65537,MATCH($C291,l_fp!$A$3:$A$65537,0))),"")</f>
        <v/>
      </c>
      <c r="H291" s="110" t="str">
        <f>_xlfn.IFNA(_xlfn.IFNA(_xlfn.IFNA(INDEX(l_goods!$B$3:$B$65537,MATCH($G291,l_goods!$A$3:$A$65537,0)),INDEX(background_technosphere!$F$2:$F$65536,MATCH($G291,background_technosphere!$C$2:$C$65536,0))),INDEX(l_fp!$B$3:$B$65537,MATCH($G291,l_fp!$A$3:$A$65537,0))),"")</f>
        <v/>
      </c>
    </row>
    <row r="292" spans="2:8" x14ac:dyDescent="0.25">
      <c r="B292" s="109" t="str">
        <f>_xlfn.IFNA(INDEX(l_act!$B$3:$B$65537,MATCH($A292,l_act!$A$3:$A$65537,0)),"")</f>
        <v/>
      </c>
      <c r="D292" s="66" t="str">
        <f>_xlfn.IFNA(_xlfn.IFNA(_xlfn.IFNA(INDEX(l_goods!$B$3:$B$65537,MATCH($C292,l_goods!$A$3:$A$65537,0)),INDEX(background_technosphere!$F$2:$F$65536,MATCH($C292,background_technosphere!$C$2:$C$65536,0))),INDEX(l_fp!$B$3:$B$65537,MATCH($C292,l_fp!$A$3:$A$65537,0))),"")</f>
        <v/>
      </c>
      <c r="H292" s="110" t="str">
        <f>_xlfn.IFNA(_xlfn.IFNA(_xlfn.IFNA(INDEX(l_goods!$B$3:$B$65537,MATCH($G292,l_goods!$A$3:$A$65537,0)),INDEX(background_technosphere!$F$2:$F$65536,MATCH($G292,background_technosphere!$C$2:$C$65536,0))),INDEX(l_fp!$B$3:$B$65537,MATCH($G292,l_fp!$A$3:$A$65537,0))),"")</f>
        <v/>
      </c>
    </row>
    <row r="293" spans="2:8" x14ac:dyDescent="0.25">
      <c r="B293" s="109" t="str">
        <f>_xlfn.IFNA(INDEX(l_act!$B$3:$B$65537,MATCH($A293,l_act!$A$3:$A$65537,0)),"")</f>
        <v/>
      </c>
      <c r="D293" s="66" t="str">
        <f>_xlfn.IFNA(_xlfn.IFNA(_xlfn.IFNA(INDEX(l_goods!$B$3:$B$65537,MATCH($C293,l_goods!$A$3:$A$65537,0)),INDEX(background_technosphere!$F$2:$F$65536,MATCH($C293,background_technosphere!$C$2:$C$65536,0))),INDEX(l_fp!$B$3:$B$65537,MATCH($C293,l_fp!$A$3:$A$65537,0))),"")</f>
        <v/>
      </c>
      <c r="H293" s="110" t="str">
        <f>_xlfn.IFNA(_xlfn.IFNA(_xlfn.IFNA(INDEX(l_goods!$B$3:$B$65537,MATCH($G293,l_goods!$A$3:$A$65537,0)),INDEX(background_technosphere!$F$2:$F$65536,MATCH($G293,background_technosphere!$C$2:$C$65536,0))),INDEX(l_fp!$B$3:$B$65537,MATCH($G293,l_fp!$A$3:$A$65537,0))),"")</f>
        <v/>
      </c>
    </row>
    <row r="294" spans="2:8" x14ac:dyDescent="0.25">
      <c r="B294" s="109" t="str">
        <f>_xlfn.IFNA(INDEX(l_act!$B$3:$B$65537,MATCH($A294,l_act!$A$3:$A$65537,0)),"")</f>
        <v/>
      </c>
      <c r="D294" s="66" t="str">
        <f>_xlfn.IFNA(_xlfn.IFNA(_xlfn.IFNA(INDEX(l_goods!$B$3:$B$65537,MATCH($C294,l_goods!$A$3:$A$65537,0)),INDEX(background_technosphere!$F$2:$F$65536,MATCH($C294,background_technosphere!$C$2:$C$65536,0))),INDEX(l_fp!$B$3:$B$65537,MATCH($C294,l_fp!$A$3:$A$65537,0))),"")</f>
        <v/>
      </c>
      <c r="H294" s="110" t="str">
        <f>_xlfn.IFNA(_xlfn.IFNA(_xlfn.IFNA(INDEX(l_goods!$B$3:$B$65537,MATCH($G294,l_goods!$A$3:$A$65537,0)),INDEX(background_technosphere!$F$2:$F$65536,MATCH($G294,background_technosphere!$C$2:$C$65536,0))),INDEX(l_fp!$B$3:$B$65537,MATCH($G294,l_fp!$A$3:$A$65537,0))),"")</f>
        <v/>
      </c>
    </row>
    <row r="295" spans="2:8" x14ac:dyDescent="0.25">
      <c r="B295" s="109" t="str">
        <f>_xlfn.IFNA(INDEX(l_act!$B$3:$B$65537,MATCH($A295,l_act!$A$3:$A$65537,0)),"")</f>
        <v/>
      </c>
      <c r="D295" s="66" t="str">
        <f>_xlfn.IFNA(_xlfn.IFNA(_xlfn.IFNA(INDEX(l_goods!$B$3:$B$65537,MATCH($C295,l_goods!$A$3:$A$65537,0)),INDEX(background_technosphere!$F$2:$F$65536,MATCH($C295,background_technosphere!$C$2:$C$65536,0))),INDEX(l_fp!$B$3:$B$65537,MATCH($C295,l_fp!$A$3:$A$65537,0))),"")</f>
        <v/>
      </c>
      <c r="H295" s="110" t="str">
        <f>_xlfn.IFNA(_xlfn.IFNA(_xlfn.IFNA(INDEX(l_goods!$B$3:$B$65537,MATCH($G295,l_goods!$A$3:$A$65537,0)),INDEX(background_technosphere!$F$2:$F$65536,MATCH($G295,background_technosphere!$C$2:$C$65536,0))),INDEX(l_fp!$B$3:$B$65537,MATCH($G295,l_fp!$A$3:$A$65537,0))),"")</f>
        <v/>
      </c>
    </row>
    <row r="296" spans="2:8" x14ac:dyDescent="0.25">
      <c r="B296" s="109" t="str">
        <f>_xlfn.IFNA(INDEX(l_act!$B$3:$B$65537,MATCH($A296,l_act!$A$3:$A$65537,0)),"")</f>
        <v/>
      </c>
      <c r="D296" s="66" t="str">
        <f>_xlfn.IFNA(_xlfn.IFNA(_xlfn.IFNA(INDEX(l_goods!$B$3:$B$65537,MATCH($C296,l_goods!$A$3:$A$65537,0)),INDEX(background_technosphere!$F$2:$F$65536,MATCH($C296,background_technosphere!$C$2:$C$65536,0))),INDEX(l_fp!$B$3:$B$65537,MATCH($C296,l_fp!$A$3:$A$65537,0))),"")</f>
        <v/>
      </c>
      <c r="H296" s="110" t="str">
        <f>_xlfn.IFNA(_xlfn.IFNA(_xlfn.IFNA(INDEX(l_goods!$B$3:$B$65537,MATCH($G296,l_goods!$A$3:$A$65537,0)),INDEX(background_technosphere!$F$2:$F$65536,MATCH($G296,background_technosphere!$C$2:$C$65536,0))),INDEX(l_fp!$B$3:$B$65537,MATCH($G296,l_fp!$A$3:$A$65537,0))),"")</f>
        <v/>
      </c>
    </row>
    <row r="297" spans="2:8" x14ac:dyDescent="0.25">
      <c r="B297" s="109" t="str">
        <f>_xlfn.IFNA(INDEX(l_act!$B$3:$B$65537,MATCH($A297,l_act!$A$3:$A$65537,0)),"")</f>
        <v/>
      </c>
      <c r="D297" s="66" t="str">
        <f>_xlfn.IFNA(_xlfn.IFNA(_xlfn.IFNA(INDEX(l_goods!$B$3:$B$65537,MATCH($C297,l_goods!$A$3:$A$65537,0)),INDEX(background_technosphere!$F$2:$F$65536,MATCH($C297,background_technosphere!$C$2:$C$65536,0))),INDEX(l_fp!$B$3:$B$65537,MATCH($C297,l_fp!$A$3:$A$65537,0))),"")</f>
        <v/>
      </c>
      <c r="H297" s="110" t="str">
        <f>_xlfn.IFNA(_xlfn.IFNA(_xlfn.IFNA(INDEX(l_goods!$B$3:$B$65537,MATCH($G297,l_goods!$A$3:$A$65537,0)),INDEX(background_technosphere!$F$2:$F$65536,MATCH($G297,background_technosphere!$C$2:$C$65536,0))),INDEX(l_fp!$B$3:$B$65537,MATCH($G297,l_fp!$A$3:$A$65537,0))),"")</f>
        <v/>
      </c>
    </row>
    <row r="298" spans="2:8" x14ac:dyDescent="0.25">
      <c r="B298" s="109" t="str">
        <f>_xlfn.IFNA(INDEX(l_act!$B$3:$B$65537,MATCH($A298,l_act!$A$3:$A$65537,0)),"")</f>
        <v/>
      </c>
      <c r="D298" s="66" t="str">
        <f>_xlfn.IFNA(_xlfn.IFNA(_xlfn.IFNA(INDEX(l_goods!$B$3:$B$65537,MATCH($C298,l_goods!$A$3:$A$65537,0)),INDEX(background_technosphere!$F$2:$F$65536,MATCH($C298,background_technosphere!$C$2:$C$65536,0))),INDEX(l_fp!$B$3:$B$65537,MATCH($C298,l_fp!$A$3:$A$65537,0))),"")</f>
        <v/>
      </c>
      <c r="H298" s="110" t="str">
        <f>_xlfn.IFNA(_xlfn.IFNA(_xlfn.IFNA(INDEX(l_goods!$B$3:$B$65537,MATCH($G298,l_goods!$A$3:$A$65537,0)),INDEX(background_technosphere!$F$2:$F$65536,MATCH($G298,background_technosphere!$C$2:$C$65536,0))),INDEX(l_fp!$B$3:$B$65537,MATCH($G298,l_fp!$A$3:$A$65537,0))),"")</f>
        <v/>
      </c>
    </row>
    <row r="299" spans="2:8" x14ac:dyDescent="0.25">
      <c r="B299" s="109" t="str">
        <f>_xlfn.IFNA(INDEX(l_act!$B$3:$B$65537,MATCH($A299,l_act!$A$3:$A$65537,0)),"")</f>
        <v/>
      </c>
      <c r="D299" s="66" t="str">
        <f>_xlfn.IFNA(_xlfn.IFNA(_xlfn.IFNA(INDEX(l_goods!$B$3:$B$65537,MATCH($C299,l_goods!$A$3:$A$65537,0)),INDEX(background_technosphere!$F$2:$F$65536,MATCH($C299,background_technosphere!$C$2:$C$65536,0))),INDEX(l_fp!$B$3:$B$65537,MATCH($C299,l_fp!$A$3:$A$65537,0))),"")</f>
        <v/>
      </c>
      <c r="H299" s="110" t="str">
        <f>_xlfn.IFNA(_xlfn.IFNA(_xlfn.IFNA(INDEX(l_goods!$B$3:$B$65537,MATCH($G299,l_goods!$A$3:$A$65537,0)),INDEX(background_technosphere!$F$2:$F$65536,MATCH($G299,background_technosphere!$C$2:$C$65536,0))),INDEX(l_fp!$B$3:$B$65537,MATCH($G299,l_fp!$A$3:$A$65537,0))),"")</f>
        <v/>
      </c>
    </row>
    <row r="300" spans="2:8" x14ac:dyDescent="0.25">
      <c r="B300" s="109" t="str">
        <f>_xlfn.IFNA(INDEX(l_act!$B$3:$B$65537,MATCH($A300,l_act!$A$3:$A$65537,0)),"")</f>
        <v/>
      </c>
      <c r="D300" s="66" t="str">
        <f>_xlfn.IFNA(_xlfn.IFNA(_xlfn.IFNA(INDEX(l_goods!$B$3:$B$65537,MATCH($C300,l_goods!$A$3:$A$65537,0)),INDEX(background_technosphere!$F$2:$F$65536,MATCH($C300,background_technosphere!$C$2:$C$65536,0))),INDEX(l_fp!$B$3:$B$65537,MATCH($C300,l_fp!$A$3:$A$65537,0))),"")</f>
        <v/>
      </c>
      <c r="H300" s="110" t="str">
        <f>_xlfn.IFNA(_xlfn.IFNA(_xlfn.IFNA(INDEX(l_goods!$B$3:$B$65537,MATCH($G300,l_goods!$A$3:$A$65537,0)),INDEX(background_technosphere!$F$2:$F$65536,MATCH($G300,background_technosphere!$C$2:$C$65536,0))),INDEX(l_fp!$B$3:$B$65537,MATCH($G300,l_fp!$A$3:$A$65537,0))),"")</f>
        <v/>
      </c>
    </row>
    <row r="301" spans="2:8" x14ac:dyDescent="0.25">
      <c r="B301" s="109" t="str">
        <f>_xlfn.IFNA(INDEX(l_act!$B$3:$B$65537,MATCH($A301,l_act!$A$3:$A$65537,0)),"")</f>
        <v/>
      </c>
      <c r="D301" s="66" t="str">
        <f>_xlfn.IFNA(_xlfn.IFNA(_xlfn.IFNA(INDEX(l_goods!$B$3:$B$65537,MATCH($C301,l_goods!$A$3:$A$65537,0)),INDEX(background_technosphere!$F$2:$F$65536,MATCH($C301,background_technosphere!$C$2:$C$65536,0))),INDEX(l_fp!$B$3:$B$65537,MATCH($C301,l_fp!$A$3:$A$65537,0))),"")</f>
        <v/>
      </c>
      <c r="H301" s="110" t="str">
        <f>_xlfn.IFNA(_xlfn.IFNA(_xlfn.IFNA(INDEX(l_goods!$B$3:$B$65537,MATCH($G301,l_goods!$A$3:$A$65537,0)),INDEX(background_technosphere!$F$2:$F$65536,MATCH($G301,background_technosphere!$C$2:$C$65536,0))),INDEX(l_fp!$B$3:$B$65537,MATCH($G301,l_fp!$A$3:$A$65537,0))),"")</f>
        <v/>
      </c>
    </row>
    <row r="302" spans="2:8" x14ac:dyDescent="0.25">
      <c r="B302" s="109" t="str">
        <f>_xlfn.IFNA(INDEX(l_act!$B$3:$B$65537,MATCH($A302,l_act!$A$3:$A$65537,0)),"")</f>
        <v/>
      </c>
      <c r="D302" s="66" t="str">
        <f>_xlfn.IFNA(_xlfn.IFNA(_xlfn.IFNA(INDEX(l_goods!$B$3:$B$65537,MATCH($C302,l_goods!$A$3:$A$65537,0)),INDEX(background_technosphere!$F$2:$F$65536,MATCH($C302,background_technosphere!$C$2:$C$65536,0))),INDEX(l_fp!$B$3:$B$65537,MATCH($C302,l_fp!$A$3:$A$65537,0))),"")</f>
        <v/>
      </c>
      <c r="H302" s="110" t="str">
        <f>_xlfn.IFNA(_xlfn.IFNA(_xlfn.IFNA(INDEX(l_goods!$B$3:$B$65537,MATCH($G302,l_goods!$A$3:$A$65537,0)),INDEX(background_technosphere!$F$2:$F$65536,MATCH($G302,background_technosphere!$C$2:$C$65536,0))),INDEX(l_fp!$B$3:$B$65537,MATCH($G302,l_fp!$A$3:$A$65537,0))),"")</f>
        <v/>
      </c>
    </row>
    <row r="303" spans="2:8" x14ac:dyDescent="0.25">
      <c r="B303" s="109" t="str">
        <f>_xlfn.IFNA(INDEX(l_act!$B$3:$B$65537,MATCH($A303,l_act!$A$3:$A$65537,0)),"")</f>
        <v/>
      </c>
      <c r="D303" s="66" t="str">
        <f>_xlfn.IFNA(_xlfn.IFNA(_xlfn.IFNA(INDEX(l_goods!$B$3:$B$65537,MATCH($C303,l_goods!$A$3:$A$65537,0)),INDEX(background_technosphere!$F$2:$F$65536,MATCH($C303,background_technosphere!$C$2:$C$65536,0))),INDEX(l_fp!$B$3:$B$65537,MATCH($C303,l_fp!$A$3:$A$65537,0))),"")</f>
        <v/>
      </c>
      <c r="H303" s="110" t="str">
        <f>_xlfn.IFNA(_xlfn.IFNA(_xlfn.IFNA(INDEX(l_goods!$B$3:$B$65537,MATCH($G303,l_goods!$A$3:$A$65537,0)),INDEX(background_technosphere!$F$2:$F$65536,MATCH($G303,background_technosphere!$C$2:$C$65536,0))),INDEX(l_fp!$B$3:$B$65537,MATCH($G303,l_fp!$A$3:$A$65537,0))),"")</f>
        <v/>
      </c>
    </row>
    <row r="304" spans="2:8" x14ac:dyDescent="0.25">
      <c r="B304" s="109" t="str">
        <f>_xlfn.IFNA(INDEX(l_act!$B$3:$B$65537,MATCH($A304,l_act!$A$3:$A$65537,0)),"")</f>
        <v/>
      </c>
      <c r="D304" s="66" t="str">
        <f>_xlfn.IFNA(_xlfn.IFNA(_xlfn.IFNA(INDEX(l_goods!$B$3:$B$65537,MATCH($C304,l_goods!$A$3:$A$65537,0)),INDEX(background_technosphere!$F$2:$F$65536,MATCH($C304,background_technosphere!$C$2:$C$65536,0))),INDEX(l_fp!$B$3:$B$65537,MATCH($C304,l_fp!$A$3:$A$65537,0))),"")</f>
        <v/>
      </c>
      <c r="H304" s="110" t="str">
        <f>_xlfn.IFNA(_xlfn.IFNA(_xlfn.IFNA(INDEX(l_goods!$B$3:$B$65537,MATCH($G304,l_goods!$A$3:$A$65537,0)),INDEX(background_technosphere!$F$2:$F$65536,MATCH($G304,background_technosphere!$C$2:$C$65536,0))),INDEX(l_fp!$B$3:$B$65537,MATCH($G304,l_fp!$A$3:$A$65537,0))),"")</f>
        <v/>
      </c>
    </row>
    <row r="305" spans="2:8" x14ac:dyDescent="0.25">
      <c r="B305" s="109" t="str">
        <f>_xlfn.IFNA(INDEX(l_act!$B$3:$B$65537,MATCH($A305,l_act!$A$3:$A$65537,0)),"")</f>
        <v/>
      </c>
      <c r="D305" s="66" t="str">
        <f>_xlfn.IFNA(_xlfn.IFNA(_xlfn.IFNA(INDEX(l_goods!$B$3:$B$65537,MATCH($C305,l_goods!$A$3:$A$65537,0)),INDEX(background_technosphere!$F$2:$F$65536,MATCH($C305,background_technosphere!$C$2:$C$65536,0))),INDEX(l_fp!$B$3:$B$65537,MATCH($C305,l_fp!$A$3:$A$65537,0))),"")</f>
        <v/>
      </c>
      <c r="H305" s="110" t="str">
        <f>_xlfn.IFNA(_xlfn.IFNA(_xlfn.IFNA(INDEX(l_goods!$B$3:$B$65537,MATCH($G305,l_goods!$A$3:$A$65537,0)),INDEX(background_technosphere!$F$2:$F$65536,MATCH($G305,background_technosphere!$C$2:$C$65536,0))),INDEX(l_fp!$B$3:$B$65537,MATCH($G305,l_fp!$A$3:$A$65537,0))),"")</f>
        <v/>
      </c>
    </row>
    <row r="306" spans="2:8" x14ac:dyDescent="0.25">
      <c r="B306" s="109" t="str">
        <f>_xlfn.IFNA(INDEX(l_act!$B$3:$B$65537,MATCH($A306,l_act!$A$3:$A$65537,0)),"")</f>
        <v/>
      </c>
      <c r="D306" s="66" t="str">
        <f>_xlfn.IFNA(_xlfn.IFNA(_xlfn.IFNA(INDEX(l_goods!$B$3:$B$65537,MATCH($C306,l_goods!$A$3:$A$65537,0)),INDEX(background_technosphere!$F$2:$F$65536,MATCH($C306,background_technosphere!$C$2:$C$65536,0))),INDEX(l_fp!$B$3:$B$65537,MATCH($C306,l_fp!$A$3:$A$65537,0))),"")</f>
        <v/>
      </c>
      <c r="H306" s="110" t="str">
        <f>_xlfn.IFNA(_xlfn.IFNA(_xlfn.IFNA(INDEX(l_goods!$B$3:$B$65537,MATCH($G306,l_goods!$A$3:$A$65537,0)),INDEX(background_technosphere!$F$2:$F$65536,MATCH($G306,background_technosphere!$C$2:$C$65536,0))),INDEX(l_fp!$B$3:$B$65537,MATCH($G306,l_fp!$A$3:$A$65537,0))),"")</f>
        <v/>
      </c>
    </row>
    <row r="307" spans="2:8" x14ac:dyDescent="0.25">
      <c r="B307" s="109" t="str">
        <f>_xlfn.IFNA(INDEX(l_act!$B$3:$B$65537,MATCH($A307,l_act!$A$3:$A$65537,0)),"")</f>
        <v/>
      </c>
      <c r="D307" s="66" t="str">
        <f>_xlfn.IFNA(_xlfn.IFNA(_xlfn.IFNA(INDEX(l_goods!$B$3:$B$65537,MATCH($C307,l_goods!$A$3:$A$65537,0)),INDEX(background_technosphere!$F$2:$F$65536,MATCH($C307,background_technosphere!$C$2:$C$65536,0))),INDEX(l_fp!$B$3:$B$65537,MATCH($C307,l_fp!$A$3:$A$65537,0))),"")</f>
        <v/>
      </c>
      <c r="H307" s="110" t="str">
        <f>_xlfn.IFNA(_xlfn.IFNA(_xlfn.IFNA(INDEX(l_goods!$B$3:$B$65537,MATCH($G307,l_goods!$A$3:$A$65537,0)),INDEX(background_technosphere!$F$2:$F$65536,MATCH($G307,background_technosphere!$C$2:$C$65536,0))),INDEX(l_fp!$B$3:$B$65537,MATCH($G307,l_fp!$A$3:$A$65537,0))),"")</f>
        <v/>
      </c>
    </row>
    <row r="308" spans="2:8" x14ac:dyDescent="0.25">
      <c r="B308" s="109" t="str">
        <f>_xlfn.IFNA(INDEX(l_act!$B$3:$B$65537,MATCH($A308,l_act!$A$3:$A$65537,0)),"")</f>
        <v/>
      </c>
      <c r="D308" s="66" t="str">
        <f>_xlfn.IFNA(_xlfn.IFNA(_xlfn.IFNA(INDEX(l_goods!$B$3:$B$65537,MATCH($C308,l_goods!$A$3:$A$65537,0)),INDEX(background_technosphere!$F$2:$F$65536,MATCH($C308,background_technosphere!$C$2:$C$65536,0))),INDEX(l_fp!$B$3:$B$65537,MATCH($C308,l_fp!$A$3:$A$65537,0))),"")</f>
        <v/>
      </c>
      <c r="H308" s="110" t="str">
        <f>_xlfn.IFNA(_xlfn.IFNA(_xlfn.IFNA(INDEX(l_goods!$B$3:$B$65537,MATCH($G308,l_goods!$A$3:$A$65537,0)),INDEX(background_technosphere!$F$2:$F$65536,MATCH($G308,background_technosphere!$C$2:$C$65536,0))),INDEX(l_fp!$B$3:$B$65537,MATCH($G308,l_fp!$A$3:$A$65537,0))),"")</f>
        <v/>
      </c>
    </row>
    <row r="309" spans="2:8" x14ac:dyDescent="0.25">
      <c r="B309" s="109" t="str">
        <f>_xlfn.IFNA(INDEX(l_act!$B$3:$B$65537,MATCH($A309,l_act!$A$3:$A$65537,0)),"")</f>
        <v/>
      </c>
      <c r="D309" s="66" t="str">
        <f>_xlfn.IFNA(_xlfn.IFNA(_xlfn.IFNA(INDEX(l_goods!$B$3:$B$65537,MATCH($C309,l_goods!$A$3:$A$65537,0)),INDEX(background_technosphere!$F$2:$F$65536,MATCH($C309,background_technosphere!$C$2:$C$65536,0))),INDEX(l_fp!$B$3:$B$65537,MATCH($C309,l_fp!$A$3:$A$65537,0))),"")</f>
        <v/>
      </c>
      <c r="H309" s="110" t="str">
        <f>_xlfn.IFNA(_xlfn.IFNA(_xlfn.IFNA(INDEX(l_goods!$B$3:$B$65537,MATCH($G309,l_goods!$A$3:$A$65537,0)),INDEX(background_technosphere!$F$2:$F$65536,MATCH($G309,background_technosphere!$C$2:$C$65536,0))),INDEX(l_fp!$B$3:$B$65537,MATCH($G309,l_fp!$A$3:$A$65537,0))),"")</f>
        <v/>
      </c>
    </row>
    <row r="310" spans="2:8" x14ac:dyDescent="0.25">
      <c r="B310" s="109" t="str">
        <f>_xlfn.IFNA(INDEX(l_act!$B$3:$B$65537,MATCH($A310,l_act!$A$3:$A$65537,0)),"")</f>
        <v/>
      </c>
      <c r="D310" s="66" t="str">
        <f>_xlfn.IFNA(_xlfn.IFNA(_xlfn.IFNA(INDEX(l_goods!$B$3:$B$65537,MATCH($C310,l_goods!$A$3:$A$65537,0)),INDEX(background_technosphere!$F$2:$F$65536,MATCH($C310,background_technosphere!$C$2:$C$65536,0))),INDEX(l_fp!$B$3:$B$65537,MATCH($C310,l_fp!$A$3:$A$65537,0))),"")</f>
        <v/>
      </c>
      <c r="H310" s="110" t="str">
        <f>_xlfn.IFNA(_xlfn.IFNA(_xlfn.IFNA(INDEX(l_goods!$B$3:$B$65537,MATCH($G310,l_goods!$A$3:$A$65537,0)),INDEX(background_technosphere!$F$2:$F$65536,MATCH($G310,background_technosphere!$C$2:$C$65536,0))),INDEX(l_fp!$B$3:$B$65537,MATCH($G310,l_fp!$A$3:$A$65537,0))),"")</f>
        <v/>
      </c>
    </row>
    <row r="311" spans="2:8" x14ac:dyDescent="0.25">
      <c r="B311" s="109" t="str">
        <f>_xlfn.IFNA(INDEX(l_act!$B$3:$B$65537,MATCH($A311,l_act!$A$3:$A$65537,0)),"")</f>
        <v/>
      </c>
      <c r="D311" s="66" t="str">
        <f>_xlfn.IFNA(_xlfn.IFNA(_xlfn.IFNA(INDEX(l_goods!$B$3:$B$65537,MATCH($C311,l_goods!$A$3:$A$65537,0)),INDEX(background_technosphere!$F$2:$F$65536,MATCH($C311,background_technosphere!$C$2:$C$65536,0))),INDEX(l_fp!$B$3:$B$65537,MATCH($C311,l_fp!$A$3:$A$65537,0))),"")</f>
        <v/>
      </c>
      <c r="H311" s="110" t="str">
        <f>_xlfn.IFNA(_xlfn.IFNA(_xlfn.IFNA(INDEX(l_goods!$B$3:$B$65537,MATCH($G311,l_goods!$A$3:$A$65537,0)),INDEX(background_technosphere!$F$2:$F$65536,MATCH($G311,background_technosphere!$C$2:$C$65536,0))),INDEX(l_fp!$B$3:$B$65537,MATCH($G311,l_fp!$A$3:$A$65537,0))),"")</f>
        <v/>
      </c>
    </row>
    <row r="312" spans="2:8" x14ac:dyDescent="0.25">
      <c r="B312" s="109" t="str">
        <f>_xlfn.IFNA(INDEX(l_act!$B$3:$B$65537,MATCH($A312,l_act!$A$3:$A$65537,0)),"")</f>
        <v/>
      </c>
      <c r="D312" s="66" t="str">
        <f>_xlfn.IFNA(_xlfn.IFNA(_xlfn.IFNA(INDEX(l_goods!$B$3:$B$65537,MATCH($C312,l_goods!$A$3:$A$65537,0)),INDEX(background_technosphere!$F$2:$F$65536,MATCH($C312,background_technosphere!$C$2:$C$65536,0))),INDEX(l_fp!$B$3:$B$65537,MATCH($C312,l_fp!$A$3:$A$65537,0))),"")</f>
        <v/>
      </c>
      <c r="H312" s="110" t="str">
        <f>_xlfn.IFNA(_xlfn.IFNA(_xlfn.IFNA(INDEX(l_goods!$B$3:$B$65537,MATCH($G312,l_goods!$A$3:$A$65537,0)),INDEX(background_technosphere!$F$2:$F$65536,MATCH($G312,background_technosphere!$C$2:$C$65536,0))),INDEX(l_fp!$B$3:$B$65537,MATCH($G312,l_fp!$A$3:$A$65537,0))),"")</f>
        <v/>
      </c>
    </row>
    <row r="313" spans="2:8" x14ac:dyDescent="0.25">
      <c r="B313" s="109" t="str">
        <f>_xlfn.IFNA(INDEX(l_act!$B$3:$B$65537,MATCH($A313,l_act!$A$3:$A$65537,0)),"")</f>
        <v/>
      </c>
      <c r="D313" s="66" t="str">
        <f>_xlfn.IFNA(_xlfn.IFNA(_xlfn.IFNA(INDEX(l_goods!$B$3:$B$65537,MATCH($C313,l_goods!$A$3:$A$65537,0)),INDEX(background_technosphere!$F$2:$F$65536,MATCH($C313,background_technosphere!$C$2:$C$65536,0))),INDEX(l_fp!$B$3:$B$65537,MATCH($C313,l_fp!$A$3:$A$65537,0))),"")</f>
        <v/>
      </c>
      <c r="H313" s="110" t="str">
        <f>_xlfn.IFNA(_xlfn.IFNA(_xlfn.IFNA(INDEX(l_goods!$B$3:$B$65537,MATCH($G313,l_goods!$A$3:$A$65537,0)),INDEX(background_technosphere!$F$2:$F$65536,MATCH($G313,background_technosphere!$C$2:$C$65536,0))),INDEX(l_fp!$B$3:$B$65537,MATCH($G313,l_fp!$A$3:$A$65537,0))),"")</f>
        <v/>
      </c>
    </row>
    <row r="314" spans="2:8" x14ac:dyDescent="0.25">
      <c r="B314" s="109" t="str">
        <f>_xlfn.IFNA(INDEX(l_act!$B$3:$B$65537,MATCH($A314,l_act!$A$3:$A$65537,0)),"")</f>
        <v/>
      </c>
      <c r="D314" s="66" t="str">
        <f>_xlfn.IFNA(_xlfn.IFNA(_xlfn.IFNA(INDEX(l_goods!$B$3:$B$65537,MATCH($C314,l_goods!$A$3:$A$65537,0)),INDEX(background_technosphere!$F$2:$F$65536,MATCH($C314,background_technosphere!$C$2:$C$65536,0))),INDEX(l_fp!$B$3:$B$65537,MATCH($C314,l_fp!$A$3:$A$65537,0))),"")</f>
        <v/>
      </c>
      <c r="H314" s="110" t="str">
        <f>_xlfn.IFNA(_xlfn.IFNA(_xlfn.IFNA(INDEX(l_goods!$B$3:$B$65537,MATCH($G314,l_goods!$A$3:$A$65537,0)),INDEX(background_technosphere!$F$2:$F$65536,MATCH($G314,background_technosphere!$C$2:$C$65536,0))),INDEX(l_fp!$B$3:$B$65537,MATCH($G314,l_fp!$A$3:$A$65537,0))),"")</f>
        <v/>
      </c>
    </row>
    <row r="315" spans="2:8" x14ac:dyDescent="0.25">
      <c r="B315" s="109" t="str">
        <f>_xlfn.IFNA(INDEX(l_act!$B$3:$B$65537,MATCH($A315,l_act!$A$3:$A$65537,0)),"")</f>
        <v/>
      </c>
      <c r="D315" s="66" t="str">
        <f>_xlfn.IFNA(_xlfn.IFNA(_xlfn.IFNA(INDEX(l_goods!$B$3:$B$65537,MATCH($C315,l_goods!$A$3:$A$65537,0)),INDEX(background_technosphere!$F$2:$F$65536,MATCH($C315,background_technosphere!$C$2:$C$65536,0))),INDEX(l_fp!$B$3:$B$65537,MATCH($C315,l_fp!$A$3:$A$65537,0))),"")</f>
        <v/>
      </c>
      <c r="H315" s="110" t="str">
        <f>_xlfn.IFNA(_xlfn.IFNA(_xlfn.IFNA(INDEX(l_goods!$B$3:$B$65537,MATCH($G315,l_goods!$A$3:$A$65537,0)),INDEX(background_technosphere!$F$2:$F$65536,MATCH($G315,background_technosphere!$C$2:$C$65536,0))),INDEX(l_fp!$B$3:$B$65537,MATCH($G315,l_fp!$A$3:$A$65537,0))),"")</f>
        <v/>
      </c>
    </row>
    <row r="316" spans="2:8" x14ac:dyDescent="0.25">
      <c r="B316" s="109" t="str">
        <f>_xlfn.IFNA(INDEX(l_act!$B$3:$B$65537,MATCH($A316,l_act!$A$3:$A$65537,0)),"")</f>
        <v/>
      </c>
      <c r="D316" s="66" t="str">
        <f>_xlfn.IFNA(_xlfn.IFNA(_xlfn.IFNA(INDEX(l_goods!$B$3:$B$65537,MATCH($C316,l_goods!$A$3:$A$65537,0)),INDEX(background_technosphere!$F$2:$F$65536,MATCH($C316,background_technosphere!$C$2:$C$65536,0))),INDEX(l_fp!$B$3:$B$65537,MATCH($C316,l_fp!$A$3:$A$65537,0))),"")</f>
        <v/>
      </c>
      <c r="H316" s="110" t="str">
        <f>_xlfn.IFNA(_xlfn.IFNA(_xlfn.IFNA(INDEX(l_goods!$B$3:$B$65537,MATCH($G316,l_goods!$A$3:$A$65537,0)),INDEX(background_technosphere!$F$2:$F$65536,MATCH($G316,background_technosphere!$C$2:$C$65536,0))),INDEX(l_fp!$B$3:$B$65537,MATCH($G316,l_fp!$A$3:$A$65537,0))),"")</f>
        <v/>
      </c>
    </row>
    <row r="317" spans="2:8" x14ac:dyDescent="0.25">
      <c r="B317" s="109" t="str">
        <f>_xlfn.IFNA(INDEX(l_act!$B$3:$B$65537,MATCH($A317,l_act!$A$3:$A$65537,0)),"")</f>
        <v/>
      </c>
      <c r="D317" s="66" t="str">
        <f>_xlfn.IFNA(_xlfn.IFNA(_xlfn.IFNA(INDEX(l_goods!$B$3:$B$65537,MATCH($C317,l_goods!$A$3:$A$65537,0)),INDEX(background_technosphere!$F$2:$F$65536,MATCH($C317,background_technosphere!$C$2:$C$65536,0))),INDEX(l_fp!$B$3:$B$65537,MATCH($C317,l_fp!$A$3:$A$65537,0))),"")</f>
        <v/>
      </c>
      <c r="H317" s="110" t="str">
        <f>_xlfn.IFNA(_xlfn.IFNA(_xlfn.IFNA(INDEX(l_goods!$B$3:$B$65537,MATCH($G317,l_goods!$A$3:$A$65537,0)),INDEX(background_technosphere!$F$2:$F$65536,MATCH($G317,background_technosphere!$C$2:$C$65536,0))),INDEX(l_fp!$B$3:$B$65537,MATCH($G317,l_fp!$A$3:$A$65537,0))),"")</f>
        <v/>
      </c>
    </row>
    <row r="318" spans="2:8" x14ac:dyDescent="0.25">
      <c r="B318" s="109" t="str">
        <f>_xlfn.IFNA(INDEX(l_act!$B$3:$B$65537,MATCH($A318,l_act!$A$3:$A$65537,0)),"")</f>
        <v/>
      </c>
      <c r="D318" s="66" t="str">
        <f>_xlfn.IFNA(_xlfn.IFNA(_xlfn.IFNA(INDEX(l_goods!$B$3:$B$65537,MATCH($C318,l_goods!$A$3:$A$65537,0)),INDEX(background_technosphere!$F$2:$F$65536,MATCH($C318,background_technosphere!$C$2:$C$65536,0))),INDEX(l_fp!$B$3:$B$65537,MATCH($C318,l_fp!$A$3:$A$65537,0))),"")</f>
        <v/>
      </c>
      <c r="H318" s="110" t="str">
        <f>_xlfn.IFNA(_xlfn.IFNA(_xlfn.IFNA(INDEX(l_goods!$B$3:$B$65537,MATCH($G318,l_goods!$A$3:$A$65537,0)),INDEX(background_technosphere!$F$2:$F$65536,MATCH($G318,background_technosphere!$C$2:$C$65536,0))),INDEX(l_fp!$B$3:$B$65537,MATCH($G318,l_fp!$A$3:$A$65537,0))),"")</f>
        <v/>
      </c>
    </row>
    <row r="319" spans="2:8" x14ac:dyDescent="0.25">
      <c r="B319" s="109" t="str">
        <f>_xlfn.IFNA(INDEX(l_act!$B$3:$B$65537,MATCH($A319,l_act!$A$3:$A$65537,0)),"")</f>
        <v/>
      </c>
      <c r="D319" s="66" t="str">
        <f>_xlfn.IFNA(_xlfn.IFNA(_xlfn.IFNA(INDEX(l_goods!$B$3:$B$65537,MATCH($C319,l_goods!$A$3:$A$65537,0)),INDEX(background_technosphere!$F$2:$F$65536,MATCH($C319,background_technosphere!$C$2:$C$65536,0))),INDEX(l_fp!$B$3:$B$65537,MATCH($C319,l_fp!$A$3:$A$65537,0))),"")</f>
        <v/>
      </c>
      <c r="H319" s="110" t="str">
        <f>_xlfn.IFNA(_xlfn.IFNA(_xlfn.IFNA(INDEX(l_goods!$B$3:$B$65537,MATCH($G319,l_goods!$A$3:$A$65537,0)),INDEX(background_technosphere!$F$2:$F$65536,MATCH($G319,background_technosphere!$C$2:$C$65536,0))),INDEX(l_fp!$B$3:$B$65537,MATCH($G319,l_fp!$A$3:$A$65537,0))),"")</f>
        <v/>
      </c>
    </row>
    <row r="320" spans="2:8" x14ac:dyDescent="0.25">
      <c r="B320" s="109" t="str">
        <f>_xlfn.IFNA(INDEX(l_act!$B$3:$B$65537,MATCH($A320,l_act!$A$3:$A$65537,0)),"")</f>
        <v/>
      </c>
      <c r="D320" s="66" t="str">
        <f>_xlfn.IFNA(_xlfn.IFNA(_xlfn.IFNA(INDEX(l_goods!$B$3:$B$65537,MATCH($C320,l_goods!$A$3:$A$65537,0)),INDEX(background_technosphere!$F$2:$F$65536,MATCH($C320,background_technosphere!$C$2:$C$65536,0))),INDEX(l_fp!$B$3:$B$65537,MATCH($C320,l_fp!$A$3:$A$65537,0))),"")</f>
        <v/>
      </c>
      <c r="H320" s="110" t="str">
        <f>_xlfn.IFNA(_xlfn.IFNA(_xlfn.IFNA(INDEX(l_goods!$B$3:$B$65537,MATCH($G320,l_goods!$A$3:$A$65537,0)),INDEX(background_technosphere!$F$2:$F$65536,MATCH($G320,background_technosphere!$C$2:$C$65536,0))),INDEX(l_fp!$B$3:$B$65537,MATCH($G320,l_fp!$A$3:$A$65537,0))),"")</f>
        <v/>
      </c>
    </row>
    <row r="321" spans="2:8" x14ac:dyDescent="0.25">
      <c r="B321" s="109" t="str">
        <f>_xlfn.IFNA(INDEX(l_act!$B$3:$B$65537,MATCH($A321,l_act!$A$3:$A$65537,0)),"")</f>
        <v/>
      </c>
      <c r="D321" s="66" t="str">
        <f>_xlfn.IFNA(_xlfn.IFNA(_xlfn.IFNA(INDEX(l_goods!$B$3:$B$65537,MATCH($C321,l_goods!$A$3:$A$65537,0)),INDEX(background_technosphere!$F$2:$F$65536,MATCH($C321,background_technosphere!$C$2:$C$65536,0))),INDEX(l_fp!$B$3:$B$65537,MATCH($C321,l_fp!$A$3:$A$65537,0))),"")</f>
        <v/>
      </c>
      <c r="H321" s="110" t="str">
        <f>_xlfn.IFNA(_xlfn.IFNA(_xlfn.IFNA(INDEX(l_goods!$B$3:$B$65537,MATCH($G321,l_goods!$A$3:$A$65537,0)),INDEX(background_technosphere!$F$2:$F$65536,MATCH($G321,background_technosphere!$C$2:$C$65536,0))),INDEX(l_fp!$B$3:$B$65537,MATCH($G321,l_fp!$A$3:$A$65537,0))),"")</f>
        <v/>
      </c>
    </row>
    <row r="322" spans="2:8" x14ac:dyDescent="0.25">
      <c r="B322" s="109" t="str">
        <f>_xlfn.IFNA(INDEX(l_act!$B$3:$B$65537,MATCH($A322,l_act!$A$3:$A$65537,0)),"")</f>
        <v/>
      </c>
      <c r="D322" s="66" t="str">
        <f>_xlfn.IFNA(_xlfn.IFNA(_xlfn.IFNA(INDEX(l_goods!$B$3:$B$65537,MATCH($C322,l_goods!$A$3:$A$65537,0)),INDEX(background_technosphere!$F$2:$F$65536,MATCH($C322,background_technosphere!$C$2:$C$65536,0))),INDEX(l_fp!$B$3:$B$65537,MATCH($C322,l_fp!$A$3:$A$65537,0))),"")</f>
        <v/>
      </c>
      <c r="H322" s="110" t="str">
        <f>_xlfn.IFNA(_xlfn.IFNA(_xlfn.IFNA(INDEX(l_goods!$B$3:$B$65537,MATCH($G322,l_goods!$A$3:$A$65537,0)),INDEX(background_technosphere!$F$2:$F$65536,MATCH($G322,background_technosphere!$C$2:$C$65536,0))),INDEX(l_fp!$B$3:$B$65537,MATCH($G322,l_fp!$A$3:$A$65537,0))),"")</f>
        <v/>
      </c>
    </row>
    <row r="323" spans="2:8" x14ac:dyDescent="0.25">
      <c r="B323" s="109" t="str">
        <f>_xlfn.IFNA(INDEX(l_act!$B$3:$B$65537,MATCH($A323,l_act!$A$3:$A$65537,0)),"")</f>
        <v/>
      </c>
      <c r="D323" s="66" t="str">
        <f>_xlfn.IFNA(_xlfn.IFNA(_xlfn.IFNA(INDEX(l_goods!$B$3:$B$65537,MATCH($C323,l_goods!$A$3:$A$65537,0)),INDEX(background_technosphere!$F$2:$F$65536,MATCH($C323,background_technosphere!$C$2:$C$65536,0))),INDEX(l_fp!$B$3:$B$65537,MATCH($C323,l_fp!$A$3:$A$65537,0))),"")</f>
        <v/>
      </c>
      <c r="H323" s="110" t="str">
        <f>_xlfn.IFNA(_xlfn.IFNA(_xlfn.IFNA(INDEX(l_goods!$B$3:$B$65537,MATCH($G323,l_goods!$A$3:$A$65537,0)),INDEX(background_technosphere!$F$2:$F$65536,MATCH($G323,background_technosphere!$C$2:$C$65536,0))),INDEX(l_fp!$B$3:$B$65537,MATCH($G323,l_fp!$A$3:$A$65537,0))),"")</f>
        <v/>
      </c>
    </row>
    <row r="324" spans="2:8" x14ac:dyDescent="0.25">
      <c r="B324" s="109" t="str">
        <f>_xlfn.IFNA(INDEX(l_act!$B$3:$B$65537,MATCH($A324,l_act!$A$3:$A$65537,0)),"")</f>
        <v/>
      </c>
      <c r="D324" s="66" t="str">
        <f>_xlfn.IFNA(_xlfn.IFNA(_xlfn.IFNA(INDEX(l_goods!$B$3:$B$65537,MATCH($C324,l_goods!$A$3:$A$65537,0)),INDEX(background_technosphere!$F$2:$F$65536,MATCH($C324,background_technosphere!$C$2:$C$65536,0))),INDEX(l_fp!$B$3:$B$65537,MATCH($C324,l_fp!$A$3:$A$65537,0))),"")</f>
        <v/>
      </c>
      <c r="H324" s="110" t="str">
        <f>_xlfn.IFNA(_xlfn.IFNA(_xlfn.IFNA(INDEX(l_goods!$B$3:$B$65537,MATCH($G324,l_goods!$A$3:$A$65537,0)),INDEX(background_technosphere!$F$2:$F$65536,MATCH($G324,background_technosphere!$C$2:$C$65536,0))),INDEX(l_fp!$B$3:$B$65537,MATCH($G324,l_fp!$A$3:$A$65537,0))),"")</f>
        <v/>
      </c>
    </row>
    <row r="325" spans="2:8" x14ac:dyDescent="0.25">
      <c r="B325" s="109" t="str">
        <f>_xlfn.IFNA(INDEX(l_act!$B$3:$B$65537,MATCH($A325,l_act!$A$3:$A$65537,0)),"")</f>
        <v/>
      </c>
      <c r="D325" s="66" t="str">
        <f>_xlfn.IFNA(_xlfn.IFNA(_xlfn.IFNA(INDEX(l_goods!$B$3:$B$65537,MATCH($C325,l_goods!$A$3:$A$65537,0)),INDEX(background_technosphere!$F$2:$F$65536,MATCH($C325,background_technosphere!$C$2:$C$65536,0))),INDEX(l_fp!$B$3:$B$65537,MATCH($C325,l_fp!$A$3:$A$65537,0))),"")</f>
        <v/>
      </c>
      <c r="H325" s="110" t="str">
        <f>_xlfn.IFNA(_xlfn.IFNA(_xlfn.IFNA(INDEX(l_goods!$B$3:$B$65537,MATCH($G325,l_goods!$A$3:$A$65537,0)),INDEX(background_technosphere!$F$2:$F$65536,MATCH($G325,background_technosphere!$C$2:$C$65536,0))),INDEX(l_fp!$B$3:$B$65537,MATCH($G325,l_fp!$A$3:$A$65537,0))),"")</f>
        <v/>
      </c>
    </row>
    <row r="326" spans="2:8" x14ac:dyDescent="0.25">
      <c r="B326" s="109" t="str">
        <f>_xlfn.IFNA(INDEX(l_act!$B$3:$B$65537,MATCH($A326,l_act!$A$3:$A$65537,0)),"")</f>
        <v/>
      </c>
      <c r="D326" s="66" t="str">
        <f>_xlfn.IFNA(_xlfn.IFNA(_xlfn.IFNA(INDEX(l_goods!$B$3:$B$65537,MATCH($C326,l_goods!$A$3:$A$65537,0)),INDEX(background_technosphere!$F$2:$F$65536,MATCH($C326,background_technosphere!$C$2:$C$65536,0))),INDEX(l_fp!$B$3:$B$65537,MATCH($C326,l_fp!$A$3:$A$65537,0))),"")</f>
        <v/>
      </c>
      <c r="H326" s="110" t="str">
        <f>_xlfn.IFNA(_xlfn.IFNA(_xlfn.IFNA(INDEX(l_goods!$B$3:$B$65537,MATCH($G326,l_goods!$A$3:$A$65537,0)),INDEX(background_technosphere!$F$2:$F$65536,MATCH($G326,background_technosphere!$C$2:$C$65536,0))),INDEX(l_fp!$B$3:$B$65537,MATCH($G326,l_fp!$A$3:$A$65537,0))),"")</f>
        <v/>
      </c>
    </row>
    <row r="327" spans="2:8" x14ac:dyDescent="0.25">
      <c r="B327" s="109" t="str">
        <f>_xlfn.IFNA(INDEX(l_act!$B$3:$B$65537,MATCH($A327,l_act!$A$3:$A$65537,0)),"")</f>
        <v/>
      </c>
      <c r="D327" s="66" t="str">
        <f>_xlfn.IFNA(_xlfn.IFNA(_xlfn.IFNA(INDEX(l_goods!$B$3:$B$65537,MATCH($C327,l_goods!$A$3:$A$65537,0)),INDEX(background_technosphere!$F$2:$F$65536,MATCH($C327,background_technosphere!$C$2:$C$65536,0))),INDEX(l_fp!$B$3:$B$65537,MATCH($C327,l_fp!$A$3:$A$65537,0))),"")</f>
        <v/>
      </c>
      <c r="H327" s="110" t="str">
        <f>_xlfn.IFNA(_xlfn.IFNA(_xlfn.IFNA(INDEX(l_goods!$B$3:$B$65537,MATCH($G327,l_goods!$A$3:$A$65537,0)),INDEX(background_technosphere!$F$2:$F$65536,MATCH($G327,background_technosphere!$C$2:$C$65536,0))),INDEX(l_fp!$B$3:$B$65537,MATCH($G327,l_fp!$A$3:$A$65537,0))),"")</f>
        <v/>
      </c>
    </row>
    <row r="328" spans="2:8" x14ac:dyDescent="0.25">
      <c r="B328" s="109" t="str">
        <f>_xlfn.IFNA(INDEX(l_act!$B$3:$B$65537,MATCH($A328,l_act!$A$3:$A$65537,0)),"")</f>
        <v/>
      </c>
      <c r="D328" s="66" t="str">
        <f>_xlfn.IFNA(_xlfn.IFNA(_xlfn.IFNA(INDEX(l_goods!$B$3:$B$65537,MATCH($C328,l_goods!$A$3:$A$65537,0)),INDEX(background_technosphere!$F$2:$F$65536,MATCH($C328,background_technosphere!$C$2:$C$65536,0))),INDEX(l_fp!$B$3:$B$65537,MATCH($C328,l_fp!$A$3:$A$65537,0))),"")</f>
        <v/>
      </c>
      <c r="H328" s="110" t="str">
        <f>_xlfn.IFNA(_xlfn.IFNA(_xlfn.IFNA(INDEX(l_goods!$B$3:$B$65537,MATCH($G328,l_goods!$A$3:$A$65537,0)),INDEX(background_technosphere!$F$2:$F$65536,MATCH($G328,background_technosphere!$C$2:$C$65536,0))),INDEX(l_fp!$B$3:$B$65537,MATCH($G328,l_fp!$A$3:$A$65537,0))),"")</f>
        <v/>
      </c>
    </row>
    <row r="329" spans="2:8" x14ac:dyDescent="0.25">
      <c r="B329" s="109" t="str">
        <f>_xlfn.IFNA(INDEX(l_act!$B$3:$B$65537,MATCH($A329,l_act!$A$3:$A$65537,0)),"")</f>
        <v/>
      </c>
      <c r="D329" s="66" t="str">
        <f>_xlfn.IFNA(_xlfn.IFNA(_xlfn.IFNA(INDEX(l_goods!$B$3:$B$65537,MATCH($C329,l_goods!$A$3:$A$65537,0)),INDEX(background_technosphere!$F$2:$F$65536,MATCH($C329,background_technosphere!$C$2:$C$65536,0))),INDEX(l_fp!$B$3:$B$65537,MATCH($C329,l_fp!$A$3:$A$65537,0))),"")</f>
        <v/>
      </c>
      <c r="H329" s="110" t="str">
        <f>_xlfn.IFNA(_xlfn.IFNA(_xlfn.IFNA(INDEX(l_goods!$B$3:$B$65537,MATCH($G329,l_goods!$A$3:$A$65537,0)),INDEX(background_technosphere!$F$2:$F$65536,MATCH($G329,background_technosphere!$C$2:$C$65536,0))),INDEX(l_fp!$B$3:$B$65537,MATCH($G329,l_fp!$A$3:$A$65537,0))),"")</f>
        <v/>
      </c>
    </row>
    <row r="330" spans="2:8" x14ac:dyDescent="0.25">
      <c r="B330" s="109" t="str">
        <f>_xlfn.IFNA(INDEX(l_act!$B$3:$B$65537,MATCH($A330,l_act!$A$3:$A$65537,0)),"")</f>
        <v/>
      </c>
      <c r="D330" s="66" t="str">
        <f>_xlfn.IFNA(_xlfn.IFNA(_xlfn.IFNA(INDEX(l_goods!$B$3:$B$65537,MATCH($C330,l_goods!$A$3:$A$65537,0)),INDEX(background_technosphere!$F$2:$F$65536,MATCH($C330,background_technosphere!$C$2:$C$65536,0))),INDEX(l_fp!$B$3:$B$65537,MATCH($C330,l_fp!$A$3:$A$65537,0))),"")</f>
        <v/>
      </c>
      <c r="H330" s="110" t="str">
        <f>_xlfn.IFNA(_xlfn.IFNA(_xlfn.IFNA(INDEX(l_goods!$B$3:$B$65537,MATCH($G330,l_goods!$A$3:$A$65537,0)),INDEX(background_technosphere!$F$2:$F$65536,MATCH($G330,background_technosphere!$C$2:$C$65536,0))),INDEX(l_fp!$B$3:$B$65537,MATCH($G330,l_fp!$A$3:$A$65537,0))),"")</f>
        <v/>
      </c>
    </row>
    <row r="331" spans="2:8" x14ac:dyDescent="0.25">
      <c r="B331" s="109" t="str">
        <f>_xlfn.IFNA(INDEX(l_act!$B$3:$B$65537,MATCH($A331,l_act!$A$3:$A$65537,0)),"")</f>
        <v/>
      </c>
      <c r="D331" s="66" t="str">
        <f>_xlfn.IFNA(_xlfn.IFNA(_xlfn.IFNA(INDEX(l_goods!$B$3:$B$65537,MATCH($C331,l_goods!$A$3:$A$65537,0)),INDEX(background_technosphere!$F$2:$F$65536,MATCH($C331,background_technosphere!$C$2:$C$65536,0))),INDEX(l_fp!$B$3:$B$65537,MATCH($C331,l_fp!$A$3:$A$65537,0))),"")</f>
        <v/>
      </c>
      <c r="H331" s="110" t="str">
        <f>_xlfn.IFNA(_xlfn.IFNA(_xlfn.IFNA(INDEX(l_goods!$B$3:$B$65537,MATCH($G331,l_goods!$A$3:$A$65537,0)),INDEX(background_technosphere!$F$2:$F$65536,MATCH($G331,background_technosphere!$C$2:$C$65536,0))),INDEX(l_fp!$B$3:$B$65537,MATCH($G331,l_fp!$A$3:$A$65537,0))),"")</f>
        <v/>
      </c>
    </row>
    <row r="332" spans="2:8" x14ac:dyDescent="0.25">
      <c r="B332" s="109" t="str">
        <f>_xlfn.IFNA(INDEX(l_act!$B$3:$B$65537,MATCH($A332,l_act!$A$3:$A$65537,0)),"")</f>
        <v/>
      </c>
      <c r="D332" s="66" t="str">
        <f>_xlfn.IFNA(_xlfn.IFNA(_xlfn.IFNA(INDEX(l_goods!$B$3:$B$65537,MATCH($C332,l_goods!$A$3:$A$65537,0)),INDEX(background_technosphere!$F$2:$F$65536,MATCH($C332,background_technosphere!$C$2:$C$65536,0))),INDEX(l_fp!$B$3:$B$65537,MATCH($C332,l_fp!$A$3:$A$65537,0))),"")</f>
        <v/>
      </c>
      <c r="H332" s="110" t="str">
        <f>_xlfn.IFNA(_xlfn.IFNA(_xlfn.IFNA(INDEX(l_goods!$B$3:$B$65537,MATCH($G332,l_goods!$A$3:$A$65537,0)),INDEX(background_technosphere!$F$2:$F$65536,MATCH($G332,background_technosphere!$C$2:$C$65536,0))),INDEX(l_fp!$B$3:$B$65537,MATCH($G332,l_fp!$A$3:$A$65537,0))),"")</f>
        <v/>
      </c>
    </row>
    <row r="333" spans="2:8" x14ac:dyDescent="0.25">
      <c r="B333" s="109" t="str">
        <f>_xlfn.IFNA(INDEX(l_act!$B$3:$B$65537,MATCH($A333,l_act!$A$3:$A$65537,0)),"")</f>
        <v/>
      </c>
      <c r="D333" s="66" t="str">
        <f>_xlfn.IFNA(_xlfn.IFNA(_xlfn.IFNA(INDEX(l_goods!$B$3:$B$65537,MATCH($C333,l_goods!$A$3:$A$65537,0)),INDEX(background_technosphere!$F$2:$F$65536,MATCH($C333,background_technosphere!$C$2:$C$65536,0))),INDEX(l_fp!$B$3:$B$65537,MATCH($C333,l_fp!$A$3:$A$65537,0))),"")</f>
        <v/>
      </c>
      <c r="H333" s="110" t="str">
        <f>_xlfn.IFNA(_xlfn.IFNA(_xlfn.IFNA(INDEX(l_goods!$B$3:$B$65537,MATCH($G333,l_goods!$A$3:$A$65537,0)),INDEX(background_technosphere!$F$2:$F$65536,MATCH($G333,background_technosphere!$C$2:$C$65536,0))),INDEX(l_fp!$B$3:$B$65537,MATCH($G333,l_fp!$A$3:$A$65537,0))),"")</f>
        <v/>
      </c>
    </row>
    <row r="334" spans="2:8" x14ac:dyDescent="0.25">
      <c r="B334" s="109" t="str">
        <f>_xlfn.IFNA(INDEX(l_act!$B$3:$B$65537,MATCH($A334,l_act!$A$3:$A$65537,0)),"")</f>
        <v/>
      </c>
      <c r="D334" s="66" t="str">
        <f>_xlfn.IFNA(_xlfn.IFNA(_xlfn.IFNA(INDEX(l_goods!$B$3:$B$65537,MATCH($C334,l_goods!$A$3:$A$65537,0)),INDEX(background_technosphere!$F$2:$F$65536,MATCH($C334,background_technosphere!$C$2:$C$65536,0))),INDEX(l_fp!$B$3:$B$65537,MATCH($C334,l_fp!$A$3:$A$65537,0))),"")</f>
        <v/>
      </c>
      <c r="H334" s="110" t="str">
        <f>_xlfn.IFNA(_xlfn.IFNA(_xlfn.IFNA(INDEX(l_goods!$B$3:$B$65537,MATCH($G334,l_goods!$A$3:$A$65537,0)),INDEX(background_technosphere!$F$2:$F$65536,MATCH($G334,background_technosphere!$C$2:$C$65536,0))),INDEX(l_fp!$B$3:$B$65537,MATCH($G334,l_fp!$A$3:$A$65537,0))),"")</f>
        <v/>
      </c>
    </row>
    <row r="335" spans="2:8" x14ac:dyDescent="0.25">
      <c r="B335" s="109" t="str">
        <f>_xlfn.IFNA(INDEX(l_act!$B$3:$B$65537,MATCH($A335,l_act!$A$3:$A$65537,0)),"")</f>
        <v/>
      </c>
      <c r="D335" s="66" t="str">
        <f>_xlfn.IFNA(_xlfn.IFNA(_xlfn.IFNA(INDEX(l_goods!$B$3:$B$65537,MATCH($C335,l_goods!$A$3:$A$65537,0)),INDEX(background_technosphere!$F$2:$F$65536,MATCH($C335,background_technosphere!$C$2:$C$65536,0))),INDEX(l_fp!$B$3:$B$65537,MATCH($C335,l_fp!$A$3:$A$65537,0))),"")</f>
        <v/>
      </c>
      <c r="H335" s="110" t="str">
        <f>_xlfn.IFNA(_xlfn.IFNA(_xlfn.IFNA(INDEX(l_goods!$B$3:$B$65537,MATCH($G335,l_goods!$A$3:$A$65537,0)),INDEX(background_technosphere!$F$2:$F$65536,MATCH($G335,background_technosphere!$C$2:$C$65536,0))),INDEX(l_fp!$B$3:$B$65537,MATCH($G335,l_fp!$A$3:$A$65537,0))),"")</f>
        <v/>
      </c>
    </row>
    <row r="336" spans="2:8" x14ac:dyDescent="0.25">
      <c r="B336" s="109" t="str">
        <f>_xlfn.IFNA(INDEX(l_act!$B$3:$B$65537,MATCH($A336,l_act!$A$3:$A$65537,0)),"")</f>
        <v/>
      </c>
      <c r="D336" s="66" t="str">
        <f>_xlfn.IFNA(_xlfn.IFNA(_xlfn.IFNA(INDEX(l_goods!$B$3:$B$65537,MATCH($C336,l_goods!$A$3:$A$65537,0)),INDEX(background_technosphere!$F$2:$F$65536,MATCH($C336,background_technosphere!$C$2:$C$65536,0))),INDEX(l_fp!$B$3:$B$65537,MATCH($C336,l_fp!$A$3:$A$65537,0))),"")</f>
        <v/>
      </c>
      <c r="H336" s="110" t="str">
        <f>_xlfn.IFNA(_xlfn.IFNA(_xlfn.IFNA(INDEX(l_goods!$B$3:$B$65537,MATCH($G336,l_goods!$A$3:$A$65537,0)),INDEX(background_technosphere!$F$2:$F$65536,MATCH($G336,background_technosphere!$C$2:$C$65536,0))),INDEX(l_fp!$B$3:$B$65537,MATCH($G336,l_fp!$A$3:$A$65537,0))),"")</f>
        <v/>
      </c>
    </row>
    <row r="337" spans="2:8" x14ac:dyDescent="0.25">
      <c r="B337" s="109" t="str">
        <f>_xlfn.IFNA(INDEX(l_act!$B$3:$B$65537,MATCH($A337,l_act!$A$3:$A$65537,0)),"")</f>
        <v/>
      </c>
      <c r="D337" s="66" t="str">
        <f>_xlfn.IFNA(_xlfn.IFNA(_xlfn.IFNA(INDEX(l_goods!$B$3:$B$65537,MATCH($C337,l_goods!$A$3:$A$65537,0)),INDEX(background_technosphere!$F$2:$F$65536,MATCH($C337,background_technosphere!$C$2:$C$65536,0))),INDEX(l_fp!$B$3:$B$65537,MATCH($C337,l_fp!$A$3:$A$65537,0))),"")</f>
        <v/>
      </c>
      <c r="H337" s="110" t="str">
        <f>_xlfn.IFNA(_xlfn.IFNA(_xlfn.IFNA(INDEX(l_goods!$B$3:$B$65537,MATCH($G337,l_goods!$A$3:$A$65537,0)),INDEX(background_technosphere!$F$2:$F$65536,MATCH($G337,background_technosphere!$C$2:$C$65536,0))),INDEX(l_fp!$B$3:$B$65537,MATCH($G337,l_fp!$A$3:$A$65537,0))),"")</f>
        <v/>
      </c>
    </row>
    <row r="338" spans="2:8" x14ac:dyDescent="0.25">
      <c r="B338" s="109" t="str">
        <f>_xlfn.IFNA(INDEX(l_act!$B$3:$B$65537,MATCH($A338,l_act!$A$3:$A$65537,0)),"")</f>
        <v/>
      </c>
      <c r="D338" s="66" t="str">
        <f>_xlfn.IFNA(_xlfn.IFNA(_xlfn.IFNA(INDEX(l_goods!$B$3:$B$65537,MATCH($C338,l_goods!$A$3:$A$65537,0)),INDEX(background_technosphere!$F$2:$F$65536,MATCH($C338,background_technosphere!$C$2:$C$65536,0))),INDEX(l_fp!$B$3:$B$65537,MATCH($C338,l_fp!$A$3:$A$65537,0))),"")</f>
        <v/>
      </c>
      <c r="H338" s="110" t="str">
        <f>_xlfn.IFNA(_xlfn.IFNA(_xlfn.IFNA(INDEX(l_goods!$B$3:$B$65537,MATCH($G338,l_goods!$A$3:$A$65537,0)),INDEX(background_technosphere!$F$2:$F$65536,MATCH($G338,background_technosphere!$C$2:$C$65536,0))),INDEX(l_fp!$B$3:$B$65537,MATCH($G338,l_fp!$A$3:$A$65537,0))),"")</f>
        <v/>
      </c>
    </row>
    <row r="339" spans="2:8" x14ac:dyDescent="0.25">
      <c r="B339" s="109" t="str">
        <f>_xlfn.IFNA(INDEX(l_act!$B$3:$B$65537,MATCH($A339,l_act!$A$3:$A$65537,0)),"")</f>
        <v/>
      </c>
      <c r="D339" s="66" t="str">
        <f>_xlfn.IFNA(_xlfn.IFNA(_xlfn.IFNA(INDEX(l_goods!$B$3:$B$65537,MATCH($C339,l_goods!$A$3:$A$65537,0)),INDEX(background_technosphere!$F$2:$F$65536,MATCH($C339,background_technosphere!$C$2:$C$65536,0))),INDEX(l_fp!$B$3:$B$65537,MATCH($C339,l_fp!$A$3:$A$65537,0))),"")</f>
        <v/>
      </c>
      <c r="H339" s="110" t="str">
        <f>_xlfn.IFNA(_xlfn.IFNA(_xlfn.IFNA(INDEX(l_goods!$B$3:$B$65537,MATCH($G339,l_goods!$A$3:$A$65537,0)),INDEX(background_technosphere!$F$2:$F$65536,MATCH($G339,background_technosphere!$C$2:$C$65536,0))),INDEX(l_fp!$B$3:$B$65537,MATCH($G339,l_fp!$A$3:$A$65537,0))),"")</f>
        <v/>
      </c>
    </row>
    <row r="340" spans="2:8" x14ac:dyDescent="0.25">
      <c r="B340" s="109" t="str">
        <f>_xlfn.IFNA(INDEX(l_act!$B$3:$B$65537,MATCH($A340,l_act!$A$3:$A$65537,0)),"")</f>
        <v/>
      </c>
      <c r="D340" s="66" t="str">
        <f>_xlfn.IFNA(_xlfn.IFNA(_xlfn.IFNA(INDEX(l_goods!$B$3:$B$65537,MATCH($C340,l_goods!$A$3:$A$65537,0)),INDEX(background_technosphere!$F$2:$F$65536,MATCH($C340,background_technosphere!$C$2:$C$65536,0))),INDEX(l_fp!$B$3:$B$65537,MATCH($C340,l_fp!$A$3:$A$65537,0))),"")</f>
        <v/>
      </c>
      <c r="H340" s="110" t="str">
        <f>_xlfn.IFNA(_xlfn.IFNA(_xlfn.IFNA(INDEX(l_goods!$B$3:$B$65537,MATCH($G340,l_goods!$A$3:$A$65537,0)),INDEX(background_technosphere!$F$2:$F$65536,MATCH($G340,background_technosphere!$C$2:$C$65536,0))),INDEX(l_fp!$B$3:$B$65537,MATCH($G340,l_fp!$A$3:$A$65537,0))),"")</f>
        <v/>
      </c>
    </row>
    <row r="341" spans="2:8" x14ac:dyDescent="0.25">
      <c r="B341" s="109" t="str">
        <f>_xlfn.IFNA(INDEX(l_act!$B$3:$B$65537,MATCH($A341,l_act!$A$3:$A$65537,0)),"")</f>
        <v/>
      </c>
      <c r="D341" s="66" t="str">
        <f>_xlfn.IFNA(_xlfn.IFNA(_xlfn.IFNA(INDEX(l_goods!$B$3:$B$65537,MATCH($C341,l_goods!$A$3:$A$65537,0)),INDEX(background_technosphere!$F$2:$F$65536,MATCH($C341,background_technosphere!$C$2:$C$65536,0))),INDEX(l_fp!$B$3:$B$65537,MATCH($C341,l_fp!$A$3:$A$65537,0))),"")</f>
        <v/>
      </c>
      <c r="H341" s="110" t="str">
        <f>_xlfn.IFNA(_xlfn.IFNA(_xlfn.IFNA(INDEX(l_goods!$B$3:$B$65537,MATCH($G341,l_goods!$A$3:$A$65537,0)),INDEX(background_technosphere!$F$2:$F$65536,MATCH($G341,background_technosphere!$C$2:$C$65536,0))),INDEX(l_fp!$B$3:$B$65537,MATCH($G341,l_fp!$A$3:$A$65537,0))),"")</f>
        <v/>
      </c>
    </row>
    <row r="342" spans="2:8" x14ac:dyDescent="0.25">
      <c r="B342" s="109" t="str">
        <f>_xlfn.IFNA(INDEX(l_act!$B$3:$B$65537,MATCH($A342,l_act!$A$3:$A$65537,0)),"")</f>
        <v/>
      </c>
      <c r="D342" s="66" t="str">
        <f>_xlfn.IFNA(_xlfn.IFNA(_xlfn.IFNA(INDEX(l_goods!$B$3:$B$65537,MATCH($C342,l_goods!$A$3:$A$65537,0)),INDEX(background_technosphere!$F$2:$F$65536,MATCH($C342,background_technosphere!$C$2:$C$65536,0))),INDEX(l_fp!$B$3:$B$65537,MATCH($C342,l_fp!$A$3:$A$65537,0))),"")</f>
        <v/>
      </c>
      <c r="H342" s="110" t="str">
        <f>_xlfn.IFNA(_xlfn.IFNA(_xlfn.IFNA(INDEX(l_goods!$B$3:$B$65537,MATCH($G342,l_goods!$A$3:$A$65537,0)),INDEX(background_technosphere!$F$2:$F$65536,MATCH($G342,background_technosphere!$C$2:$C$65536,0))),INDEX(l_fp!$B$3:$B$65537,MATCH($G342,l_fp!$A$3:$A$65537,0))),"")</f>
        <v/>
      </c>
    </row>
    <row r="343" spans="2:8" x14ac:dyDescent="0.25">
      <c r="B343" s="109" t="str">
        <f>_xlfn.IFNA(INDEX(l_act!$B$3:$B$65537,MATCH($A343,l_act!$A$3:$A$65537,0)),"")</f>
        <v/>
      </c>
      <c r="D343" s="66" t="str">
        <f>_xlfn.IFNA(_xlfn.IFNA(_xlfn.IFNA(INDEX(l_goods!$B$3:$B$65537,MATCH($C343,l_goods!$A$3:$A$65537,0)),INDEX(background_technosphere!$F$2:$F$65536,MATCH($C343,background_technosphere!$C$2:$C$65536,0))),INDEX(l_fp!$B$3:$B$65537,MATCH($C343,l_fp!$A$3:$A$65537,0))),"")</f>
        <v/>
      </c>
      <c r="H343" s="110" t="str">
        <f>_xlfn.IFNA(_xlfn.IFNA(_xlfn.IFNA(INDEX(l_goods!$B$3:$B$65537,MATCH($G343,l_goods!$A$3:$A$65537,0)),INDEX(background_technosphere!$F$2:$F$65536,MATCH($G343,background_technosphere!$C$2:$C$65536,0))),INDEX(l_fp!$B$3:$B$65537,MATCH($G343,l_fp!$A$3:$A$65537,0))),"")</f>
        <v/>
      </c>
    </row>
    <row r="344" spans="2:8" x14ac:dyDescent="0.25">
      <c r="B344" s="109" t="str">
        <f>_xlfn.IFNA(INDEX(l_act!$B$3:$B$65537,MATCH($A344,l_act!$A$3:$A$65537,0)),"")</f>
        <v/>
      </c>
      <c r="D344" s="66" t="str">
        <f>_xlfn.IFNA(_xlfn.IFNA(_xlfn.IFNA(INDEX(l_goods!$B$3:$B$65537,MATCH($C344,l_goods!$A$3:$A$65537,0)),INDEX(background_technosphere!$F$2:$F$65536,MATCH($C344,background_technosphere!$C$2:$C$65536,0))),INDEX(l_fp!$B$3:$B$65537,MATCH($C344,l_fp!$A$3:$A$65537,0))),"")</f>
        <v/>
      </c>
      <c r="H344" s="110" t="str">
        <f>_xlfn.IFNA(_xlfn.IFNA(_xlfn.IFNA(INDEX(l_goods!$B$3:$B$65537,MATCH($G344,l_goods!$A$3:$A$65537,0)),INDEX(background_technosphere!$F$2:$F$65536,MATCH($G344,background_technosphere!$C$2:$C$65536,0))),INDEX(l_fp!$B$3:$B$65537,MATCH($G344,l_fp!$A$3:$A$65537,0))),"")</f>
        <v/>
      </c>
    </row>
    <row r="345" spans="2:8" x14ac:dyDescent="0.25">
      <c r="B345" s="109" t="str">
        <f>_xlfn.IFNA(INDEX(l_act!$B$3:$B$65537,MATCH($A345,l_act!$A$3:$A$65537,0)),"")</f>
        <v/>
      </c>
      <c r="D345" s="66" t="str">
        <f>_xlfn.IFNA(_xlfn.IFNA(_xlfn.IFNA(INDEX(l_goods!$B$3:$B$65537,MATCH($C345,l_goods!$A$3:$A$65537,0)),INDEX(background_technosphere!$F$2:$F$65536,MATCH($C345,background_technosphere!$C$2:$C$65536,0))),INDEX(l_fp!$B$3:$B$65537,MATCH($C345,l_fp!$A$3:$A$65537,0))),"")</f>
        <v/>
      </c>
      <c r="H345" s="110" t="str">
        <f>_xlfn.IFNA(_xlfn.IFNA(_xlfn.IFNA(INDEX(l_goods!$B$3:$B$65537,MATCH($G345,l_goods!$A$3:$A$65537,0)),INDEX(background_technosphere!$F$2:$F$65536,MATCH($G345,background_technosphere!$C$2:$C$65536,0))),INDEX(l_fp!$B$3:$B$65537,MATCH($G345,l_fp!$A$3:$A$65537,0))),"")</f>
        <v/>
      </c>
    </row>
    <row r="346" spans="2:8" x14ac:dyDescent="0.25">
      <c r="B346" s="109" t="str">
        <f>_xlfn.IFNA(INDEX(l_act!$B$3:$B$65537,MATCH($A346,l_act!$A$3:$A$65537,0)),"")</f>
        <v/>
      </c>
      <c r="D346" s="66" t="str">
        <f>_xlfn.IFNA(_xlfn.IFNA(_xlfn.IFNA(INDEX(l_goods!$B$3:$B$65537,MATCH($C346,l_goods!$A$3:$A$65537,0)),INDEX(background_technosphere!$F$2:$F$65536,MATCH($C346,background_technosphere!$C$2:$C$65536,0))),INDEX(l_fp!$B$3:$B$65537,MATCH($C346,l_fp!$A$3:$A$65537,0))),"")</f>
        <v/>
      </c>
      <c r="H346" s="110" t="str">
        <f>_xlfn.IFNA(_xlfn.IFNA(_xlfn.IFNA(INDEX(l_goods!$B$3:$B$65537,MATCH($G346,l_goods!$A$3:$A$65537,0)),INDEX(background_technosphere!$F$2:$F$65536,MATCH($G346,background_technosphere!$C$2:$C$65536,0))),INDEX(l_fp!$B$3:$B$65537,MATCH($G346,l_fp!$A$3:$A$65537,0))),"")</f>
        <v/>
      </c>
    </row>
    <row r="347" spans="2:8" x14ac:dyDescent="0.25">
      <c r="B347" s="109" t="str">
        <f>_xlfn.IFNA(INDEX(l_act!$B$3:$B$65537,MATCH($A347,l_act!$A$3:$A$65537,0)),"")</f>
        <v/>
      </c>
      <c r="D347" s="66" t="str">
        <f>_xlfn.IFNA(_xlfn.IFNA(_xlfn.IFNA(INDEX(l_goods!$B$3:$B$65537,MATCH($C347,l_goods!$A$3:$A$65537,0)),INDEX(background_technosphere!$F$2:$F$65536,MATCH($C347,background_technosphere!$C$2:$C$65536,0))),INDEX(l_fp!$B$3:$B$65537,MATCH($C347,l_fp!$A$3:$A$65537,0))),"")</f>
        <v/>
      </c>
      <c r="H347" s="110" t="str">
        <f>_xlfn.IFNA(_xlfn.IFNA(_xlfn.IFNA(INDEX(l_goods!$B$3:$B$65537,MATCH($G347,l_goods!$A$3:$A$65537,0)),INDEX(background_technosphere!$F$2:$F$65536,MATCH($G347,background_technosphere!$C$2:$C$65536,0))),INDEX(l_fp!$B$3:$B$65537,MATCH($G347,l_fp!$A$3:$A$65537,0))),"")</f>
        <v/>
      </c>
    </row>
    <row r="348" spans="2:8" x14ac:dyDescent="0.25">
      <c r="B348" s="109" t="str">
        <f>_xlfn.IFNA(INDEX(l_act!$B$3:$B$65537,MATCH($A348,l_act!$A$3:$A$65537,0)),"")</f>
        <v/>
      </c>
      <c r="D348" s="66" t="str">
        <f>_xlfn.IFNA(_xlfn.IFNA(_xlfn.IFNA(INDEX(l_goods!$B$3:$B$65537,MATCH($C348,l_goods!$A$3:$A$65537,0)),INDEX(background_technosphere!$F$2:$F$65536,MATCH($C348,background_technosphere!$C$2:$C$65536,0))),INDEX(l_fp!$B$3:$B$65537,MATCH($C348,l_fp!$A$3:$A$65537,0))),"")</f>
        <v/>
      </c>
      <c r="H348" s="110" t="str">
        <f>_xlfn.IFNA(_xlfn.IFNA(_xlfn.IFNA(INDEX(l_goods!$B$3:$B$65537,MATCH($G348,l_goods!$A$3:$A$65537,0)),INDEX(background_technosphere!$F$2:$F$65536,MATCH($G348,background_technosphere!$C$2:$C$65536,0))),INDEX(l_fp!$B$3:$B$65537,MATCH($G348,l_fp!$A$3:$A$65537,0))),"")</f>
        <v/>
      </c>
    </row>
    <row r="349" spans="2:8" x14ac:dyDescent="0.25">
      <c r="B349" s="109" t="str">
        <f>_xlfn.IFNA(INDEX(l_act!$B$3:$B$65537,MATCH($A349,l_act!$A$3:$A$65537,0)),"")</f>
        <v/>
      </c>
      <c r="D349" s="66" t="str">
        <f>_xlfn.IFNA(_xlfn.IFNA(_xlfn.IFNA(INDEX(l_goods!$B$3:$B$65537,MATCH($C349,l_goods!$A$3:$A$65537,0)),INDEX(background_technosphere!$F$2:$F$65536,MATCH($C349,background_technosphere!$C$2:$C$65536,0))),INDEX(l_fp!$B$3:$B$65537,MATCH($C349,l_fp!$A$3:$A$65537,0))),"")</f>
        <v/>
      </c>
      <c r="H349" s="110" t="str">
        <f>_xlfn.IFNA(_xlfn.IFNA(_xlfn.IFNA(INDEX(l_goods!$B$3:$B$65537,MATCH($G349,l_goods!$A$3:$A$65537,0)),INDEX(background_technosphere!$F$2:$F$65536,MATCH($G349,background_technosphere!$C$2:$C$65536,0))),INDEX(l_fp!$B$3:$B$65537,MATCH($G349,l_fp!$A$3:$A$65537,0))),"")</f>
        <v/>
      </c>
    </row>
    <row r="350" spans="2:8" x14ac:dyDescent="0.25">
      <c r="B350" s="109" t="str">
        <f>_xlfn.IFNA(INDEX(l_act!$B$3:$B$65537,MATCH($A350,l_act!$A$3:$A$65537,0)),"")</f>
        <v/>
      </c>
      <c r="D350" s="66" t="str">
        <f>_xlfn.IFNA(_xlfn.IFNA(_xlfn.IFNA(INDEX(l_goods!$B$3:$B$65537,MATCH($C350,l_goods!$A$3:$A$65537,0)),INDEX(background_technosphere!$F$2:$F$65536,MATCH($C350,background_technosphere!$C$2:$C$65536,0))),INDEX(l_fp!$B$3:$B$65537,MATCH($C350,l_fp!$A$3:$A$65537,0))),"")</f>
        <v/>
      </c>
      <c r="H350" s="110" t="str">
        <f>_xlfn.IFNA(_xlfn.IFNA(_xlfn.IFNA(INDEX(l_goods!$B$3:$B$65537,MATCH($G350,l_goods!$A$3:$A$65537,0)),INDEX(background_technosphere!$F$2:$F$65536,MATCH($G350,background_technosphere!$C$2:$C$65536,0))),INDEX(l_fp!$B$3:$B$65537,MATCH($G350,l_fp!$A$3:$A$65537,0))),"")</f>
        <v/>
      </c>
    </row>
    <row r="351" spans="2:8" x14ac:dyDescent="0.25">
      <c r="B351" s="109" t="str">
        <f>_xlfn.IFNA(INDEX(l_act!$B$3:$B$65537,MATCH($A351,l_act!$A$3:$A$65537,0)),"")</f>
        <v/>
      </c>
      <c r="D351" s="66" t="str">
        <f>_xlfn.IFNA(_xlfn.IFNA(_xlfn.IFNA(INDEX(l_goods!$B$3:$B$65537,MATCH($C351,l_goods!$A$3:$A$65537,0)),INDEX(background_technosphere!$F$2:$F$65536,MATCH($C351,background_technosphere!$C$2:$C$65536,0))),INDEX(l_fp!$B$3:$B$65537,MATCH($C351,l_fp!$A$3:$A$65537,0))),"")</f>
        <v/>
      </c>
      <c r="H351" s="110" t="str">
        <f>_xlfn.IFNA(_xlfn.IFNA(_xlfn.IFNA(INDEX(l_goods!$B$3:$B$65537,MATCH($G351,l_goods!$A$3:$A$65537,0)),INDEX(background_technosphere!$F$2:$F$65536,MATCH($G351,background_technosphere!$C$2:$C$65536,0))),INDEX(l_fp!$B$3:$B$65537,MATCH($G351,l_fp!$A$3:$A$65537,0))),"")</f>
        <v/>
      </c>
    </row>
    <row r="352" spans="2:8" x14ac:dyDescent="0.25">
      <c r="B352" s="109" t="str">
        <f>_xlfn.IFNA(INDEX(l_act!$B$3:$B$65537,MATCH($A352,l_act!$A$3:$A$65537,0)),"")</f>
        <v/>
      </c>
      <c r="D352" s="66" t="str">
        <f>_xlfn.IFNA(_xlfn.IFNA(_xlfn.IFNA(INDEX(l_goods!$B$3:$B$65537,MATCH($C352,l_goods!$A$3:$A$65537,0)),INDEX(background_technosphere!$F$2:$F$65536,MATCH($C352,background_technosphere!$C$2:$C$65536,0))),INDEX(l_fp!$B$3:$B$65537,MATCH($C352,l_fp!$A$3:$A$65537,0))),"")</f>
        <v/>
      </c>
      <c r="H352" s="110" t="str">
        <f>_xlfn.IFNA(_xlfn.IFNA(_xlfn.IFNA(INDEX(l_goods!$B$3:$B$65537,MATCH($G352,l_goods!$A$3:$A$65537,0)),INDEX(background_technosphere!$F$2:$F$65536,MATCH($G352,background_technosphere!$C$2:$C$65536,0))),INDEX(l_fp!$B$3:$B$65537,MATCH($G352,l_fp!$A$3:$A$65537,0))),"")</f>
        <v/>
      </c>
    </row>
    <row r="353" spans="2:8" x14ac:dyDescent="0.25">
      <c r="B353" s="109" t="str">
        <f>_xlfn.IFNA(INDEX(l_act!$B$3:$B$65537,MATCH($A353,l_act!$A$3:$A$65537,0)),"")</f>
        <v/>
      </c>
      <c r="D353" s="66" t="str">
        <f>_xlfn.IFNA(_xlfn.IFNA(_xlfn.IFNA(INDEX(l_goods!$B$3:$B$65537,MATCH($C353,l_goods!$A$3:$A$65537,0)),INDEX(background_technosphere!$F$2:$F$65536,MATCH($C353,background_technosphere!$C$2:$C$65536,0))),INDEX(l_fp!$B$3:$B$65537,MATCH($C353,l_fp!$A$3:$A$65537,0))),"")</f>
        <v/>
      </c>
      <c r="H353" s="110" t="str">
        <f>_xlfn.IFNA(_xlfn.IFNA(_xlfn.IFNA(INDEX(l_goods!$B$3:$B$65537,MATCH($G353,l_goods!$A$3:$A$65537,0)),INDEX(background_technosphere!$F$2:$F$65536,MATCH($G353,background_technosphere!$C$2:$C$65536,0))),INDEX(l_fp!$B$3:$B$65537,MATCH($G353,l_fp!$A$3:$A$65537,0))),"")</f>
        <v/>
      </c>
    </row>
    <row r="354" spans="2:8" x14ac:dyDescent="0.25">
      <c r="B354" s="109" t="str">
        <f>_xlfn.IFNA(INDEX(l_act!$B$3:$B$65537,MATCH($A354,l_act!$A$3:$A$65537,0)),"")</f>
        <v/>
      </c>
      <c r="D354" s="66" t="str">
        <f>_xlfn.IFNA(_xlfn.IFNA(_xlfn.IFNA(INDEX(l_goods!$B$3:$B$65537,MATCH($C354,l_goods!$A$3:$A$65537,0)),INDEX(background_technosphere!$F$2:$F$65536,MATCH($C354,background_technosphere!$C$2:$C$65536,0))),INDEX(l_fp!$B$3:$B$65537,MATCH($C354,l_fp!$A$3:$A$65537,0))),"")</f>
        <v/>
      </c>
      <c r="H354" s="110" t="str">
        <f>_xlfn.IFNA(_xlfn.IFNA(_xlfn.IFNA(INDEX(l_goods!$B$3:$B$65537,MATCH($G354,l_goods!$A$3:$A$65537,0)),INDEX(background_technosphere!$F$2:$F$65536,MATCH($G354,background_technosphere!$C$2:$C$65536,0))),INDEX(l_fp!$B$3:$B$65537,MATCH($G354,l_fp!$A$3:$A$65537,0))),"")</f>
        <v/>
      </c>
    </row>
    <row r="355" spans="2:8" x14ac:dyDescent="0.25">
      <c r="B355" s="109" t="str">
        <f>_xlfn.IFNA(INDEX(l_act!$B$3:$B$65537,MATCH($A355,l_act!$A$3:$A$65537,0)),"")</f>
        <v/>
      </c>
      <c r="D355" s="66" t="str">
        <f>_xlfn.IFNA(_xlfn.IFNA(_xlfn.IFNA(INDEX(l_goods!$B$3:$B$65537,MATCH($C355,l_goods!$A$3:$A$65537,0)),INDEX(background_technosphere!$F$2:$F$65536,MATCH($C355,background_technosphere!$C$2:$C$65536,0))),INDEX(l_fp!$B$3:$B$65537,MATCH($C355,l_fp!$A$3:$A$65537,0))),"")</f>
        <v/>
      </c>
      <c r="H355" s="110" t="str">
        <f>_xlfn.IFNA(_xlfn.IFNA(_xlfn.IFNA(INDEX(l_goods!$B$3:$B$65537,MATCH($G355,l_goods!$A$3:$A$65537,0)),INDEX(background_technosphere!$F$2:$F$65536,MATCH($G355,background_technosphere!$C$2:$C$65536,0))),INDEX(l_fp!$B$3:$B$65537,MATCH($G355,l_fp!$A$3:$A$65537,0))),"")</f>
        <v/>
      </c>
    </row>
    <row r="356" spans="2:8" x14ac:dyDescent="0.25">
      <c r="B356" s="109" t="str">
        <f>_xlfn.IFNA(INDEX(l_act!$B$3:$B$65537,MATCH($A356,l_act!$A$3:$A$65537,0)),"")</f>
        <v/>
      </c>
      <c r="D356" s="66" t="str">
        <f>_xlfn.IFNA(_xlfn.IFNA(_xlfn.IFNA(INDEX(l_goods!$B$3:$B$65537,MATCH($C356,l_goods!$A$3:$A$65537,0)),INDEX(background_technosphere!$F$2:$F$65536,MATCH($C356,background_technosphere!$C$2:$C$65536,0))),INDEX(l_fp!$B$3:$B$65537,MATCH($C356,l_fp!$A$3:$A$65537,0))),"")</f>
        <v/>
      </c>
      <c r="H356" s="110" t="str">
        <f>_xlfn.IFNA(_xlfn.IFNA(_xlfn.IFNA(INDEX(l_goods!$B$3:$B$65537,MATCH($G356,l_goods!$A$3:$A$65537,0)),INDEX(background_technosphere!$F$2:$F$65536,MATCH($G356,background_technosphere!$C$2:$C$65536,0))),INDEX(l_fp!$B$3:$B$65537,MATCH($G356,l_fp!$A$3:$A$65537,0))),"")</f>
        <v/>
      </c>
    </row>
    <row r="357" spans="2:8" x14ac:dyDescent="0.25">
      <c r="B357" s="109" t="str">
        <f>_xlfn.IFNA(INDEX(l_act!$B$3:$B$65537,MATCH($A357,l_act!$A$3:$A$65537,0)),"")</f>
        <v/>
      </c>
      <c r="D357" s="66" t="str">
        <f>_xlfn.IFNA(_xlfn.IFNA(_xlfn.IFNA(INDEX(l_goods!$B$3:$B$65537,MATCH($C357,l_goods!$A$3:$A$65537,0)),INDEX(background_technosphere!$F$2:$F$65536,MATCH($C357,background_technosphere!$C$2:$C$65536,0))),INDEX(l_fp!$B$3:$B$65537,MATCH($C357,l_fp!$A$3:$A$65537,0))),"")</f>
        <v/>
      </c>
      <c r="H357" s="110" t="str">
        <f>_xlfn.IFNA(_xlfn.IFNA(_xlfn.IFNA(INDEX(l_goods!$B$3:$B$65537,MATCH($G357,l_goods!$A$3:$A$65537,0)),INDEX(background_technosphere!$F$2:$F$65536,MATCH($G357,background_technosphere!$C$2:$C$65536,0))),INDEX(l_fp!$B$3:$B$65537,MATCH($G357,l_fp!$A$3:$A$65537,0))),"")</f>
        <v/>
      </c>
    </row>
    <row r="358" spans="2:8" x14ac:dyDescent="0.25">
      <c r="B358" s="109" t="str">
        <f>_xlfn.IFNA(INDEX(l_act!$B$3:$B$65537,MATCH($A358,l_act!$A$3:$A$65537,0)),"")</f>
        <v/>
      </c>
      <c r="D358" s="66" t="str">
        <f>_xlfn.IFNA(_xlfn.IFNA(_xlfn.IFNA(INDEX(l_goods!$B$3:$B$65537,MATCH($C358,l_goods!$A$3:$A$65537,0)),INDEX(background_technosphere!$F$2:$F$65536,MATCH($C358,background_technosphere!$C$2:$C$65536,0))),INDEX(l_fp!$B$3:$B$65537,MATCH($C358,l_fp!$A$3:$A$65537,0))),"")</f>
        <v/>
      </c>
      <c r="H358" s="110" t="str">
        <f>_xlfn.IFNA(_xlfn.IFNA(_xlfn.IFNA(INDEX(l_goods!$B$3:$B$65537,MATCH($G358,l_goods!$A$3:$A$65537,0)),INDEX(background_technosphere!$F$2:$F$65536,MATCH($G358,background_technosphere!$C$2:$C$65536,0))),INDEX(l_fp!$B$3:$B$65537,MATCH($G358,l_fp!$A$3:$A$65537,0))),"")</f>
        <v/>
      </c>
    </row>
    <row r="359" spans="2:8" x14ac:dyDescent="0.25">
      <c r="B359" s="109" t="str">
        <f>_xlfn.IFNA(INDEX(l_act!$B$3:$B$65537,MATCH($A359,l_act!$A$3:$A$65537,0)),"")</f>
        <v/>
      </c>
      <c r="D359" s="66" t="str">
        <f>_xlfn.IFNA(_xlfn.IFNA(_xlfn.IFNA(INDEX(l_goods!$B$3:$B$65537,MATCH($C359,l_goods!$A$3:$A$65537,0)),INDEX(background_technosphere!$F$2:$F$65536,MATCH($C359,background_technosphere!$C$2:$C$65536,0))),INDEX(l_fp!$B$3:$B$65537,MATCH($C359,l_fp!$A$3:$A$65537,0))),"")</f>
        <v/>
      </c>
      <c r="H359" s="110" t="str">
        <f>_xlfn.IFNA(_xlfn.IFNA(_xlfn.IFNA(INDEX(l_goods!$B$3:$B$65537,MATCH($G359,l_goods!$A$3:$A$65537,0)),INDEX(background_technosphere!$F$2:$F$65536,MATCH($G359,background_technosphere!$C$2:$C$65536,0))),INDEX(l_fp!$B$3:$B$65537,MATCH($G359,l_fp!$A$3:$A$65537,0))),"")</f>
        <v/>
      </c>
    </row>
    <row r="360" spans="2:8" x14ac:dyDescent="0.25">
      <c r="B360" s="109" t="str">
        <f>_xlfn.IFNA(INDEX(l_act!$B$3:$B$65537,MATCH($A360,l_act!$A$3:$A$65537,0)),"")</f>
        <v/>
      </c>
      <c r="D360" s="66" t="str">
        <f>_xlfn.IFNA(_xlfn.IFNA(_xlfn.IFNA(INDEX(l_goods!$B$3:$B$65537,MATCH($C360,l_goods!$A$3:$A$65537,0)),INDEX(background_technosphere!$F$2:$F$65536,MATCH($C360,background_technosphere!$C$2:$C$65536,0))),INDEX(l_fp!$B$3:$B$65537,MATCH($C360,l_fp!$A$3:$A$65537,0))),"")</f>
        <v/>
      </c>
      <c r="H360" s="110" t="str">
        <f>_xlfn.IFNA(_xlfn.IFNA(_xlfn.IFNA(INDEX(l_goods!$B$3:$B$65537,MATCH($G360,l_goods!$A$3:$A$65537,0)),INDEX(background_technosphere!$F$2:$F$65536,MATCH($G360,background_technosphere!$C$2:$C$65536,0))),INDEX(l_fp!$B$3:$B$65537,MATCH($G360,l_fp!$A$3:$A$65537,0))),"")</f>
        <v/>
      </c>
    </row>
    <row r="361" spans="2:8" x14ac:dyDescent="0.25">
      <c r="B361" s="109" t="str">
        <f>_xlfn.IFNA(INDEX(l_act!$B$3:$B$65537,MATCH($A361,l_act!$A$3:$A$65537,0)),"")</f>
        <v/>
      </c>
      <c r="D361" s="66" t="str">
        <f>_xlfn.IFNA(_xlfn.IFNA(_xlfn.IFNA(INDEX(l_goods!$B$3:$B$65537,MATCH($C361,l_goods!$A$3:$A$65537,0)),INDEX(background_technosphere!$F$2:$F$65536,MATCH($C361,background_technosphere!$C$2:$C$65536,0))),INDEX(l_fp!$B$3:$B$65537,MATCH($C361,l_fp!$A$3:$A$65537,0))),"")</f>
        <v/>
      </c>
      <c r="H361" s="110" t="str">
        <f>_xlfn.IFNA(_xlfn.IFNA(_xlfn.IFNA(INDEX(l_goods!$B$3:$B$65537,MATCH($G361,l_goods!$A$3:$A$65537,0)),INDEX(background_technosphere!$F$2:$F$65536,MATCH($G361,background_technosphere!$C$2:$C$65536,0))),INDEX(l_fp!$B$3:$B$65537,MATCH($G361,l_fp!$A$3:$A$65537,0))),"")</f>
        <v/>
      </c>
    </row>
    <row r="362" spans="2:8" x14ac:dyDescent="0.25">
      <c r="B362" s="109" t="str">
        <f>_xlfn.IFNA(INDEX(l_act!$B$3:$B$65537,MATCH($A362,l_act!$A$3:$A$65537,0)),"")</f>
        <v/>
      </c>
      <c r="D362" s="66" t="str">
        <f>_xlfn.IFNA(_xlfn.IFNA(_xlfn.IFNA(INDEX(l_goods!$B$3:$B$65537,MATCH($C362,l_goods!$A$3:$A$65537,0)),INDEX(background_technosphere!$F$2:$F$65536,MATCH($C362,background_technosphere!$C$2:$C$65536,0))),INDEX(l_fp!$B$3:$B$65537,MATCH($C362,l_fp!$A$3:$A$65537,0))),"")</f>
        <v/>
      </c>
      <c r="H362" s="110" t="str">
        <f>_xlfn.IFNA(_xlfn.IFNA(_xlfn.IFNA(INDEX(l_goods!$B$3:$B$65537,MATCH($G362,l_goods!$A$3:$A$65537,0)),INDEX(background_technosphere!$F$2:$F$65536,MATCH($G362,background_technosphere!$C$2:$C$65536,0))),INDEX(l_fp!$B$3:$B$65537,MATCH($G362,l_fp!$A$3:$A$65537,0))),"")</f>
        <v/>
      </c>
    </row>
    <row r="363" spans="2:8" x14ac:dyDescent="0.25">
      <c r="B363" s="109" t="str">
        <f>_xlfn.IFNA(INDEX(l_act!$B$3:$B$65537,MATCH($A363,l_act!$A$3:$A$65537,0)),"")</f>
        <v/>
      </c>
      <c r="D363" s="66" t="str">
        <f>_xlfn.IFNA(_xlfn.IFNA(_xlfn.IFNA(INDEX(l_goods!$B$3:$B$65537,MATCH($C363,l_goods!$A$3:$A$65537,0)),INDEX(background_technosphere!$F$2:$F$65536,MATCH($C363,background_technosphere!$C$2:$C$65536,0))),INDEX(l_fp!$B$3:$B$65537,MATCH($C363,l_fp!$A$3:$A$65537,0))),"")</f>
        <v/>
      </c>
      <c r="H363" s="110" t="str">
        <f>_xlfn.IFNA(_xlfn.IFNA(_xlfn.IFNA(INDEX(l_goods!$B$3:$B$65537,MATCH($G363,l_goods!$A$3:$A$65537,0)),INDEX(background_technosphere!$F$2:$F$65536,MATCH($G363,background_technosphere!$C$2:$C$65536,0))),INDEX(l_fp!$B$3:$B$65537,MATCH($G363,l_fp!$A$3:$A$65537,0))),"")</f>
        <v/>
      </c>
    </row>
    <row r="364" spans="2:8" x14ac:dyDescent="0.25">
      <c r="B364" s="109" t="str">
        <f>_xlfn.IFNA(INDEX(l_act!$B$3:$B$65537,MATCH($A364,l_act!$A$3:$A$65537,0)),"")</f>
        <v/>
      </c>
      <c r="D364" s="66" t="str">
        <f>_xlfn.IFNA(_xlfn.IFNA(_xlfn.IFNA(INDEX(l_goods!$B$3:$B$65537,MATCH($C364,l_goods!$A$3:$A$65537,0)),INDEX(background_technosphere!$F$2:$F$65536,MATCH($C364,background_technosphere!$C$2:$C$65536,0))),INDEX(l_fp!$B$3:$B$65537,MATCH($C364,l_fp!$A$3:$A$65537,0))),"")</f>
        <v/>
      </c>
      <c r="H364" s="110" t="str">
        <f>_xlfn.IFNA(_xlfn.IFNA(_xlfn.IFNA(INDEX(l_goods!$B$3:$B$65537,MATCH($G364,l_goods!$A$3:$A$65537,0)),INDEX(background_technosphere!$F$2:$F$65536,MATCH($G364,background_technosphere!$C$2:$C$65536,0))),INDEX(l_fp!$B$3:$B$65537,MATCH($G364,l_fp!$A$3:$A$65537,0))),"")</f>
        <v/>
      </c>
    </row>
    <row r="365" spans="2:8" x14ac:dyDescent="0.25">
      <c r="B365" s="109" t="str">
        <f>_xlfn.IFNA(INDEX(l_act!$B$3:$B$65537,MATCH($A365,l_act!$A$3:$A$65537,0)),"")</f>
        <v/>
      </c>
      <c r="D365" s="66" t="str">
        <f>_xlfn.IFNA(_xlfn.IFNA(_xlfn.IFNA(INDEX(l_goods!$B$3:$B$65537,MATCH($C365,l_goods!$A$3:$A$65537,0)),INDEX(background_technosphere!$F$2:$F$65536,MATCH($C365,background_technosphere!$C$2:$C$65536,0))),INDEX(l_fp!$B$3:$B$65537,MATCH($C365,l_fp!$A$3:$A$65537,0))),"")</f>
        <v/>
      </c>
      <c r="H365" s="110" t="str">
        <f>_xlfn.IFNA(_xlfn.IFNA(_xlfn.IFNA(INDEX(l_goods!$B$3:$B$65537,MATCH($G365,l_goods!$A$3:$A$65537,0)),INDEX(background_technosphere!$F$2:$F$65536,MATCH($G365,background_technosphere!$C$2:$C$65536,0))),INDEX(l_fp!$B$3:$B$65537,MATCH($G365,l_fp!$A$3:$A$65537,0))),"")</f>
        <v/>
      </c>
    </row>
    <row r="366" spans="2:8" x14ac:dyDescent="0.25">
      <c r="B366" s="109" t="str">
        <f>_xlfn.IFNA(INDEX(l_act!$B$3:$B$65537,MATCH($A366,l_act!$A$3:$A$65537,0)),"")</f>
        <v/>
      </c>
      <c r="D366" s="66" t="str">
        <f>_xlfn.IFNA(_xlfn.IFNA(_xlfn.IFNA(INDEX(l_goods!$B$3:$B$65537,MATCH($C366,l_goods!$A$3:$A$65537,0)),INDEX(background_technosphere!$F$2:$F$65536,MATCH($C366,background_technosphere!$C$2:$C$65536,0))),INDEX(l_fp!$B$3:$B$65537,MATCH($C366,l_fp!$A$3:$A$65537,0))),"")</f>
        <v/>
      </c>
      <c r="H366" s="110" t="str">
        <f>_xlfn.IFNA(_xlfn.IFNA(_xlfn.IFNA(INDEX(l_goods!$B$3:$B$65537,MATCH($G366,l_goods!$A$3:$A$65537,0)),INDEX(background_technosphere!$F$2:$F$65536,MATCH($G366,background_technosphere!$C$2:$C$65536,0))),INDEX(l_fp!$B$3:$B$65537,MATCH($G366,l_fp!$A$3:$A$65537,0))),"")</f>
        <v/>
      </c>
    </row>
    <row r="367" spans="2:8" x14ac:dyDescent="0.25">
      <c r="B367" s="109" t="str">
        <f>_xlfn.IFNA(INDEX(l_act!$B$3:$B$65537,MATCH($A367,l_act!$A$3:$A$65537,0)),"")</f>
        <v/>
      </c>
      <c r="D367" s="66" t="str">
        <f>_xlfn.IFNA(_xlfn.IFNA(_xlfn.IFNA(INDEX(l_goods!$B$3:$B$65537,MATCH($C367,l_goods!$A$3:$A$65537,0)),INDEX(background_technosphere!$F$2:$F$65536,MATCH($C367,background_technosphere!$C$2:$C$65536,0))),INDEX(l_fp!$B$3:$B$65537,MATCH($C367,l_fp!$A$3:$A$65537,0))),"")</f>
        <v/>
      </c>
      <c r="H367" s="110" t="str">
        <f>_xlfn.IFNA(_xlfn.IFNA(_xlfn.IFNA(INDEX(l_goods!$B$3:$B$65537,MATCH($G367,l_goods!$A$3:$A$65537,0)),INDEX(background_technosphere!$F$2:$F$65536,MATCH($G367,background_technosphere!$C$2:$C$65536,0))),INDEX(l_fp!$B$3:$B$65537,MATCH($G367,l_fp!$A$3:$A$65537,0))),"")</f>
        <v/>
      </c>
    </row>
    <row r="368" spans="2:8" x14ac:dyDescent="0.25">
      <c r="B368" s="109" t="str">
        <f>_xlfn.IFNA(INDEX(l_act!$B$3:$B$65537,MATCH($A368,l_act!$A$3:$A$65537,0)),"")</f>
        <v/>
      </c>
      <c r="D368" s="66" t="str">
        <f>_xlfn.IFNA(_xlfn.IFNA(_xlfn.IFNA(INDEX(l_goods!$B$3:$B$65537,MATCH($C368,l_goods!$A$3:$A$65537,0)),INDEX(background_technosphere!$F$2:$F$65536,MATCH($C368,background_technosphere!$C$2:$C$65536,0))),INDEX(l_fp!$B$3:$B$65537,MATCH($C368,l_fp!$A$3:$A$65537,0))),"")</f>
        <v/>
      </c>
      <c r="H368" s="110" t="str">
        <f>_xlfn.IFNA(_xlfn.IFNA(_xlfn.IFNA(INDEX(l_goods!$B$3:$B$65537,MATCH($G368,l_goods!$A$3:$A$65537,0)),INDEX(background_technosphere!$F$2:$F$65536,MATCH($G368,background_technosphere!$C$2:$C$65536,0))),INDEX(l_fp!$B$3:$B$65537,MATCH($G368,l_fp!$A$3:$A$65537,0))),"")</f>
        <v/>
      </c>
    </row>
    <row r="369" spans="2:8" x14ac:dyDescent="0.25">
      <c r="B369" s="109" t="str">
        <f>_xlfn.IFNA(INDEX(l_act!$B$3:$B$65537,MATCH($A369,l_act!$A$3:$A$65537,0)),"")</f>
        <v/>
      </c>
      <c r="D369" s="66" t="str">
        <f>_xlfn.IFNA(_xlfn.IFNA(_xlfn.IFNA(INDEX(l_goods!$B$3:$B$65537,MATCH($C369,l_goods!$A$3:$A$65537,0)),INDEX(background_technosphere!$F$2:$F$65536,MATCH($C369,background_technosphere!$C$2:$C$65536,0))),INDEX(l_fp!$B$3:$B$65537,MATCH($C369,l_fp!$A$3:$A$65537,0))),"")</f>
        <v/>
      </c>
      <c r="H369" s="110" t="str">
        <f>_xlfn.IFNA(_xlfn.IFNA(_xlfn.IFNA(INDEX(l_goods!$B$3:$B$65537,MATCH($G369,l_goods!$A$3:$A$65537,0)),INDEX(background_technosphere!$F$2:$F$65536,MATCH($G369,background_technosphere!$C$2:$C$65536,0))),INDEX(l_fp!$B$3:$B$65537,MATCH($G369,l_fp!$A$3:$A$65537,0))),"")</f>
        <v/>
      </c>
    </row>
    <row r="370" spans="2:8" x14ac:dyDescent="0.25">
      <c r="B370" s="109" t="str">
        <f>_xlfn.IFNA(INDEX(l_act!$B$3:$B$65537,MATCH($A370,l_act!$A$3:$A$65537,0)),"")</f>
        <v/>
      </c>
      <c r="D370" s="66" t="str">
        <f>_xlfn.IFNA(_xlfn.IFNA(_xlfn.IFNA(INDEX(l_goods!$B$3:$B$65537,MATCH($C370,l_goods!$A$3:$A$65537,0)),INDEX(background_technosphere!$F$2:$F$65536,MATCH($C370,background_technosphere!$C$2:$C$65536,0))),INDEX(l_fp!$B$3:$B$65537,MATCH($C370,l_fp!$A$3:$A$65537,0))),"")</f>
        <v/>
      </c>
      <c r="H370" s="110" t="str">
        <f>_xlfn.IFNA(_xlfn.IFNA(_xlfn.IFNA(INDEX(l_goods!$B$3:$B$65537,MATCH($G370,l_goods!$A$3:$A$65537,0)),INDEX(background_technosphere!$F$2:$F$65536,MATCH($G370,background_technosphere!$C$2:$C$65536,0))),INDEX(l_fp!$B$3:$B$65537,MATCH($G370,l_fp!$A$3:$A$65537,0))),"")</f>
        <v/>
      </c>
    </row>
    <row r="371" spans="2:8" x14ac:dyDescent="0.25">
      <c r="B371" s="109" t="str">
        <f>_xlfn.IFNA(INDEX(l_act!$B$3:$B$65537,MATCH($A371,l_act!$A$3:$A$65537,0)),"")</f>
        <v/>
      </c>
      <c r="D371" s="66" t="str">
        <f>_xlfn.IFNA(_xlfn.IFNA(_xlfn.IFNA(INDEX(l_goods!$B$3:$B$65537,MATCH($C371,l_goods!$A$3:$A$65537,0)),INDEX(background_technosphere!$F$2:$F$65536,MATCH($C371,background_technosphere!$C$2:$C$65536,0))),INDEX(l_fp!$B$3:$B$65537,MATCH($C371,l_fp!$A$3:$A$65537,0))),"")</f>
        <v/>
      </c>
      <c r="H371" s="110" t="str">
        <f>_xlfn.IFNA(_xlfn.IFNA(_xlfn.IFNA(INDEX(l_goods!$B$3:$B$65537,MATCH($G371,l_goods!$A$3:$A$65537,0)),INDEX(background_technosphere!$F$2:$F$65536,MATCH($G371,background_technosphere!$C$2:$C$65536,0))),INDEX(l_fp!$B$3:$B$65537,MATCH($G371,l_fp!$A$3:$A$65537,0))),"")</f>
        <v/>
      </c>
    </row>
    <row r="372" spans="2:8" x14ac:dyDescent="0.25">
      <c r="B372" s="109" t="str">
        <f>_xlfn.IFNA(INDEX(l_act!$B$3:$B$65537,MATCH($A372,l_act!$A$3:$A$65537,0)),"")</f>
        <v/>
      </c>
      <c r="D372" s="66" t="str">
        <f>_xlfn.IFNA(_xlfn.IFNA(_xlfn.IFNA(INDEX(l_goods!$B$3:$B$65537,MATCH($C372,l_goods!$A$3:$A$65537,0)),INDEX(background_technosphere!$F$2:$F$65536,MATCH($C372,background_technosphere!$C$2:$C$65536,0))),INDEX(l_fp!$B$3:$B$65537,MATCH($C372,l_fp!$A$3:$A$65537,0))),"")</f>
        <v/>
      </c>
      <c r="H372" s="110" t="str">
        <f>_xlfn.IFNA(_xlfn.IFNA(_xlfn.IFNA(INDEX(l_goods!$B$3:$B$65537,MATCH($G372,l_goods!$A$3:$A$65537,0)),INDEX(background_technosphere!$F$2:$F$65536,MATCH($G372,background_technosphere!$C$2:$C$65536,0))),INDEX(l_fp!$B$3:$B$65537,MATCH($G372,l_fp!$A$3:$A$65537,0))),"")</f>
        <v/>
      </c>
    </row>
    <row r="373" spans="2:8" x14ac:dyDescent="0.25">
      <c r="B373" s="109" t="str">
        <f>_xlfn.IFNA(INDEX(l_act!$B$3:$B$65537,MATCH($A373,l_act!$A$3:$A$65537,0)),"")</f>
        <v/>
      </c>
      <c r="D373" s="66" t="str">
        <f>_xlfn.IFNA(_xlfn.IFNA(_xlfn.IFNA(INDEX(l_goods!$B$3:$B$65537,MATCH($C373,l_goods!$A$3:$A$65537,0)),INDEX(background_technosphere!$F$2:$F$65536,MATCH($C373,background_technosphere!$C$2:$C$65536,0))),INDEX(l_fp!$B$3:$B$65537,MATCH($C373,l_fp!$A$3:$A$65537,0))),"")</f>
        <v/>
      </c>
      <c r="H373" s="110" t="str">
        <f>_xlfn.IFNA(_xlfn.IFNA(_xlfn.IFNA(INDEX(l_goods!$B$3:$B$65537,MATCH($G373,l_goods!$A$3:$A$65537,0)),INDEX(background_technosphere!$F$2:$F$65536,MATCH($G373,background_technosphere!$C$2:$C$65536,0))),INDEX(l_fp!$B$3:$B$65537,MATCH($G373,l_fp!$A$3:$A$65537,0))),"")</f>
        <v/>
      </c>
    </row>
    <row r="374" spans="2:8" x14ac:dyDescent="0.25">
      <c r="B374" s="109" t="str">
        <f>_xlfn.IFNA(INDEX(l_act!$B$3:$B$65537,MATCH($A374,l_act!$A$3:$A$65537,0)),"")</f>
        <v/>
      </c>
      <c r="D374" s="66" t="str">
        <f>_xlfn.IFNA(_xlfn.IFNA(_xlfn.IFNA(INDEX(l_goods!$B$3:$B$65537,MATCH($C374,l_goods!$A$3:$A$65537,0)),INDEX(background_technosphere!$F$2:$F$65536,MATCH($C374,background_technosphere!$C$2:$C$65536,0))),INDEX(l_fp!$B$3:$B$65537,MATCH($C374,l_fp!$A$3:$A$65537,0))),"")</f>
        <v/>
      </c>
      <c r="H374" s="110" t="str">
        <f>_xlfn.IFNA(_xlfn.IFNA(_xlfn.IFNA(INDEX(l_goods!$B$3:$B$65537,MATCH($G374,l_goods!$A$3:$A$65537,0)),INDEX(background_technosphere!$F$2:$F$65536,MATCH($G374,background_technosphere!$C$2:$C$65536,0))),INDEX(l_fp!$B$3:$B$65537,MATCH($G374,l_fp!$A$3:$A$65537,0))),"")</f>
        <v/>
      </c>
    </row>
    <row r="375" spans="2:8" x14ac:dyDescent="0.25">
      <c r="B375" s="109" t="str">
        <f>_xlfn.IFNA(INDEX(l_act!$B$3:$B$65537,MATCH($A375,l_act!$A$3:$A$65537,0)),"")</f>
        <v/>
      </c>
      <c r="D375" s="66" t="str">
        <f>_xlfn.IFNA(_xlfn.IFNA(_xlfn.IFNA(INDEX(l_goods!$B$3:$B$65537,MATCH($C375,l_goods!$A$3:$A$65537,0)),INDEX(background_technosphere!$F$2:$F$65536,MATCH($C375,background_technosphere!$C$2:$C$65536,0))),INDEX(l_fp!$B$3:$B$65537,MATCH($C375,l_fp!$A$3:$A$65537,0))),"")</f>
        <v/>
      </c>
      <c r="H375" s="110" t="str">
        <f>_xlfn.IFNA(_xlfn.IFNA(_xlfn.IFNA(INDEX(l_goods!$B$3:$B$65537,MATCH($G375,l_goods!$A$3:$A$65537,0)),INDEX(background_technosphere!$F$2:$F$65536,MATCH($G375,background_technosphere!$C$2:$C$65536,0))),INDEX(l_fp!$B$3:$B$65537,MATCH($G375,l_fp!$A$3:$A$65537,0))),"")</f>
        <v/>
      </c>
    </row>
    <row r="376" spans="2:8" x14ac:dyDescent="0.25">
      <c r="B376" s="109" t="str">
        <f>_xlfn.IFNA(INDEX(l_act!$B$3:$B$65537,MATCH($A376,l_act!$A$3:$A$65537,0)),"")</f>
        <v/>
      </c>
      <c r="D376" s="66" t="str">
        <f>_xlfn.IFNA(_xlfn.IFNA(_xlfn.IFNA(INDEX(l_goods!$B$3:$B$65537,MATCH($C376,l_goods!$A$3:$A$65537,0)),INDEX(background_technosphere!$F$2:$F$65536,MATCH($C376,background_technosphere!$C$2:$C$65536,0))),INDEX(l_fp!$B$3:$B$65537,MATCH($C376,l_fp!$A$3:$A$65537,0))),"")</f>
        <v/>
      </c>
      <c r="H376" s="110" t="str">
        <f>_xlfn.IFNA(_xlfn.IFNA(_xlfn.IFNA(INDEX(l_goods!$B$3:$B$65537,MATCH($G376,l_goods!$A$3:$A$65537,0)),INDEX(background_technosphere!$F$2:$F$65536,MATCH($G376,background_technosphere!$C$2:$C$65536,0))),INDEX(l_fp!$B$3:$B$65537,MATCH($G376,l_fp!$A$3:$A$65537,0))),"")</f>
        <v/>
      </c>
    </row>
    <row r="377" spans="2:8" x14ac:dyDescent="0.25">
      <c r="B377" s="109" t="str">
        <f>_xlfn.IFNA(INDEX(l_act!$B$3:$B$65537,MATCH($A377,l_act!$A$3:$A$65537,0)),"")</f>
        <v/>
      </c>
      <c r="D377" s="66" t="str">
        <f>_xlfn.IFNA(_xlfn.IFNA(_xlfn.IFNA(INDEX(l_goods!$B$3:$B$65537,MATCH($C377,l_goods!$A$3:$A$65537,0)),INDEX(background_technosphere!$F$2:$F$65536,MATCH($C377,background_technosphere!$C$2:$C$65536,0))),INDEX(l_fp!$B$3:$B$65537,MATCH($C377,l_fp!$A$3:$A$65537,0))),"")</f>
        <v/>
      </c>
      <c r="H377" s="110" t="str">
        <f>_xlfn.IFNA(_xlfn.IFNA(_xlfn.IFNA(INDEX(l_goods!$B$3:$B$65537,MATCH($G377,l_goods!$A$3:$A$65537,0)),INDEX(background_technosphere!$F$2:$F$65536,MATCH($G377,background_technosphere!$C$2:$C$65536,0))),INDEX(l_fp!$B$3:$B$65537,MATCH($G377,l_fp!$A$3:$A$65537,0))),"")</f>
        <v/>
      </c>
    </row>
    <row r="378" spans="2:8" x14ac:dyDescent="0.25">
      <c r="B378" s="109" t="str">
        <f>_xlfn.IFNA(INDEX(l_act!$B$3:$B$65537,MATCH($A378,l_act!$A$3:$A$65537,0)),"")</f>
        <v/>
      </c>
      <c r="D378" s="66" t="str">
        <f>_xlfn.IFNA(_xlfn.IFNA(_xlfn.IFNA(INDEX(l_goods!$B$3:$B$65537,MATCH($C378,l_goods!$A$3:$A$65537,0)),INDEX(background_technosphere!$F$2:$F$65536,MATCH($C378,background_technosphere!$C$2:$C$65536,0))),INDEX(l_fp!$B$3:$B$65537,MATCH($C378,l_fp!$A$3:$A$65537,0))),"")</f>
        <v/>
      </c>
      <c r="H378" s="110" t="str">
        <f>_xlfn.IFNA(_xlfn.IFNA(_xlfn.IFNA(INDEX(l_goods!$B$3:$B$65537,MATCH($G378,l_goods!$A$3:$A$65537,0)),INDEX(background_technosphere!$F$2:$F$65536,MATCH($G378,background_technosphere!$C$2:$C$65536,0))),INDEX(l_fp!$B$3:$B$65537,MATCH($G378,l_fp!$A$3:$A$65537,0))),"")</f>
        <v/>
      </c>
    </row>
    <row r="379" spans="2:8" x14ac:dyDescent="0.25">
      <c r="B379" s="109" t="str">
        <f>_xlfn.IFNA(INDEX(l_act!$B$3:$B$65537,MATCH($A379,l_act!$A$3:$A$65537,0)),"")</f>
        <v/>
      </c>
      <c r="D379" s="66" t="str">
        <f>_xlfn.IFNA(_xlfn.IFNA(_xlfn.IFNA(INDEX(l_goods!$B$3:$B$65537,MATCH($C379,l_goods!$A$3:$A$65537,0)),INDEX(background_technosphere!$F$2:$F$65536,MATCH($C379,background_technosphere!$C$2:$C$65536,0))),INDEX(l_fp!$B$3:$B$65537,MATCH($C379,l_fp!$A$3:$A$65537,0))),"")</f>
        <v/>
      </c>
      <c r="H379" s="110" t="str">
        <f>_xlfn.IFNA(_xlfn.IFNA(_xlfn.IFNA(INDEX(l_goods!$B$3:$B$65537,MATCH($G379,l_goods!$A$3:$A$65537,0)),INDEX(background_technosphere!$F$2:$F$65536,MATCH($G379,background_technosphere!$C$2:$C$65536,0))),INDEX(l_fp!$B$3:$B$65537,MATCH($G379,l_fp!$A$3:$A$65537,0))),"")</f>
        <v/>
      </c>
    </row>
    <row r="380" spans="2:8" x14ac:dyDescent="0.25">
      <c r="B380" s="109" t="str">
        <f>_xlfn.IFNA(INDEX(l_act!$B$3:$B$65537,MATCH($A380,l_act!$A$3:$A$65537,0)),"")</f>
        <v/>
      </c>
      <c r="D380" s="66" t="str">
        <f>_xlfn.IFNA(_xlfn.IFNA(_xlfn.IFNA(INDEX(l_goods!$B$3:$B$65537,MATCH($C380,l_goods!$A$3:$A$65537,0)),INDEX(background_technosphere!$F$2:$F$65536,MATCH($C380,background_technosphere!$C$2:$C$65536,0))),INDEX(l_fp!$B$3:$B$65537,MATCH($C380,l_fp!$A$3:$A$65537,0))),"")</f>
        <v/>
      </c>
      <c r="H380" s="110" t="str">
        <f>_xlfn.IFNA(_xlfn.IFNA(_xlfn.IFNA(INDEX(l_goods!$B$3:$B$65537,MATCH($G380,l_goods!$A$3:$A$65537,0)),INDEX(background_technosphere!$F$2:$F$65536,MATCH($G380,background_technosphere!$C$2:$C$65536,0))),INDEX(l_fp!$B$3:$B$65537,MATCH($G380,l_fp!$A$3:$A$65537,0))),"")</f>
        <v/>
      </c>
    </row>
    <row r="381" spans="2:8" x14ac:dyDescent="0.25">
      <c r="B381" s="109" t="str">
        <f>_xlfn.IFNA(INDEX(l_act!$B$3:$B$65537,MATCH($A381,l_act!$A$3:$A$65537,0)),"")</f>
        <v/>
      </c>
      <c r="D381" s="66" t="str">
        <f>_xlfn.IFNA(_xlfn.IFNA(_xlfn.IFNA(INDEX(l_goods!$B$3:$B$65537,MATCH($C381,l_goods!$A$3:$A$65537,0)),INDEX(background_technosphere!$F$2:$F$65536,MATCH($C381,background_technosphere!$C$2:$C$65536,0))),INDEX(l_fp!$B$3:$B$65537,MATCH($C381,l_fp!$A$3:$A$65537,0))),"")</f>
        <v/>
      </c>
      <c r="H381" s="110" t="str">
        <f>_xlfn.IFNA(_xlfn.IFNA(_xlfn.IFNA(INDEX(l_goods!$B$3:$B$65537,MATCH($G381,l_goods!$A$3:$A$65537,0)),INDEX(background_technosphere!$F$2:$F$65536,MATCH($G381,background_technosphere!$C$2:$C$65536,0))),INDEX(l_fp!$B$3:$B$65537,MATCH($G381,l_fp!$A$3:$A$65537,0))),"")</f>
        <v/>
      </c>
    </row>
    <row r="382" spans="2:8" x14ac:dyDescent="0.25">
      <c r="B382" s="109" t="str">
        <f>_xlfn.IFNA(INDEX(l_act!$B$3:$B$65537,MATCH($A382,l_act!$A$3:$A$65537,0)),"")</f>
        <v/>
      </c>
      <c r="D382" s="66" t="str">
        <f>_xlfn.IFNA(_xlfn.IFNA(_xlfn.IFNA(INDEX(l_goods!$B$3:$B$65537,MATCH($C382,l_goods!$A$3:$A$65537,0)),INDEX(background_technosphere!$F$2:$F$65536,MATCH($C382,background_technosphere!$C$2:$C$65536,0))),INDEX(l_fp!$B$3:$B$65537,MATCH($C382,l_fp!$A$3:$A$65537,0))),"")</f>
        <v/>
      </c>
      <c r="H382" s="110" t="str">
        <f>_xlfn.IFNA(_xlfn.IFNA(_xlfn.IFNA(INDEX(l_goods!$B$3:$B$65537,MATCH($G382,l_goods!$A$3:$A$65537,0)),INDEX(background_technosphere!$F$2:$F$65536,MATCH($G382,background_technosphere!$C$2:$C$65536,0))),INDEX(l_fp!$B$3:$B$65537,MATCH($G382,l_fp!$A$3:$A$65537,0))),"")</f>
        <v/>
      </c>
    </row>
    <row r="383" spans="2:8" x14ac:dyDescent="0.25">
      <c r="B383" s="109" t="str">
        <f>_xlfn.IFNA(INDEX(l_act!$B$3:$B$65537,MATCH($A383,l_act!$A$3:$A$65537,0)),"")</f>
        <v/>
      </c>
      <c r="D383" s="66" t="str">
        <f>_xlfn.IFNA(_xlfn.IFNA(_xlfn.IFNA(INDEX(l_goods!$B$3:$B$65537,MATCH($C383,l_goods!$A$3:$A$65537,0)),INDEX(background_technosphere!$F$2:$F$65536,MATCH($C383,background_technosphere!$C$2:$C$65536,0))),INDEX(l_fp!$B$3:$B$65537,MATCH($C383,l_fp!$A$3:$A$65537,0))),"")</f>
        <v/>
      </c>
      <c r="H383" s="110" t="str">
        <f>_xlfn.IFNA(_xlfn.IFNA(_xlfn.IFNA(INDEX(l_goods!$B$3:$B$65537,MATCH($G383,l_goods!$A$3:$A$65537,0)),INDEX(background_technosphere!$F$2:$F$65536,MATCH($G383,background_technosphere!$C$2:$C$65536,0))),INDEX(l_fp!$B$3:$B$65537,MATCH($G383,l_fp!$A$3:$A$65537,0))),"")</f>
        <v/>
      </c>
    </row>
    <row r="384" spans="2:8" x14ac:dyDescent="0.25">
      <c r="B384" s="109" t="str">
        <f>_xlfn.IFNA(INDEX(l_act!$B$3:$B$65537,MATCH($A384,l_act!$A$3:$A$65537,0)),"")</f>
        <v/>
      </c>
      <c r="D384" s="66" t="str">
        <f>_xlfn.IFNA(_xlfn.IFNA(_xlfn.IFNA(INDEX(l_goods!$B$3:$B$65537,MATCH($C384,l_goods!$A$3:$A$65537,0)),INDEX(background_technosphere!$F$2:$F$65536,MATCH($C384,background_technosphere!$C$2:$C$65536,0))),INDEX(l_fp!$B$3:$B$65537,MATCH($C384,l_fp!$A$3:$A$65537,0))),"")</f>
        <v/>
      </c>
      <c r="H384" s="110" t="str">
        <f>_xlfn.IFNA(_xlfn.IFNA(_xlfn.IFNA(INDEX(l_goods!$B$3:$B$65537,MATCH($G384,l_goods!$A$3:$A$65537,0)),INDEX(background_technosphere!$F$2:$F$65536,MATCH($G384,background_technosphere!$C$2:$C$65536,0))),INDEX(l_fp!$B$3:$B$65537,MATCH($G384,l_fp!$A$3:$A$65537,0))),"")</f>
        <v/>
      </c>
    </row>
    <row r="385" spans="2:8" x14ac:dyDescent="0.25">
      <c r="B385" s="109" t="str">
        <f>_xlfn.IFNA(INDEX(l_act!$B$3:$B$65537,MATCH($A385,l_act!$A$3:$A$65537,0)),"")</f>
        <v/>
      </c>
      <c r="D385" s="66" t="str">
        <f>_xlfn.IFNA(_xlfn.IFNA(_xlfn.IFNA(INDEX(l_goods!$B$3:$B$65537,MATCH($C385,l_goods!$A$3:$A$65537,0)),INDEX(background_technosphere!$F$2:$F$65536,MATCH($C385,background_technosphere!$C$2:$C$65536,0))),INDEX(l_fp!$B$3:$B$65537,MATCH($C385,l_fp!$A$3:$A$65537,0))),"")</f>
        <v/>
      </c>
      <c r="H385" s="110" t="str">
        <f>_xlfn.IFNA(_xlfn.IFNA(_xlfn.IFNA(INDEX(l_goods!$B$3:$B$65537,MATCH($G385,l_goods!$A$3:$A$65537,0)),INDEX(background_technosphere!$F$2:$F$65536,MATCH($G385,background_technosphere!$C$2:$C$65536,0))),INDEX(l_fp!$B$3:$B$65537,MATCH($G385,l_fp!$A$3:$A$65537,0))),"")</f>
        <v/>
      </c>
    </row>
    <row r="386" spans="2:8" x14ac:dyDescent="0.25">
      <c r="B386" s="109" t="str">
        <f>_xlfn.IFNA(INDEX(l_act!$B$3:$B$65537,MATCH($A386,l_act!$A$3:$A$65537,0)),"")</f>
        <v/>
      </c>
      <c r="D386" s="66" t="str">
        <f>_xlfn.IFNA(_xlfn.IFNA(_xlfn.IFNA(INDEX(l_goods!$B$3:$B$65537,MATCH($C386,l_goods!$A$3:$A$65537,0)),INDEX(background_technosphere!$F$2:$F$65536,MATCH($C386,background_technosphere!$C$2:$C$65536,0))),INDEX(l_fp!$B$3:$B$65537,MATCH($C386,l_fp!$A$3:$A$65537,0))),"")</f>
        <v/>
      </c>
      <c r="H386" s="110" t="str">
        <f>_xlfn.IFNA(_xlfn.IFNA(_xlfn.IFNA(INDEX(l_goods!$B$3:$B$65537,MATCH($G386,l_goods!$A$3:$A$65537,0)),INDEX(background_technosphere!$F$2:$F$65536,MATCH($G386,background_technosphere!$C$2:$C$65536,0))),INDEX(l_fp!$B$3:$B$65537,MATCH($G386,l_fp!$A$3:$A$65537,0))),"")</f>
        <v/>
      </c>
    </row>
    <row r="387" spans="2:8" x14ac:dyDescent="0.25">
      <c r="B387" s="109" t="str">
        <f>_xlfn.IFNA(INDEX(l_act!$B$3:$B$65537,MATCH($A387,l_act!$A$3:$A$65537,0)),"")</f>
        <v/>
      </c>
      <c r="D387" s="66" t="str">
        <f>_xlfn.IFNA(_xlfn.IFNA(_xlfn.IFNA(INDEX(l_goods!$B$3:$B$65537,MATCH($C387,l_goods!$A$3:$A$65537,0)),INDEX(background_technosphere!$F$2:$F$65536,MATCH($C387,background_technosphere!$C$2:$C$65536,0))),INDEX(l_fp!$B$3:$B$65537,MATCH($C387,l_fp!$A$3:$A$65537,0))),"")</f>
        <v/>
      </c>
      <c r="H387" s="110" t="str">
        <f>_xlfn.IFNA(_xlfn.IFNA(_xlfn.IFNA(INDEX(l_goods!$B$3:$B$65537,MATCH($G387,l_goods!$A$3:$A$65537,0)),INDEX(background_technosphere!$F$2:$F$65536,MATCH($G387,background_technosphere!$C$2:$C$65536,0))),INDEX(l_fp!$B$3:$B$65537,MATCH($G387,l_fp!$A$3:$A$65537,0))),"")</f>
        <v/>
      </c>
    </row>
    <row r="388" spans="2:8" x14ac:dyDescent="0.25">
      <c r="B388" s="109" t="str">
        <f>_xlfn.IFNA(INDEX(l_act!$B$3:$B$65537,MATCH($A388,l_act!$A$3:$A$65537,0)),"")</f>
        <v/>
      </c>
      <c r="D388" s="66" t="str">
        <f>_xlfn.IFNA(_xlfn.IFNA(_xlfn.IFNA(INDEX(l_goods!$B$3:$B$65537,MATCH($C388,l_goods!$A$3:$A$65537,0)),INDEX(background_technosphere!$F$2:$F$65536,MATCH($C388,background_technosphere!$C$2:$C$65536,0))),INDEX(l_fp!$B$3:$B$65537,MATCH($C388,l_fp!$A$3:$A$65537,0))),"")</f>
        <v/>
      </c>
      <c r="H388" s="110" t="str">
        <f>_xlfn.IFNA(_xlfn.IFNA(_xlfn.IFNA(INDEX(l_goods!$B$3:$B$65537,MATCH($G388,l_goods!$A$3:$A$65537,0)),INDEX(background_technosphere!$F$2:$F$65536,MATCH($G388,background_technosphere!$C$2:$C$65536,0))),INDEX(l_fp!$B$3:$B$65537,MATCH($G388,l_fp!$A$3:$A$65537,0))),"")</f>
        <v/>
      </c>
    </row>
    <row r="389" spans="2:8" x14ac:dyDescent="0.25">
      <c r="B389" s="109" t="str">
        <f>_xlfn.IFNA(INDEX(l_act!$B$3:$B$65537,MATCH($A389,l_act!$A$3:$A$65537,0)),"")</f>
        <v/>
      </c>
      <c r="D389" s="66" t="str">
        <f>_xlfn.IFNA(_xlfn.IFNA(_xlfn.IFNA(INDEX(l_goods!$B$3:$B$65537,MATCH($C389,l_goods!$A$3:$A$65537,0)),INDEX(background_technosphere!$F$2:$F$65536,MATCH($C389,background_technosphere!$C$2:$C$65536,0))),INDEX(l_fp!$B$3:$B$65537,MATCH($C389,l_fp!$A$3:$A$65537,0))),"")</f>
        <v/>
      </c>
      <c r="H389" s="110" t="str">
        <f>_xlfn.IFNA(_xlfn.IFNA(_xlfn.IFNA(INDEX(l_goods!$B$3:$B$65537,MATCH($G389,l_goods!$A$3:$A$65537,0)),INDEX(background_technosphere!$F$2:$F$65536,MATCH($G389,background_technosphere!$C$2:$C$65536,0))),INDEX(l_fp!$B$3:$B$65537,MATCH($G389,l_fp!$A$3:$A$65537,0))),"")</f>
        <v/>
      </c>
    </row>
    <row r="390" spans="2:8" x14ac:dyDescent="0.25">
      <c r="B390" s="109" t="str">
        <f>_xlfn.IFNA(INDEX(l_act!$B$3:$B$65537,MATCH($A390,l_act!$A$3:$A$65537,0)),"")</f>
        <v/>
      </c>
      <c r="D390" s="66" t="str">
        <f>_xlfn.IFNA(_xlfn.IFNA(_xlfn.IFNA(INDEX(l_goods!$B$3:$B$65537,MATCH($C390,l_goods!$A$3:$A$65537,0)),INDEX(background_technosphere!$F$2:$F$65536,MATCH($C390,background_technosphere!$C$2:$C$65536,0))),INDEX(l_fp!$B$3:$B$65537,MATCH($C390,l_fp!$A$3:$A$65537,0))),"")</f>
        <v/>
      </c>
      <c r="H390" s="110" t="str">
        <f>_xlfn.IFNA(_xlfn.IFNA(_xlfn.IFNA(INDEX(l_goods!$B$3:$B$65537,MATCH($G390,l_goods!$A$3:$A$65537,0)),INDEX(background_technosphere!$F$2:$F$65536,MATCH($G390,background_technosphere!$C$2:$C$65536,0))),INDEX(l_fp!$B$3:$B$65537,MATCH($G390,l_fp!$A$3:$A$65537,0))),"")</f>
        <v/>
      </c>
    </row>
    <row r="391" spans="2:8" x14ac:dyDescent="0.25">
      <c r="B391" s="109" t="str">
        <f>_xlfn.IFNA(INDEX(l_act!$B$3:$B$65537,MATCH($A391,l_act!$A$3:$A$65537,0)),"")</f>
        <v/>
      </c>
      <c r="D391" s="66" t="str">
        <f>_xlfn.IFNA(_xlfn.IFNA(_xlfn.IFNA(INDEX(l_goods!$B$3:$B$65537,MATCH($C391,l_goods!$A$3:$A$65537,0)),INDEX(background_technosphere!$F$2:$F$65536,MATCH($C391,background_technosphere!$C$2:$C$65536,0))),INDEX(l_fp!$B$3:$B$65537,MATCH($C391,l_fp!$A$3:$A$65537,0))),"")</f>
        <v/>
      </c>
      <c r="H391" s="110" t="str">
        <f>_xlfn.IFNA(_xlfn.IFNA(_xlfn.IFNA(INDEX(l_goods!$B$3:$B$65537,MATCH($G391,l_goods!$A$3:$A$65537,0)),INDEX(background_technosphere!$F$2:$F$65536,MATCH($G391,background_technosphere!$C$2:$C$65536,0))),INDEX(l_fp!$B$3:$B$65537,MATCH($G391,l_fp!$A$3:$A$65537,0))),"")</f>
        <v/>
      </c>
    </row>
    <row r="392" spans="2:8" x14ac:dyDescent="0.25">
      <c r="B392" s="109" t="str">
        <f>_xlfn.IFNA(INDEX(l_act!$B$3:$B$65537,MATCH($A392,l_act!$A$3:$A$65537,0)),"")</f>
        <v/>
      </c>
      <c r="D392" s="66" t="str">
        <f>_xlfn.IFNA(_xlfn.IFNA(_xlfn.IFNA(INDEX(l_goods!$B$3:$B$65537,MATCH($C392,l_goods!$A$3:$A$65537,0)),INDEX(background_technosphere!$F$2:$F$65536,MATCH($C392,background_technosphere!$C$2:$C$65536,0))),INDEX(l_fp!$B$3:$B$65537,MATCH($C392,l_fp!$A$3:$A$65537,0))),"")</f>
        <v/>
      </c>
      <c r="H392" s="110" t="str">
        <f>_xlfn.IFNA(_xlfn.IFNA(_xlfn.IFNA(INDEX(l_goods!$B$3:$B$65537,MATCH($G392,l_goods!$A$3:$A$65537,0)),INDEX(background_technosphere!$F$2:$F$65536,MATCH($G392,background_technosphere!$C$2:$C$65536,0))),INDEX(l_fp!$B$3:$B$65537,MATCH($G392,l_fp!$A$3:$A$65537,0))),"")</f>
        <v/>
      </c>
    </row>
    <row r="393" spans="2:8" x14ac:dyDescent="0.25">
      <c r="B393" s="109" t="str">
        <f>_xlfn.IFNA(INDEX(l_act!$B$3:$B$65537,MATCH($A393,l_act!$A$3:$A$65537,0)),"")</f>
        <v/>
      </c>
      <c r="D393" s="66" t="str">
        <f>_xlfn.IFNA(_xlfn.IFNA(_xlfn.IFNA(INDEX(l_goods!$B$3:$B$65537,MATCH($C393,l_goods!$A$3:$A$65537,0)),INDEX(background_technosphere!$F$2:$F$65536,MATCH($C393,background_technosphere!$C$2:$C$65536,0))),INDEX(l_fp!$B$3:$B$65537,MATCH($C393,l_fp!$A$3:$A$65537,0))),"")</f>
        <v/>
      </c>
      <c r="H393" s="110" t="str">
        <f>_xlfn.IFNA(_xlfn.IFNA(_xlfn.IFNA(INDEX(l_goods!$B$3:$B$65537,MATCH($G393,l_goods!$A$3:$A$65537,0)),INDEX(background_technosphere!$F$2:$F$65536,MATCH($G393,background_technosphere!$C$2:$C$65536,0))),INDEX(l_fp!$B$3:$B$65537,MATCH($G393,l_fp!$A$3:$A$65537,0))),"")</f>
        <v/>
      </c>
    </row>
    <row r="394" spans="2:8" x14ac:dyDescent="0.25">
      <c r="B394" s="109" t="str">
        <f>_xlfn.IFNA(INDEX(l_act!$B$3:$B$65537,MATCH($A394,l_act!$A$3:$A$65537,0)),"")</f>
        <v/>
      </c>
      <c r="D394" s="66" t="str">
        <f>_xlfn.IFNA(_xlfn.IFNA(_xlfn.IFNA(INDEX(l_goods!$B$3:$B$65537,MATCH($C394,l_goods!$A$3:$A$65537,0)),INDEX(background_technosphere!$F$2:$F$65536,MATCH($C394,background_technosphere!$C$2:$C$65536,0))),INDEX(l_fp!$B$3:$B$65537,MATCH($C394,l_fp!$A$3:$A$65537,0))),"")</f>
        <v/>
      </c>
      <c r="H394" s="110" t="str">
        <f>_xlfn.IFNA(_xlfn.IFNA(_xlfn.IFNA(INDEX(l_goods!$B$3:$B$65537,MATCH($G394,l_goods!$A$3:$A$65537,0)),INDEX(background_technosphere!$F$2:$F$65536,MATCH($G394,background_technosphere!$C$2:$C$65536,0))),INDEX(l_fp!$B$3:$B$65537,MATCH($G394,l_fp!$A$3:$A$65537,0))),"")</f>
        <v/>
      </c>
    </row>
    <row r="395" spans="2:8" x14ac:dyDescent="0.25">
      <c r="B395" s="109" t="str">
        <f>_xlfn.IFNA(INDEX(l_act!$B$3:$B$65537,MATCH($A395,l_act!$A$3:$A$65537,0)),"")</f>
        <v/>
      </c>
      <c r="D395" s="66" t="str">
        <f>_xlfn.IFNA(_xlfn.IFNA(_xlfn.IFNA(INDEX(l_goods!$B$3:$B$65537,MATCH($C395,l_goods!$A$3:$A$65537,0)),INDEX(background_technosphere!$F$2:$F$65536,MATCH($C395,background_technosphere!$C$2:$C$65536,0))),INDEX(l_fp!$B$3:$B$65537,MATCH($C395,l_fp!$A$3:$A$65537,0))),"")</f>
        <v/>
      </c>
      <c r="H395" s="110" t="str">
        <f>_xlfn.IFNA(_xlfn.IFNA(_xlfn.IFNA(INDEX(l_goods!$B$3:$B$65537,MATCH($G395,l_goods!$A$3:$A$65537,0)),INDEX(background_technosphere!$F$2:$F$65536,MATCH($G395,background_technosphere!$C$2:$C$65536,0))),INDEX(l_fp!$B$3:$B$65537,MATCH($G395,l_fp!$A$3:$A$65537,0))),"")</f>
        <v/>
      </c>
    </row>
    <row r="396" spans="2:8" x14ac:dyDescent="0.25">
      <c r="B396" s="109" t="str">
        <f>_xlfn.IFNA(INDEX(l_act!$B$3:$B$65537,MATCH($A396,l_act!$A$3:$A$65537,0)),"")</f>
        <v/>
      </c>
      <c r="D396" s="66" t="str">
        <f>_xlfn.IFNA(_xlfn.IFNA(_xlfn.IFNA(INDEX(l_goods!$B$3:$B$65537,MATCH($C396,l_goods!$A$3:$A$65537,0)),INDEX(background_technosphere!$F$2:$F$65536,MATCH($C396,background_technosphere!$C$2:$C$65536,0))),INDEX(l_fp!$B$3:$B$65537,MATCH($C396,l_fp!$A$3:$A$65537,0))),"")</f>
        <v/>
      </c>
      <c r="H396" s="110" t="str">
        <f>_xlfn.IFNA(_xlfn.IFNA(_xlfn.IFNA(INDEX(l_goods!$B$3:$B$65537,MATCH($G396,l_goods!$A$3:$A$65537,0)),INDEX(background_technosphere!$F$2:$F$65536,MATCH($G396,background_technosphere!$C$2:$C$65536,0))),INDEX(l_fp!$B$3:$B$65537,MATCH($G396,l_fp!$A$3:$A$65537,0))),"")</f>
        <v/>
      </c>
    </row>
    <row r="397" spans="2:8" x14ac:dyDescent="0.25">
      <c r="B397" s="109" t="str">
        <f>_xlfn.IFNA(INDEX(l_act!$B$3:$B$65537,MATCH($A397,l_act!$A$3:$A$65537,0)),"")</f>
        <v/>
      </c>
      <c r="D397" s="66" t="str">
        <f>_xlfn.IFNA(_xlfn.IFNA(_xlfn.IFNA(INDEX(l_goods!$B$3:$B$65537,MATCH($C397,l_goods!$A$3:$A$65537,0)),INDEX(background_technosphere!$F$2:$F$65536,MATCH($C397,background_technosphere!$C$2:$C$65536,0))),INDEX(l_fp!$B$3:$B$65537,MATCH($C397,l_fp!$A$3:$A$65537,0))),"")</f>
        <v/>
      </c>
      <c r="H397" s="110" t="str">
        <f>_xlfn.IFNA(_xlfn.IFNA(_xlfn.IFNA(INDEX(l_goods!$B$3:$B$65537,MATCH($G397,l_goods!$A$3:$A$65537,0)),INDEX(background_technosphere!$F$2:$F$65536,MATCH($G397,background_technosphere!$C$2:$C$65536,0))),INDEX(l_fp!$B$3:$B$65537,MATCH($G397,l_fp!$A$3:$A$65537,0))),"")</f>
        <v/>
      </c>
    </row>
    <row r="398" spans="2:8" x14ac:dyDescent="0.25">
      <c r="B398" s="109" t="str">
        <f>_xlfn.IFNA(INDEX(l_act!$B$3:$B$65537,MATCH($A398,l_act!$A$3:$A$65537,0)),"")</f>
        <v/>
      </c>
      <c r="D398" s="66" t="str">
        <f>_xlfn.IFNA(_xlfn.IFNA(_xlfn.IFNA(INDEX(l_goods!$B$3:$B$65537,MATCH($C398,l_goods!$A$3:$A$65537,0)),INDEX(background_technosphere!$F$2:$F$65536,MATCH($C398,background_technosphere!$C$2:$C$65536,0))),INDEX(l_fp!$B$3:$B$65537,MATCH($C398,l_fp!$A$3:$A$65537,0))),"")</f>
        <v/>
      </c>
      <c r="H398" s="110" t="str">
        <f>_xlfn.IFNA(_xlfn.IFNA(_xlfn.IFNA(INDEX(l_goods!$B$3:$B$65537,MATCH($G398,l_goods!$A$3:$A$65537,0)),INDEX(background_technosphere!$F$2:$F$65536,MATCH($G398,background_technosphere!$C$2:$C$65536,0))),INDEX(l_fp!$B$3:$B$65537,MATCH($G398,l_fp!$A$3:$A$65537,0))),"")</f>
        <v/>
      </c>
    </row>
    <row r="399" spans="2:8" x14ac:dyDescent="0.25">
      <c r="B399" s="109" t="str">
        <f>_xlfn.IFNA(INDEX(l_act!$B$3:$B$65537,MATCH($A399,l_act!$A$3:$A$65537,0)),"")</f>
        <v/>
      </c>
      <c r="D399" s="66" t="str">
        <f>_xlfn.IFNA(_xlfn.IFNA(_xlfn.IFNA(INDEX(l_goods!$B$3:$B$65537,MATCH($C399,l_goods!$A$3:$A$65537,0)),INDEX(background_technosphere!$F$2:$F$65536,MATCH($C399,background_technosphere!$C$2:$C$65536,0))),INDEX(l_fp!$B$3:$B$65537,MATCH($C399,l_fp!$A$3:$A$65537,0))),"")</f>
        <v/>
      </c>
      <c r="H399" s="110" t="str">
        <f>_xlfn.IFNA(_xlfn.IFNA(_xlfn.IFNA(INDEX(l_goods!$B$3:$B$65537,MATCH($G399,l_goods!$A$3:$A$65537,0)),INDEX(background_technosphere!$F$2:$F$65536,MATCH($G399,background_technosphere!$C$2:$C$65536,0))),INDEX(l_fp!$B$3:$B$65537,MATCH($G399,l_fp!$A$3:$A$65537,0))),"")</f>
        <v/>
      </c>
    </row>
    <row r="400" spans="2:8" x14ac:dyDescent="0.25">
      <c r="B400" s="109" t="str">
        <f>_xlfn.IFNA(INDEX(l_act!$B$3:$B$65537,MATCH($A400,l_act!$A$3:$A$65537,0)),"")</f>
        <v/>
      </c>
      <c r="D400" s="66" t="str">
        <f>_xlfn.IFNA(_xlfn.IFNA(_xlfn.IFNA(INDEX(l_goods!$B$3:$B$65537,MATCH($C400,l_goods!$A$3:$A$65537,0)),INDEX(background_technosphere!$F$2:$F$65536,MATCH($C400,background_technosphere!$C$2:$C$65536,0))),INDEX(l_fp!$B$3:$B$65537,MATCH($C400,l_fp!$A$3:$A$65537,0))),"")</f>
        <v/>
      </c>
      <c r="H400" s="110" t="str">
        <f>_xlfn.IFNA(_xlfn.IFNA(_xlfn.IFNA(INDEX(l_goods!$B$3:$B$65537,MATCH($G400,l_goods!$A$3:$A$65537,0)),INDEX(background_technosphere!$F$2:$F$65536,MATCH($G400,background_technosphere!$C$2:$C$65536,0))),INDEX(l_fp!$B$3:$B$65537,MATCH($G400,l_fp!$A$3:$A$65537,0))),"")</f>
        <v/>
      </c>
    </row>
    <row r="401" spans="2:8" x14ac:dyDescent="0.25">
      <c r="B401" s="109" t="str">
        <f>_xlfn.IFNA(INDEX(l_act!$B$3:$B$65537,MATCH($A401,l_act!$A$3:$A$65537,0)),"")</f>
        <v/>
      </c>
      <c r="D401" s="66" t="str">
        <f>_xlfn.IFNA(_xlfn.IFNA(_xlfn.IFNA(INDEX(l_goods!$B$3:$B$65537,MATCH($C401,l_goods!$A$3:$A$65537,0)),INDEX(background_technosphere!$F$2:$F$65536,MATCH($C401,background_technosphere!$C$2:$C$65536,0))),INDEX(l_fp!$B$3:$B$65537,MATCH($C401,l_fp!$A$3:$A$65537,0))),"")</f>
        <v/>
      </c>
      <c r="H401" s="110" t="str">
        <f>_xlfn.IFNA(_xlfn.IFNA(_xlfn.IFNA(INDEX(l_goods!$B$3:$B$65537,MATCH($G401,l_goods!$A$3:$A$65537,0)),INDEX(background_technosphere!$F$2:$F$65536,MATCH($G401,background_technosphere!$C$2:$C$65536,0))),INDEX(l_fp!$B$3:$B$65537,MATCH($G401,l_fp!$A$3:$A$65537,0))),"")</f>
        <v/>
      </c>
    </row>
    <row r="402" spans="2:8" x14ac:dyDescent="0.25">
      <c r="B402" s="109" t="str">
        <f>_xlfn.IFNA(INDEX(l_act!$B$3:$B$65537,MATCH($A402,l_act!$A$3:$A$65537,0)),"")</f>
        <v/>
      </c>
      <c r="D402" s="66" t="str">
        <f>_xlfn.IFNA(_xlfn.IFNA(_xlfn.IFNA(INDEX(l_goods!$B$3:$B$65537,MATCH($C402,l_goods!$A$3:$A$65537,0)),INDEX(background_technosphere!$F$2:$F$65536,MATCH($C402,background_technosphere!$C$2:$C$65536,0))),INDEX(l_fp!$B$3:$B$65537,MATCH($C402,l_fp!$A$3:$A$65537,0))),"")</f>
        <v/>
      </c>
      <c r="H402" s="110" t="str">
        <f>_xlfn.IFNA(_xlfn.IFNA(_xlfn.IFNA(INDEX(l_goods!$B$3:$B$65537,MATCH($G402,l_goods!$A$3:$A$65537,0)),INDEX(background_technosphere!$F$2:$F$65536,MATCH($G402,background_technosphere!$C$2:$C$65536,0))),INDEX(l_fp!$B$3:$B$65537,MATCH($G402,l_fp!$A$3:$A$65537,0))),"")</f>
        <v/>
      </c>
    </row>
    <row r="403" spans="2:8" x14ac:dyDescent="0.25">
      <c r="B403" s="109" t="str">
        <f>_xlfn.IFNA(INDEX(l_act!$B$3:$B$65537,MATCH($A403,l_act!$A$3:$A$65537,0)),"")</f>
        <v/>
      </c>
      <c r="D403" s="66" t="str">
        <f>_xlfn.IFNA(_xlfn.IFNA(_xlfn.IFNA(INDEX(l_goods!$B$3:$B$65537,MATCH($C403,l_goods!$A$3:$A$65537,0)),INDEX(background_technosphere!$F$2:$F$65536,MATCH($C403,background_technosphere!$C$2:$C$65536,0))),INDEX(l_fp!$B$3:$B$65537,MATCH($C403,l_fp!$A$3:$A$65537,0))),"")</f>
        <v/>
      </c>
      <c r="H403" s="110" t="str">
        <f>_xlfn.IFNA(_xlfn.IFNA(_xlfn.IFNA(INDEX(l_goods!$B$3:$B$65537,MATCH($G403,l_goods!$A$3:$A$65537,0)),INDEX(background_technosphere!$F$2:$F$65536,MATCH($G403,background_technosphere!$C$2:$C$65536,0))),INDEX(l_fp!$B$3:$B$65537,MATCH($G403,l_fp!$A$3:$A$65537,0))),"")</f>
        <v/>
      </c>
    </row>
    <row r="404" spans="2:8" x14ac:dyDescent="0.25">
      <c r="B404" s="109" t="str">
        <f>_xlfn.IFNA(INDEX(l_act!$B$3:$B$65537,MATCH($A404,l_act!$A$3:$A$65537,0)),"")</f>
        <v/>
      </c>
      <c r="D404" s="66" t="str">
        <f>_xlfn.IFNA(_xlfn.IFNA(_xlfn.IFNA(INDEX(l_goods!$B$3:$B$65537,MATCH($C404,l_goods!$A$3:$A$65537,0)),INDEX(background_technosphere!$F$2:$F$65536,MATCH($C404,background_technosphere!$C$2:$C$65536,0))),INDEX(l_fp!$B$3:$B$65537,MATCH($C404,l_fp!$A$3:$A$65537,0))),"")</f>
        <v/>
      </c>
      <c r="H404" s="110" t="str">
        <f>_xlfn.IFNA(_xlfn.IFNA(_xlfn.IFNA(INDEX(l_goods!$B$3:$B$65537,MATCH($G404,l_goods!$A$3:$A$65537,0)),INDEX(background_technosphere!$F$2:$F$65536,MATCH($G404,background_technosphere!$C$2:$C$65536,0))),INDEX(l_fp!$B$3:$B$65537,MATCH($G404,l_fp!$A$3:$A$65537,0))),"")</f>
        <v/>
      </c>
    </row>
    <row r="405" spans="2:8" x14ac:dyDescent="0.25">
      <c r="B405" s="109" t="str">
        <f>_xlfn.IFNA(INDEX(l_act!$B$3:$B$65537,MATCH($A405,l_act!$A$3:$A$65537,0)),"")</f>
        <v/>
      </c>
      <c r="D405" s="66" t="str">
        <f>_xlfn.IFNA(_xlfn.IFNA(_xlfn.IFNA(INDEX(l_goods!$B$3:$B$65537,MATCH($C405,l_goods!$A$3:$A$65537,0)),INDEX(background_technosphere!$F$2:$F$65536,MATCH($C405,background_technosphere!$C$2:$C$65536,0))),INDEX(l_fp!$B$3:$B$65537,MATCH($C405,l_fp!$A$3:$A$65537,0))),"")</f>
        <v/>
      </c>
      <c r="H405" s="110" t="str">
        <f>_xlfn.IFNA(_xlfn.IFNA(_xlfn.IFNA(INDEX(l_goods!$B$3:$B$65537,MATCH($G405,l_goods!$A$3:$A$65537,0)),INDEX(background_technosphere!$F$2:$F$65536,MATCH($G405,background_technosphere!$C$2:$C$65536,0))),INDEX(l_fp!$B$3:$B$65537,MATCH($G405,l_fp!$A$3:$A$65537,0))),"")</f>
        <v/>
      </c>
    </row>
    <row r="406" spans="2:8" x14ac:dyDescent="0.25">
      <c r="B406" s="109" t="str">
        <f>_xlfn.IFNA(INDEX(l_act!$B$3:$B$65537,MATCH($A406,l_act!$A$3:$A$65537,0)),"")</f>
        <v/>
      </c>
      <c r="D406" s="66" t="str">
        <f>_xlfn.IFNA(_xlfn.IFNA(_xlfn.IFNA(INDEX(l_goods!$B$3:$B$65537,MATCH($C406,l_goods!$A$3:$A$65537,0)),INDEX(background_technosphere!$F$2:$F$65536,MATCH($C406,background_technosphere!$C$2:$C$65536,0))),INDEX(l_fp!$B$3:$B$65537,MATCH($C406,l_fp!$A$3:$A$65537,0))),"")</f>
        <v/>
      </c>
      <c r="H406" s="110" t="str">
        <f>_xlfn.IFNA(_xlfn.IFNA(_xlfn.IFNA(INDEX(l_goods!$B$3:$B$65537,MATCH($G406,l_goods!$A$3:$A$65537,0)),INDEX(background_technosphere!$F$2:$F$65536,MATCH($G406,background_technosphere!$C$2:$C$65536,0))),INDEX(l_fp!$B$3:$B$65537,MATCH($G406,l_fp!$A$3:$A$65537,0))),"")</f>
        <v/>
      </c>
    </row>
    <row r="407" spans="2:8" x14ac:dyDescent="0.25">
      <c r="B407" s="109" t="str">
        <f>_xlfn.IFNA(INDEX(l_act!$B$3:$B$65537,MATCH($A407,l_act!$A$3:$A$65537,0)),"")</f>
        <v/>
      </c>
      <c r="D407" s="66" t="str">
        <f>_xlfn.IFNA(_xlfn.IFNA(_xlfn.IFNA(INDEX(l_goods!$B$3:$B$65537,MATCH($C407,l_goods!$A$3:$A$65537,0)),INDEX(background_technosphere!$F$2:$F$65536,MATCH($C407,background_technosphere!$C$2:$C$65536,0))),INDEX(l_fp!$B$3:$B$65537,MATCH($C407,l_fp!$A$3:$A$65537,0))),"")</f>
        <v/>
      </c>
      <c r="H407" s="110" t="str">
        <f>_xlfn.IFNA(_xlfn.IFNA(_xlfn.IFNA(INDEX(l_goods!$B$3:$B$65537,MATCH($G407,l_goods!$A$3:$A$65537,0)),INDEX(background_technosphere!$F$2:$F$65536,MATCH($G407,background_technosphere!$C$2:$C$65536,0))),INDEX(l_fp!$B$3:$B$65537,MATCH($G407,l_fp!$A$3:$A$65537,0))),"")</f>
        <v/>
      </c>
    </row>
    <row r="408" spans="2:8" x14ac:dyDescent="0.25">
      <c r="B408" s="109" t="str">
        <f>_xlfn.IFNA(INDEX(l_act!$B$3:$B$65537,MATCH($A408,l_act!$A$3:$A$65537,0)),"")</f>
        <v/>
      </c>
      <c r="D408" s="66" t="str">
        <f>_xlfn.IFNA(_xlfn.IFNA(_xlfn.IFNA(INDEX(l_goods!$B$3:$B$65537,MATCH($C408,l_goods!$A$3:$A$65537,0)),INDEX(background_technosphere!$F$2:$F$65536,MATCH($C408,background_technosphere!$C$2:$C$65536,0))),INDEX(l_fp!$B$3:$B$65537,MATCH($C408,l_fp!$A$3:$A$65537,0))),"")</f>
        <v/>
      </c>
      <c r="H408" s="110" t="str">
        <f>_xlfn.IFNA(_xlfn.IFNA(_xlfn.IFNA(INDEX(l_goods!$B$3:$B$65537,MATCH($G408,l_goods!$A$3:$A$65537,0)),INDEX(background_technosphere!$F$2:$F$65536,MATCH($G408,background_technosphere!$C$2:$C$65536,0))),INDEX(l_fp!$B$3:$B$65537,MATCH($G408,l_fp!$A$3:$A$65537,0))),"")</f>
        <v/>
      </c>
    </row>
    <row r="409" spans="2:8" x14ac:dyDescent="0.25">
      <c r="B409" s="109" t="str">
        <f>_xlfn.IFNA(INDEX(l_act!$B$3:$B$65537,MATCH($A409,l_act!$A$3:$A$65537,0)),"")</f>
        <v/>
      </c>
      <c r="D409" s="66" t="str">
        <f>_xlfn.IFNA(_xlfn.IFNA(_xlfn.IFNA(INDEX(l_goods!$B$3:$B$65537,MATCH($C409,l_goods!$A$3:$A$65537,0)),INDEX(background_technosphere!$F$2:$F$65536,MATCH($C409,background_technosphere!$C$2:$C$65536,0))),INDEX(l_fp!$B$3:$B$65537,MATCH($C409,l_fp!$A$3:$A$65537,0))),"")</f>
        <v/>
      </c>
      <c r="H409" s="110" t="str">
        <f>_xlfn.IFNA(_xlfn.IFNA(_xlfn.IFNA(INDEX(l_goods!$B$3:$B$65537,MATCH($G409,l_goods!$A$3:$A$65537,0)),INDEX(background_technosphere!$F$2:$F$65536,MATCH($G409,background_technosphere!$C$2:$C$65536,0))),INDEX(l_fp!$B$3:$B$65537,MATCH($G409,l_fp!$A$3:$A$65537,0))),"")</f>
        <v/>
      </c>
    </row>
    <row r="410" spans="2:8" x14ac:dyDescent="0.25">
      <c r="B410" s="109" t="str">
        <f>_xlfn.IFNA(INDEX(l_act!$B$3:$B$65537,MATCH($A410,l_act!$A$3:$A$65537,0)),"")</f>
        <v/>
      </c>
      <c r="D410" s="66" t="str">
        <f>_xlfn.IFNA(_xlfn.IFNA(_xlfn.IFNA(INDEX(l_goods!$B$3:$B$65537,MATCH($C410,l_goods!$A$3:$A$65537,0)),INDEX(background_technosphere!$F$2:$F$65536,MATCH($C410,background_technosphere!$C$2:$C$65536,0))),INDEX(l_fp!$B$3:$B$65537,MATCH($C410,l_fp!$A$3:$A$65537,0))),"")</f>
        <v/>
      </c>
      <c r="H410" s="110" t="str">
        <f>_xlfn.IFNA(_xlfn.IFNA(_xlfn.IFNA(INDEX(l_goods!$B$3:$B$65537,MATCH($G410,l_goods!$A$3:$A$65537,0)),INDEX(background_technosphere!$F$2:$F$65536,MATCH($G410,background_technosphere!$C$2:$C$65536,0))),INDEX(l_fp!$B$3:$B$65537,MATCH($G410,l_fp!$A$3:$A$65537,0))),"")</f>
        <v/>
      </c>
    </row>
    <row r="411" spans="2:8" x14ac:dyDescent="0.25">
      <c r="B411" s="109" t="str">
        <f>_xlfn.IFNA(INDEX(l_act!$B$3:$B$65537,MATCH($A411,l_act!$A$3:$A$65537,0)),"")</f>
        <v/>
      </c>
      <c r="D411" s="66" t="str">
        <f>_xlfn.IFNA(_xlfn.IFNA(_xlfn.IFNA(INDEX(l_goods!$B$3:$B$65537,MATCH($C411,l_goods!$A$3:$A$65537,0)),INDEX(background_technosphere!$F$2:$F$65536,MATCH($C411,background_technosphere!$C$2:$C$65536,0))),INDEX(l_fp!$B$3:$B$65537,MATCH($C411,l_fp!$A$3:$A$65537,0))),"")</f>
        <v/>
      </c>
      <c r="H411" s="110" t="str">
        <f>_xlfn.IFNA(_xlfn.IFNA(_xlfn.IFNA(INDEX(l_goods!$B$3:$B$65537,MATCH($G411,l_goods!$A$3:$A$65537,0)),INDEX(background_technosphere!$F$2:$F$65536,MATCH($G411,background_technosphere!$C$2:$C$65536,0))),INDEX(l_fp!$B$3:$B$65537,MATCH($G411,l_fp!$A$3:$A$65537,0))),"")</f>
        <v/>
      </c>
    </row>
    <row r="412" spans="2:8" x14ac:dyDescent="0.25">
      <c r="B412" s="109" t="str">
        <f>_xlfn.IFNA(INDEX(l_act!$B$3:$B$65537,MATCH($A412,l_act!$A$3:$A$65537,0)),"")</f>
        <v/>
      </c>
      <c r="D412" s="66" t="str">
        <f>_xlfn.IFNA(_xlfn.IFNA(_xlfn.IFNA(INDEX(l_goods!$B$3:$B$65537,MATCH($C412,l_goods!$A$3:$A$65537,0)),INDEX(background_technosphere!$F$2:$F$65536,MATCH($C412,background_technosphere!$C$2:$C$65536,0))),INDEX(l_fp!$B$3:$B$65537,MATCH($C412,l_fp!$A$3:$A$65537,0))),"")</f>
        <v/>
      </c>
      <c r="H412" s="110" t="str">
        <f>_xlfn.IFNA(_xlfn.IFNA(_xlfn.IFNA(INDEX(l_goods!$B$3:$B$65537,MATCH($G412,l_goods!$A$3:$A$65537,0)),INDEX(background_technosphere!$F$2:$F$65536,MATCH($G412,background_technosphere!$C$2:$C$65536,0))),INDEX(l_fp!$B$3:$B$65537,MATCH($G412,l_fp!$A$3:$A$65537,0))),"")</f>
        <v/>
      </c>
    </row>
    <row r="413" spans="2:8" x14ac:dyDescent="0.25">
      <c r="B413" s="109" t="str">
        <f>_xlfn.IFNA(INDEX(l_act!$B$3:$B$65537,MATCH($A413,l_act!$A$3:$A$65537,0)),"")</f>
        <v/>
      </c>
      <c r="D413" s="66" t="str">
        <f>_xlfn.IFNA(_xlfn.IFNA(_xlfn.IFNA(INDEX(l_goods!$B$3:$B$65537,MATCH($C413,l_goods!$A$3:$A$65537,0)),INDEX(background_technosphere!$F$2:$F$65536,MATCH($C413,background_technosphere!$C$2:$C$65536,0))),INDEX(l_fp!$B$3:$B$65537,MATCH($C413,l_fp!$A$3:$A$65537,0))),"")</f>
        <v/>
      </c>
      <c r="H413" s="110" t="str">
        <f>_xlfn.IFNA(_xlfn.IFNA(_xlfn.IFNA(INDEX(l_goods!$B$3:$B$65537,MATCH($G413,l_goods!$A$3:$A$65537,0)),INDEX(background_technosphere!$F$2:$F$65536,MATCH($G413,background_technosphere!$C$2:$C$65536,0))),INDEX(l_fp!$B$3:$B$65537,MATCH($G413,l_fp!$A$3:$A$65537,0))),"")</f>
        <v/>
      </c>
    </row>
    <row r="414" spans="2:8" x14ac:dyDescent="0.25">
      <c r="B414" s="109" t="str">
        <f>_xlfn.IFNA(INDEX(l_act!$B$3:$B$65537,MATCH($A414,l_act!$A$3:$A$65537,0)),"")</f>
        <v/>
      </c>
      <c r="D414" s="66" t="str">
        <f>_xlfn.IFNA(_xlfn.IFNA(_xlfn.IFNA(INDEX(l_goods!$B$3:$B$65537,MATCH($C414,l_goods!$A$3:$A$65537,0)),INDEX(background_technosphere!$F$2:$F$65536,MATCH($C414,background_technosphere!$C$2:$C$65536,0))),INDEX(l_fp!$B$3:$B$65537,MATCH($C414,l_fp!$A$3:$A$65537,0))),"")</f>
        <v/>
      </c>
      <c r="H414" s="110" t="str">
        <f>_xlfn.IFNA(_xlfn.IFNA(_xlfn.IFNA(INDEX(l_goods!$B$3:$B$65537,MATCH($G414,l_goods!$A$3:$A$65537,0)),INDEX(background_technosphere!$F$2:$F$65536,MATCH($G414,background_technosphere!$C$2:$C$65536,0))),INDEX(l_fp!$B$3:$B$65537,MATCH($G414,l_fp!$A$3:$A$65537,0))),"")</f>
        <v/>
      </c>
    </row>
    <row r="415" spans="2:8" x14ac:dyDescent="0.25">
      <c r="B415" s="109" t="str">
        <f>_xlfn.IFNA(INDEX(l_act!$B$3:$B$65537,MATCH($A415,l_act!$A$3:$A$65537,0)),"")</f>
        <v/>
      </c>
      <c r="D415" s="66" t="str">
        <f>_xlfn.IFNA(_xlfn.IFNA(_xlfn.IFNA(INDEX(l_goods!$B$3:$B$65537,MATCH($C415,l_goods!$A$3:$A$65537,0)),INDEX(background_technosphere!$F$2:$F$65536,MATCH($C415,background_technosphere!$C$2:$C$65536,0))),INDEX(l_fp!$B$3:$B$65537,MATCH($C415,l_fp!$A$3:$A$65537,0))),"")</f>
        <v/>
      </c>
      <c r="H415" s="110" t="str">
        <f>_xlfn.IFNA(_xlfn.IFNA(_xlfn.IFNA(INDEX(l_goods!$B$3:$B$65537,MATCH($G415,l_goods!$A$3:$A$65537,0)),INDEX(background_technosphere!$F$2:$F$65536,MATCH($G415,background_technosphere!$C$2:$C$65536,0))),INDEX(l_fp!$B$3:$B$65537,MATCH($G415,l_fp!$A$3:$A$65537,0))),"")</f>
        <v/>
      </c>
    </row>
    <row r="416" spans="2:8" x14ac:dyDescent="0.25">
      <c r="B416" s="109" t="str">
        <f>_xlfn.IFNA(INDEX(l_act!$B$3:$B$65537,MATCH($A416,l_act!$A$3:$A$65537,0)),"")</f>
        <v/>
      </c>
      <c r="D416" s="66" t="str">
        <f>_xlfn.IFNA(_xlfn.IFNA(_xlfn.IFNA(INDEX(l_goods!$B$3:$B$65537,MATCH($C416,l_goods!$A$3:$A$65537,0)),INDEX(background_technosphere!$F$2:$F$65536,MATCH($C416,background_technosphere!$C$2:$C$65536,0))),INDEX(l_fp!$B$3:$B$65537,MATCH($C416,l_fp!$A$3:$A$65537,0))),"")</f>
        <v/>
      </c>
      <c r="H416" s="110" t="str">
        <f>_xlfn.IFNA(_xlfn.IFNA(_xlfn.IFNA(INDEX(l_goods!$B$3:$B$65537,MATCH($G416,l_goods!$A$3:$A$65537,0)),INDEX(background_technosphere!$F$2:$F$65536,MATCH($G416,background_technosphere!$C$2:$C$65536,0))),INDEX(l_fp!$B$3:$B$65537,MATCH($G416,l_fp!$A$3:$A$65537,0))),"")</f>
        <v/>
      </c>
    </row>
    <row r="417" spans="2:8" x14ac:dyDescent="0.25">
      <c r="B417" s="109" t="str">
        <f>_xlfn.IFNA(INDEX(l_act!$B$3:$B$65537,MATCH($A417,l_act!$A$3:$A$65537,0)),"")</f>
        <v/>
      </c>
      <c r="D417" s="66" t="str">
        <f>_xlfn.IFNA(_xlfn.IFNA(_xlfn.IFNA(INDEX(l_goods!$B$3:$B$65537,MATCH($C417,l_goods!$A$3:$A$65537,0)),INDEX(background_technosphere!$F$2:$F$65536,MATCH($C417,background_technosphere!$C$2:$C$65536,0))),INDEX(l_fp!$B$3:$B$65537,MATCH($C417,l_fp!$A$3:$A$65537,0))),"")</f>
        <v/>
      </c>
      <c r="H417" s="110" t="str">
        <f>_xlfn.IFNA(_xlfn.IFNA(_xlfn.IFNA(INDEX(l_goods!$B$3:$B$65537,MATCH($G417,l_goods!$A$3:$A$65537,0)),INDEX(background_technosphere!$F$2:$F$65536,MATCH($G417,background_technosphere!$C$2:$C$65536,0))),INDEX(l_fp!$B$3:$B$65537,MATCH($G417,l_fp!$A$3:$A$65537,0))),"")</f>
        <v/>
      </c>
    </row>
    <row r="418" spans="2:8" x14ac:dyDescent="0.25">
      <c r="B418" s="109" t="str">
        <f>_xlfn.IFNA(INDEX(l_act!$B$3:$B$65537,MATCH($A418,l_act!$A$3:$A$65537,0)),"")</f>
        <v/>
      </c>
      <c r="D418" s="66" t="str">
        <f>_xlfn.IFNA(_xlfn.IFNA(_xlfn.IFNA(INDEX(l_goods!$B$3:$B$65537,MATCH($C418,l_goods!$A$3:$A$65537,0)),INDEX(background_technosphere!$F$2:$F$65536,MATCH($C418,background_technosphere!$C$2:$C$65536,0))),INDEX(l_fp!$B$3:$B$65537,MATCH($C418,l_fp!$A$3:$A$65537,0))),"")</f>
        <v/>
      </c>
      <c r="H418" s="110" t="str">
        <f>_xlfn.IFNA(_xlfn.IFNA(_xlfn.IFNA(INDEX(l_goods!$B$3:$B$65537,MATCH($G418,l_goods!$A$3:$A$65537,0)),INDEX(background_technosphere!$F$2:$F$65536,MATCH($G418,background_technosphere!$C$2:$C$65536,0))),INDEX(l_fp!$B$3:$B$65537,MATCH($G418,l_fp!$A$3:$A$65537,0))),"")</f>
        <v/>
      </c>
    </row>
    <row r="419" spans="2:8" x14ac:dyDescent="0.25">
      <c r="B419" s="109" t="str">
        <f>_xlfn.IFNA(INDEX(l_act!$B$3:$B$65537,MATCH($A419,l_act!$A$3:$A$65537,0)),"")</f>
        <v/>
      </c>
      <c r="D419" s="66" t="str">
        <f>_xlfn.IFNA(_xlfn.IFNA(_xlfn.IFNA(INDEX(l_goods!$B$3:$B$65537,MATCH($C419,l_goods!$A$3:$A$65537,0)),INDEX(background_technosphere!$F$2:$F$65536,MATCH($C419,background_technosphere!$C$2:$C$65536,0))),INDEX(l_fp!$B$3:$B$65537,MATCH($C419,l_fp!$A$3:$A$65537,0))),"")</f>
        <v/>
      </c>
      <c r="H419" s="110" t="str">
        <f>_xlfn.IFNA(_xlfn.IFNA(_xlfn.IFNA(INDEX(l_goods!$B$3:$B$65537,MATCH($G419,l_goods!$A$3:$A$65537,0)),INDEX(background_technosphere!$F$2:$F$65536,MATCH($G419,background_technosphere!$C$2:$C$65536,0))),INDEX(l_fp!$B$3:$B$65537,MATCH($G419,l_fp!$A$3:$A$65537,0))),"")</f>
        <v/>
      </c>
    </row>
    <row r="420" spans="2:8" x14ac:dyDescent="0.25">
      <c r="B420" s="109" t="str">
        <f>_xlfn.IFNA(INDEX(l_act!$B$3:$B$65537,MATCH($A420,l_act!$A$3:$A$65537,0)),"")</f>
        <v/>
      </c>
      <c r="D420" s="66" t="str">
        <f>_xlfn.IFNA(_xlfn.IFNA(_xlfn.IFNA(INDEX(l_goods!$B$3:$B$65537,MATCH($C420,l_goods!$A$3:$A$65537,0)),INDEX(background_technosphere!$F$2:$F$65536,MATCH($C420,background_technosphere!$C$2:$C$65536,0))),INDEX(l_fp!$B$3:$B$65537,MATCH($C420,l_fp!$A$3:$A$65537,0))),"")</f>
        <v/>
      </c>
      <c r="H420" s="110" t="str">
        <f>_xlfn.IFNA(_xlfn.IFNA(_xlfn.IFNA(INDEX(l_goods!$B$3:$B$65537,MATCH($G420,l_goods!$A$3:$A$65537,0)),INDEX(background_technosphere!$F$2:$F$65536,MATCH($G420,background_technosphere!$C$2:$C$65536,0))),INDEX(l_fp!$B$3:$B$65537,MATCH($G420,l_fp!$A$3:$A$65537,0))),"")</f>
        <v/>
      </c>
    </row>
    <row r="421" spans="2:8" x14ac:dyDescent="0.25">
      <c r="B421" s="109" t="str">
        <f>_xlfn.IFNA(INDEX(l_act!$B$3:$B$65537,MATCH($A421,l_act!$A$3:$A$65537,0)),"")</f>
        <v/>
      </c>
      <c r="D421" s="66" t="str">
        <f>_xlfn.IFNA(_xlfn.IFNA(_xlfn.IFNA(INDEX(l_goods!$B$3:$B$65537,MATCH($C421,l_goods!$A$3:$A$65537,0)),INDEX(background_technosphere!$F$2:$F$65536,MATCH($C421,background_technosphere!$C$2:$C$65536,0))),INDEX(l_fp!$B$3:$B$65537,MATCH($C421,l_fp!$A$3:$A$65537,0))),"")</f>
        <v/>
      </c>
      <c r="H421" s="110" t="str">
        <f>_xlfn.IFNA(_xlfn.IFNA(_xlfn.IFNA(INDEX(l_goods!$B$3:$B$65537,MATCH($G421,l_goods!$A$3:$A$65537,0)),INDEX(background_technosphere!$F$2:$F$65536,MATCH($G421,background_technosphere!$C$2:$C$65536,0))),INDEX(l_fp!$B$3:$B$65537,MATCH($G421,l_fp!$A$3:$A$65537,0))),"")</f>
        <v/>
      </c>
    </row>
    <row r="422" spans="2:8" x14ac:dyDescent="0.25">
      <c r="B422" s="109" t="str">
        <f>_xlfn.IFNA(INDEX(l_act!$B$3:$B$65537,MATCH($A422,l_act!$A$3:$A$65537,0)),"")</f>
        <v/>
      </c>
      <c r="D422" s="66" t="str">
        <f>_xlfn.IFNA(_xlfn.IFNA(_xlfn.IFNA(INDEX(l_goods!$B$3:$B$65537,MATCH($C422,l_goods!$A$3:$A$65537,0)),INDEX(background_technosphere!$F$2:$F$65536,MATCH($C422,background_technosphere!$C$2:$C$65536,0))),INDEX(l_fp!$B$3:$B$65537,MATCH($C422,l_fp!$A$3:$A$65537,0))),"")</f>
        <v/>
      </c>
      <c r="H422" s="110" t="str">
        <f>_xlfn.IFNA(_xlfn.IFNA(_xlfn.IFNA(INDEX(l_goods!$B$3:$B$65537,MATCH($G422,l_goods!$A$3:$A$65537,0)),INDEX(background_technosphere!$F$2:$F$65536,MATCH($G422,background_technosphere!$C$2:$C$65536,0))),INDEX(l_fp!$B$3:$B$65537,MATCH($G422,l_fp!$A$3:$A$65537,0))),"")</f>
        <v/>
      </c>
    </row>
    <row r="423" spans="2:8" x14ac:dyDescent="0.25">
      <c r="B423" s="109" t="str">
        <f>_xlfn.IFNA(INDEX(l_act!$B$3:$B$65537,MATCH($A423,l_act!$A$3:$A$65537,0)),"")</f>
        <v/>
      </c>
      <c r="D423" s="66" t="str">
        <f>_xlfn.IFNA(_xlfn.IFNA(_xlfn.IFNA(INDEX(l_goods!$B$3:$B$65537,MATCH($C423,l_goods!$A$3:$A$65537,0)),INDEX(background_technosphere!$F$2:$F$65536,MATCH($C423,background_technosphere!$C$2:$C$65536,0))),INDEX(l_fp!$B$3:$B$65537,MATCH($C423,l_fp!$A$3:$A$65537,0))),"")</f>
        <v/>
      </c>
      <c r="H423" s="110" t="str">
        <f>_xlfn.IFNA(_xlfn.IFNA(_xlfn.IFNA(INDEX(l_goods!$B$3:$B$65537,MATCH($G423,l_goods!$A$3:$A$65537,0)),INDEX(background_technosphere!$F$2:$F$65536,MATCH($G423,background_technosphere!$C$2:$C$65536,0))),INDEX(l_fp!$B$3:$B$65537,MATCH($G423,l_fp!$A$3:$A$65537,0))),"")</f>
        <v/>
      </c>
    </row>
    <row r="424" spans="2:8" x14ac:dyDescent="0.25">
      <c r="B424" s="109" t="str">
        <f>_xlfn.IFNA(INDEX(l_act!$B$3:$B$65537,MATCH($A424,l_act!$A$3:$A$65537,0)),"")</f>
        <v/>
      </c>
      <c r="D424" s="66" t="str">
        <f>_xlfn.IFNA(_xlfn.IFNA(_xlfn.IFNA(INDEX(l_goods!$B$3:$B$65537,MATCH($C424,l_goods!$A$3:$A$65537,0)),INDEX(background_technosphere!$F$2:$F$65536,MATCH($C424,background_technosphere!$C$2:$C$65536,0))),INDEX(l_fp!$B$3:$B$65537,MATCH($C424,l_fp!$A$3:$A$65537,0))),"")</f>
        <v/>
      </c>
      <c r="H424" s="110" t="str">
        <f>_xlfn.IFNA(_xlfn.IFNA(_xlfn.IFNA(INDEX(l_goods!$B$3:$B$65537,MATCH($G424,l_goods!$A$3:$A$65537,0)),INDEX(background_technosphere!$F$2:$F$65536,MATCH($G424,background_technosphere!$C$2:$C$65536,0))),INDEX(l_fp!$B$3:$B$65537,MATCH($G424,l_fp!$A$3:$A$65537,0))),"")</f>
        <v/>
      </c>
    </row>
    <row r="425" spans="2:8" x14ac:dyDescent="0.25">
      <c r="B425" s="109" t="str">
        <f>_xlfn.IFNA(INDEX(l_act!$B$3:$B$65537,MATCH($A425,l_act!$A$3:$A$65537,0)),"")</f>
        <v/>
      </c>
      <c r="D425" s="66" t="str">
        <f>_xlfn.IFNA(_xlfn.IFNA(_xlfn.IFNA(INDEX(l_goods!$B$3:$B$65537,MATCH($C425,l_goods!$A$3:$A$65537,0)),INDEX(background_technosphere!$F$2:$F$65536,MATCH($C425,background_technosphere!$C$2:$C$65536,0))),INDEX(l_fp!$B$3:$B$65537,MATCH($C425,l_fp!$A$3:$A$65537,0))),"")</f>
        <v/>
      </c>
      <c r="H425" s="110" t="str">
        <f>_xlfn.IFNA(_xlfn.IFNA(_xlfn.IFNA(INDEX(l_goods!$B$3:$B$65537,MATCH($G425,l_goods!$A$3:$A$65537,0)),INDEX(background_technosphere!$F$2:$F$65536,MATCH($G425,background_technosphere!$C$2:$C$65536,0))),INDEX(l_fp!$B$3:$B$65537,MATCH($G425,l_fp!$A$3:$A$65537,0))),"")</f>
        <v/>
      </c>
    </row>
    <row r="426" spans="2:8" x14ac:dyDescent="0.25">
      <c r="B426" s="109" t="str">
        <f>_xlfn.IFNA(INDEX(l_act!$B$3:$B$65537,MATCH($A426,l_act!$A$3:$A$65537,0)),"")</f>
        <v/>
      </c>
      <c r="D426" s="66" t="str">
        <f>_xlfn.IFNA(_xlfn.IFNA(_xlfn.IFNA(INDEX(l_goods!$B$3:$B$65537,MATCH($C426,l_goods!$A$3:$A$65537,0)),INDEX(background_technosphere!$F$2:$F$65536,MATCH($C426,background_technosphere!$C$2:$C$65536,0))),INDEX(l_fp!$B$3:$B$65537,MATCH($C426,l_fp!$A$3:$A$65537,0))),"")</f>
        <v/>
      </c>
      <c r="H426" s="110" t="str">
        <f>_xlfn.IFNA(_xlfn.IFNA(_xlfn.IFNA(INDEX(l_goods!$B$3:$B$65537,MATCH($G426,l_goods!$A$3:$A$65537,0)),INDEX(background_technosphere!$F$2:$F$65536,MATCH($G426,background_technosphere!$C$2:$C$65536,0))),INDEX(l_fp!$B$3:$B$65537,MATCH($G426,l_fp!$A$3:$A$65537,0))),"")</f>
        <v/>
      </c>
    </row>
    <row r="427" spans="2:8" x14ac:dyDescent="0.25">
      <c r="B427" s="109" t="str">
        <f>_xlfn.IFNA(INDEX(l_act!$B$3:$B$65537,MATCH($A427,l_act!$A$3:$A$65537,0)),"")</f>
        <v/>
      </c>
      <c r="D427" s="66" t="str">
        <f>_xlfn.IFNA(_xlfn.IFNA(_xlfn.IFNA(INDEX(l_goods!$B$3:$B$65537,MATCH($C427,l_goods!$A$3:$A$65537,0)),INDEX(background_technosphere!$F$2:$F$65536,MATCH($C427,background_technosphere!$C$2:$C$65536,0))),INDEX(l_fp!$B$3:$B$65537,MATCH($C427,l_fp!$A$3:$A$65537,0))),"")</f>
        <v/>
      </c>
      <c r="H427" s="110" t="str">
        <f>_xlfn.IFNA(_xlfn.IFNA(_xlfn.IFNA(INDEX(l_goods!$B$3:$B$65537,MATCH($G427,l_goods!$A$3:$A$65537,0)),INDEX(background_technosphere!$F$2:$F$65536,MATCH($G427,background_technosphere!$C$2:$C$65536,0))),INDEX(l_fp!$B$3:$B$65537,MATCH($G427,l_fp!$A$3:$A$65537,0))),"")</f>
        <v/>
      </c>
    </row>
    <row r="428" spans="2:8" x14ac:dyDescent="0.25">
      <c r="B428" s="109" t="str">
        <f>_xlfn.IFNA(INDEX(l_act!$B$3:$B$65537,MATCH($A428,l_act!$A$3:$A$65537,0)),"")</f>
        <v/>
      </c>
      <c r="D428" s="66" t="str">
        <f>_xlfn.IFNA(_xlfn.IFNA(_xlfn.IFNA(INDEX(l_goods!$B$3:$B$65537,MATCH($C428,l_goods!$A$3:$A$65537,0)),INDEX(background_technosphere!$F$2:$F$65536,MATCH($C428,background_technosphere!$C$2:$C$65536,0))),INDEX(l_fp!$B$3:$B$65537,MATCH($C428,l_fp!$A$3:$A$65537,0))),"")</f>
        <v/>
      </c>
      <c r="H428" s="110" t="str">
        <f>_xlfn.IFNA(_xlfn.IFNA(_xlfn.IFNA(INDEX(l_goods!$B$3:$B$65537,MATCH($G428,l_goods!$A$3:$A$65537,0)),INDEX(background_technosphere!$F$2:$F$65536,MATCH($G428,background_technosphere!$C$2:$C$65536,0))),INDEX(l_fp!$B$3:$B$65537,MATCH($G428,l_fp!$A$3:$A$65537,0))),"")</f>
        <v/>
      </c>
    </row>
    <row r="429" spans="2:8" x14ac:dyDescent="0.25">
      <c r="B429" s="109" t="str">
        <f>_xlfn.IFNA(INDEX(l_act!$B$3:$B$65537,MATCH($A429,l_act!$A$3:$A$65537,0)),"")</f>
        <v/>
      </c>
      <c r="D429" s="66" t="str">
        <f>_xlfn.IFNA(_xlfn.IFNA(_xlfn.IFNA(INDEX(l_goods!$B$3:$B$65537,MATCH($C429,l_goods!$A$3:$A$65537,0)),INDEX(background_technosphere!$F$2:$F$65536,MATCH($C429,background_technosphere!$C$2:$C$65536,0))),INDEX(l_fp!$B$3:$B$65537,MATCH($C429,l_fp!$A$3:$A$65537,0))),"")</f>
        <v/>
      </c>
      <c r="H429" s="110" t="str">
        <f>_xlfn.IFNA(_xlfn.IFNA(_xlfn.IFNA(INDEX(l_goods!$B$3:$B$65537,MATCH($G429,l_goods!$A$3:$A$65537,0)),INDEX(background_technosphere!$F$2:$F$65536,MATCH($G429,background_technosphere!$C$2:$C$65536,0))),INDEX(l_fp!$B$3:$B$65537,MATCH($G429,l_fp!$A$3:$A$65537,0))),"")</f>
        <v/>
      </c>
    </row>
    <row r="430" spans="2:8" x14ac:dyDescent="0.25">
      <c r="B430" s="109" t="str">
        <f>_xlfn.IFNA(INDEX(l_act!$B$3:$B$65537,MATCH($A430,l_act!$A$3:$A$65537,0)),"")</f>
        <v/>
      </c>
      <c r="D430" s="66" t="str">
        <f>_xlfn.IFNA(_xlfn.IFNA(_xlfn.IFNA(INDEX(l_goods!$B$3:$B$65537,MATCH($C430,l_goods!$A$3:$A$65537,0)),INDEX(background_technosphere!$F$2:$F$65536,MATCH($C430,background_technosphere!$C$2:$C$65536,0))),INDEX(l_fp!$B$3:$B$65537,MATCH($C430,l_fp!$A$3:$A$65537,0))),"")</f>
        <v/>
      </c>
      <c r="H430" s="110" t="str">
        <f>_xlfn.IFNA(_xlfn.IFNA(_xlfn.IFNA(INDEX(l_goods!$B$3:$B$65537,MATCH($G430,l_goods!$A$3:$A$65537,0)),INDEX(background_technosphere!$F$2:$F$65536,MATCH($G430,background_technosphere!$C$2:$C$65536,0))),INDEX(l_fp!$B$3:$B$65537,MATCH($G430,l_fp!$A$3:$A$65537,0))),"")</f>
        <v/>
      </c>
    </row>
    <row r="431" spans="2:8" x14ac:dyDescent="0.25">
      <c r="B431" s="109" t="str">
        <f>_xlfn.IFNA(INDEX(l_act!$B$3:$B$65537,MATCH($A431,l_act!$A$3:$A$65537,0)),"")</f>
        <v/>
      </c>
      <c r="D431" s="66" t="str">
        <f>_xlfn.IFNA(_xlfn.IFNA(_xlfn.IFNA(INDEX(l_goods!$B$3:$B$65537,MATCH($C431,l_goods!$A$3:$A$65537,0)),INDEX(background_technosphere!$F$2:$F$65536,MATCH($C431,background_technosphere!$C$2:$C$65536,0))),INDEX(l_fp!$B$3:$B$65537,MATCH($C431,l_fp!$A$3:$A$65537,0))),"")</f>
        <v/>
      </c>
      <c r="H431" s="110" t="str">
        <f>_xlfn.IFNA(_xlfn.IFNA(_xlfn.IFNA(INDEX(l_goods!$B$3:$B$65537,MATCH($G431,l_goods!$A$3:$A$65537,0)),INDEX(background_technosphere!$F$2:$F$65536,MATCH($G431,background_technosphere!$C$2:$C$65536,0))),INDEX(l_fp!$B$3:$B$65537,MATCH($G431,l_fp!$A$3:$A$65537,0))),"")</f>
        <v/>
      </c>
    </row>
    <row r="432" spans="2:8" x14ac:dyDescent="0.25">
      <c r="B432" s="109" t="str">
        <f>_xlfn.IFNA(INDEX(l_act!$B$3:$B$65537,MATCH($A432,l_act!$A$3:$A$65537,0)),"")</f>
        <v/>
      </c>
      <c r="D432" s="66" t="str">
        <f>_xlfn.IFNA(_xlfn.IFNA(_xlfn.IFNA(INDEX(l_goods!$B$3:$B$65537,MATCH($C432,l_goods!$A$3:$A$65537,0)),INDEX(background_technosphere!$F$2:$F$65536,MATCH($C432,background_technosphere!$C$2:$C$65536,0))),INDEX(l_fp!$B$3:$B$65537,MATCH($C432,l_fp!$A$3:$A$65537,0))),"")</f>
        <v/>
      </c>
      <c r="H432" s="110" t="str">
        <f>_xlfn.IFNA(_xlfn.IFNA(_xlfn.IFNA(INDEX(l_goods!$B$3:$B$65537,MATCH($G432,l_goods!$A$3:$A$65537,0)),INDEX(background_technosphere!$F$2:$F$65536,MATCH($G432,background_technosphere!$C$2:$C$65536,0))),INDEX(l_fp!$B$3:$B$65537,MATCH($G432,l_fp!$A$3:$A$65537,0))),"")</f>
        <v/>
      </c>
    </row>
    <row r="433" spans="2:8" x14ac:dyDescent="0.25">
      <c r="B433" s="109" t="str">
        <f>_xlfn.IFNA(INDEX(l_act!$B$3:$B$65537,MATCH($A433,l_act!$A$3:$A$65537,0)),"")</f>
        <v/>
      </c>
      <c r="D433" s="66" t="str">
        <f>_xlfn.IFNA(_xlfn.IFNA(_xlfn.IFNA(INDEX(l_goods!$B$3:$B$65537,MATCH($C433,l_goods!$A$3:$A$65537,0)),INDEX(background_technosphere!$F$2:$F$65536,MATCH($C433,background_technosphere!$C$2:$C$65536,0))),INDEX(l_fp!$B$3:$B$65537,MATCH($C433,l_fp!$A$3:$A$65537,0))),"")</f>
        <v/>
      </c>
      <c r="H433" s="110" t="str">
        <f>_xlfn.IFNA(_xlfn.IFNA(_xlfn.IFNA(INDEX(l_goods!$B$3:$B$65537,MATCH($G433,l_goods!$A$3:$A$65537,0)),INDEX(background_technosphere!$F$2:$F$65536,MATCH($G433,background_technosphere!$C$2:$C$65536,0))),INDEX(l_fp!$B$3:$B$65537,MATCH($G433,l_fp!$A$3:$A$65537,0))),"")</f>
        <v/>
      </c>
    </row>
    <row r="434" spans="2:8" x14ac:dyDescent="0.25">
      <c r="B434" s="109" t="str">
        <f>_xlfn.IFNA(INDEX(l_act!$B$3:$B$65537,MATCH($A434,l_act!$A$3:$A$65537,0)),"")</f>
        <v/>
      </c>
      <c r="D434" s="66" t="str">
        <f>_xlfn.IFNA(_xlfn.IFNA(_xlfn.IFNA(INDEX(l_goods!$B$3:$B$65537,MATCH($C434,l_goods!$A$3:$A$65537,0)),INDEX(background_technosphere!$F$2:$F$65536,MATCH($C434,background_technosphere!$C$2:$C$65536,0))),INDEX(l_fp!$B$3:$B$65537,MATCH($C434,l_fp!$A$3:$A$65537,0))),"")</f>
        <v/>
      </c>
      <c r="H434" s="110" t="str">
        <f>_xlfn.IFNA(_xlfn.IFNA(_xlfn.IFNA(INDEX(l_goods!$B$3:$B$65537,MATCH($G434,l_goods!$A$3:$A$65537,0)),INDEX(background_technosphere!$F$2:$F$65536,MATCH($G434,background_technosphere!$C$2:$C$65536,0))),INDEX(l_fp!$B$3:$B$65537,MATCH($G434,l_fp!$A$3:$A$65537,0))),"")</f>
        <v/>
      </c>
    </row>
    <row r="435" spans="2:8" x14ac:dyDescent="0.25">
      <c r="B435" s="109" t="str">
        <f>_xlfn.IFNA(INDEX(l_act!$B$3:$B$65537,MATCH($A435,l_act!$A$3:$A$65537,0)),"")</f>
        <v/>
      </c>
      <c r="D435" s="66" t="str">
        <f>_xlfn.IFNA(_xlfn.IFNA(_xlfn.IFNA(INDEX(l_goods!$B$3:$B$65537,MATCH($C435,l_goods!$A$3:$A$65537,0)),INDEX(background_technosphere!$F$2:$F$65536,MATCH($C435,background_technosphere!$C$2:$C$65536,0))),INDEX(l_fp!$B$3:$B$65537,MATCH($C435,l_fp!$A$3:$A$65537,0))),"")</f>
        <v/>
      </c>
      <c r="H435" s="110" t="str">
        <f>_xlfn.IFNA(_xlfn.IFNA(_xlfn.IFNA(INDEX(l_goods!$B$3:$B$65537,MATCH($G435,l_goods!$A$3:$A$65537,0)),INDEX(background_technosphere!$F$2:$F$65536,MATCH($G435,background_technosphere!$C$2:$C$65536,0))),INDEX(l_fp!$B$3:$B$65537,MATCH($G435,l_fp!$A$3:$A$65537,0))),"")</f>
        <v/>
      </c>
    </row>
    <row r="436" spans="2:8" x14ac:dyDescent="0.25">
      <c r="B436" s="109" t="str">
        <f>_xlfn.IFNA(INDEX(l_act!$B$3:$B$65537,MATCH($A436,l_act!$A$3:$A$65537,0)),"")</f>
        <v/>
      </c>
      <c r="D436" s="66" t="str">
        <f>_xlfn.IFNA(_xlfn.IFNA(_xlfn.IFNA(INDEX(l_goods!$B$3:$B$65537,MATCH($C436,l_goods!$A$3:$A$65537,0)),INDEX(background_technosphere!$F$2:$F$65536,MATCH($C436,background_technosphere!$C$2:$C$65536,0))),INDEX(l_fp!$B$3:$B$65537,MATCH($C436,l_fp!$A$3:$A$65537,0))),"")</f>
        <v/>
      </c>
      <c r="H436" s="110" t="str">
        <f>_xlfn.IFNA(_xlfn.IFNA(_xlfn.IFNA(INDEX(l_goods!$B$3:$B$65537,MATCH($G436,l_goods!$A$3:$A$65537,0)),INDEX(background_technosphere!$F$2:$F$65536,MATCH($G436,background_technosphere!$C$2:$C$65536,0))),INDEX(l_fp!$B$3:$B$65537,MATCH($G436,l_fp!$A$3:$A$65537,0))),"")</f>
        <v/>
      </c>
    </row>
    <row r="437" spans="2:8" x14ac:dyDescent="0.25">
      <c r="B437" s="109" t="str">
        <f>_xlfn.IFNA(INDEX(l_act!$B$3:$B$65537,MATCH($A437,l_act!$A$3:$A$65537,0)),"")</f>
        <v/>
      </c>
      <c r="D437" s="66" t="str">
        <f>_xlfn.IFNA(_xlfn.IFNA(_xlfn.IFNA(INDEX(l_goods!$B$3:$B$65537,MATCH($C437,l_goods!$A$3:$A$65537,0)),INDEX(background_technosphere!$F$2:$F$65536,MATCH($C437,background_technosphere!$C$2:$C$65536,0))),INDEX(l_fp!$B$3:$B$65537,MATCH($C437,l_fp!$A$3:$A$65537,0))),"")</f>
        <v/>
      </c>
      <c r="H437" s="110" t="str">
        <f>_xlfn.IFNA(_xlfn.IFNA(_xlfn.IFNA(INDEX(l_goods!$B$3:$B$65537,MATCH($G437,l_goods!$A$3:$A$65537,0)),INDEX(background_technosphere!$F$2:$F$65536,MATCH($G437,background_technosphere!$C$2:$C$65536,0))),INDEX(l_fp!$B$3:$B$65537,MATCH($G437,l_fp!$A$3:$A$65537,0))),"")</f>
        <v/>
      </c>
    </row>
    <row r="438" spans="2:8" x14ac:dyDescent="0.25">
      <c r="B438" s="109" t="str">
        <f>_xlfn.IFNA(INDEX(l_act!$B$3:$B$65537,MATCH($A438,l_act!$A$3:$A$65537,0)),"")</f>
        <v/>
      </c>
      <c r="D438" s="66" t="str">
        <f>_xlfn.IFNA(_xlfn.IFNA(_xlfn.IFNA(INDEX(l_goods!$B$3:$B$65537,MATCH($C438,l_goods!$A$3:$A$65537,0)),INDEX(background_technosphere!$F$2:$F$65536,MATCH($C438,background_technosphere!$C$2:$C$65536,0))),INDEX(l_fp!$B$3:$B$65537,MATCH($C438,l_fp!$A$3:$A$65537,0))),"")</f>
        <v/>
      </c>
      <c r="H438" s="110" t="str">
        <f>_xlfn.IFNA(_xlfn.IFNA(_xlfn.IFNA(INDEX(l_goods!$B$3:$B$65537,MATCH($G438,l_goods!$A$3:$A$65537,0)),INDEX(background_technosphere!$F$2:$F$65536,MATCH($G438,background_technosphere!$C$2:$C$65536,0))),INDEX(l_fp!$B$3:$B$65537,MATCH($G438,l_fp!$A$3:$A$65537,0))),"")</f>
        <v/>
      </c>
    </row>
    <row r="439" spans="2:8" x14ac:dyDescent="0.25">
      <c r="B439" s="109" t="str">
        <f>_xlfn.IFNA(INDEX(l_act!$B$3:$B$65537,MATCH($A439,l_act!$A$3:$A$65537,0)),"")</f>
        <v/>
      </c>
      <c r="D439" s="66" t="str">
        <f>_xlfn.IFNA(_xlfn.IFNA(_xlfn.IFNA(INDEX(l_goods!$B$3:$B$65537,MATCH($C439,l_goods!$A$3:$A$65537,0)),INDEX(background_technosphere!$F$2:$F$65536,MATCH($C439,background_technosphere!$C$2:$C$65536,0))),INDEX(l_fp!$B$3:$B$65537,MATCH($C439,l_fp!$A$3:$A$65537,0))),"")</f>
        <v/>
      </c>
      <c r="H439" s="110" t="str">
        <f>_xlfn.IFNA(_xlfn.IFNA(_xlfn.IFNA(INDEX(l_goods!$B$3:$B$65537,MATCH($G439,l_goods!$A$3:$A$65537,0)),INDEX(background_technosphere!$F$2:$F$65536,MATCH($G439,background_technosphere!$C$2:$C$65536,0))),INDEX(l_fp!$B$3:$B$65537,MATCH($G439,l_fp!$A$3:$A$65537,0))),"")</f>
        <v/>
      </c>
    </row>
    <row r="440" spans="2:8" x14ac:dyDescent="0.25">
      <c r="B440" s="109" t="str">
        <f>_xlfn.IFNA(INDEX(l_act!$B$3:$B$65537,MATCH($A440,l_act!$A$3:$A$65537,0)),"")</f>
        <v/>
      </c>
      <c r="D440" s="66" t="str">
        <f>_xlfn.IFNA(_xlfn.IFNA(_xlfn.IFNA(INDEX(l_goods!$B$3:$B$65537,MATCH($C440,l_goods!$A$3:$A$65537,0)),INDEX(background_technosphere!$F$2:$F$65536,MATCH($C440,background_technosphere!$C$2:$C$65536,0))),INDEX(l_fp!$B$3:$B$65537,MATCH($C440,l_fp!$A$3:$A$65537,0))),"")</f>
        <v/>
      </c>
      <c r="H440" s="110" t="str">
        <f>_xlfn.IFNA(_xlfn.IFNA(_xlfn.IFNA(INDEX(l_goods!$B$3:$B$65537,MATCH($G440,l_goods!$A$3:$A$65537,0)),INDEX(background_technosphere!$F$2:$F$65536,MATCH($G440,background_technosphere!$C$2:$C$65536,0))),INDEX(l_fp!$B$3:$B$65537,MATCH($G440,l_fp!$A$3:$A$65537,0))),"")</f>
        <v/>
      </c>
    </row>
    <row r="441" spans="2:8" x14ac:dyDescent="0.25">
      <c r="B441" s="109" t="str">
        <f>_xlfn.IFNA(INDEX(l_act!$B$3:$B$65537,MATCH($A441,l_act!$A$3:$A$65537,0)),"")</f>
        <v/>
      </c>
      <c r="D441" s="66" t="str">
        <f>_xlfn.IFNA(_xlfn.IFNA(_xlfn.IFNA(INDEX(l_goods!$B$3:$B$65537,MATCH($C441,l_goods!$A$3:$A$65537,0)),INDEX(background_technosphere!$F$2:$F$65536,MATCH($C441,background_technosphere!$C$2:$C$65536,0))),INDEX(l_fp!$B$3:$B$65537,MATCH($C441,l_fp!$A$3:$A$65537,0))),"")</f>
        <v/>
      </c>
      <c r="H441" s="110" t="str">
        <f>_xlfn.IFNA(_xlfn.IFNA(_xlfn.IFNA(INDEX(l_goods!$B$3:$B$65537,MATCH($G441,l_goods!$A$3:$A$65537,0)),INDEX(background_technosphere!$F$2:$F$65536,MATCH($G441,background_technosphere!$C$2:$C$65536,0))),INDEX(l_fp!$B$3:$B$65537,MATCH($G441,l_fp!$A$3:$A$65537,0))),"")</f>
        <v/>
      </c>
    </row>
    <row r="442" spans="2:8" x14ac:dyDescent="0.25">
      <c r="B442" s="109" t="str">
        <f>_xlfn.IFNA(INDEX(l_act!$B$3:$B$65537,MATCH($A442,l_act!$A$3:$A$65537,0)),"")</f>
        <v/>
      </c>
      <c r="D442" s="66" t="str">
        <f>_xlfn.IFNA(_xlfn.IFNA(_xlfn.IFNA(INDEX(l_goods!$B$3:$B$65537,MATCH($C442,l_goods!$A$3:$A$65537,0)),INDEX(background_technosphere!$F$2:$F$65536,MATCH($C442,background_technosphere!$C$2:$C$65536,0))),INDEX(l_fp!$B$3:$B$65537,MATCH($C442,l_fp!$A$3:$A$65537,0))),"")</f>
        <v/>
      </c>
      <c r="H442" s="110" t="str">
        <f>_xlfn.IFNA(_xlfn.IFNA(_xlfn.IFNA(INDEX(l_goods!$B$3:$B$65537,MATCH($G442,l_goods!$A$3:$A$65537,0)),INDEX(background_technosphere!$F$2:$F$65536,MATCH($G442,background_technosphere!$C$2:$C$65536,0))),INDEX(l_fp!$B$3:$B$65537,MATCH($G442,l_fp!$A$3:$A$65537,0))),"")</f>
        <v/>
      </c>
    </row>
    <row r="443" spans="2:8" x14ac:dyDescent="0.25">
      <c r="B443" s="109" t="str">
        <f>_xlfn.IFNA(INDEX(l_act!$B$3:$B$65537,MATCH($A443,l_act!$A$3:$A$65537,0)),"")</f>
        <v/>
      </c>
      <c r="D443" s="66" t="str">
        <f>_xlfn.IFNA(_xlfn.IFNA(_xlfn.IFNA(INDEX(l_goods!$B$3:$B$65537,MATCH($C443,l_goods!$A$3:$A$65537,0)),INDEX(background_technosphere!$F$2:$F$65536,MATCH($C443,background_technosphere!$C$2:$C$65536,0))),INDEX(l_fp!$B$3:$B$65537,MATCH($C443,l_fp!$A$3:$A$65537,0))),"")</f>
        <v/>
      </c>
      <c r="H443" s="110" t="str">
        <f>_xlfn.IFNA(_xlfn.IFNA(_xlfn.IFNA(INDEX(l_goods!$B$3:$B$65537,MATCH($G443,l_goods!$A$3:$A$65537,0)),INDEX(background_technosphere!$F$2:$F$65536,MATCH($G443,background_technosphere!$C$2:$C$65536,0))),INDEX(l_fp!$B$3:$B$65537,MATCH($G443,l_fp!$A$3:$A$65537,0))),"")</f>
        <v/>
      </c>
    </row>
    <row r="444" spans="2:8" x14ac:dyDescent="0.25">
      <c r="B444" s="109" t="str">
        <f>_xlfn.IFNA(INDEX(l_act!$B$3:$B$65537,MATCH($A444,l_act!$A$3:$A$65537,0)),"")</f>
        <v/>
      </c>
      <c r="D444" s="66" t="str">
        <f>_xlfn.IFNA(_xlfn.IFNA(_xlfn.IFNA(INDEX(l_goods!$B$3:$B$65537,MATCH($C444,l_goods!$A$3:$A$65537,0)),INDEX(background_technosphere!$F$2:$F$65536,MATCH($C444,background_technosphere!$C$2:$C$65536,0))),INDEX(l_fp!$B$3:$B$65537,MATCH($C444,l_fp!$A$3:$A$65537,0))),"")</f>
        <v/>
      </c>
      <c r="H444" s="110" t="str">
        <f>_xlfn.IFNA(_xlfn.IFNA(_xlfn.IFNA(INDEX(l_goods!$B$3:$B$65537,MATCH($G444,l_goods!$A$3:$A$65537,0)),INDEX(background_technosphere!$F$2:$F$65536,MATCH($G444,background_technosphere!$C$2:$C$65536,0))),INDEX(l_fp!$B$3:$B$65537,MATCH($G444,l_fp!$A$3:$A$65537,0))),"")</f>
        <v/>
      </c>
    </row>
    <row r="445" spans="2:8" x14ac:dyDescent="0.25">
      <c r="B445" s="109" t="str">
        <f>_xlfn.IFNA(INDEX(l_act!$B$3:$B$65537,MATCH($A445,l_act!$A$3:$A$65537,0)),"")</f>
        <v/>
      </c>
      <c r="D445" s="66" t="str">
        <f>_xlfn.IFNA(_xlfn.IFNA(_xlfn.IFNA(INDEX(l_goods!$B$3:$B$65537,MATCH($C445,l_goods!$A$3:$A$65537,0)),INDEX(background_technosphere!$F$2:$F$65536,MATCH($C445,background_technosphere!$C$2:$C$65536,0))),INDEX(l_fp!$B$3:$B$65537,MATCH($C445,l_fp!$A$3:$A$65537,0))),"")</f>
        <v/>
      </c>
      <c r="H445" s="110" t="str">
        <f>_xlfn.IFNA(_xlfn.IFNA(_xlfn.IFNA(INDEX(l_goods!$B$3:$B$65537,MATCH($G445,l_goods!$A$3:$A$65537,0)),INDEX(background_technosphere!$F$2:$F$65536,MATCH($G445,background_technosphere!$C$2:$C$65536,0))),INDEX(l_fp!$B$3:$B$65537,MATCH($G445,l_fp!$A$3:$A$65537,0))),"")</f>
        <v/>
      </c>
    </row>
    <row r="446" spans="2:8" x14ac:dyDescent="0.25">
      <c r="B446" s="109" t="str">
        <f>_xlfn.IFNA(INDEX(l_act!$B$3:$B$65537,MATCH($A446,l_act!$A$3:$A$65537,0)),"")</f>
        <v/>
      </c>
      <c r="D446" s="66" t="str">
        <f>_xlfn.IFNA(_xlfn.IFNA(_xlfn.IFNA(INDEX(l_goods!$B$3:$B$65537,MATCH($C446,l_goods!$A$3:$A$65537,0)),INDEX(background_technosphere!$F$2:$F$65536,MATCH($C446,background_technosphere!$C$2:$C$65536,0))),INDEX(l_fp!$B$3:$B$65537,MATCH($C446,l_fp!$A$3:$A$65537,0))),"")</f>
        <v/>
      </c>
      <c r="H446" s="110" t="str">
        <f>_xlfn.IFNA(_xlfn.IFNA(_xlfn.IFNA(INDEX(l_goods!$B$3:$B$65537,MATCH($G446,l_goods!$A$3:$A$65537,0)),INDEX(background_technosphere!$F$2:$F$65536,MATCH($G446,background_technosphere!$C$2:$C$65536,0))),INDEX(l_fp!$B$3:$B$65537,MATCH($G446,l_fp!$A$3:$A$65537,0))),"")</f>
        <v/>
      </c>
    </row>
    <row r="447" spans="2:8" x14ac:dyDescent="0.25">
      <c r="B447" s="109" t="str">
        <f>_xlfn.IFNA(INDEX(l_act!$B$3:$B$65537,MATCH($A447,l_act!$A$3:$A$65537,0)),"")</f>
        <v/>
      </c>
      <c r="D447" s="66" t="str">
        <f>_xlfn.IFNA(_xlfn.IFNA(_xlfn.IFNA(INDEX(l_goods!$B$3:$B$65537,MATCH($C447,l_goods!$A$3:$A$65537,0)),INDEX(background_technosphere!$F$2:$F$65536,MATCH($C447,background_technosphere!$C$2:$C$65536,0))),INDEX(l_fp!$B$3:$B$65537,MATCH($C447,l_fp!$A$3:$A$65537,0))),"")</f>
        <v/>
      </c>
      <c r="H447" s="110" t="str">
        <f>_xlfn.IFNA(_xlfn.IFNA(_xlfn.IFNA(INDEX(l_goods!$B$3:$B$65537,MATCH($G447,l_goods!$A$3:$A$65537,0)),INDEX(background_technosphere!$F$2:$F$65536,MATCH($G447,background_technosphere!$C$2:$C$65536,0))),INDEX(l_fp!$B$3:$B$65537,MATCH($G447,l_fp!$A$3:$A$65537,0))),"")</f>
        <v/>
      </c>
    </row>
    <row r="448" spans="2:8" x14ac:dyDescent="0.25">
      <c r="B448" s="109" t="str">
        <f>_xlfn.IFNA(INDEX(l_act!$B$3:$B$65537,MATCH($A448,l_act!$A$3:$A$65537,0)),"")</f>
        <v/>
      </c>
      <c r="D448" s="66" t="str">
        <f>_xlfn.IFNA(_xlfn.IFNA(_xlfn.IFNA(INDEX(l_goods!$B$3:$B$65537,MATCH($C448,l_goods!$A$3:$A$65537,0)),INDEX(background_technosphere!$F$2:$F$65536,MATCH($C448,background_technosphere!$C$2:$C$65536,0))),INDEX(l_fp!$B$3:$B$65537,MATCH($C448,l_fp!$A$3:$A$65537,0))),"")</f>
        <v/>
      </c>
      <c r="H448" s="110" t="str">
        <f>_xlfn.IFNA(_xlfn.IFNA(_xlfn.IFNA(INDEX(l_goods!$B$3:$B$65537,MATCH($G448,l_goods!$A$3:$A$65537,0)),INDEX(background_technosphere!$F$2:$F$65536,MATCH($G448,background_technosphere!$C$2:$C$65536,0))),INDEX(l_fp!$B$3:$B$65537,MATCH($G448,l_fp!$A$3:$A$65537,0))),"")</f>
        <v/>
      </c>
    </row>
    <row r="449" spans="2:8" x14ac:dyDescent="0.25">
      <c r="B449" s="109" t="str">
        <f>_xlfn.IFNA(INDEX(l_act!$B$3:$B$65537,MATCH($A449,l_act!$A$3:$A$65537,0)),"")</f>
        <v/>
      </c>
      <c r="D449" s="66" t="str">
        <f>_xlfn.IFNA(_xlfn.IFNA(_xlfn.IFNA(INDEX(l_goods!$B$3:$B$65537,MATCH($C449,l_goods!$A$3:$A$65537,0)),INDEX(background_technosphere!$F$2:$F$65536,MATCH($C449,background_technosphere!$C$2:$C$65536,0))),INDEX(l_fp!$B$3:$B$65537,MATCH($C449,l_fp!$A$3:$A$65537,0))),"")</f>
        <v/>
      </c>
      <c r="H449" s="110" t="str">
        <f>_xlfn.IFNA(_xlfn.IFNA(_xlfn.IFNA(INDEX(l_goods!$B$3:$B$65537,MATCH($G449,l_goods!$A$3:$A$65537,0)),INDEX(background_technosphere!$F$2:$F$65536,MATCH($G449,background_technosphere!$C$2:$C$65536,0))),INDEX(l_fp!$B$3:$B$65537,MATCH($G449,l_fp!$A$3:$A$65537,0))),"")</f>
        <v/>
      </c>
    </row>
    <row r="450" spans="2:8" x14ac:dyDescent="0.25">
      <c r="B450" s="109" t="str">
        <f>_xlfn.IFNA(INDEX(l_act!$B$3:$B$65537,MATCH($A450,l_act!$A$3:$A$65537,0)),"")</f>
        <v/>
      </c>
      <c r="D450" s="66" t="str">
        <f>_xlfn.IFNA(_xlfn.IFNA(_xlfn.IFNA(INDEX(l_goods!$B$3:$B$65537,MATCH($C450,l_goods!$A$3:$A$65537,0)),INDEX(background_technosphere!$F$2:$F$65536,MATCH($C450,background_technosphere!$C$2:$C$65536,0))),INDEX(l_fp!$B$3:$B$65537,MATCH($C450,l_fp!$A$3:$A$65537,0))),"")</f>
        <v/>
      </c>
      <c r="H450" s="110" t="str">
        <f>_xlfn.IFNA(_xlfn.IFNA(_xlfn.IFNA(INDEX(l_goods!$B$3:$B$65537,MATCH($G450,l_goods!$A$3:$A$65537,0)),INDEX(background_technosphere!$F$2:$F$65536,MATCH($G450,background_technosphere!$C$2:$C$65536,0))),INDEX(l_fp!$B$3:$B$65537,MATCH($G450,l_fp!$A$3:$A$65537,0))),"")</f>
        <v/>
      </c>
    </row>
    <row r="451" spans="2:8" x14ac:dyDescent="0.25">
      <c r="B451" s="109" t="str">
        <f>_xlfn.IFNA(INDEX(l_act!$B$3:$B$65537,MATCH($A451,l_act!$A$3:$A$65537,0)),"")</f>
        <v/>
      </c>
      <c r="D451" s="66" t="str">
        <f>_xlfn.IFNA(_xlfn.IFNA(_xlfn.IFNA(INDEX(l_goods!$B$3:$B$65537,MATCH($C451,l_goods!$A$3:$A$65537,0)),INDEX(background_technosphere!$F$2:$F$65536,MATCH($C451,background_technosphere!$C$2:$C$65536,0))),INDEX(l_fp!$B$3:$B$65537,MATCH($C451,l_fp!$A$3:$A$65537,0))),"")</f>
        <v/>
      </c>
      <c r="H451" s="110" t="str">
        <f>_xlfn.IFNA(_xlfn.IFNA(_xlfn.IFNA(INDEX(l_goods!$B$3:$B$65537,MATCH($G451,l_goods!$A$3:$A$65537,0)),INDEX(background_technosphere!$F$2:$F$65536,MATCH($G451,background_technosphere!$C$2:$C$65536,0))),INDEX(l_fp!$B$3:$B$65537,MATCH($G451,l_fp!$A$3:$A$65537,0))),"")</f>
        <v/>
      </c>
    </row>
    <row r="452" spans="2:8" x14ac:dyDescent="0.25">
      <c r="B452" s="109" t="str">
        <f>_xlfn.IFNA(INDEX(l_act!$B$3:$B$65537,MATCH($A452,l_act!$A$3:$A$65537,0)),"")</f>
        <v/>
      </c>
      <c r="D452" s="66" t="str">
        <f>_xlfn.IFNA(_xlfn.IFNA(_xlfn.IFNA(INDEX(l_goods!$B$3:$B$65537,MATCH($C452,l_goods!$A$3:$A$65537,0)),INDEX(background_technosphere!$F$2:$F$65536,MATCH($C452,background_technosphere!$C$2:$C$65536,0))),INDEX(l_fp!$B$3:$B$65537,MATCH($C452,l_fp!$A$3:$A$65537,0))),"")</f>
        <v/>
      </c>
      <c r="H452" s="110" t="str">
        <f>_xlfn.IFNA(_xlfn.IFNA(_xlfn.IFNA(INDEX(l_goods!$B$3:$B$65537,MATCH($G452,l_goods!$A$3:$A$65537,0)),INDEX(background_technosphere!$F$2:$F$65536,MATCH($G452,background_technosphere!$C$2:$C$65536,0))),INDEX(l_fp!$B$3:$B$65537,MATCH($G452,l_fp!$A$3:$A$65537,0))),"")</f>
        <v/>
      </c>
    </row>
    <row r="453" spans="2:8" x14ac:dyDescent="0.25">
      <c r="B453" s="109" t="str">
        <f>_xlfn.IFNA(INDEX(l_act!$B$3:$B$65537,MATCH($A453,l_act!$A$3:$A$65537,0)),"")</f>
        <v/>
      </c>
      <c r="D453" s="66" t="str">
        <f>_xlfn.IFNA(_xlfn.IFNA(_xlfn.IFNA(INDEX(l_goods!$B$3:$B$65537,MATCH($C453,l_goods!$A$3:$A$65537,0)),INDEX(background_technosphere!$F$2:$F$65536,MATCH($C453,background_technosphere!$C$2:$C$65536,0))),INDEX(l_fp!$B$3:$B$65537,MATCH($C453,l_fp!$A$3:$A$65537,0))),"")</f>
        <v/>
      </c>
      <c r="H453" s="110" t="str">
        <f>_xlfn.IFNA(_xlfn.IFNA(_xlfn.IFNA(INDEX(l_goods!$B$3:$B$65537,MATCH($G453,l_goods!$A$3:$A$65537,0)),INDEX(background_technosphere!$F$2:$F$65536,MATCH($G453,background_technosphere!$C$2:$C$65536,0))),INDEX(l_fp!$B$3:$B$65537,MATCH($G453,l_fp!$A$3:$A$65537,0))),"")</f>
        <v/>
      </c>
    </row>
    <row r="454" spans="2:8" x14ac:dyDescent="0.25">
      <c r="B454" s="109" t="str">
        <f>_xlfn.IFNA(INDEX(l_act!$B$3:$B$65537,MATCH($A454,l_act!$A$3:$A$65537,0)),"")</f>
        <v/>
      </c>
      <c r="D454" s="66" t="str">
        <f>_xlfn.IFNA(_xlfn.IFNA(_xlfn.IFNA(INDEX(l_goods!$B$3:$B$65537,MATCH($C454,l_goods!$A$3:$A$65537,0)),INDEX(background_technosphere!$F$2:$F$65536,MATCH($C454,background_technosphere!$C$2:$C$65536,0))),INDEX(l_fp!$B$3:$B$65537,MATCH($C454,l_fp!$A$3:$A$65537,0))),"")</f>
        <v/>
      </c>
      <c r="H454" s="110" t="str">
        <f>_xlfn.IFNA(_xlfn.IFNA(_xlfn.IFNA(INDEX(l_goods!$B$3:$B$65537,MATCH($G454,l_goods!$A$3:$A$65537,0)),INDEX(background_technosphere!$F$2:$F$65536,MATCH($G454,background_technosphere!$C$2:$C$65536,0))),INDEX(l_fp!$B$3:$B$65537,MATCH($G454,l_fp!$A$3:$A$65537,0))),"")</f>
        <v/>
      </c>
    </row>
    <row r="455" spans="2:8" x14ac:dyDescent="0.25">
      <c r="B455" s="109" t="str">
        <f>_xlfn.IFNA(INDEX(l_act!$B$3:$B$65537,MATCH($A455,l_act!$A$3:$A$65537,0)),"")</f>
        <v/>
      </c>
      <c r="D455" s="66" t="str">
        <f>_xlfn.IFNA(_xlfn.IFNA(_xlfn.IFNA(INDEX(l_goods!$B$3:$B$65537,MATCH($C455,l_goods!$A$3:$A$65537,0)),INDEX(background_technosphere!$F$2:$F$65536,MATCH($C455,background_technosphere!$C$2:$C$65536,0))),INDEX(l_fp!$B$3:$B$65537,MATCH($C455,l_fp!$A$3:$A$65537,0))),"")</f>
        <v/>
      </c>
      <c r="H455" s="110" t="str">
        <f>_xlfn.IFNA(_xlfn.IFNA(_xlfn.IFNA(INDEX(l_goods!$B$3:$B$65537,MATCH($G455,l_goods!$A$3:$A$65537,0)),INDEX(background_technosphere!$F$2:$F$65536,MATCH($G455,background_technosphere!$C$2:$C$65536,0))),INDEX(l_fp!$B$3:$B$65537,MATCH($G455,l_fp!$A$3:$A$65537,0))),"")</f>
        <v/>
      </c>
    </row>
    <row r="456" spans="2:8" x14ac:dyDescent="0.25">
      <c r="B456" s="109" t="str">
        <f>_xlfn.IFNA(INDEX(l_act!$B$3:$B$65537,MATCH($A456,l_act!$A$3:$A$65537,0)),"")</f>
        <v/>
      </c>
      <c r="D456" s="66" t="str">
        <f>_xlfn.IFNA(_xlfn.IFNA(_xlfn.IFNA(INDEX(l_goods!$B$3:$B$65537,MATCH($C456,l_goods!$A$3:$A$65537,0)),INDEX(background_technosphere!$F$2:$F$65536,MATCH($C456,background_technosphere!$C$2:$C$65536,0))),INDEX(l_fp!$B$3:$B$65537,MATCH($C456,l_fp!$A$3:$A$65537,0))),"")</f>
        <v/>
      </c>
      <c r="H456" s="110" t="str">
        <f>_xlfn.IFNA(_xlfn.IFNA(_xlfn.IFNA(INDEX(l_goods!$B$3:$B$65537,MATCH($G456,l_goods!$A$3:$A$65537,0)),INDEX(background_technosphere!$F$2:$F$65536,MATCH($G456,background_technosphere!$C$2:$C$65536,0))),INDEX(l_fp!$B$3:$B$65537,MATCH($G456,l_fp!$A$3:$A$65537,0))),"")</f>
        <v/>
      </c>
    </row>
    <row r="457" spans="2:8" x14ac:dyDescent="0.25">
      <c r="B457" s="109" t="str">
        <f>_xlfn.IFNA(INDEX(l_act!$B$3:$B$65537,MATCH($A457,l_act!$A$3:$A$65537,0)),"")</f>
        <v/>
      </c>
      <c r="D457" s="66" t="str">
        <f>_xlfn.IFNA(_xlfn.IFNA(_xlfn.IFNA(INDEX(l_goods!$B$3:$B$65537,MATCH($C457,l_goods!$A$3:$A$65537,0)),INDEX(background_technosphere!$F$2:$F$65536,MATCH($C457,background_technosphere!$C$2:$C$65536,0))),INDEX(l_fp!$B$3:$B$65537,MATCH($C457,l_fp!$A$3:$A$65537,0))),"")</f>
        <v/>
      </c>
      <c r="H457" s="110" t="str">
        <f>_xlfn.IFNA(_xlfn.IFNA(_xlfn.IFNA(INDEX(l_goods!$B$3:$B$65537,MATCH($G457,l_goods!$A$3:$A$65537,0)),INDEX(background_technosphere!$F$2:$F$65536,MATCH($G457,background_technosphere!$C$2:$C$65536,0))),INDEX(l_fp!$B$3:$B$65537,MATCH($G457,l_fp!$A$3:$A$65537,0))),"")</f>
        <v/>
      </c>
    </row>
    <row r="458" spans="2:8" x14ac:dyDescent="0.25">
      <c r="B458" s="109" t="str">
        <f>_xlfn.IFNA(INDEX(l_act!$B$3:$B$65537,MATCH($A458,l_act!$A$3:$A$65537,0)),"")</f>
        <v/>
      </c>
      <c r="D458" s="66" t="str">
        <f>_xlfn.IFNA(_xlfn.IFNA(_xlfn.IFNA(INDEX(l_goods!$B$3:$B$65537,MATCH($C458,l_goods!$A$3:$A$65537,0)),INDEX(background_technosphere!$F$2:$F$65536,MATCH($C458,background_technosphere!$C$2:$C$65536,0))),INDEX(l_fp!$B$3:$B$65537,MATCH($C458,l_fp!$A$3:$A$65537,0))),"")</f>
        <v/>
      </c>
      <c r="H458" s="110" t="str">
        <f>_xlfn.IFNA(_xlfn.IFNA(_xlfn.IFNA(INDEX(l_goods!$B$3:$B$65537,MATCH($G458,l_goods!$A$3:$A$65537,0)),INDEX(background_technosphere!$F$2:$F$65536,MATCH($G458,background_technosphere!$C$2:$C$65536,0))),INDEX(l_fp!$B$3:$B$65537,MATCH($G458,l_fp!$A$3:$A$65537,0))),"")</f>
        <v/>
      </c>
    </row>
    <row r="459" spans="2:8" x14ac:dyDescent="0.25">
      <c r="B459" s="109" t="str">
        <f>_xlfn.IFNA(INDEX(l_act!$B$3:$B$65537,MATCH($A459,l_act!$A$3:$A$65537,0)),"")</f>
        <v/>
      </c>
      <c r="D459" s="66" t="str">
        <f>_xlfn.IFNA(_xlfn.IFNA(_xlfn.IFNA(INDEX(l_goods!$B$3:$B$65537,MATCH($C459,l_goods!$A$3:$A$65537,0)),INDEX(background_technosphere!$F$2:$F$65536,MATCH($C459,background_technosphere!$C$2:$C$65536,0))),INDEX(l_fp!$B$3:$B$65537,MATCH($C459,l_fp!$A$3:$A$65537,0))),"")</f>
        <v/>
      </c>
      <c r="H459" s="110" t="str">
        <f>_xlfn.IFNA(_xlfn.IFNA(_xlfn.IFNA(INDEX(l_goods!$B$3:$B$65537,MATCH($G459,l_goods!$A$3:$A$65537,0)),INDEX(background_technosphere!$F$2:$F$65536,MATCH($G459,background_technosphere!$C$2:$C$65536,0))),INDEX(l_fp!$B$3:$B$65537,MATCH($G459,l_fp!$A$3:$A$65537,0))),"")</f>
        <v/>
      </c>
    </row>
    <row r="460" spans="2:8" x14ac:dyDescent="0.25">
      <c r="B460" s="109" t="str">
        <f>_xlfn.IFNA(INDEX(l_act!$B$3:$B$65537,MATCH($A460,l_act!$A$3:$A$65537,0)),"")</f>
        <v/>
      </c>
      <c r="D460" s="66" t="str">
        <f>_xlfn.IFNA(_xlfn.IFNA(_xlfn.IFNA(INDEX(l_goods!$B$3:$B$65537,MATCH($C460,l_goods!$A$3:$A$65537,0)),INDEX(background_technosphere!$F$2:$F$65536,MATCH($C460,background_technosphere!$C$2:$C$65536,0))),INDEX(l_fp!$B$3:$B$65537,MATCH($C460,l_fp!$A$3:$A$65537,0))),"")</f>
        <v/>
      </c>
      <c r="H460" s="110" t="str">
        <f>_xlfn.IFNA(_xlfn.IFNA(_xlfn.IFNA(INDEX(l_goods!$B$3:$B$65537,MATCH($G460,l_goods!$A$3:$A$65537,0)),INDEX(background_technosphere!$F$2:$F$65536,MATCH($G460,background_technosphere!$C$2:$C$65536,0))),INDEX(l_fp!$B$3:$B$65537,MATCH($G460,l_fp!$A$3:$A$65537,0))),"")</f>
        <v/>
      </c>
    </row>
    <row r="461" spans="2:8" x14ac:dyDescent="0.25">
      <c r="B461" s="109" t="str">
        <f>_xlfn.IFNA(INDEX(l_act!$B$3:$B$65537,MATCH($A461,l_act!$A$3:$A$65537,0)),"")</f>
        <v/>
      </c>
      <c r="D461" s="66" t="str">
        <f>_xlfn.IFNA(_xlfn.IFNA(_xlfn.IFNA(INDEX(l_goods!$B$3:$B$65537,MATCH($C461,l_goods!$A$3:$A$65537,0)),INDEX(background_technosphere!$F$2:$F$65536,MATCH($C461,background_technosphere!$C$2:$C$65536,0))),INDEX(l_fp!$B$3:$B$65537,MATCH($C461,l_fp!$A$3:$A$65537,0))),"")</f>
        <v/>
      </c>
      <c r="H461" s="110" t="str">
        <f>_xlfn.IFNA(_xlfn.IFNA(_xlfn.IFNA(INDEX(l_goods!$B$3:$B$65537,MATCH($G461,l_goods!$A$3:$A$65537,0)),INDEX(background_technosphere!$F$2:$F$65536,MATCH($G461,background_technosphere!$C$2:$C$65536,0))),INDEX(l_fp!$B$3:$B$65537,MATCH($G461,l_fp!$A$3:$A$65537,0))),"")</f>
        <v/>
      </c>
    </row>
    <row r="462" spans="2:8" x14ac:dyDescent="0.25">
      <c r="B462" s="109" t="str">
        <f>_xlfn.IFNA(INDEX(l_act!$B$3:$B$65537,MATCH($A462,l_act!$A$3:$A$65537,0)),"")</f>
        <v/>
      </c>
      <c r="D462" s="66" t="str">
        <f>_xlfn.IFNA(_xlfn.IFNA(_xlfn.IFNA(INDEX(l_goods!$B$3:$B$65537,MATCH($C462,l_goods!$A$3:$A$65537,0)),INDEX(background_technosphere!$F$2:$F$65536,MATCH($C462,background_technosphere!$C$2:$C$65536,0))),INDEX(l_fp!$B$3:$B$65537,MATCH($C462,l_fp!$A$3:$A$65537,0))),"")</f>
        <v/>
      </c>
      <c r="H462" s="110" t="str">
        <f>_xlfn.IFNA(_xlfn.IFNA(_xlfn.IFNA(INDEX(l_goods!$B$3:$B$65537,MATCH($G462,l_goods!$A$3:$A$65537,0)),INDEX(background_technosphere!$F$2:$F$65536,MATCH($G462,background_technosphere!$C$2:$C$65536,0))),INDEX(l_fp!$B$3:$B$65537,MATCH($G462,l_fp!$A$3:$A$65537,0))),"")</f>
        <v/>
      </c>
    </row>
    <row r="463" spans="2:8" x14ac:dyDescent="0.25">
      <c r="B463" s="109" t="str">
        <f>_xlfn.IFNA(INDEX(l_act!$B$3:$B$65537,MATCH($A463,l_act!$A$3:$A$65537,0)),"")</f>
        <v/>
      </c>
      <c r="D463" s="66" t="str">
        <f>_xlfn.IFNA(_xlfn.IFNA(_xlfn.IFNA(INDEX(l_goods!$B$3:$B$65537,MATCH($C463,l_goods!$A$3:$A$65537,0)),INDEX(background_technosphere!$F$2:$F$65536,MATCH($C463,background_technosphere!$C$2:$C$65536,0))),INDEX(l_fp!$B$3:$B$65537,MATCH($C463,l_fp!$A$3:$A$65537,0))),"")</f>
        <v/>
      </c>
      <c r="H463" s="110" t="str">
        <f>_xlfn.IFNA(_xlfn.IFNA(_xlfn.IFNA(INDEX(l_goods!$B$3:$B$65537,MATCH($G463,l_goods!$A$3:$A$65537,0)),INDEX(background_technosphere!$F$2:$F$65536,MATCH($G463,background_technosphere!$C$2:$C$65536,0))),INDEX(l_fp!$B$3:$B$65537,MATCH($G463,l_fp!$A$3:$A$65537,0))),"")</f>
        <v/>
      </c>
    </row>
    <row r="464" spans="2:8" x14ac:dyDescent="0.25">
      <c r="B464" s="109" t="str">
        <f>_xlfn.IFNA(INDEX(l_act!$B$3:$B$65537,MATCH($A464,l_act!$A$3:$A$65537,0)),"")</f>
        <v/>
      </c>
      <c r="D464" s="66" t="str">
        <f>_xlfn.IFNA(_xlfn.IFNA(_xlfn.IFNA(INDEX(l_goods!$B$3:$B$65537,MATCH($C464,l_goods!$A$3:$A$65537,0)),INDEX(background_technosphere!$F$2:$F$65536,MATCH($C464,background_technosphere!$C$2:$C$65536,0))),INDEX(l_fp!$B$3:$B$65537,MATCH($C464,l_fp!$A$3:$A$65537,0))),"")</f>
        <v/>
      </c>
      <c r="H464" s="110" t="str">
        <f>_xlfn.IFNA(_xlfn.IFNA(_xlfn.IFNA(INDEX(l_goods!$B$3:$B$65537,MATCH($G464,l_goods!$A$3:$A$65537,0)),INDEX(background_technosphere!$F$2:$F$65536,MATCH($G464,background_technosphere!$C$2:$C$65536,0))),INDEX(l_fp!$B$3:$B$65537,MATCH($G464,l_fp!$A$3:$A$65537,0))),"")</f>
        <v/>
      </c>
    </row>
    <row r="465" spans="2:8" x14ac:dyDescent="0.25">
      <c r="B465" s="109" t="str">
        <f>_xlfn.IFNA(INDEX(l_act!$B$3:$B$65537,MATCH($A465,l_act!$A$3:$A$65537,0)),"")</f>
        <v/>
      </c>
      <c r="D465" s="66" t="str">
        <f>_xlfn.IFNA(_xlfn.IFNA(_xlfn.IFNA(INDEX(l_goods!$B$3:$B$65537,MATCH($C465,l_goods!$A$3:$A$65537,0)),INDEX(background_technosphere!$F$2:$F$65536,MATCH($C465,background_technosphere!$C$2:$C$65536,0))),INDEX(l_fp!$B$3:$B$65537,MATCH($C465,l_fp!$A$3:$A$65537,0))),"")</f>
        <v/>
      </c>
      <c r="H465" s="110" t="str">
        <f>_xlfn.IFNA(_xlfn.IFNA(_xlfn.IFNA(INDEX(l_goods!$B$3:$B$65537,MATCH($G465,l_goods!$A$3:$A$65537,0)),INDEX(background_technosphere!$F$2:$F$65536,MATCH($G465,background_technosphere!$C$2:$C$65536,0))),INDEX(l_fp!$B$3:$B$65537,MATCH($G465,l_fp!$A$3:$A$65537,0))),"")</f>
        <v/>
      </c>
    </row>
    <row r="466" spans="2:8" x14ac:dyDescent="0.25">
      <c r="B466" s="109" t="str">
        <f>_xlfn.IFNA(INDEX(l_act!$B$3:$B$65537,MATCH($A466,l_act!$A$3:$A$65537,0)),"")</f>
        <v/>
      </c>
      <c r="D466" s="66" t="str">
        <f>_xlfn.IFNA(_xlfn.IFNA(_xlfn.IFNA(INDEX(l_goods!$B$3:$B$65537,MATCH($C466,l_goods!$A$3:$A$65537,0)),INDEX(background_technosphere!$F$2:$F$65536,MATCH($C466,background_technosphere!$C$2:$C$65536,0))),INDEX(l_fp!$B$3:$B$65537,MATCH($C466,l_fp!$A$3:$A$65537,0))),"")</f>
        <v/>
      </c>
      <c r="H466" s="110" t="str">
        <f>_xlfn.IFNA(_xlfn.IFNA(_xlfn.IFNA(INDEX(l_goods!$B$3:$B$65537,MATCH($G466,l_goods!$A$3:$A$65537,0)),INDEX(background_technosphere!$F$2:$F$65536,MATCH($G466,background_technosphere!$C$2:$C$65536,0))),INDEX(l_fp!$B$3:$B$65537,MATCH($G466,l_fp!$A$3:$A$65537,0))),"")</f>
        <v/>
      </c>
    </row>
    <row r="467" spans="2:8" x14ac:dyDescent="0.25">
      <c r="B467" s="109" t="str">
        <f>_xlfn.IFNA(INDEX(l_act!$B$3:$B$65537,MATCH($A467,l_act!$A$3:$A$65537,0)),"")</f>
        <v/>
      </c>
      <c r="D467" s="66" t="str">
        <f>_xlfn.IFNA(_xlfn.IFNA(_xlfn.IFNA(INDEX(l_goods!$B$3:$B$65537,MATCH($C467,l_goods!$A$3:$A$65537,0)),INDEX(background_technosphere!$F$2:$F$65536,MATCH($C467,background_technosphere!$C$2:$C$65536,0))),INDEX(l_fp!$B$3:$B$65537,MATCH($C467,l_fp!$A$3:$A$65537,0))),"")</f>
        <v/>
      </c>
      <c r="H467" s="110" t="str">
        <f>_xlfn.IFNA(_xlfn.IFNA(_xlfn.IFNA(INDEX(l_goods!$B$3:$B$65537,MATCH($G467,l_goods!$A$3:$A$65537,0)),INDEX(background_technosphere!$F$2:$F$65536,MATCH($G467,background_technosphere!$C$2:$C$65536,0))),INDEX(l_fp!$B$3:$B$65537,MATCH($G467,l_fp!$A$3:$A$65537,0))),"")</f>
        <v/>
      </c>
    </row>
    <row r="468" spans="2:8" x14ac:dyDescent="0.25">
      <c r="B468" s="109" t="str">
        <f>_xlfn.IFNA(INDEX(l_act!$B$3:$B$65537,MATCH($A468,l_act!$A$3:$A$65537,0)),"")</f>
        <v/>
      </c>
      <c r="D468" s="66" t="str">
        <f>_xlfn.IFNA(_xlfn.IFNA(_xlfn.IFNA(INDEX(l_goods!$B$3:$B$65537,MATCH($C468,l_goods!$A$3:$A$65537,0)),INDEX(background_technosphere!$F$2:$F$65536,MATCH($C468,background_technosphere!$C$2:$C$65536,0))),INDEX(l_fp!$B$3:$B$65537,MATCH($C468,l_fp!$A$3:$A$65537,0))),"")</f>
        <v/>
      </c>
      <c r="H468" s="110" t="str">
        <f>_xlfn.IFNA(_xlfn.IFNA(_xlfn.IFNA(INDEX(l_goods!$B$3:$B$65537,MATCH($G468,l_goods!$A$3:$A$65537,0)),INDEX(background_technosphere!$F$2:$F$65536,MATCH($G468,background_technosphere!$C$2:$C$65536,0))),INDEX(l_fp!$B$3:$B$65537,MATCH($G468,l_fp!$A$3:$A$65537,0))),"")</f>
        <v/>
      </c>
    </row>
    <row r="469" spans="2:8" x14ac:dyDescent="0.25">
      <c r="B469" s="109" t="str">
        <f>_xlfn.IFNA(INDEX(l_act!$B$3:$B$65537,MATCH($A469,l_act!$A$3:$A$65537,0)),"")</f>
        <v/>
      </c>
      <c r="D469" s="66" t="str">
        <f>_xlfn.IFNA(_xlfn.IFNA(_xlfn.IFNA(INDEX(l_goods!$B$3:$B$65537,MATCH($C469,l_goods!$A$3:$A$65537,0)),INDEX(background_technosphere!$F$2:$F$65536,MATCH($C469,background_technosphere!$C$2:$C$65536,0))),INDEX(l_fp!$B$3:$B$65537,MATCH($C469,l_fp!$A$3:$A$65537,0))),"")</f>
        <v/>
      </c>
      <c r="H469" s="110" t="str">
        <f>_xlfn.IFNA(_xlfn.IFNA(_xlfn.IFNA(INDEX(l_goods!$B$3:$B$65537,MATCH($G469,l_goods!$A$3:$A$65537,0)),INDEX(background_technosphere!$F$2:$F$65536,MATCH($G469,background_technosphere!$C$2:$C$65536,0))),INDEX(l_fp!$B$3:$B$65537,MATCH($G469,l_fp!$A$3:$A$65537,0))),"")</f>
        <v/>
      </c>
    </row>
    <row r="470" spans="2:8" x14ac:dyDescent="0.25">
      <c r="B470" s="109" t="str">
        <f>_xlfn.IFNA(INDEX(l_act!$B$3:$B$65537,MATCH($A470,l_act!$A$3:$A$65537,0)),"")</f>
        <v/>
      </c>
      <c r="D470" s="66" t="str">
        <f>_xlfn.IFNA(_xlfn.IFNA(_xlfn.IFNA(INDEX(l_goods!$B$3:$B$65537,MATCH($C470,l_goods!$A$3:$A$65537,0)),INDEX(background_technosphere!$F$2:$F$65536,MATCH($C470,background_technosphere!$C$2:$C$65536,0))),INDEX(l_fp!$B$3:$B$65537,MATCH($C470,l_fp!$A$3:$A$65537,0))),"")</f>
        <v/>
      </c>
      <c r="H470" s="110" t="str">
        <f>_xlfn.IFNA(_xlfn.IFNA(_xlfn.IFNA(INDEX(l_goods!$B$3:$B$65537,MATCH($G470,l_goods!$A$3:$A$65537,0)),INDEX(background_technosphere!$F$2:$F$65536,MATCH($G470,background_technosphere!$C$2:$C$65536,0))),INDEX(l_fp!$B$3:$B$65537,MATCH($G470,l_fp!$A$3:$A$65537,0))),"")</f>
        <v/>
      </c>
    </row>
    <row r="471" spans="2:8" x14ac:dyDescent="0.25">
      <c r="B471" s="109" t="str">
        <f>_xlfn.IFNA(INDEX(l_act!$B$3:$B$65537,MATCH($A471,l_act!$A$3:$A$65537,0)),"")</f>
        <v/>
      </c>
      <c r="D471" s="66" t="str">
        <f>_xlfn.IFNA(_xlfn.IFNA(_xlfn.IFNA(INDEX(l_goods!$B$3:$B$65537,MATCH($C471,l_goods!$A$3:$A$65537,0)),INDEX(background_technosphere!$F$2:$F$65536,MATCH($C471,background_technosphere!$C$2:$C$65536,0))),INDEX(l_fp!$B$3:$B$65537,MATCH($C471,l_fp!$A$3:$A$65537,0))),"")</f>
        <v/>
      </c>
      <c r="H471" s="110" t="str">
        <f>_xlfn.IFNA(_xlfn.IFNA(_xlfn.IFNA(INDEX(l_goods!$B$3:$B$65537,MATCH($G471,l_goods!$A$3:$A$65537,0)),INDEX(background_technosphere!$F$2:$F$65536,MATCH($G471,background_technosphere!$C$2:$C$65536,0))),INDEX(l_fp!$B$3:$B$65537,MATCH($G471,l_fp!$A$3:$A$65537,0))),"")</f>
        <v/>
      </c>
    </row>
    <row r="472" spans="2:8" x14ac:dyDescent="0.25">
      <c r="B472" s="109" t="str">
        <f>_xlfn.IFNA(INDEX(l_act!$B$3:$B$65537,MATCH($A472,l_act!$A$3:$A$65537,0)),"")</f>
        <v/>
      </c>
      <c r="D472" s="66" t="str">
        <f>_xlfn.IFNA(_xlfn.IFNA(_xlfn.IFNA(INDEX(l_goods!$B$3:$B$65537,MATCH($C472,l_goods!$A$3:$A$65537,0)),INDEX(background_technosphere!$F$2:$F$65536,MATCH($C472,background_technosphere!$C$2:$C$65536,0))),INDEX(l_fp!$B$3:$B$65537,MATCH($C472,l_fp!$A$3:$A$65537,0))),"")</f>
        <v/>
      </c>
      <c r="H472" s="110" t="str">
        <f>_xlfn.IFNA(_xlfn.IFNA(_xlfn.IFNA(INDEX(l_goods!$B$3:$B$65537,MATCH($G472,l_goods!$A$3:$A$65537,0)),INDEX(background_technosphere!$F$2:$F$65536,MATCH($G472,background_technosphere!$C$2:$C$65536,0))),INDEX(l_fp!$B$3:$B$65537,MATCH($G472,l_fp!$A$3:$A$65537,0))),"")</f>
        <v/>
      </c>
    </row>
    <row r="473" spans="2:8" x14ac:dyDescent="0.25">
      <c r="B473" s="109" t="str">
        <f>_xlfn.IFNA(INDEX(l_act!$B$3:$B$65537,MATCH($A473,l_act!$A$3:$A$65537,0)),"")</f>
        <v/>
      </c>
      <c r="D473" s="66" t="str">
        <f>_xlfn.IFNA(_xlfn.IFNA(_xlfn.IFNA(INDEX(l_goods!$B$3:$B$65537,MATCH($C473,l_goods!$A$3:$A$65537,0)),INDEX(background_technosphere!$F$2:$F$65536,MATCH($C473,background_technosphere!$C$2:$C$65536,0))),INDEX(l_fp!$B$3:$B$65537,MATCH($C473,l_fp!$A$3:$A$65537,0))),"")</f>
        <v/>
      </c>
      <c r="H473" s="110" t="str">
        <f>_xlfn.IFNA(_xlfn.IFNA(_xlfn.IFNA(INDEX(l_goods!$B$3:$B$65537,MATCH($G473,l_goods!$A$3:$A$65537,0)),INDEX(background_technosphere!$F$2:$F$65536,MATCH($G473,background_technosphere!$C$2:$C$65536,0))),INDEX(l_fp!$B$3:$B$65537,MATCH($G473,l_fp!$A$3:$A$65537,0))),"")</f>
        <v/>
      </c>
    </row>
    <row r="474" spans="2:8" x14ac:dyDescent="0.25">
      <c r="B474" s="109" t="str">
        <f>_xlfn.IFNA(INDEX(l_act!$B$3:$B$65537,MATCH($A474,l_act!$A$3:$A$65537,0)),"")</f>
        <v/>
      </c>
      <c r="D474" s="66" t="str">
        <f>_xlfn.IFNA(_xlfn.IFNA(_xlfn.IFNA(INDEX(l_goods!$B$3:$B$65537,MATCH($C474,l_goods!$A$3:$A$65537,0)),INDEX(background_technosphere!$F$2:$F$65536,MATCH($C474,background_technosphere!$C$2:$C$65536,0))),INDEX(l_fp!$B$3:$B$65537,MATCH($C474,l_fp!$A$3:$A$65537,0))),"")</f>
        <v/>
      </c>
      <c r="H474" s="110" t="str">
        <f>_xlfn.IFNA(_xlfn.IFNA(_xlfn.IFNA(INDEX(l_goods!$B$3:$B$65537,MATCH($G474,l_goods!$A$3:$A$65537,0)),INDEX(background_technosphere!$F$2:$F$65536,MATCH($G474,background_technosphere!$C$2:$C$65536,0))),INDEX(l_fp!$B$3:$B$65537,MATCH($G474,l_fp!$A$3:$A$65537,0))),"")</f>
        <v/>
      </c>
    </row>
    <row r="475" spans="2:8" x14ac:dyDescent="0.25">
      <c r="B475" s="109" t="str">
        <f>_xlfn.IFNA(INDEX(l_act!$B$3:$B$65537,MATCH($A475,l_act!$A$3:$A$65537,0)),"")</f>
        <v/>
      </c>
      <c r="D475" s="66" t="str">
        <f>_xlfn.IFNA(_xlfn.IFNA(_xlfn.IFNA(INDEX(l_goods!$B$3:$B$65537,MATCH($C475,l_goods!$A$3:$A$65537,0)),INDEX(background_technosphere!$F$2:$F$65536,MATCH($C475,background_technosphere!$C$2:$C$65536,0))),INDEX(l_fp!$B$3:$B$65537,MATCH($C475,l_fp!$A$3:$A$65537,0))),"")</f>
        <v/>
      </c>
      <c r="H475" s="110" t="str">
        <f>_xlfn.IFNA(_xlfn.IFNA(_xlfn.IFNA(INDEX(l_goods!$B$3:$B$65537,MATCH($G475,l_goods!$A$3:$A$65537,0)),INDEX(background_technosphere!$F$2:$F$65536,MATCH($G475,background_technosphere!$C$2:$C$65536,0))),INDEX(l_fp!$B$3:$B$65537,MATCH($G475,l_fp!$A$3:$A$65537,0))),"")</f>
        <v/>
      </c>
    </row>
    <row r="476" spans="2:8" x14ac:dyDescent="0.25">
      <c r="B476" s="109" t="str">
        <f>_xlfn.IFNA(INDEX(l_act!$B$3:$B$65537,MATCH($A476,l_act!$A$3:$A$65537,0)),"")</f>
        <v/>
      </c>
      <c r="D476" s="66" t="str">
        <f>_xlfn.IFNA(_xlfn.IFNA(_xlfn.IFNA(INDEX(l_goods!$B$3:$B$65537,MATCH($C476,l_goods!$A$3:$A$65537,0)),INDEX(background_technosphere!$F$2:$F$65536,MATCH($C476,background_technosphere!$C$2:$C$65536,0))),INDEX(l_fp!$B$3:$B$65537,MATCH($C476,l_fp!$A$3:$A$65537,0))),"")</f>
        <v/>
      </c>
      <c r="H476" s="110" t="str">
        <f>_xlfn.IFNA(_xlfn.IFNA(_xlfn.IFNA(INDEX(l_goods!$B$3:$B$65537,MATCH($G476,l_goods!$A$3:$A$65537,0)),INDEX(background_technosphere!$F$2:$F$65536,MATCH($G476,background_technosphere!$C$2:$C$65536,0))),INDEX(l_fp!$B$3:$B$65537,MATCH($G476,l_fp!$A$3:$A$65537,0))),"")</f>
        <v/>
      </c>
    </row>
    <row r="477" spans="2:8" x14ac:dyDescent="0.25">
      <c r="B477" s="109" t="str">
        <f>_xlfn.IFNA(INDEX(l_act!$B$3:$B$65537,MATCH($A477,l_act!$A$3:$A$65537,0)),"")</f>
        <v/>
      </c>
      <c r="D477" s="66" t="str">
        <f>_xlfn.IFNA(_xlfn.IFNA(_xlfn.IFNA(INDEX(l_goods!$B$3:$B$65537,MATCH($C477,l_goods!$A$3:$A$65537,0)),INDEX(background_technosphere!$F$2:$F$65536,MATCH($C477,background_technosphere!$C$2:$C$65536,0))),INDEX(l_fp!$B$3:$B$65537,MATCH($C477,l_fp!$A$3:$A$65537,0))),"")</f>
        <v/>
      </c>
      <c r="H477" s="110" t="str">
        <f>_xlfn.IFNA(_xlfn.IFNA(_xlfn.IFNA(INDEX(l_goods!$B$3:$B$65537,MATCH($G477,l_goods!$A$3:$A$65537,0)),INDEX(background_technosphere!$F$2:$F$65536,MATCH($G477,background_technosphere!$C$2:$C$65536,0))),INDEX(l_fp!$B$3:$B$65537,MATCH($G477,l_fp!$A$3:$A$65537,0))),"")</f>
        <v/>
      </c>
    </row>
    <row r="478" spans="2:8" x14ac:dyDescent="0.25">
      <c r="B478" s="109" t="str">
        <f>_xlfn.IFNA(INDEX(l_act!$B$3:$B$65537,MATCH($A478,l_act!$A$3:$A$65537,0)),"")</f>
        <v/>
      </c>
      <c r="D478" s="66" t="str">
        <f>_xlfn.IFNA(_xlfn.IFNA(_xlfn.IFNA(INDEX(l_goods!$B$3:$B$65537,MATCH($C478,l_goods!$A$3:$A$65537,0)),INDEX(background_technosphere!$F$2:$F$65536,MATCH($C478,background_technosphere!$C$2:$C$65536,0))),INDEX(l_fp!$B$3:$B$65537,MATCH($C478,l_fp!$A$3:$A$65537,0))),"")</f>
        <v/>
      </c>
      <c r="H478" s="110" t="str">
        <f>_xlfn.IFNA(_xlfn.IFNA(_xlfn.IFNA(INDEX(l_goods!$B$3:$B$65537,MATCH($G478,l_goods!$A$3:$A$65537,0)),INDEX(background_technosphere!$F$2:$F$65536,MATCH($G478,background_technosphere!$C$2:$C$65536,0))),INDEX(l_fp!$B$3:$B$65537,MATCH($G478,l_fp!$A$3:$A$65537,0))),"")</f>
        <v/>
      </c>
    </row>
    <row r="479" spans="2:8" x14ac:dyDescent="0.25">
      <c r="B479" s="109" t="str">
        <f>_xlfn.IFNA(INDEX(l_act!$B$3:$B$65537,MATCH($A479,l_act!$A$3:$A$65537,0)),"")</f>
        <v/>
      </c>
      <c r="D479" s="66" t="str">
        <f>_xlfn.IFNA(_xlfn.IFNA(_xlfn.IFNA(INDEX(l_goods!$B$3:$B$65537,MATCH($C479,l_goods!$A$3:$A$65537,0)),INDEX(background_technosphere!$F$2:$F$65536,MATCH($C479,background_technosphere!$C$2:$C$65536,0))),INDEX(l_fp!$B$3:$B$65537,MATCH($C479,l_fp!$A$3:$A$65537,0))),"")</f>
        <v/>
      </c>
      <c r="H479" s="110" t="str">
        <f>_xlfn.IFNA(_xlfn.IFNA(_xlfn.IFNA(INDEX(l_goods!$B$3:$B$65537,MATCH($G479,l_goods!$A$3:$A$65537,0)),INDEX(background_technosphere!$F$2:$F$65536,MATCH($G479,background_technosphere!$C$2:$C$65536,0))),INDEX(l_fp!$B$3:$B$65537,MATCH($G479,l_fp!$A$3:$A$65537,0))),"")</f>
        <v/>
      </c>
    </row>
    <row r="480" spans="2:8" x14ac:dyDescent="0.25">
      <c r="B480" s="109" t="str">
        <f>_xlfn.IFNA(INDEX(l_act!$B$3:$B$65537,MATCH($A480,l_act!$A$3:$A$65537,0)),"")</f>
        <v/>
      </c>
      <c r="D480" s="66" t="str">
        <f>_xlfn.IFNA(_xlfn.IFNA(_xlfn.IFNA(INDEX(l_goods!$B$3:$B$65537,MATCH($C480,l_goods!$A$3:$A$65537,0)),INDEX(background_technosphere!$F$2:$F$65536,MATCH($C480,background_technosphere!$C$2:$C$65536,0))),INDEX(l_fp!$B$3:$B$65537,MATCH($C480,l_fp!$A$3:$A$65537,0))),"")</f>
        <v/>
      </c>
      <c r="H480" s="110" t="str">
        <f>_xlfn.IFNA(_xlfn.IFNA(_xlfn.IFNA(INDEX(l_goods!$B$3:$B$65537,MATCH($G480,l_goods!$A$3:$A$65537,0)),INDEX(background_technosphere!$F$2:$F$65536,MATCH($G480,background_technosphere!$C$2:$C$65536,0))),INDEX(l_fp!$B$3:$B$65537,MATCH($G480,l_fp!$A$3:$A$65537,0))),"")</f>
        <v/>
      </c>
    </row>
    <row r="481" spans="2:8" x14ac:dyDescent="0.25">
      <c r="B481" s="109" t="str">
        <f>_xlfn.IFNA(INDEX(l_act!$B$3:$B$65537,MATCH($A481,l_act!$A$3:$A$65537,0)),"")</f>
        <v/>
      </c>
      <c r="D481" s="66" t="str">
        <f>_xlfn.IFNA(_xlfn.IFNA(_xlfn.IFNA(INDEX(l_goods!$B$3:$B$65537,MATCH($C481,l_goods!$A$3:$A$65537,0)),INDEX(background_technosphere!$F$2:$F$65536,MATCH($C481,background_technosphere!$C$2:$C$65536,0))),INDEX(l_fp!$B$3:$B$65537,MATCH($C481,l_fp!$A$3:$A$65537,0))),"")</f>
        <v/>
      </c>
      <c r="H481" s="110" t="str">
        <f>_xlfn.IFNA(_xlfn.IFNA(_xlfn.IFNA(INDEX(l_goods!$B$3:$B$65537,MATCH($G481,l_goods!$A$3:$A$65537,0)),INDEX(background_technosphere!$F$2:$F$65536,MATCH($G481,background_technosphere!$C$2:$C$65536,0))),INDEX(l_fp!$B$3:$B$65537,MATCH($G481,l_fp!$A$3:$A$65537,0))),"")</f>
        <v/>
      </c>
    </row>
    <row r="482" spans="2:8" x14ac:dyDescent="0.25">
      <c r="B482" s="109" t="str">
        <f>_xlfn.IFNA(INDEX(l_act!$B$3:$B$65537,MATCH($A482,l_act!$A$3:$A$65537,0)),"")</f>
        <v/>
      </c>
      <c r="D482" s="66" t="str">
        <f>_xlfn.IFNA(_xlfn.IFNA(_xlfn.IFNA(INDEX(l_goods!$B$3:$B$65537,MATCH($C482,l_goods!$A$3:$A$65537,0)),INDEX(background_technosphere!$F$2:$F$65536,MATCH($C482,background_technosphere!$C$2:$C$65536,0))),INDEX(l_fp!$B$3:$B$65537,MATCH($C482,l_fp!$A$3:$A$65537,0))),"")</f>
        <v/>
      </c>
      <c r="H482" s="110" t="str">
        <f>_xlfn.IFNA(_xlfn.IFNA(_xlfn.IFNA(INDEX(l_goods!$B$3:$B$65537,MATCH($G482,l_goods!$A$3:$A$65537,0)),INDEX(background_technosphere!$F$2:$F$65536,MATCH($G482,background_technosphere!$C$2:$C$65536,0))),INDEX(l_fp!$B$3:$B$65537,MATCH($G482,l_fp!$A$3:$A$65537,0))),"")</f>
        <v/>
      </c>
    </row>
    <row r="483" spans="2:8" x14ac:dyDescent="0.25">
      <c r="B483" s="109" t="str">
        <f>_xlfn.IFNA(INDEX(l_act!$B$3:$B$65537,MATCH($A483,l_act!$A$3:$A$65537,0)),"")</f>
        <v/>
      </c>
      <c r="D483" s="66" t="str">
        <f>_xlfn.IFNA(_xlfn.IFNA(_xlfn.IFNA(INDEX(l_goods!$B$3:$B$65537,MATCH($C483,l_goods!$A$3:$A$65537,0)),INDEX(background_technosphere!$F$2:$F$65536,MATCH($C483,background_technosphere!$C$2:$C$65536,0))),INDEX(l_fp!$B$3:$B$65537,MATCH($C483,l_fp!$A$3:$A$65537,0))),"")</f>
        <v/>
      </c>
      <c r="H483" s="110" t="str">
        <f>_xlfn.IFNA(_xlfn.IFNA(_xlfn.IFNA(INDEX(l_goods!$B$3:$B$65537,MATCH($G483,l_goods!$A$3:$A$65537,0)),INDEX(background_technosphere!$F$2:$F$65536,MATCH($G483,background_technosphere!$C$2:$C$65536,0))),INDEX(l_fp!$B$3:$B$65537,MATCH($G483,l_fp!$A$3:$A$65537,0))),"")</f>
        <v/>
      </c>
    </row>
    <row r="484" spans="2:8" x14ac:dyDescent="0.25">
      <c r="B484" s="109" t="str">
        <f>_xlfn.IFNA(INDEX(l_act!$B$3:$B$65537,MATCH($A484,l_act!$A$3:$A$65537,0)),"")</f>
        <v/>
      </c>
      <c r="D484" s="66" t="str">
        <f>_xlfn.IFNA(_xlfn.IFNA(_xlfn.IFNA(INDEX(l_goods!$B$3:$B$65537,MATCH($C484,l_goods!$A$3:$A$65537,0)),INDEX(background_technosphere!$F$2:$F$65536,MATCH($C484,background_technosphere!$C$2:$C$65536,0))),INDEX(l_fp!$B$3:$B$65537,MATCH($C484,l_fp!$A$3:$A$65537,0))),"")</f>
        <v/>
      </c>
      <c r="H484" s="110" t="str">
        <f>_xlfn.IFNA(_xlfn.IFNA(_xlfn.IFNA(INDEX(l_goods!$B$3:$B$65537,MATCH($G484,l_goods!$A$3:$A$65537,0)),INDEX(background_technosphere!$F$2:$F$65536,MATCH($G484,background_technosphere!$C$2:$C$65536,0))),INDEX(l_fp!$B$3:$B$65537,MATCH($G484,l_fp!$A$3:$A$65537,0))),"")</f>
        <v/>
      </c>
    </row>
    <row r="485" spans="2:8" x14ac:dyDescent="0.25">
      <c r="B485" s="109" t="str">
        <f>_xlfn.IFNA(INDEX(l_act!$B$3:$B$65537,MATCH($A485,l_act!$A$3:$A$65537,0)),"")</f>
        <v/>
      </c>
      <c r="D485" s="66" t="str">
        <f>_xlfn.IFNA(_xlfn.IFNA(_xlfn.IFNA(INDEX(l_goods!$B$3:$B$65537,MATCH($C485,l_goods!$A$3:$A$65537,0)),INDEX(background_technosphere!$F$2:$F$65536,MATCH($C485,background_technosphere!$C$2:$C$65536,0))),INDEX(l_fp!$B$3:$B$65537,MATCH($C485,l_fp!$A$3:$A$65537,0))),"")</f>
        <v/>
      </c>
      <c r="H485" s="110" t="str">
        <f>_xlfn.IFNA(_xlfn.IFNA(_xlfn.IFNA(INDEX(l_goods!$B$3:$B$65537,MATCH($G485,l_goods!$A$3:$A$65537,0)),INDEX(background_technosphere!$F$2:$F$65536,MATCH($G485,background_technosphere!$C$2:$C$65536,0))),INDEX(l_fp!$B$3:$B$65537,MATCH($G485,l_fp!$A$3:$A$65537,0))),"")</f>
        <v/>
      </c>
    </row>
    <row r="486" spans="2:8" x14ac:dyDescent="0.25">
      <c r="B486" s="109" t="str">
        <f>_xlfn.IFNA(INDEX(l_act!$B$3:$B$65537,MATCH($A486,l_act!$A$3:$A$65537,0)),"")</f>
        <v/>
      </c>
      <c r="D486" s="66" t="str">
        <f>_xlfn.IFNA(_xlfn.IFNA(_xlfn.IFNA(INDEX(l_goods!$B$3:$B$65537,MATCH($C486,l_goods!$A$3:$A$65537,0)),INDEX(background_technosphere!$F$2:$F$65536,MATCH($C486,background_technosphere!$C$2:$C$65536,0))),INDEX(l_fp!$B$3:$B$65537,MATCH($C486,l_fp!$A$3:$A$65537,0))),"")</f>
        <v/>
      </c>
      <c r="H486" s="110" t="str">
        <f>_xlfn.IFNA(_xlfn.IFNA(_xlfn.IFNA(INDEX(l_goods!$B$3:$B$65537,MATCH($G486,l_goods!$A$3:$A$65537,0)),INDEX(background_technosphere!$F$2:$F$65536,MATCH($G486,background_technosphere!$C$2:$C$65536,0))),INDEX(l_fp!$B$3:$B$65537,MATCH($G486,l_fp!$A$3:$A$65537,0))),"")</f>
        <v/>
      </c>
    </row>
    <row r="487" spans="2:8" x14ac:dyDescent="0.25">
      <c r="B487" s="109" t="str">
        <f>_xlfn.IFNA(INDEX(l_act!$B$3:$B$65537,MATCH($A487,l_act!$A$3:$A$65537,0)),"")</f>
        <v/>
      </c>
      <c r="D487" s="66" t="str">
        <f>_xlfn.IFNA(_xlfn.IFNA(_xlfn.IFNA(INDEX(l_goods!$B$3:$B$65537,MATCH($C487,l_goods!$A$3:$A$65537,0)),INDEX(background_technosphere!$F$2:$F$65536,MATCH($C487,background_technosphere!$C$2:$C$65536,0))),INDEX(l_fp!$B$3:$B$65537,MATCH($C487,l_fp!$A$3:$A$65537,0))),"")</f>
        <v/>
      </c>
      <c r="H487" s="110" t="str">
        <f>_xlfn.IFNA(_xlfn.IFNA(_xlfn.IFNA(INDEX(l_goods!$B$3:$B$65537,MATCH($G487,l_goods!$A$3:$A$65537,0)),INDEX(background_technosphere!$F$2:$F$65536,MATCH($G487,background_technosphere!$C$2:$C$65536,0))),INDEX(l_fp!$B$3:$B$65537,MATCH($G487,l_fp!$A$3:$A$65537,0))),"")</f>
        <v/>
      </c>
    </row>
    <row r="488" spans="2:8" x14ac:dyDescent="0.25">
      <c r="B488" s="109" t="str">
        <f>_xlfn.IFNA(INDEX(l_act!$B$3:$B$65537,MATCH($A488,l_act!$A$3:$A$65537,0)),"")</f>
        <v/>
      </c>
      <c r="D488" s="66" t="str">
        <f>_xlfn.IFNA(_xlfn.IFNA(_xlfn.IFNA(INDEX(l_goods!$B$3:$B$65537,MATCH($C488,l_goods!$A$3:$A$65537,0)),INDEX(background_technosphere!$F$2:$F$65536,MATCH($C488,background_technosphere!$C$2:$C$65536,0))),INDEX(l_fp!$B$3:$B$65537,MATCH($C488,l_fp!$A$3:$A$65537,0))),"")</f>
        <v/>
      </c>
      <c r="H488" s="110" t="str">
        <f>_xlfn.IFNA(_xlfn.IFNA(_xlfn.IFNA(INDEX(l_goods!$B$3:$B$65537,MATCH($G488,l_goods!$A$3:$A$65537,0)),INDEX(background_technosphere!$F$2:$F$65536,MATCH($G488,background_technosphere!$C$2:$C$65536,0))),INDEX(l_fp!$B$3:$B$65537,MATCH($G488,l_fp!$A$3:$A$65537,0))),"")</f>
        <v/>
      </c>
    </row>
    <row r="489" spans="2:8" x14ac:dyDescent="0.25">
      <c r="B489" s="109" t="str">
        <f>_xlfn.IFNA(INDEX(l_act!$B$3:$B$65537,MATCH($A489,l_act!$A$3:$A$65537,0)),"")</f>
        <v/>
      </c>
      <c r="D489" s="66" t="str">
        <f>_xlfn.IFNA(_xlfn.IFNA(_xlfn.IFNA(INDEX(l_goods!$B$3:$B$65537,MATCH($C489,l_goods!$A$3:$A$65537,0)),INDEX(background_technosphere!$F$2:$F$65536,MATCH($C489,background_technosphere!$C$2:$C$65536,0))),INDEX(l_fp!$B$3:$B$65537,MATCH($C489,l_fp!$A$3:$A$65537,0))),"")</f>
        <v/>
      </c>
      <c r="H489" s="110" t="str">
        <f>_xlfn.IFNA(_xlfn.IFNA(_xlfn.IFNA(INDEX(l_goods!$B$3:$B$65537,MATCH($G489,l_goods!$A$3:$A$65537,0)),INDEX(background_technosphere!$F$2:$F$65536,MATCH($G489,background_technosphere!$C$2:$C$65536,0))),INDEX(l_fp!$B$3:$B$65537,MATCH($G489,l_fp!$A$3:$A$65537,0))),"")</f>
        <v/>
      </c>
    </row>
    <row r="490" spans="2:8" x14ac:dyDescent="0.25">
      <c r="B490" s="109" t="str">
        <f>_xlfn.IFNA(INDEX(l_act!$B$3:$B$65537,MATCH($A490,l_act!$A$3:$A$65537,0)),"")</f>
        <v/>
      </c>
      <c r="D490" s="66" t="str">
        <f>_xlfn.IFNA(_xlfn.IFNA(_xlfn.IFNA(INDEX(l_goods!$B$3:$B$65537,MATCH($C490,l_goods!$A$3:$A$65537,0)),INDEX(background_technosphere!$F$2:$F$65536,MATCH($C490,background_technosphere!$C$2:$C$65536,0))),INDEX(l_fp!$B$3:$B$65537,MATCH($C490,l_fp!$A$3:$A$65537,0))),"")</f>
        <v/>
      </c>
      <c r="H490" s="110" t="str">
        <f>_xlfn.IFNA(_xlfn.IFNA(_xlfn.IFNA(INDEX(l_goods!$B$3:$B$65537,MATCH($G490,l_goods!$A$3:$A$65537,0)),INDEX(background_technosphere!$F$2:$F$65536,MATCH($G490,background_technosphere!$C$2:$C$65536,0))),INDEX(l_fp!$B$3:$B$65537,MATCH($G490,l_fp!$A$3:$A$65537,0))),"")</f>
        <v/>
      </c>
    </row>
    <row r="491" spans="2:8" x14ac:dyDescent="0.25">
      <c r="B491" s="109" t="str">
        <f>_xlfn.IFNA(INDEX(l_act!$B$3:$B$65537,MATCH($A491,l_act!$A$3:$A$65537,0)),"")</f>
        <v/>
      </c>
      <c r="D491" s="66" t="str">
        <f>_xlfn.IFNA(_xlfn.IFNA(_xlfn.IFNA(INDEX(l_goods!$B$3:$B$65537,MATCH($C491,l_goods!$A$3:$A$65537,0)),INDEX(background_technosphere!$F$2:$F$65536,MATCH($C491,background_technosphere!$C$2:$C$65536,0))),INDEX(l_fp!$B$3:$B$65537,MATCH($C491,l_fp!$A$3:$A$65537,0))),"")</f>
        <v/>
      </c>
      <c r="H491" s="110" t="str">
        <f>_xlfn.IFNA(_xlfn.IFNA(_xlfn.IFNA(INDEX(l_goods!$B$3:$B$65537,MATCH($G491,l_goods!$A$3:$A$65537,0)),INDEX(background_technosphere!$F$2:$F$65536,MATCH($G491,background_technosphere!$C$2:$C$65536,0))),INDEX(l_fp!$B$3:$B$65537,MATCH($G491,l_fp!$A$3:$A$65537,0))),"")</f>
        <v/>
      </c>
    </row>
    <row r="492" spans="2:8" x14ac:dyDescent="0.25">
      <c r="B492" s="109" t="str">
        <f>_xlfn.IFNA(INDEX(l_act!$B$3:$B$65537,MATCH($A492,l_act!$A$3:$A$65537,0)),"")</f>
        <v/>
      </c>
      <c r="D492" s="66" t="str">
        <f>_xlfn.IFNA(_xlfn.IFNA(_xlfn.IFNA(INDEX(l_goods!$B$3:$B$65537,MATCH($C492,l_goods!$A$3:$A$65537,0)),INDEX(background_technosphere!$F$2:$F$65536,MATCH($C492,background_technosphere!$C$2:$C$65536,0))),INDEX(l_fp!$B$3:$B$65537,MATCH($C492,l_fp!$A$3:$A$65537,0))),"")</f>
        <v/>
      </c>
      <c r="H492" s="110" t="str">
        <f>_xlfn.IFNA(_xlfn.IFNA(_xlfn.IFNA(INDEX(l_goods!$B$3:$B$65537,MATCH($G492,l_goods!$A$3:$A$65537,0)),INDEX(background_technosphere!$F$2:$F$65536,MATCH($G492,background_technosphere!$C$2:$C$65536,0))),INDEX(l_fp!$B$3:$B$65537,MATCH($G492,l_fp!$A$3:$A$65537,0))),"")</f>
        <v/>
      </c>
    </row>
    <row r="493" spans="2:8" x14ac:dyDescent="0.25">
      <c r="B493" s="109" t="str">
        <f>_xlfn.IFNA(INDEX(l_act!$B$3:$B$65537,MATCH($A493,l_act!$A$3:$A$65537,0)),"")</f>
        <v/>
      </c>
      <c r="D493" s="66" t="str">
        <f>_xlfn.IFNA(_xlfn.IFNA(_xlfn.IFNA(INDEX(l_goods!$B$3:$B$65537,MATCH($C493,l_goods!$A$3:$A$65537,0)),INDEX(background_technosphere!$F$2:$F$65536,MATCH($C493,background_technosphere!$C$2:$C$65536,0))),INDEX(l_fp!$B$3:$B$65537,MATCH($C493,l_fp!$A$3:$A$65537,0))),"")</f>
        <v/>
      </c>
      <c r="H493" s="110" t="str">
        <f>_xlfn.IFNA(_xlfn.IFNA(_xlfn.IFNA(INDEX(l_goods!$B$3:$B$65537,MATCH($G493,l_goods!$A$3:$A$65537,0)),INDEX(background_technosphere!$F$2:$F$65536,MATCH($G493,background_technosphere!$C$2:$C$65536,0))),INDEX(l_fp!$B$3:$B$65537,MATCH($G493,l_fp!$A$3:$A$65537,0))),"")</f>
        <v/>
      </c>
    </row>
    <row r="494" spans="2:8" x14ac:dyDescent="0.25">
      <c r="B494" s="109" t="str">
        <f>_xlfn.IFNA(INDEX(l_act!$B$3:$B$65537,MATCH($A494,l_act!$A$3:$A$65537,0)),"")</f>
        <v/>
      </c>
      <c r="D494" s="66" t="str">
        <f>_xlfn.IFNA(_xlfn.IFNA(_xlfn.IFNA(INDEX(l_goods!$B$3:$B$65537,MATCH($C494,l_goods!$A$3:$A$65537,0)),INDEX(background_technosphere!$F$2:$F$65536,MATCH($C494,background_technosphere!$C$2:$C$65536,0))),INDEX(l_fp!$B$3:$B$65537,MATCH($C494,l_fp!$A$3:$A$65537,0))),"")</f>
        <v/>
      </c>
      <c r="H494" s="110" t="str">
        <f>_xlfn.IFNA(_xlfn.IFNA(_xlfn.IFNA(INDEX(l_goods!$B$3:$B$65537,MATCH($G494,l_goods!$A$3:$A$65537,0)),INDEX(background_technosphere!$F$2:$F$65536,MATCH($G494,background_technosphere!$C$2:$C$65536,0))),INDEX(l_fp!$B$3:$B$65537,MATCH($G494,l_fp!$A$3:$A$65537,0))),"")</f>
        <v/>
      </c>
    </row>
    <row r="495" spans="2:8" x14ac:dyDescent="0.25">
      <c r="B495" s="109" t="str">
        <f>_xlfn.IFNA(INDEX(l_act!$B$3:$B$65537,MATCH($A495,l_act!$A$3:$A$65537,0)),"")</f>
        <v/>
      </c>
      <c r="D495" s="66" t="str">
        <f>_xlfn.IFNA(_xlfn.IFNA(_xlfn.IFNA(INDEX(l_goods!$B$3:$B$65537,MATCH($C495,l_goods!$A$3:$A$65537,0)),INDEX(background_technosphere!$F$2:$F$65536,MATCH($C495,background_technosphere!$C$2:$C$65536,0))),INDEX(l_fp!$B$3:$B$65537,MATCH($C495,l_fp!$A$3:$A$65537,0))),"")</f>
        <v/>
      </c>
      <c r="H495" s="110" t="str">
        <f>_xlfn.IFNA(_xlfn.IFNA(_xlfn.IFNA(INDEX(l_goods!$B$3:$B$65537,MATCH($G495,l_goods!$A$3:$A$65537,0)),INDEX(background_technosphere!$F$2:$F$65536,MATCH($G495,background_technosphere!$C$2:$C$65536,0))),INDEX(l_fp!$B$3:$B$65537,MATCH($G495,l_fp!$A$3:$A$65537,0))),"")</f>
        <v/>
      </c>
    </row>
    <row r="496" spans="2:8" x14ac:dyDescent="0.25">
      <c r="B496" s="109" t="str">
        <f>_xlfn.IFNA(INDEX(l_act!$B$3:$B$65537,MATCH($A496,l_act!$A$3:$A$65537,0)),"")</f>
        <v/>
      </c>
      <c r="D496" s="66" t="str">
        <f>_xlfn.IFNA(_xlfn.IFNA(_xlfn.IFNA(INDEX(l_goods!$B$3:$B$65537,MATCH($C496,l_goods!$A$3:$A$65537,0)),INDEX(background_technosphere!$F$2:$F$65536,MATCH($C496,background_technosphere!$C$2:$C$65536,0))),INDEX(l_fp!$B$3:$B$65537,MATCH($C496,l_fp!$A$3:$A$65537,0))),"")</f>
        <v/>
      </c>
      <c r="H496" s="110" t="str">
        <f>_xlfn.IFNA(_xlfn.IFNA(_xlfn.IFNA(INDEX(l_goods!$B$3:$B$65537,MATCH($G496,l_goods!$A$3:$A$65537,0)),INDEX(background_technosphere!$F$2:$F$65536,MATCH($G496,background_technosphere!$C$2:$C$65536,0))),INDEX(l_fp!$B$3:$B$65537,MATCH($G496,l_fp!$A$3:$A$65537,0))),"")</f>
        <v/>
      </c>
    </row>
    <row r="497" spans="2:8" x14ac:dyDescent="0.25">
      <c r="B497" s="109" t="str">
        <f>_xlfn.IFNA(INDEX(l_act!$B$3:$B$65537,MATCH($A497,l_act!$A$3:$A$65537,0)),"")</f>
        <v/>
      </c>
      <c r="D497" s="66" t="str">
        <f>_xlfn.IFNA(_xlfn.IFNA(_xlfn.IFNA(INDEX(l_goods!$B$3:$B$65537,MATCH($C497,l_goods!$A$3:$A$65537,0)),INDEX(background_technosphere!$F$2:$F$65536,MATCH($C497,background_technosphere!$C$2:$C$65536,0))),INDEX(l_fp!$B$3:$B$65537,MATCH($C497,l_fp!$A$3:$A$65537,0))),"")</f>
        <v/>
      </c>
      <c r="H497" s="110" t="str">
        <f>_xlfn.IFNA(_xlfn.IFNA(_xlfn.IFNA(INDEX(l_goods!$B$3:$B$65537,MATCH($G497,l_goods!$A$3:$A$65537,0)),INDEX(background_technosphere!$F$2:$F$65536,MATCH($G497,background_technosphere!$C$2:$C$65536,0))),INDEX(l_fp!$B$3:$B$65537,MATCH($G497,l_fp!$A$3:$A$65537,0))),"")</f>
        <v/>
      </c>
    </row>
    <row r="498" spans="2:8" x14ac:dyDescent="0.25">
      <c r="B498" s="109" t="str">
        <f>_xlfn.IFNA(INDEX(l_act!$B$3:$B$65537,MATCH($A498,l_act!$A$3:$A$65537,0)),"")</f>
        <v/>
      </c>
      <c r="D498" s="66" t="str">
        <f>_xlfn.IFNA(_xlfn.IFNA(_xlfn.IFNA(INDEX(l_goods!$B$3:$B$65537,MATCH($C498,l_goods!$A$3:$A$65537,0)),INDEX(background_technosphere!$F$2:$F$65536,MATCH($C498,background_technosphere!$C$2:$C$65536,0))),INDEX(l_fp!$B$3:$B$65537,MATCH($C498,l_fp!$A$3:$A$65537,0))),"")</f>
        <v/>
      </c>
      <c r="H498" s="110" t="str">
        <f>_xlfn.IFNA(_xlfn.IFNA(_xlfn.IFNA(INDEX(l_goods!$B$3:$B$65537,MATCH($G498,l_goods!$A$3:$A$65537,0)),INDEX(background_technosphere!$F$2:$F$65536,MATCH($G498,background_technosphere!$C$2:$C$65536,0))),INDEX(l_fp!$B$3:$B$65537,MATCH($G498,l_fp!$A$3:$A$65537,0))),"")</f>
        <v/>
      </c>
    </row>
    <row r="499" spans="2:8" x14ac:dyDescent="0.25">
      <c r="B499" s="109" t="str">
        <f>_xlfn.IFNA(INDEX(l_act!$B$3:$B$65537,MATCH($A499,l_act!$A$3:$A$65537,0)),"")</f>
        <v/>
      </c>
      <c r="D499" s="66" t="str">
        <f>_xlfn.IFNA(_xlfn.IFNA(_xlfn.IFNA(INDEX(l_goods!$B$3:$B$65537,MATCH($C499,l_goods!$A$3:$A$65537,0)),INDEX(background_technosphere!$F$2:$F$65536,MATCH($C499,background_technosphere!$C$2:$C$65536,0))),INDEX(l_fp!$B$3:$B$65537,MATCH($C499,l_fp!$A$3:$A$65537,0))),"")</f>
        <v/>
      </c>
      <c r="H499" s="110" t="str">
        <f>_xlfn.IFNA(_xlfn.IFNA(_xlfn.IFNA(INDEX(l_goods!$B$3:$B$65537,MATCH($G499,l_goods!$A$3:$A$65537,0)),INDEX(background_technosphere!$F$2:$F$65536,MATCH($G499,background_technosphere!$C$2:$C$65536,0))),INDEX(l_fp!$B$3:$B$65537,MATCH($G499,l_fp!$A$3:$A$65537,0))),"")</f>
        <v/>
      </c>
    </row>
    <row r="500" spans="2:8" x14ac:dyDescent="0.25">
      <c r="B500" s="109" t="str">
        <f>_xlfn.IFNA(INDEX(l_act!$B$3:$B$65537,MATCH($A500,l_act!$A$3:$A$65537,0)),"")</f>
        <v/>
      </c>
      <c r="D500" s="66" t="str">
        <f>_xlfn.IFNA(_xlfn.IFNA(_xlfn.IFNA(INDEX(l_goods!$B$3:$B$65537,MATCH($C500,l_goods!$A$3:$A$65537,0)),INDEX(background_technosphere!$F$2:$F$65536,MATCH($C500,background_technosphere!$C$2:$C$65536,0))),INDEX(l_fp!$B$3:$B$65537,MATCH($C500,l_fp!$A$3:$A$65537,0))),"")</f>
        <v/>
      </c>
      <c r="H500" s="110" t="str">
        <f>_xlfn.IFNA(_xlfn.IFNA(_xlfn.IFNA(INDEX(l_goods!$B$3:$B$65537,MATCH($G500,l_goods!$A$3:$A$65537,0)),INDEX(background_technosphere!$F$2:$F$65536,MATCH($G500,background_technosphere!$C$2:$C$65536,0))),INDEX(l_fp!$B$3:$B$65537,MATCH($G500,l_fp!$A$3:$A$65537,0))),"")</f>
        <v/>
      </c>
    </row>
    <row r="501" spans="2:8" x14ac:dyDescent="0.25">
      <c r="B501" s="109" t="str">
        <f>_xlfn.IFNA(INDEX(l_act!$B$3:$B$65537,MATCH($A501,l_act!$A$3:$A$65537,0)),"")</f>
        <v/>
      </c>
      <c r="D501" s="66" t="str">
        <f>_xlfn.IFNA(_xlfn.IFNA(_xlfn.IFNA(INDEX(l_goods!$B$3:$B$65537,MATCH($C501,l_goods!$A$3:$A$65537,0)),INDEX(background_technosphere!$F$2:$F$65536,MATCH($C501,background_technosphere!$C$2:$C$65536,0))),INDEX(l_fp!$B$3:$B$65537,MATCH($C501,l_fp!$A$3:$A$65537,0))),"")</f>
        <v/>
      </c>
      <c r="H501" s="110" t="str">
        <f>_xlfn.IFNA(_xlfn.IFNA(_xlfn.IFNA(INDEX(l_goods!$B$3:$B$65537,MATCH($G501,l_goods!$A$3:$A$65537,0)),INDEX(background_technosphere!$F$2:$F$65536,MATCH($G501,background_technosphere!$C$2:$C$65536,0))),INDEX(l_fp!$B$3:$B$65537,MATCH($G501,l_fp!$A$3:$A$65537,0))),"")</f>
        <v/>
      </c>
    </row>
    <row r="502" spans="2:8" x14ac:dyDescent="0.25">
      <c r="B502" s="109" t="str">
        <f>_xlfn.IFNA(INDEX(l_act!$B$3:$B$65537,MATCH($A502,l_act!$A$3:$A$65537,0)),"")</f>
        <v/>
      </c>
      <c r="D502" s="66" t="str">
        <f>_xlfn.IFNA(_xlfn.IFNA(_xlfn.IFNA(INDEX(l_goods!$B$3:$B$65537,MATCH($C502,l_goods!$A$3:$A$65537,0)),INDEX(background_technosphere!$F$2:$F$65536,MATCH($C502,background_technosphere!$C$2:$C$65536,0))),INDEX(l_fp!$B$3:$B$65537,MATCH($C502,l_fp!$A$3:$A$65537,0))),"")</f>
        <v/>
      </c>
      <c r="H502" s="110" t="str">
        <f>_xlfn.IFNA(_xlfn.IFNA(_xlfn.IFNA(INDEX(l_goods!$B$3:$B$65537,MATCH($G502,l_goods!$A$3:$A$65537,0)),INDEX(background_technosphere!$F$2:$F$65536,MATCH($G502,background_technosphere!$C$2:$C$65536,0))),INDEX(l_fp!$B$3:$B$65537,MATCH($G502,l_fp!$A$3:$A$65537,0))),"")</f>
        <v/>
      </c>
    </row>
    <row r="503" spans="2:8" x14ac:dyDescent="0.25">
      <c r="B503" s="109" t="str">
        <f>_xlfn.IFNA(INDEX(l_act!$B$3:$B$65537,MATCH($A503,l_act!$A$3:$A$65537,0)),"")</f>
        <v/>
      </c>
      <c r="D503" s="66" t="str">
        <f>_xlfn.IFNA(_xlfn.IFNA(_xlfn.IFNA(INDEX(l_goods!$B$3:$B$65537,MATCH($C503,l_goods!$A$3:$A$65537,0)),INDEX(background_technosphere!$F$2:$F$65536,MATCH($C503,background_technosphere!$C$2:$C$65536,0))),INDEX(l_fp!$B$3:$B$65537,MATCH($C503,l_fp!$A$3:$A$65537,0))),"")</f>
        <v/>
      </c>
      <c r="H503" s="110" t="str">
        <f>_xlfn.IFNA(_xlfn.IFNA(_xlfn.IFNA(INDEX(l_goods!$B$3:$B$65537,MATCH($G503,l_goods!$A$3:$A$65537,0)),INDEX(background_technosphere!$F$2:$F$65536,MATCH($G503,background_technosphere!$C$2:$C$65536,0))),INDEX(l_fp!$B$3:$B$65537,MATCH($G503,l_fp!$A$3:$A$65537,0))),"")</f>
        <v/>
      </c>
    </row>
    <row r="504" spans="2:8" x14ac:dyDescent="0.25">
      <c r="B504" s="109" t="str">
        <f>_xlfn.IFNA(INDEX(l_act!$B$3:$B$65537,MATCH($A504,l_act!$A$3:$A$65537,0)),"")</f>
        <v/>
      </c>
      <c r="D504" s="66" t="str">
        <f>_xlfn.IFNA(_xlfn.IFNA(_xlfn.IFNA(INDEX(l_goods!$B$3:$B$65537,MATCH($C504,l_goods!$A$3:$A$65537,0)),INDEX(background_technosphere!$F$2:$F$65536,MATCH($C504,background_technosphere!$C$2:$C$65536,0))),INDEX(l_fp!$B$3:$B$65537,MATCH($C504,l_fp!$A$3:$A$65537,0))),"")</f>
        <v/>
      </c>
      <c r="H504" s="110" t="str">
        <f>_xlfn.IFNA(_xlfn.IFNA(_xlfn.IFNA(INDEX(l_goods!$B$3:$B$65537,MATCH($G504,l_goods!$A$3:$A$65537,0)),INDEX(background_technosphere!$F$2:$F$65536,MATCH($G504,background_technosphere!$C$2:$C$65536,0))),INDEX(l_fp!$B$3:$B$65537,MATCH($G504,l_fp!$A$3:$A$65537,0))),"")</f>
        <v/>
      </c>
    </row>
    <row r="505" spans="2:8" x14ac:dyDescent="0.25">
      <c r="B505" s="109" t="str">
        <f>_xlfn.IFNA(INDEX(l_act!$B$3:$B$65537,MATCH($A505,l_act!$A$3:$A$65537,0)),"")</f>
        <v/>
      </c>
      <c r="D505" s="66" t="str">
        <f>_xlfn.IFNA(_xlfn.IFNA(_xlfn.IFNA(INDEX(l_goods!$B$3:$B$65537,MATCH($C505,l_goods!$A$3:$A$65537,0)),INDEX(background_technosphere!$F$2:$F$65536,MATCH($C505,background_technosphere!$C$2:$C$65536,0))),INDEX(l_fp!$B$3:$B$65537,MATCH($C505,l_fp!$A$3:$A$65537,0))),"")</f>
        <v/>
      </c>
      <c r="H505" s="110" t="str">
        <f>_xlfn.IFNA(_xlfn.IFNA(_xlfn.IFNA(INDEX(l_goods!$B$3:$B$65537,MATCH($G505,l_goods!$A$3:$A$65537,0)),INDEX(background_technosphere!$F$2:$F$65536,MATCH($G505,background_technosphere!$C$2:$C$65536,0))),INDEX(l_fp!$B$3:$B$65537,MATCH($G505,l_fp!$A$3:$A$65537,0))),"")</f>
        <v/>
      </c>
    </row>
    <row r="506" spans="2:8" x14ac:dyDescent="0.25">
      <c r="B506" s="109" t="str">
        <f>_xlfn.IFNA(INDEX(l_act!$B$3:$B$65537,MATCH($A506,l_act!$A$3:$A$65537,0)),"")</f>
        <v/>
      </c>
      <c r="D506" s="66" t="str">
        <f>_xlfn.IFNA(_xlfn.IFNA(_xlfn.IFNA(INDEX(l_goods!$B$3:$B$65537,MATCH($C506,l_goods!$A$3:$A$65537,0)),INDEX(background_technosphere!$F$2:$F$65536,MATCH($C506,background_technosphere!$C$2:$C$65536,0))),INDEX(l_fp!$B$3:$B$65537,MATCH($C506,l_fp!$A$3:$A$65537,0))),"")</f>
        <v/>
      </c>
      <c r="H506" s="110" t="str">
        <f>_xlfn.IFNA(_xlfn.IFNA(_xlfn.IFNA(INDEX(l_goods!$B$3:$B$65537,MATCH($G506,l_goods!$A$3:$A$65537,0)),INDEX(background_technosphere!$F$2:$F$65536,MATCH($G506,background_technosphere!$C$2:$C$65536,0))),INDEX(l_fp!$B$3:$B$65537,MATCH($G506,l_fp!$A$3:$A$65537,0))),"")</f>
        <v/>
      </c>
    </row>
    <row r="507" spans="2:8" x14ac:dyDescent="0.25">
      <c r="B507" s="109" t="str">
        <f>_xlfn.IFNA(INDEX(l_act!$B$3:$B$65537,MATCH($A507,l_act!$A$3:$A$65537,0)),"")</f>
        <v/>
      </c>
      <c r="D507" s="66" t="str">
        <f>_xlfn.IFNA(_xlfn.IFNA(_xlfn.IFNA(INDEX(l_goods!$B$3:$B$65537,MATCH($C507,l_goods!$A$3:$A$65537,0)),INDEX(background_technosphere!$F$2:$F$65536,MATCH($C507,background_technosphere!$C$2:$C$65536,0))),INDEX(l_fp!$B$3:$B$65537,MATCH($C507,l_fp!$A$3:$A$65537,0))),"")</f>
        <v/>
      </c>
      <c r="H507" s="110" t="str">
        <f>_xlfn.IFNA(_xlfn.IFNA(_xlfn.IFNA(INDEX(l_goods!$B$3:$B$65537,MATCH($G507,l_goods!$A$3:$A$65537,0)),INDEX(background_technosphere!$F$2:$F$65536,MATCH($G507,background_technosphere!$C$2:$C$65536,0))),INDEX(l_fp!$B$3:$B$65537,MATCH($G507,l_fp!$A$3:$A$65537,0))),"")</f>
        <v/>
      </c>
    </row>
    <row r="508" spans="2:8" x14ac:dyDescent="0.25">
      <c r="B508" s="109" t="str">
        <f>_xlfn.IFNA(INDEX(l_act!$B$3:$B$65537,MATCH($A508,l_act!$A$3:$A$65537,0)),"")</f>
        <v/>
      </c>
      <c r="D508" s="66" t="str">
        <f>_xlfn.IFNA(_xlfn.IFNA(_xlfn.IFNA(INDEX(l_goods!$B$3:$B$65537,MATCH($C508,l_goods!$A$3:$A$65537,0)),INDEX(background_technosphere!$F$2:$F$65536,MATCH($C508,background_technosphere!$C$2:$C$65536,0))),INDEX(l_fp!$B$3:$B$65537,MATCH($C508,l_fp!$A$3:$A$65537,0))),"")</f>
        <v/>
      </c>
      <c r="H508" s="110" t="str">
        <f>_xlfn.IFNA(_xlfn.IFNA(_xlfn.IFNA(INDEX(l_goods!$B$3:$B$65537,MATCH($G508,l_goods!$A$3:$A$65537,0)),INDEX(background_technosphere!$F$2:$F$65536,MATCH($G508,background_technosphere!$C$2:$C$65536,0))),INDEX(l_fp!$B$3:$B$65537,MATCH($G508,l_fp!$A$3:$A$65537,0))),"")</f>
        <v/>
      </c>
    </row>
    <row r="509" spans="2:8" x14ac:dyDescent="0.25">
      <c r="B509" s="109" t="str">
        <f>_xlfn.IFNA(INDEX(l_act!$B$3:$B$65537,MATCH($A509,l_act!$A$3:$A$65537,0)),"")</f>
        <v/>
      </c>
      <c r="D509" s="66" t="str">
        <f>_xlfn.IFNA(_xlfn.IFNA(_xlfn.IFNA(INDEX(l_goods!$B$3:$B$65537,MATCH($C509,l_goods!$A$3:$A$65537,0)),INDEX(background_technosphere!$F$2:$F$65536,MATCH($C509,background_technosphere!$C$2:$C$65536,0))),INDEX(l_fp!$B$3:$B$65537,MATCH($C509,l_fp!$A$3:$A$65537,0))),"")</f>
        <v/>
      </c>
      <c r="H509" s="110" t="str">
        <f>_xlfn.IFNA(_xlfn.IFNA(_xlfn.IFNA(INDEX(l_goods!$B$3:$B$65537,MATCH($G509,l_goods!$A$3:$A$65537,0)),INDEX(background_technosphere!$F$2:$F$65536,MATCH($G509,background_technosphere!$C$2:$C$65536,0))),INDEX(l_fp!$B$3:$B$65537,MATCH($G509,l_fp!$A$3:$A$65537,0))),"")</f>
        <v/>
      </c>
    </row>
    <row r="510" spans="2:8" x14ac:dyDescent="0.25">
      <c r="B510" s="109" t="str">
        <f>_xlfn.IFNA(INDEX(l_act!$B$3:$B$65537,MATCH($A510,l_act!$A$3:$A$65537,0)),"")</f>
        <v/>
      </c>
      <c r="D510" s="66" t="str">
        <f>_xlfn.IFNA(_xlfn.IFNA(_xlfn.IFNA(INDEX(l_goods!$B$3:$B$65537,MATCH($C510,l_goods!$A$3:$A$65537,0)),INDEX(background_technosphere!$F$2:$F$65536,MATCH($C510,background_technosphere!$C$2:$C$65536,0))),INDEX(l_fp!$B$3:$B$65537,MATCH($C510,l_fp!$A$3:$A$65537,0))),"")</f>
        <v/>
      </c>
      <c r="H510" s="110" t="str">
        <f>_xlfn.IFNA(_xlfn.IFNA(_xlfn.IFNA(INDEX(l_goods!$B$3:$B$65537,MATCH($G510,l_goods!$A$3:$A$65537,0)),INDEX(background_technosphere!$F$2:$F$65536,MATCH($G510,background_technosphere!$C$2:$C$65536,0))),INDEX(l_fp!$B$3:$B$65537,MATCH($G510,l_fp!$A$3:$A$65537,0))),"")</f>
        <v/>
      </c>
    </row>
    <row r="511" spans="2:8" x14ac:dyDescent="0.25">
      <c r="B511" s="109" t="str">
        <f>_xlfn.IFNA(INDEX(l_act!$B$3:$B$65537,MATCH($A511,l_act!$A$3:$A$65537,0)),"")</f>
        <v/>
      </c>
      <c r="D511" s="66" t="str">
        <f>_xlfn.IFNA(_xlfn.IFNA(_xlfn.IFNA(INDEX(l_goods!$B$3:$B$65537,MATCH($C511,l_goods!$A$3:$A$65537,0)),INDEX(background_technosphere!$F$2:$F$65536,MATCH($C511,background_technosphere!$C$2:$C$65536,0))),INDEX(l_fp!$B$3:$B$65537,MATCH($C511,l_fp!$A$3:$A$65537,0))),"")</f>
        <v/>
      </c>
      <c r="H511" s="110" t="str">
        <f>_xlfn.IFNA(_xlfn.IFNA(_xlfn.IFNA(INDEX(l_goods!$B$3:$B$65537,MATCH($G511,l_goods!$A$3:$A$65537,0)),INDEX(background_technosphere!$F$2:$F$65536,MATCH($G511,background_technosphere!$C$2:$C$65536,0))),INDEX(l_fp!$B$3:$B$65537,MATCH($G511,l_fp!$A$3:$A$65537,0))),"")</f>
        <v/>
      </c>
    </row>
    <row r="512" spans="2:8" x14ac:dyDescent="0.25">
      <c r="B512" s="109" t="str">
        <f>_xlfn.IFNA(INDEX(l_act!$B$3:$B$65537,MATCH($A512,l_act!$A$3:$A$65537,0)),"")</f>
        <v/>
      </c>
      <c r="D512" s="66" t="str">
        <f>_xlfn.IFNA(_xlfn.IFNA(_xlfn.IFNA(INDEX(l_goods!$B$3:$B$65537,MATCH($C512,l_goods!$A$3:$A$65537,0)),INDEX(background_technosphere!$F$2:$F$65536,MATCH($C512,background_technosphere!$C$2:$C$65536,0))),INDEX(l_fp!$B$3:$B$65537,MATCH($C512,l_fp!$A$3:$A$65537,0))),"")</f>
        <v/>
      </c>
      <c r="H512" s="110" t="str">
        <f>_xlfn.IFNA(_xlfn.IFNA(_xlfn.IFNA(INDEX(l_goods!$B$3:$B$65537,MATCH($G512,l_goods!$A$3:$A$65537,0)),INDEX(background_technosphere!$F$2:$F$65536,MATCH($G512,background_technosphere!$C$2:$C$65536,0))),INDEX(l_fp!$B$3:$B$65537,MATCH($G512,l_fp!$A$3:$A$65537,0))),"")</f>
        <v/>
      </c>
    </row>
    <row r="513" spans="2:8" x14ac:dyDescent="0.25">
      <c r="B513" s="109" t="str">
        <f>_xlfn.IFNA(INDEX(l_act!$B$3:$B$65537,MATCH($A513,l_act!$A$3:$A$65537,0)),"")</f>
        <v/>
      </c>
      <c r="D513" s="66" t="str">
        <f>_xlfn.IFNA(_xlfn.IFNA(_xlfn.IFNA(INDEX(l_goods!$B$3:$B$65537,MATCH($C513,l_goods!$A$3:$A$65537,0)),INDEX(background_technosphere!$F$2:$F$65536,MATCH($C513,background_technosphere!$C$2:$C$65536,0))),INDEX(l_fp!$B$3:$B$65537,MATCH($C513,l_fp!$A$3:$A$65537,0))),"")</f>
        <v/>
      </c>
      <c r="H513" s="110" t="str">
        <f>_xlfn.IFNA(_xlfn.IFNA(_xlfn.IFNA(INDEX(l_goods!$B$3:$B$65537,MATCH($G513,l_goods!$A$3:$A$65537,0)),INDEX(background_technosphere!$F$2:$F$65536,MATCH($G513,background_technosphere!$C$2:$C$65536,0))),INDEX(l_fp!$B$3:$B$65537,MATCH($G513,l_fp!$A$3:$A$65537,0))),"")</f>
        <v/>
      </c>
    </row>
    <row r="514" spans="2:8" x14ac:dyDescent="0.25">
      <c r="B514" s="109" t="str">
        <f>_xlfn.IFNA(INDEX(l_act!$B$3:$B$65537,MATCH($A514,l_act!$A$3:$A$65537,0)),"")</f>
        <v/>
      </c>
      <c r="D514" s="66" t="str">
        <f>_xlfn.IFNA(_xlfn.IFNA(_xlfn.IFNA(INDEX(l_goods!$B$3:$B$65537,MATCH($C514,l_goods!$A$3:$A$65537,0)),INDEX(background_technosphere!$F$2:$F$65536,MATCH($C514,background_technosphere!$C$2:$C$65536,0))),INDEX(l_fp!$B$3:$B$65537,MATCH($C514,l_fp!$A$3:$A$65537,0))),"")</f>
        <v/>
      </c>
      <c r="H514" s="110" t="str">
        <f>_xlfn.IFNA(_xlfn.IFNA(_xlfn.IFNA(INDEX(l_goods!$B$3:$B$65537,MATCH($G514,l_goods!$A$3:$A$65537,0)),INDEX(background_technosphere!$F$2:$F$65536,MATCH($G514,background_technosphere!$C$2:$C$65536,0))),INDEX(l_fp!$B$3:$B$65537,MATCH($G514,l_fp!$A$3:$A$65537,0))),"")</f>
        <v/>
      </c>
    </row>
    <row r="515" spans="2:8" x14ac:dyDescent="0.25">
      <c r="B515" s="109" t="str">
        <f>_xlfn.IFNA(INDEX(l_act!$B$3:$B$65537,MATCH($A515,l_act!$A$3:$A$65537,0)),"")</f>
        <v/>
      </c>
      <c r="D515" s="66" t="str">
        <f>_xlfn.IFNA(_xlfn.IFNA(_xlfn.IFNA(INDEX(l_goods!$B$3:$B$65537,MATCH($C515,l_goods!$A$3:$A$65537,0)),INDEX(background_technosphere!$F$2:$F$65536,MATCH($C515,background_technosphere!$C$2:$C$65536,0))),INDEX(l_fp!$B$3:$B$65537,MATCH($C515,l_fp!$A$3:$A$65537,0))),"")</f>
        <v/>
      </c>
      <c r="H515" s="110" t="str">
        <f>_xlfn.IFNA(_xlfn.IFNA(_xlfn.IFNA(INDEX(l_goods!$B$3:$B$65537,MATCH($G515,l_goods!$A$3:$A$65537,0)),INDEX(background_technosphere!$F$2:$F$65536,MATCH($G515,background_technosphere!$C$2:$C$65536,0))),INDEX(l_fp!$B$3:$B$65537,MATCH($G515,l_fp!$A$3:$A$65537,0))),"")</f>
        <v/>
      </c>
    </row>
    <row r="516" spans="2:8" x14ac:dyDescent="0.25">
      <c r="B516" s="109" t="str">
        <f>_xlfn.IFNA(INDEX(l_act!$B$3:$B$65537,MATCH($A516,l_act!$A$3:$A$65537,0)),"")</f>
        <v/>
      </c>
      <c r="D516" s="66" t="str">
        <f>_xlfn.IFNA(_xlfn.IFNA(_xlfn.IFNA(INDEX(l_goods!$B$3:$B$65537,MATCH($C516,l_goods!$A$3:$A$65537,0)),INDEX(background_technosphere!$F$2:$F$65536,MATCH($C516,background_technosphere!$C$2:$C$65536,0))),INDEX(l_fp!$B$3:$B$65537,MATCH($C516,l_fp!$A$3:$A$65537,0))),"")</f>
        <v/>
      </c>
      <c r="H516" s="110" t="str">
        <f>_xlfn.IFNA(_xlfn.IFNA(_xlfn.IFNA(INDEX(l_goods!$B$3:$B$65537,MATCH($G516,l_goods!$A$3:$A$65537,0)),INDEX(background_technosphere!$F$2:$F$65536,MATCH($G516,background_technosphere!$C$2:$C$65536,0))),INDEX(l_fp!$B$3:$B$65537,MATCH($G516,l_fp!$A$3:$A$65537,0))),"")</f>
        <v/>
      </c>
    </row>
    <row r="517" spans="2:8" x14ac:dyDescent="0.25">
      <c r="B517" s="109" t="str">
        <f>_xlfn.IFNA(INDEX(l_act!$B$3:$B$65537,MATCH($A517,l_act!$A$3:$A$65537,0)),"")</f>
        <v/>
      </c>
      <c r="D517" s="66" t="str">
        <f>_xlfn.IFNA(_xlfn.IFNA(_xlfn.IFNA(INDEX(l_goods!$B$3:$B$65537,MATCH($C517,l_goods!$A$3:$A$65537,0)),INDEX(background_technosphere!$F$2:$F$65536,MATCH($C517,background_technosphere!$C$2:$C$65536,0))),INDEX(l_fp!$B$3:$B$65537,MATCH($C517,l_fp!$A$3:$A$65537,0))),"")</f>
        <v/>
      </c>
      <c r="H517" s="110" t="str">
        <f>_xlfn.IFNA(_xlfn.IFNA(_xlfn.IFNA(INDEX(l_goods!$B$3:$B$65537,MATCH($G517,l_goods!$A$3:$A$65537,0)),INDEX(background_technosphere!$F$2:$F$65536,MATCH($G517,background_technosphere!$C$2:$C$65536,0))),INDEX(l_fp!$B$3:$B$65537,MATCH($G517,l_fp!$A$3:$A$65537,0))),"")</f>
        <v/>
      </c>
    </row>
    <row r="518" spans="2:8" x14ac:dyDescent="0.25">
      <c r="B518" s="109" t="str">
        <f>_xlfn.IFNA(INDEX(l_act!$B$3:$B$65537,MATCH($A518,l_act!$A$3:$A$65537,0)),"")</f>
        <v/>
      </c>
      <c r="D518" s="66" t="str">
        <f>_xlfn.IFNA(_xlfn.IFNA(_xlfn.IFNA(INDEX(l_goods!$B$3:$B$65537,MATCH($C518,l_goods!$A$3:$A$65537,0)),INDEX(background_technosphere!$F$2:$F$65536,MATCH($C518,background_technosphere!$C$2:$C$65536,0))),INDEX(l_fp!$B$3:$B$65537,MATCH($C518,l_fp!$A$3:$A$65537,0))),"")</f>
        <v/>
      </c>
      <c r="H518" s="110" t="str">
        <f>_xlfn.IFNA(_xlfn.IFNA(_xlfn.IFNA(INDEX(l_goods!$B$3:$B$65537,MATCH($G518,l_goods!$A$3:$A$65537,0)),INDEX(background_technosphere!$F$2:$F$65536,MATCH($G518,background_technosphere!$C$2:$C$65536,0))),INDEX(l_fp!$B$3:$B$65537,MATCH($G518,l_fp!$A$3:$A$65537,0))),"")</f>
        <v/>
      </c>
    </row>
    <row r="519" spans="2:8" x14ac:dyDescent="0.25">
      <c r="B519" s="109" t="str">
        <f>_xlfn.IFNA(INDEX(l_act!$B$3:$B$65537,MATCH($A519,l_act!$A$3:$A$65537,0)),"")</f>
        <v/>
      </c>
      <c r="D519" s="66" t="str">
        <f>_xlfn.IFNA(_xlfn.IFNA(_xlfn.IFNA(INDEX(l_goods!$B$3:$B$65537,MATCH($C519,l_goods!$A$3:$A$65537,0)),INDEX(background_technosphere!$F$2:$F$65536,MATCH($C519,background_technosphere!$C$2:$C$65536,0))),INDEX(l_fp!$B$3:$B$65537,MATCH($C519,l_fp!$A$3:$A$65537,0))),"")</f>
        <v/>
      </c>
      <c r="H519" s="110" t="str">
        <f>_xlfn.IFNA(_xlfn.IFNA(_xlfn.IFNA(INDEX(l_goods!$B$3:$B$65537,MATCH($G519,l_goods!$A$3:$A$65537,0)),INDEX(background_technosphere!$F$2:$F$65536,MATCH($G519,background_technosphere!$C$2:$C$65536,0))),INDEX(l_fp!$B$3:$B$65537,MATCH($G519,l_fp!$A$3:$A$65537,0))),"")</f>
        <v/>
      </c>
    </row>
    <row r="520" spans="2:8" x14ac:dyDescent="0.25">
      <c r="B520" s="109" t="str">
        <f>_xlfn.IFNA(INDEX(l_act!$B$3:$B$65537,MATCH($A520,l_act!$A$3:$A$65537,0)),"")</f>
        <v/>
      </c>
      <c r="D520" s="66" t="str">
        <f>_xlfn.IFNA(_xlfn.IFNA(_xlfn.IFNA(INDEX(l_goods!$B$3:$B$65537,MATCH($C520,l_goods!$A$3:$A$65537,0)),INDEX(background_technosphere!$F$2:$F$65536,MATCH($C520,background_technosphere!$C$2:$C$65536,0))),INDEX(l_fp!$B$3:$B$65537,MATCH($C520,l_fp!$A$3:$A$65537,0))),"")</f>
        <v/>
      </c>
      <c r="H520" s="110" t="str">
        <f>_xlfn.IFNA(_xlfn.IFNA(_xlfn.IFNA(INDEX(l_goods!$B$3:$B$65537,MATCH($G520,l_goods!$A$3:$A$65537,0)),INDEX(background_technosphere!$F$2:$F$65536,MATCH($G520,background_technosphere!$C$2:$C$65536,0))),INDEX(l_fp!$B$3:$B$65537,MATCH($G520,l_fp!$A$3:$A$65537,0))),"")</f>
        <v/>
      </c>
    </row>
    <row r="521" spans="2:8" x14ac:dyDescent="0.25">
      <c r="B521" s="109" t="str">
        <f>_xlfn.IFNA(INDEX(l_act!$B$3:$B$65537,MATCH($A521,l_act!$A$3:$A$65537,0)),"")</f>
        <v/>
      </c>
      <c r="D521" s="66" t="str">
        <f>_xlfn.IFNA(_xlfn.IFNA(_xlfn.IFNA(INDEX(l_goods!$B$3:$B$65537,MATCH($C521,l_goods!$A$3:$A$65537,0)),INDEX(background_technosphere!$F$2:$F$65536,MATCH($C521,background_technosphere!$C$2:$C$65536,0))),INDEX(l_fp!$B$3:$B$65537,MATCH($C521,l_fp!$A$3:$A$65537,0))),"")</f>
        <v/>
      </c>
      <c r="H521" s="110" t="str">
        <f>_xlfn.IFNA(_xlfn.IFNA(_xlfn.IFNA(INDEX(l_goods!$B$3:$B$65537,MATCH($G521,l_goods!$A$3:$A$65537,0)),INDEX(background_technosphere!$F$2:$F$65536,MATCH($G521,background_technosphere!$C$2:$C$65536,0))),INDEX(l_fp!$B$3:$B$65537,MATCH($G521,l_fp!$A$3:$A$65537,0))),"")</f>
        <v/>
      </c>
    </row>
    <row r="522" spans="2:8" x14ac:dyDescent="0.25">
      <c r="B522" s="109" t="str">
        <f>_xlfn.IFNA(INDEX(l_act!$B$3:$B$65537,MATCH($A522,l_act!$A$3:$A$65537,0)),"")</f>
        <v/>
      </c>
      <c r="D522" s="66" t="str">
        <f>_xlfn.IFNA(_xlfn.IFNA(_xlfn.IFNA(INDEX(l_goods!$B$3:$B$65537,MATCH($C522,l_goods!$A$3:$A$65537,0)),INDEX(background_technosphere!$F$2:$F$65536,MATCH($C522,background_technosphere!$C$2:$C$65536,0))),INDEX(l_fp!$B$3:$B$65537,MATCH($C522,l_fp!$A$3:$A$65537,0))),"")</f>
        <v/>
      </c>
      <c r="H522" s="110" t="str">
        <f>_xlfn.IFNA(_xlfn.IFNA(_xlfn.IFNA(INDEX(l_goods!$B$3:$B$65537,MATCH($G522,l_goods!$A$3:$A$65537,0)),INDEX(background_technosphere!$F$2:$F$65536,MATCH($G522,background_technosphere!$C$2:$C$65536,0))),INDEX(l_fp!$B$3:$B$65537,MATCH($G522,l_fp!$A$3:$A$65537,0))),"")</f>
        <v/>
      </c>
    </row>
    <row r="523" spans="2:8" x14ac:dyDescent="0.25">
      <c r="B523" s="109" t="str">
        <f>_xlfn.IFNA(INDEX(l_act!$B$3:$B$65537,MATCH($A523,l_act!$A$3:$A$65537,0)),"")</f>
        <v/>
      </c>
      <c r="D523" s="66" t="str">
        <f>_xlfn.IFNA(_xlfn.IFNA(_xlfn.IFNA(INDEX(l_goods!$B$3:$B$65537,MATCH($C523,l_goods!$A$3:$A$65537,0)),INDEX(background_technosphere!$F$2:$F$65536,MATCH($C523,background_technosphere!$C$2:$C$65536,0))),INDEX(l_fp!$B$3:$B$65537,MATCH($C523,l_fp!$A$3:$A$65537,0))),"")</f>
        <v/>
      </c>
      <c r="H523" s="110" t="str">
        <f>_xlfn.IFNA(_xlfn.IFNA(_xlfn.IFNA(INDEX(l_goods!$B$3:$B$65537,MATCH($G523,l_goods!$A$3:$A$65537,0)),INDEX(background_technosphere!$F$2:$F$65536,MATCH($G523,background_technosphere!$C$2:$C$65536,0))),INDEX(l_fp!$B$3:$B$65537,MATCH($G523,l_fp!$A$3:$A$65537,0))),"")</f>
        <v/>
      </c>
    </row>
    <row r="524" spans="2:8" x14ac:dyDescent="0.25">
      <c r="B524" s="109" t="str">
        <f>_xlfn.IFNA(INDEX(l_act!$B$3:$B$65537,MATCH($A524,l_act!$A$3:$A$65537,0)),"")</f>
        <v/>
      </c>
      <c r="D524" s="66" t="str">
        <f>_xlfn.IFNA(_xlfn.IFNA(_xlfn.IFNA(INDEX(l_goods!$B$3:$B$65537,MATCH($C524,l_goods!$A$3:$A$65537,0)),INDEX(background_technosphere!$F$2:$F$65536,MATCH($C524,background_technosphere!$C$2:$C$65536,0))),INDEX(l_fp!$B$3:$B$65537,MATCH($C524,l_fp!$A$3:$A$65537,0))),"")</f>
        <v/>
      </c>
      <c r="H524" s="110" t="str">
        <f>_xlfn.IFNA(_xlfn.IFNA(_xlfn.IFNA(INDEX(l_goods!$B$3:$B$65537,MATCH($G524,l_goods!$A$3:$A$65537,0)),INDEX(background_technosphere!$F$2:$F$65536,MATCH($G524,background_technosphere!$C$2:$C$65536,0))),INDEX(l_fp!$B$3:$B$65537,MATCH($G524,l_fp!$A$3:$A$65537,0))),"")</f>
        <v/>
      </c>
    </row>
    <row r="525" spans="2:8" x14ac:dyDescent="0.25">
      <c r="B525" s="109" t="str">
        <f>_xlfn.IFNA(INDEX(l_act!$B$3:$B$65537,MATCH($A525,l_act!$A$3:$A$65537,0)),"")</f>
        <v/>
      </c>
      <c r="D525" s="66" t="str">
        <f>_xlfn.IFNA(_xlfn.IFNA(_xlfn.IFNA(INDEX(l_goods!$B$3:$B$65537,MATCH($C525,l_goods!$A$3:$A$65537,0)),INDEX(background_technosphere!$F$2:$F$65536,MATCH($C525,background_technosphere!$C$2:$C$65536,0))),INDEX(l_fp!$B$3:$B$65537,MATCH($C525,l_fp!$A$3:$A$65537,0))),"")</f>
        <v/>
      </c>
      <c r="H525" s="110" t="str">
        <f>_xlfn.IFNA(_xlfn.IFNA(_xlfn.IFNA(INDEX(l_goods!$B$3:$B$65537,MATCH($G525,l_goods!$A$3:$A$65537,0)),INDEX(background_technosphere!$F$2:$F$65536,MATCH($G525,background_technosphere!$C$2:$C$65536,0))),INDEX(l_fp!$B$3:$B$65537,MATCH($G525,l_fp!$A$3:$A$65537,0))),"")</f>
        <v/>
      </c>
    </row>
    <row r="526" spans="2:8" x14ac:dyDescent="0.25">
      <c r="B526" s="109" t="str">
        <f>_xlfn.IFNA(INDEX(l_act!$B$3:$B$65537,MATCH($A526,l_act!$A$3:$A$65537,0)),"")</f>
        <v/>
      </c>
      <c r="D526" s="66" t="str">
        <f>_xlfn.IFNA(_xlfn.IFNA(_xlfn.IFNA(INDEX(l_goods!$B$3:$B$65537,MATCH($C526,l_goods!$A$3:$A$65537,0)),INDEX(background_technosphere!$F$2:$F$65536,MATCH($C526,background_technosphere!$C$2:$C$65536,0))),INDEX(l_fp!$B$3:$B$65537,MATCH($C526,l_fp!$A$3:$A$65537,0))),"")</f>
        <v/>
      </c>
      <c r="H526" s="110" t="str">
        <f>_xlfn.IFNA(_xlfn.IFNA(_xlfn.IFNA(INDEX(l_goods!$B$3:$B$65537,MATCH($G526,l_goods!$A$3:$A$65537,0)),INDEX(background_technosphere!$F$2:$F$65536,MATCH($G526,background_technosphere!$C$2:$C$65536,0))),INDEX(l_fp!$B$3:$B$65537,MATCH($G526,l_fp!$A$3:$A$65537,0))),"")</f>
        <v/>
      </c>
    </row>
    <row r="527" spans="2:8" x14ac:dyDescent="0.25">
      <c r="B527" s="109" t="str">
        <f>_xlfn.IFNA(INDEX(l_act!$B$3:$B$65537,MATCH($A527,l_act!$A$3:$A$65537,0)),"")</f>
        <v/>
      </c>
      <c r="D527" s="66" t="str">
        <f>_xlfn.IFNA(_xlfn.IFNA(_xlfn.IFNA(INDEX(l_goods!$B$3:$B$65537,MATCH($C527,l_goods!$A$3:$A$65537,0)),INDEX(background_technosphere!$F$2:$F$65536,MATCH($C527,background_technosphere!$C$2:$C$65536,0))),INDEX(l_fp!$B$3:$B$65537,MATCH($C527,l_fp!$A$3:$A$65537,0))),"")</f>
        <v/>
      </c>
      <c r="H527" s="110" t="str">
        <f>_xlfn.IFNA(_xlfn.IFNA(_xlfn.IFNA(INDEX(l_goods!$B$3:$B$65537,MATCH($G527,l_goods!$A$3:$A$65537,0)),INDEX(background_technosphere!$F$2:$F$65536,MATCH($G527,background_technosphere!$C$2:$C$65536,0))),INDEX(l_fp!$B$3:$B$65537,MATCH($G527,l_fp!$A$3:$A$65537,0))),"")</f>
        <v/>
      </c>
    </row>
    <row r="528" spans="2:8" x14ac:dyDescent="0.25">
      <c r="B528" s="109" t="str">
        <f>_xlfn.IFNA(INDEX(l_act!$B$3:$B$65537,MATCH($A528,l_act!$A$3:$A$65537,0)),"")</f>
        <v/>
      </c>
      <c r="D528" s="66" t="str">
        <f>_xlfn.IFNA(_xlfn.IFNA(_xlfn.IFNA(INDEX(l_goods!$B$3:$B$65537,MATCH($C528,l_goods!$A$3:$A$65537,0)),INDEX(background_technosphere!$F$2:$F$65536,MATCH($C528,background_technosphere!$C$2:$C$65536,0))),INDEX(l_fp!$B$3:$B$65537,MATCH($C528,l_fp!$A$3:$A$65537,0))),"")</f>
        <v/>
      </c>
      <c r="H528" s="110" t="str">
        <f>_xlfn.IFNA(_xlfn.IFNA(_xlfn.IFNA(INDEX(l_goods!$B$3:$B$65537,MATCH($G528,l_goods!$A$3:$A$65537,0)),INDEX(background_technosphere!$F$2:$F$65536,MATCH($G528,background_technosphere!$C$2:$C$65536,0))),INDEX(l_fp!$B$3:$B$65537,MATCH($G528,l_fp!$A$3:$A$65537,0))),"")</f>
        <v/>
      </c>
    </row>
    <row r="529" spans="2:8" x14ac:dyDescent="0.25">
      <c r="B529" s="109" t="str">
        <f>_xlfn.IFNA(INDEX(l_act!$B$3:$B$65537,MATCH($A529,l_act!$A$3:$A$65537,0)),"")</f>
        <v/>
      </c>
      <c r="D529" s="66" t="str">
        <f>_xlfn.IFNA(_xlfn.IFNA(_xlfn.IFNA(INDEX(l_goods!$B$3:$B$65537,MATCH($C529,l_goods!$A$3:$A$65537,0)),INDEX(background_technosphere!$F$2:$F$65536,MATCH($C529,background_technosphere!$C$2:$C$65536,0))),INDEX(l_fp!$B$3:$B$65537,MATCH($C529,l_fp!$A$3:$A$65537,0))),"")</f>
        <v/>
      </c>
      <c r="H529" s="110" t="str">
        <f>_xlfn.IFNA(_xlfn.IFNA(_xlfn.IFNA(INDEX(l_goods!$B$3:$B$65537,MATCH($G529,l_goods!$A$3:$A$65537,0)),INDEX(background_technosphere!$F$2:$F$65536,MATCH($G529,background_technosphere!$C$2:$C$65536,0))),INDEX(l_fp!$B$3:$B$65537,MATCH($G529,l_fp!$A$3:$A$65537,0))),"")</f>
        <v/>
      </c>
    </row>
    <row r="530" spans="2:8" x14ac:dyDescent="0.25">
      <c r="B530" s="109" t="str">
        <f>_xlfn.IFNA(INDEX(l_act!$B$3:$B$65537,MATCH($A530,l_act!$A$3:$A$65537,0)),"")</f>
        <v/>
      </c>
      <c r="D530" s="66" t="str">
        <f>_xlfn.IFNA(_xlfn.IFNA(_xlfn.IFNA(INDEX(l_goods!$B$3:$B$65537,MATCH($C530,l_goods!$A$3:$A$65537,0)),INDEX(background_technosphere!$F$2:$F$65536,MATCH($C530,background_technosphere!$C$2:$C$65536,0))),INDEX(l_fp!$B$3:$B$65537,MATCH($C530,l_fp!$A$3:$A$65537,0))),"")</f>
        <v/>
      </c>
      <c r="H530" s="110" t="str">
        <f>_xlfn.IFNA(_xlfn.IFNA(_xlfn.IFNA(INDEX(l_goods!$B$3:$B$65537,MATCH($G530,l_goods!$A$3:$A$65537,0)),INDEX(background_technosphere!$F$2:$F$65536,MATCH($G530,background_technosphere!$C$2:$C$65536,0))),INDEX(l_fp!$B$3:$B$65537,MATCH($G530,l_fp!$A$3:$A$65537,0))),"")</f>
        <v/>
      </c>
    </row>
    <row r="531" spans="2:8" x14ac:dyDescent="0.25">
      <c r="B531" s="109" t="str">
        <f>_xlfn.IFNA(INDEX(l_act!$B$3:$B$65537,MATCH($A531,l_act!$A$3:$A$65537,0)),"")</f>
        <v/>
      </c>
      <c r="D531" s="66" t="str">
        <f>_xlfn.IFNA(_xlfn.IFNA(_xlfn.IFNA(INDEX(l_goods!$B$3:$B$65537,MATCH($C531,l_goods!$A$3:$A$65537,0)),INDEX(background_technosphere!$F$2:$F$65536,MATCH($C531,background_technosphere!$C$2:$C$65536,0))),INDEX(l_fp!$B$3:$B$65537,MATCH($C531,l_fp!$A$3:$A$65537,0))),"")</f>
        <v/>
      </c>
      <c r="H531" s="110" t="str">
        <f>_xlfn.IFNA(_xlfn.IFNA(_xlfn.IFNA(INDEX(l_goods!$B$3:$B$65537,MATCH($G531,l_goods!$A$3:$A$65537,0)),INDEX(background_technosphere!$F$2:$F$65536,MATCH($G531,background_technosphere!$C$2:$C$65536,0))),INDEX(l_fp!$B$3:$B$65537,MATCH($G531,l_fp!$A$3:$A$65537,0))),"")</f>
        <v/>
      </c>
    </row>
    <row r="532" spans="2:8" x14ac:dyDescent="0.25">
      <c r="B532" s="109" t="str">
        <f>_xlfn.IFNA(INDEX(l_act!$B$3:$B$65537,MATCH($A532,l_act!$A$3:$A$65537,0)),"")</f>
        <v/>
      </c>
      <c r="D532" s="66" t="str">
        <f>_xlfn.IFNA(_xlfn.IFNA(_xlfn.IFNA(INDEX(l_goods!$B$3:$B$65537,MATCH($C532,l_goods!$A$3:$A$65537,0)),INDEX(background_technosphere!$F$2:$F$65536,MATCH($C532,background_technosphere!$C$2:$C$65536,0))),INDEX(l_fp!$B$3:$B$65537,MATCH($C532,l_fp!$A$3:$A$65537,0))),"")</f>
        <v/>
      </c>
      <c r="H532" s="110" t="str">
        <f>_xlfn.IFNA(_xlfn.IFNA(_xlfn.IFNA(INDEX(l_goods!$B$3:$B$65537,MATCH($G532,l_goods!$A$3:$A$65537,0)),INDEX(background_technosphere!$F$2:$F$65536,MATCH($G532,background_technosphere!$C$2:$C$65536,0))),INDEX(l_fp!$B$3:$B$65537,MATCH($G532,l_fp!$A$3:$A$65537,0))),"")</f>
        <v/>
      </c>
    </row>
    <row r="533" spans="2:8" x14ac:dyDescent="0.25">
      <c r="B533" s="109" t="str">
        <f>_xlfn.IFNA(INDEX(l_act!$B$3:$B$65537,MATCH($A533,l_act!$A$3:$A$65537,0)),"")</f>
        <v/>
      </c>
      <c r="D533" s="66" t="str">
        <f>_xlfn.IFNA(_xlfn.IFNA(_xlfn.IFNA(INDEX(l_goods!$B$3:$B$65537,MATCH($C533,l_goods!$A$3:$A$65537,0)),INDEX(background_technosphere!$F$2:$F$65536,MATCH($C533,background_technosphere!$C$2:$C$65536,0))),INDEX(l_fp!$B$3:$B$65537,MATCH($C533,l_fp!$A$3:$A$65537,0))),"")</f>
        <v/>
      </c>
      <c r="H533" s="110" t="str">
        <f>_xlfn.IFNA(_xlfn.IFNA(_xlfn.IFNA(INDEX(l_goods!$B$3:$B$65537,MATCH($G533,l_goods!$A$3:$A$65537,0)),INDEX(background_technosphere!$F$2:$F$65536,MATCH($G533,background_technosphere!$C$2:$C$65536,0))),INDEX(l_fp!$B$3:$B$65537,MATCH($G533,l_fp!$A$3:$A$65537,0))),"")</f>
        <v/>
      </c>
    </row>
    <row r="534" spans="2:8" x14ac:dyDescent="0.25">
      <c r="B534" s="109" t="str">
        <f>_xlfn.IFNA(INDEX(l_act!$B$3:$B$65537,MATCH($A534,l_act!$A$3:$A$65537,0)),"")</f>
        <v/>
      </c>
      <c r="D534" s="66" t="str">
        <f>_xlfn.IFNA(_xlfn.IFNA(_xlfn.IFNA(INDEX(l_goods!$B$3:$B$65537,MATCH($C534,l_goods!$A$3:$A$65537,0)),INDEX(background_technosphere!$F$2:$F$65536,MATCH($C534,background_technosphere!$C$2:$C$65536,0))),INDEX(l_fp!$B$3:$B$65537,MATCH($C534,l_fp!$A$3:$A$65537,0))),"")</f>
        <v/>
      </c>
      <c r="H534" s="110" t="str">
        <f>_xlfn.IFNA(_xlfn.IFNA(_xlfn.IFNA(INDEX(l_goods!$B$3:$B$65537,MATCH($G534,l_goods!$A$3:$A$65537,0)),INDEX(background_technosphere!$F$2:$F$65536,MATCH($G534,background_technosphere!$C$2:$C$65536,0))),INDEX(l_fp!$B$3:$B$65537,MATCH($G534,l_fp!$A$3:$A$65537,0))),"")</f>
        <v/>
      </c>
    </row>
    <row r="535" spans="2:8" x14ac:dyDescent="0.25">
      <c r="B535" s="109" t="str">
        <f>_xlfn.IFNA(INDEX(l_act!$B$3:$B$65537,MATCH($A535,l_act!$A$3:$A$65537,0)),"")</f>
        <v/>
      </c>
      <c r="D535" s="66" t="str">
        <f>_xlfn.IFNA(_xlfn.IFNA(_xlfn.IFNA(INDEX(l_goods!$B$3:$B$65537,MATCH($C535,l_goods!$A$3:$A$65537,0)),INDEX(background_technosphere!$F$2:$F$65536,MATCH($C535,background_technosphere!$C$2:$C$65536,0))),INDEX(l_fp!$B$3:$B$65537,MATCH($C535,l_fp!$A$3:$A$65537,0))),"")</f>
        <v/>
      </c>
      <c r="H535" s="110" t="str">
        <f>_xlfn.IFNA(_xlfn.IFNA(_xlfn.IFNA(INDEX(l_goods!$B$3:$B$65537,MATCH($G535,l_goods!$A$3:$A$65537,0)),INDEX(background_technosphere!$F$2:$F$65536,MATCH($G535,background_technosphere!$C$2:$C$65536,0))),INDEX(l_fp!$B$3:$B$65537,MATCH($G535,l_fp!$A$3:$A$65537,0))),"")</f>
        <v/>
      </c>
    </row>
    <row r="536" spans="2:8" x14ac:dyDescent="0.25">
      <c r="B536" s="109" t="str">
        <f>_xlfn.IFNA(INDEX(l_act!$B$3:$B$65537,MATCH($A536,l_act!$A$3:$A$65537,0)),"")</f>
        <v/>
      </c>
      <c r="D536" s="66" t="str">
        <f>_xlfn.IFNA(_xlfn.IFNA(_xlfn.IFNA(INDEX(l_goods!$B$3:$B$65537,MATCH($C536,l_goods!$A$3:$A$65537,0)),INDEX(background_technosphere!$F$2:$F$65536,MATCH($C536,background_technosphere!$C$2:$C$65536,0))),INDEX(l_fp!$B$3:$B$65537,MATCH($C536,l_fp!$A$3:$A$65537,0))),"")</f>
        <v/>
      </c>
      <c r="H536" s="110" t="str">
        <f>_xlfn.IFNA(_xlfn.IFNA(_xlfn.IFNA(INDEX(l_goods!$B$3:$B$65537,MATCH($G536,l_goods!$A$3:$A$65537,0)),INDEX(background_technosphere!$F$2:$F$65536,MATCH($G536,background_technosphere!$C$2:$C$65536,0))),INDEX(l_fp!$B$3:$B$65537,MATCH($G536,l_fp!$A$3:$A$65537,0))),"")</f>
        <v/>
      </c>
    </row>
    <row r="537" spans="2:8" x14ac:dyDescent="0.25">
      <c r="B537" s="109" t="str">
        <f>_xlfn.IFNA(INDEX(l_act!$B$3:$B$65537,MATCH($A537,l_act!$A$3:$A$65537,0)),"")</f>
        <v/>
      </c>
      <c r="D537" s="66" t="str">
        <f>_xlfn.IFNA(_xlfn.IFNA(_xlfn.IFNA(INDEX(l_goods!$B$3:$B$65537,MATCH($C537,l_goods!$A$3:$A$65537,0)),INDEX(background_technosphere!$F$2:$F$65536,MATCH($C537,background_technosphere!$C$2:$C$65536,0))),INDEX(l_fp!$B$3:$B$65537,MATCH($C537,l_fp!$A$3:$A$65537,0))),"")</f>
        <v/>
      </c>
      <c r="H537" s="110" t="str">
        <f>_xlfn.IFNA(_xlfn.IFNA(_xlfn.IFNA(INDEX(l_goods!$B$3:$B$65537,MATCH($G537,l_goods!$A$3:$A$65537,0)),INDEX(background_technosphere!$F$2:$F$65536,MATCH($G537,background_technosphere!$C$2:$C$65536,0))),INDEX(l_fp!$B$3:$B$65537,MATCH($G537,l_fp!$A$3:$A$65537,0))),"")</f>
        <v/>
      </c>
    </row>
    <row r="538" spans="2:8" x14ac:dyDescent="0.25">
      <c r="B538" s="109" t="str">
        <f>_xlfn.IFNA(INDEX(l_act!$B$3:$B$65537,MATCH($A538,l_act!$A$3:$A$65537,0)),"")</f>
        <v/>
      </c>
      <c r="D538" s="66" t="str">
        <f>_xlfn.IFNA(_xlfn.IFNA(_xlfn.IFNA(INDEX(l_goods!$B$3:$B$65537,MATCH($C538,l_goods!$A$3:$A$65537,0)),INDEX(background_technosphere!$F$2:$F$65536,MATCH($C538,background_technosphere!$C$2:$C$65536,0))),INDEX(l_fp!$B$3:$B$65537,MATCH($C538,l_fp!$A$3:$A$65537,0))),"")</f>
        <v/>
      </c>
      <c r="H538" s="110" t="str">
        <f>_xlfn.IFNA(_xlfn.IFNA(_xlfn.IFNA(INDEX(l_goods!$B$3:$B$65537,MATCH($G538,l_goods!$A$3:$A$65537,0)),INDEX(background_technosphere!$F$2:$F$65536,MATCH($G538,background_technosphere!$C$2:$C$65536,0))),INDEX(l_fp!$B$3:$B$65537,MATCH($G538,l_fp!$A$3:$A$65537,0))),"")</f>
        <v/>
      </c>
    </row>
    <row r="539" spans="2:8" x14ac:dyDescent="0.25">
      <c r="B539" s="109" t="str">
        <f>_xlfn.IFNA(INDEX(l_act!$B$3:$B$65537,MATCH($A539,l_act!$A$3:$A$65537,0)),"")</f>
        <v/>
      </c>
      <c r="D539" s="66" t="str">
        <f>_xlfn.IFNA(_xlfn.IFNA(_xlfn.IFNA(INDEX(l_goods!$B$3:$B$65537,MATCH($C539,l_goods!$A$3:$A$65537,0)),INDEX(background_technosphere!$F$2:$F$65536,MATCH($C539,background_technosphere!$C$2:$C$65536,0))),INDEX(l_fp!$B$3:$B$65537,MATCH($C539,l_fp!$A$3:$A$65537,0))),"")</f>
        <v/>
      </c>
      <c r="H539" s="110" t="str">
        <f>_xlfn.IFNA(_xlfn.IFNA(_xlfn.IFNA(INDEX(l_goods!$B$3:$B$65537,MATCH($G539,l_goods!$A$3:$A$65537,0)),INDEX(background_technosphere!$F$2:$F$65536,MATCH($G539,background_technosphere!$C$2:$C$65536,0))),INDEX(l_fp!$B$3:$B$65537,MATCH($G539,l_fp!$A$3:$A$65537,0))),"")</f>
        <v/>
      </c>
    </row>
    <row r="540" spans="2:8" x14ac:dyDescent="0.25">
      <c r="B540" s="109" t="str">
        <f>_xlfn.IFNA(INDEX(l_act!$B$3:$B$65537,MATCH($A540,l_act!$A$3:$A$65537,0)),"")</f>
        <v/>
      </c>
      <c r="D540" s="66" t="str">
        <f>_xlfn.IFNA(_xlfn.IFNA(_xlfn.IFNA(INDEX(l_goods!$B$3:$B$65537,MATCH($C540,l_goods!$A$3:$A$65537,0)),INDEX(background_technosphere!$F$2:$F$65536,MATCH($C540,background_technosphere!$C$2:$C$65536,0))),INDEX(l_fp!$B$3:$B$65537,MATCH($C540,l_fp!$A$3:$A$65537,0))),"")</f>
        <v/>
      </c>
      <c r="H540" s="110" t="str">
        <f>_xlfn.IFNA(_xlfn.IFNA(_xlfn.IFNA(INDEX(l_goods!$B$3:$B$65537,MATCH($G540,l_goods!$A$3:$A$65537,0)),INDEX(background_technosphere!$F$2:$F$65536,MATCH($G540,background_technosphere!$C$2:$C$65536,0))),INDEX(l_fp!$B$3:$B$65537,MATCH($G540,l_fp!$A$3:$A$65537,0))),"")</f>
        <v/>
      </c>
    </row>
    <row r="541" spans="2:8" x14ac:dyDescent="0.25">
      <c r="B541" s="109" t="str">
        <f>_xlfn.IFNA(INDEX(l_act!$B$3:$B$65537,MATCH($A541,l_act!$A$3:$A$65537,0)),"")</f>
        <v/>
      </c>
      <c r="D541" s="66" t="str">
        <f>_xlfn.IFNA(_xlfn.IFNA(_xlfn.IFNA(INDEX(l_goods!$B$3:$B$65537,MATCH($C541,l_goods!$A$3:$A$65537,0)),INDEX(background_technosphere!$F$2:$F$65536,MATCH($C541,background_technosphere!$C$2:$C$65536,0))),INDEX(l_fp!$B$3:$B$65537,MATCH($C541,l_fp!$A$3:$A$65537,0))),"")</f>
        <v/>
      </c>
      <c r="H541" s="110" t="str">
        <f>_xlfn.IFNA(_xlfn.IFNA(_xlfn.IFNA(INDEX(l_goods!$B$3:$B$65537,MATCH($G541,l_goods!$A$3:$A$65537,0)),INDEX(background_technosphere!$F$2:$F$65536,MATCH($G541,background_technosphere!$C$2:$C$65536,0))),INDEX(l_fp!$B$3:$B$65537,MATCH($G541,l_fp!$A$3:$A$65537,0))),"")</f>
        <v/>
      </c>
    </row>
    <row r="542" spans="2:8" x14ac:dyDescent="0.25">
      <c r="B542" s="109" t="str">
        <f>_xlfn.IFNA(INDEX(l_act!$B$3:$B$65537,MATCH($A542,l_act!$A$3:$A$65537,0)),"")</f>
        <v/>
      </c>
      <c r="D542" s="66" t="str">
        <f>_xlfn.IFNA(_xlfn.IFNA(_xlfn.IFNA(INDEX(l_goods!$B$3:$B$65537,MATCH($C542,l_goods!$A$3:$A$65537,0)),INDEX(background_technosphere!$F$2:$F$65536,MATCH($C542,background_technosphere!$C$2:$C$65536,0))),INDEX(l_fp!$B$3:$B$65537,MATCH($C542,l_fp!$A$3:$A$65537,0))),"")</f>
        <v/>
      </c>
      <c r="H542" s="110" t="str">
        <f>_xlfn.IFNA(_xlfn.IFNA(_xlfn.IFNA(INDEX(l_goods!$B$3:$B$65537,MATCH($G542,l_goods!$A$3:$A$65537,0)),INDEX(background_technosphere!$F$2:$F$65536,MATCH($G542,background_technosphere!$C$2:$C$65536,0))),INDEX(l_fp!$B$3:$B$65537,MATCH($G542,l_fp!$A$3:$A$65537,0))),"")</f>
        <v/>
      </c>
    </row>
    <row r="543" spans="2:8" x14ac:dyDescent="0.25">
      <c r="B543" s="109" t="str">
        <f>_xlfn.IFNA(INDEX(l_act!$B$3:$B$65537,MATCH($A543,l_act!$A$3:$A$65537,0)),"")</f>
        <v/>
      </c>
      <c r="D543" s="66" t="str">
        <f>_xlfn.IFNA(_xlfn.IFNA(_xlfn.IFNA(INDEX(l_goods!$B$3:$B$65537,MATCH($C543,l_goods!$A$3:$A$65537,0)),INDEX(background_technosphere!$F$2:$F$65536,MATCH($C543,background_technosphere!$C$2:$C$65536,0))),INDEX(l_fp!$B$3:$B$65537,MATCH($C543,l_fp!$A$3:$A$65537,0))),"")</f>
        <v/>
      </c>
      <c r="H543" s="110" t="str">
        <f>_xlfn.IFNA(_xlfn.IFNA(_xlfn.IFNA(INDEX(l_goods!$B$3:$B$65537,MATCH($G543,l_goods!$A$3:$A$65537,0)),INDEX(background_technosphere!$F$2:$F$65536,MATCH($G543,background_technosphere!$C$2:$C$65536,0))),INDEX(l_fp!$B$3:$B$65537,MATCH($G543,l_fp!$A$3:$A$65537,0))),"")</f>
        <v/>
      </c>
    </row>
    <row r="544" spans="2:8" x14ac:dyDescent="0.25">
      <c r="B544" s="109" t="str">
        <f>_xlfn.IFNA(INDEX(l_act!$B$3:$B$65537,MATCH($A544,l_act!$A$3:$A$65537,0)),"")</f>
        <v/>
      </c>
      <c r="D544" s="66" t="str">
        <f>_xlfn.IFNA(_xlfn.IFNA(_xlfn.IFNA(INDEX(l_goods!$B$3:$B$65537,MATCH($C544,l_goods!$A$3:$A$65537,0)),INDEX(background_technosphere!$F$2:$F$65536,MATCH($C544,background_technosphere!$C$2:$C$65536,0))),INDEX(l_fp!$B$3:$B$65537,MATCH($C544,l_fp!$A$3:$A$65537,0))),"")</f>
        <v/>
      </c>
      <c r="H544" s="110" t="str">
        <f>_xlfn.IFNA(_xlfn.IFNA(_xlfn.IFNA(INDEX(l_goods!$B$3:$B$65537,MATCH($G544,l_goods!$A$3:$A$65537,0)),INDEX(background_technosphere!$F$2:$F$65536,MATCH($G544,background_technosphere!$C$2:$C$65536,0))),INDEX(l_fp!$B$3:$B$65537,MATCH($G544,l_fp!$A$3:$A$65537,0))),"")</f>
        <v/>
      </c>
    </row>
    <row r="545" spans="2:8" x14ac:dyDescent="0.25">
      <c r="B545" s="109" t="str">
        <f>_xlfn.IFNA(INDEX(l_act!$B$3:$B$65537,MATCH($A545,l_act!$A$3:$A$65537,0)),"")</f>
        <v/>
      </c>
      <c r="D545" s="66" t="str">
        <f>_xlfn.IFNA(_xlfn.IFNA(_xlfn.IFNA(INDEX(l_goods!$B$3:$B$65537,MATCH($C545,l_goods!$A$3:$A$65537,0)),INDEX(background_technosphere!$F$2:$F$65536,MATCH($C545,background_technosphere!$C$2:$C$65536,0))),INDEX(l_fp!$B$3:$B$65537,MATCH($C545,l_fp!$A$3:$A$65537,0))),"")</f>
        <v/>
      </c>
      <c r="H545" s="110" t="str">
        <f>_xlfn.IFNA(_xlfn.IFNA(_xlfn.IFNA(INDEX(l_goods!$B$3:$B$65537,MATCH($G545,l_goods!$A$3:$A$65537,0)),INDEX(background_technosphere!$F$2:$F$65536,MATCH($G545,background_technosphere!$C$2:$C$65536,0))),INDEX(l_fp!$B$3:$B$65537,MATCH($G545,l_fp!$A$3:$A$65537,0))),"")</f>
        <v/>
      </c>
    </row>
    <row r="546" spans="2:8" x14ac:dyDescent="0.25">
      <c r="B546" s="109" t="str">
        <f>_xlfn.IFNA(INDEX(l_act!$B$3:$B$65537,MATCH($A546,l_act!$A$3:$A$65537,0)),"")</f>
        <v/>
      </c>
      <c r="D546" s="66" t="str">
        <f>_xlfn.IFNA(_xlfn.IFNA(_xlfn.IFNA(INDEX(l_goods!$B$3:$B$65537,MATCH($C546,l_goods!$A$3:$A$65537,0)),INDEX(background_technosphere!$F$2:$F$65536,MATCH($C546,background_technosphere!$C$2:$C$65536,0))),INDEX(l_fp!$B$3:$B$65537,MATCH($C546,l_fp!$A$3:$A$65537,0))),"")</f>
        <v/>
      </c>
      <c r="H546" s="110" t="str">
        <f>_xlfn.IFNA(_xlfn.IFNA(_xlfn.IFNA(INDEX(l_goods!$B$3:$B$65537,MATCH($G546,l_goods!$A$3:$A$65537,0)),INDEX(background_technosphere!$F$2:$F$65536,MATCH($G546,background_technosphere!$C$2:$C$65536,0))),INDEX(l_fp!$B$3:$B$65537,MATCH($G546,l_fp!$A$3:$A$65537,0))),"")</f>
        <v/>
      </c>
    </row>
    <row r="547" spans="2:8" x14ac:dyDescent="0.25">
      <c r="B547" s="109" t="str">
        <f>_xlfn.IFNA(INDEX(l_act!$B$3:$B$65537,MATCH($A547,l_act!$A$3:$A$65537,0)),"")</f>
        <v/>
      </c>
      <c r="D547" s="66" t="str">
        <f>_xlfn.IFNA(_xlfn.IFNA(_xlfn.IFNA(INDEX(l_goods!$B$3:$B$65537,MATCH($C547,l_goods!$A$3:$A$65537,0)),INDEX(background_technosphere!$F$2:$F$65536,MATCH($C547,background_technosphere!$C$2:$C$65536,0))),INDEX(l_fp!$B$3:$B$65537,MATCH($C547,l_fp!$A$3:$A$65537,0))),"")</f>
        <v/>
      </c>
      <c r="H547" s="110" t="str">
        <f>_xlfn.IFNA(_xlfn.IFNA(_xlfn.IFNA(INDEX(l_goods!$B$3:$B$65537,MATCH($G547,l_goods!$A$3:$A$65537,0)),INDEX(background_technosphere!$F$2:$F$65536,MATCH($G547,background_technosphere!$C$2:$C$65536,0))),INDEX(l_fp!$B$3:$B$65537,MATCH($G547,l_fp!$A$3:$A$65537,0))),"")</f>
        <v/>
      </c>
    </row>
    <row r="548" spans="2:8" x14ac:dyDescent="0.25">
      <c r="B548" s="109" t="str">
        <f>_xlfn.IFNA(INDEX(l_act!$B$3:$B$65537,MATCH($A548,l_act!$A$3:$A$65537,0)),"")</f>
        <v/>
      </c>
      <c r="D548" s="66" t="str">
        <f>_xlfn.IFNA(_xlfn.IFNA(_xlfn.IFNA(INDEX(l_goods!$B$3:$B$65537,MATCH($C548,l_goods!$A$3:$A$65537,0)),INDEX(background_technosphere!$F$2:$F$65536,MATCH($C548,background_technosphere!$C$2:$C$65536,0))),INDEX(l_fp!$B$3:$B$65537,MATCH($C548,l_fp!$A$3:$A$65537,0))),"")</f>
        <v/>
      </c>
      <c r="H548" s="110" t="str">
        <f>_xlfn.IFNA(_xlfn.IFNA(_xlfn.IFNA(INDEX(l_goods!$B$3:$B$65537,MATCH($G548,l_goods!$A$3:$A$65537,0)),INDEX(background_technosphere!$F$2:$F$65536,MATCH($G548,background_technosphere!$C$2:$C$65536,0))),INDEX(l_fp!$B$3:$B$65537,MATCH($G548,l_fp!$A$3:$A$65537,0))),"")</f>
        <v/>
      </c>
    </row>
    <row r="549" spans="2:8" x14ac:dyDescent="0.25">
      <c r="B549" s="109" t="str">
        <f>_xlfn.IFNA(INDEX(l_act!$B$3:$B$65537,MATCH($A549,l_act!$A$3:$A$65537,0)),"")</f>
        <v/>
      </c>
      <c r="D549" s="66" t="str">
        <f>_xlfn.IFNA(_xlfn.IFNA(_xlfn.IFNA(INDEX(l_goods!$B$3:$B$65537,MATCH($C549,l_goods!$A$3:$A$65537,0)),INDEX(background_technosphere!$F$2:$F$65536,MATCH($C549,background_technosphere!$C$2:$C$65536,0))),INDEX(l_fp!$B$3:$B$65537,MATCH($C549,l_fp!$A$3:$A$65537,0))),"")</f>
        <v/>
      </c>
      <c r="H549" s="110" t="str">
        <f>_xlfn.IFNA(_xlfn.IFNA(_xlfn.IFNA(INDEX(l_goods!$B$3:$B$65537,MATCH($G549,l_goods!$A$3:$A$65537,0)),INDEX(background_technosphere!$F$2:$F$65536,MATCH($G549,background_technosphere!$C$2:$C$65536,0))),INDEX(l_fp!$B$3:$B$65537,MATCH($G549,l_fp!$A$3:$A$65537,0))),"")</f>
        <v/>
      </c>
    </row>
    <row r="550" spans="2:8" x14ac:dyDescent="0.25">
      <c r="B550" s="109" t="str">
        <f>_xlfn.IFNA(INDEX(l_act!$B$3:$B$65537,MATCH($A550,l_act!$A$3:$A$65537,0)),"")</f>
        <v/>
      </c>
      <c r="D550" s="66" t="str">
        <f>_xlfn.IFNA(_xlfn.IFNA(_xlfn.IFNA(INDEX(l_goods!$B$3:$B$65537,MATCH($C550,l_goods!$A$3:$A$65537,0)),INDEX(background_technosphere!$F$2:$F$65536,MATCH($C550,background_technosphere!$C$2:$C$65536,0))),INDEX(l_fp!$B$3:$B$65537,MATCH($C550,l_fp!$A$3:$A$65537,0))),"")</f>
        <v/>
      </c>
      <c r="H550" s="110" t="str">
        <f>_xlfn.IFNA(_xlfn.IFNA(_xlfn.IFNA(INDEX(l_goods!$B$3:$B$65537,MATCH($G550,l_goods!$A$3:$A$65537,0)),INDEX(background_technosphere!$F$2:$F$65536,MATCH($G550,background_technosphere!$C$2:$C$65536,0))),INDEX(l_fp!$B$3:$B$65537,MATCH($G550,l_fp!$A$3:$A$65537,0))),"")</f>
        <v/>
      </c>
    </row>
    <row r="551" spans="2:8" x14ac:dyDescent="0.25">
      <c r="B551" s="109" t="str">
        <f>_xlfn.IFNA(INDEX(l_act!$B$3:$B$65537,MATCH($A551,l_act!$A$3:$A$65537,0)),"")</f>
        <v/>
      </c>
      <c r="D551" s="66" t="str">
        <f>_xlfn.IFNA(_xlfn.IFNA(_xlfn.IFNA(INDEX(l_goods!$B$3:$B$65537,MATCH($C551,l_goods!$A$3:$A$65537,0)),INDEX(background_technosphere!$F$2:$F$65536,MATCH($C551,background_technosphere!$C$2:$C$65536,0))),INDEX(l_fp!$B$3:$B$65537,MATCH($C551,l_fp!$A$3:$A$65537,0))),"")</f>
        <v/>
      </c>
      <c r="H551" s="110" t="str">
        <f>_xlfn.IFNA(_xlfn.IFNA(_xlfn.IFNA(INDEX(l_goods!$B$3:$B$65537,MATCH($G551,l_goods!$A$3:$A$65537,0)),INDEX(background_technosphere!$F$2:$F$65536,MATCH($G551,background_technosphere!$C$2:$C$65536,0))),INDEX(l_fp!$B$3:$B$65537,MATCH($G551,l_fp!$A$3:$A$65537,0))),"")</f>
        <v/>
      </c>
    </row>
    <row r="552" spans="2:8" x14ac:dyDescent="0.25">
      <c r="B552" s="109" t="str">
        <f>_xlfn.IFNA(INDEX(l_act!$B$3:$B$65537,MATCH($A552,l_act!$A$3:$A$65537,0)),"")</f>
        <v/>
      </c>
      <c r="D552" s="66" t="str">
        <f>_xlfn.IFNA(_xlfn.IFNA(_xlfn.IFNA(INDEX(l_goods!$B$3:$B$65537,MATCH($C552,l_goods!$A$3:$A$65537,0)),INDEX(background_technosphere!$F$2:$F$65536,MATCH($C552,background_technosphere!$C$2:$C$65536,0))),INDEX(l_fp!$B$3:$B$65537,MATCH($C552,l_fp!$A$3:$A$65537,0))),"")</f>
        <v/>
      </c>
      <c r="H552" s="110" t="str">
        <f>_xlfn.IFNA(_xlfn.IFNA(_xlfn.IFNA(INDEX(l_goods!$B$3:$B$65537,MATCH($G552,l_goods!$A$3:$A$65537,0)),INDEX(background_technosphere!$F$2:$F$65536,MATCH($G552,background_technosphere!$C$2:$C$65536,0))),INDEX(l_fp!$B$3:$B$65537,MATCH($G552,l_fp!$A$3:$A$65537,0))),"")</f>
        <v/>
      </c>
    </row>
    <row r="553" spans="2:8" x14ac:dyDescent="0.25">
      <c r="B553" s="109" t="str">
        <f>_xlfn.IFNA(INDEX(l_act!$B$3:$B$65537,MATCH($A553,l_act!$A$3:$A$65537,0)),"")</f>
        <v/>
      </c>
      <c r="D553" s="66" t="str">
        <f>_xlfn.IFNA(_xlfn.IFNA(_xlfn.IFNA(INDEX(l_goods!$B$3:$B$65537,MATCH($C553,l_goods!$A$3:$A$65537,0)),INDEX(background_technosphere!$F$2:$F$65536,MATCH($C553,background_technosphere!$C$2:$C$65536,0))),INDEX(l_fp!$B$3:$B$65537,MATCH($C553,l_fp!$A$3:$A$65537,0))),"")</f>
        <v/>
      </c>
      <c r="H553" s="110" t="str">
        <f>_xlfn.IFNA(_xlfn.IFNA(_xlfn.IFNA(INDEX(l_goods!$B$3:$B$65537,MATCH($G553,l_goods!$A$3:$A$65537,0)),INDEX(background_technosphere!$F$2:$F$65536,MATCH($G553,background_technosphere!$C$2:$C$65536,0))),INDEX(l_fp!$B$3:$B$65537,MATCH($G553,l_fp!$A$3:$A$65537,0))),"")</f>
        <v/>
      </c>
    </row>
    <row r="554" spans="2:8" x14ac:dyDescent="0.25">
      <c r="B554" s="109" t="str">
        <f>_xlfn.IFNA(INDEX(l_act!$B$3:$B$65537,MATCH($A554,l_act!$A$3:$A$65537,0)),"")</f>
        <v/>
      </c>
      <c r="D554" s="66" t="str">
        <f>_xlfn.IFNA(_xlfn.IFNA(_xlfn.IFNA(INDEX(l_goods!$B$3:$B$65537,MATCH($C554,l_goods!$A$3:$A$65537,0)),INDEX(background_technosphere!$F$2:$F$65536,MATCH($C554,background_technosphere!$C$2:$C$65536,0))),INDEX(l_fp!$B$3:$B$65537,MATCH($C554,l_fp!$A$3:$A$65537,0))),"")</f>
        <v/>
      </c>
      <c r="H554" s="110" t="str">
        <f>_xlfn.IFNA(_xlfn.IFNA(_xlfn.IFNA(INDEX(l_goods!$B$3:$B$65537,MATCH($G554,l_goods!$A$3:$A$65537,0)),INDEX(background_technosphere!$F$2:$F$65536,MATCH($G554,background_technosphere!$C$2:$C$65536,0))),INDEX(l_fp!$B$3:$B$65537,MATCH($G554,l_fp!$A$3:$A$65537,0))),"")</f>
        <v/>
      </c>
    </row>
    <row r="555" spans="2:8" x14ac:dyDescent="0.25">
      <c r="B555" s="109" t="str">
        <f>_xlfn.IFNA(INDEX(l_act!$B$3:$B$65537,MATCH($A555,l_act!$A$3:$A$65537,0)),"")</f>
        <v/>
      </c>
      <c r="D555" s="66" t="str">
        <f>_xlfn.IFNA(_xlfn.IFNA(_xlfn.IFNA(INDEX(l_goods!$B$3:$B$65537,MATCH($C555,l_goods!$A$3:$A$65537,0)),INDEX(background_technosphere!$F$2:$F$65536,MATCH($C555,background_technosphere!$C$2:$C$65536,0))),INDEX(l_fp!$B$3:$B$65537,MATCH($C555,l_fp!$A$3:$A$65537,0))),"")</f>
        <v/>
      </c>
      <c r="H555" s="110" t="str">
        <f>_xlfn.IFNA(_xlfn.IFNA(_xlfn.IFNA(INDEX(l_goods!$B$3:$B$65537,MATCH($G555,l_goods!$A$3:$A$65537,0)),INDEX(background_technosphere!$F$2:$F$65536,MATCH($G555,background_technosphere!$C$2:$C$65536,0))),INDEX(l_fp!$B$3:$B$65537,MATCH($G555,l_fp!$A$3:$A$65537,0))),"")</f>
        <v/>
      </c>
    </row>
    <row r="556" spans="2:8" x14ac:dyDescent="0.25">
      <c r="B556" s="109" t="str">
        <f>_xlfn.IFNA(INDEX(l_act!$B$3:$B$65537,MATCH($A556,l_act!$A$3:$A$65537,0)),"")</f>
        <v/>
      </c>
      <c r="D556" s="66" t="str">
        <f>_xlfn.IFNA(_xlfn.IFNA(_xlfn.IFNA(INDEX(l_goods!$B$3:$B$65537,MATCH($C556,l_goods!$A$3:$A$65537,0)),INDEX(background_technosphere!$F$2:$F$65536,MATCH($C556,background_technosphere!$C$2:$C$65536,0))),INDEX(l_fp!$B$3:$B$65537,MATCH($C556,l_fp!$A$3:$A$65537,0))),"")</f>
        <v/>
      </c>
      <c r="H556" s="110" t="str">
        <f>_xlfn.IFNA(_xlfn.IFNA(_xlfn.IFNA(INDEX(l_goods!$B$3:$B$65537,MATCH($G556,l_goods!$A$3:$A$65537,0)),INDEX(background_technosphere!$F$2:$F$65536,MATCH($G556,background_technosphere!$C$2:$C$65536,0))),INDEX(l_fp!$B$3:$B$65537,MATCH($G556,l_fp!$A$3:$A$65537,0))),"")</f>
        <v/>
      </c>
    </row>
    <row r="557" spans="2:8" x14ac:dyDescent="0.25">
      <c r="B557" s="109" t="str">
        <f>_xlfn.IFNA(INDEX(l_act!$B$3:$B$65537,MATCH($A557,l_act!$A$3:$A$65537,0)),"")</f>
        <v/>
      </c>
      <c r="D557" s="66" t="str">
        <f>_xlfn.IFNA(_xlfn.IFNA(_xlfn.IFNA(INDEX(l_goods!$B$3:$B$65537,MATCH($C557,l_goods!$A$3:$A$65537,0)),INDEX(background_technosphere!$F$2:$F$65536,MATCH($C557,background_technosphere!$C$2:$C$65536,0))),INDEX(l_fp!$B$3:$B$65537,MATCH($C557,l_fp!$A$3:$A$65537,0))),"")</f>
        <v/>
      </c>
      <c r="H557" s="110" t="str">
        <f>_xlfn.IFNA(_xlfn.IFNA(_xlfn.IFNA(INDEX(l_goods!$B$3:$B$65537,MATCH($G557,l_goods!$A$3:$A$65537,0)),INDEX(background_technosphere!$F$2:$F$65536,MATCH($G557,background_technosphere!$C$2:$C$65536,0))),INDEX(l_fp!$B$3:$B$65537,MATCH($G557,l_fp!$A$3:$A$65537,0))),"")</f>
        <v/>
      </c>
    </row>
    <row r="558" spans="2:8" x14ac:dyDescent="0.25">
      <c r="B558" s="109" t="str">
        <f>_xlfn.IFNA(INDEX(l_act!$B$3:$B$65537,MATCH($A558,l_act!$A$3:$A$65537,0)),"")</f>
        <v/>
      </c>
      <c r="D558" s="66" t="str">
        <f>_xlfn.IFNA(_xlfn.IFNA(_xlfn.IFNA(INDEX(l_goods!$B$3:$B$65537,MATCH($C558,l_goods!$A$3:$A$65537,0)),INDEX(background_technosphere!$F$2:$F$65536,MATCH($C558,background_technosphere!$C$2:$C$65536,0))),INDEX(l_fp!$B$3:$B$65537,MATCH($C558,l_fp!$A$3:$A$65537,0))),"")</f>
        <v/>
      </c>
      <c r="H558" s="110" t="str">
        <f>_xlfn.IFNA(_xlfn.IFNA(_xlfn.IFNA(INDEX(l_goods!$B$3:$B$65537,MATCH($G558,l_goods!$A$3:$A$65537,0)),INDEX(background_technosphere!$F$2:$F$65536,MATCH($G558,background_technosphere!$C$2:$C$65536,0))),INDEX(l_fp!$B$3:$B$65537,MATCH($G558,l_fp!$A$3:$A$65537,0))),"")</f>
        <v/>
      </c>
    </row>
    <row r="559" spans="2:8" x14ac:dyDescent="0.25">
      <c r="B559" s="109" t="str">
        <f>_xlfn.IFNA(INDEX(l_act!$B$3:$B$65537,MATCH($A559,l_act!$A$3:$A$65537,0)),"")</f>
        <v/>
      </c>
      <c r="D559" s="66" t="str">
        <f>_xlfn.IFNA(_xlfn.IFNA(_xlfn.IFNA(INDEX(l_goods!$B$3:$B$65537,MATCH($C559,l_goods!$A$3:$A$65537,0)),INDEX(background_technosphere!$F$2:$F$65536,MATCH($C559,background_technosphere!$C$2:$C$65536,0))),INDEX(l_fp!$B$3:$B$65537,MATCH($C559,l_fp!$A$3:$A$65537,0))),"")</f>
        <v/>
      </c>
      <c r="H559" s="110" t="str">
        <f>_xlfn.IFNA(_xlfn.IFNA(_xlfn.IFNA(INDEX(l_goods!$B$3:$B$65537,MATCH($G559,l_goods!$A$3:$A$65537,0)),INDEX(background_technosphere!$F$2:$F$65536,MATCH($G559,background_technosphere!$C$2:$C$65536,0))),INDEX(l_fp!$B$3:$B$65537,MATCH($G559,l_fp!$A$3:$A$65537,0))),"")</f>
        <v/>
      </c>
    </row>
    <row r="560" spans="2:8" x14ac:dyDescent="0.25">
      <c r="B560" s="109" t="str">
        <f>_xlfn.IFNA(INDEX(l_act!$B$3:$B$65537,MATCH($A560,l_act!$A$3:$A$65537,0)),"")</f>
        <v/>
      </c>
      <c r="D560" s="66" t="str">
        <f>_xlfn.IFNA(_xlfn.IFNA(_xlfn.IFNA(INDEX(l_goods!$B$3:$B$65537,MATCH($C560,l_goods!$A$3:$A$65537,0)),INDEX(background_technosphere!$F$2:$F$65536,MATCH($C560,background_technosphere!$C$2:$C$65536,0))),INDEX(l_fp!$B$3:$B$65537,MATCH($C560,l_fp!$A$3:$A$65537,0))),"")</f>
        <v/>
      </c>
      <c r="H560" s="110" t="str">
        <f>_xlfn.IFNA(_xlfn.IFNA(_xlfn.IFNA(INDEX(l_goods!$B$3:$B$65537,MATCH($G560,l_goods!$A$3:$A$65537,0)),INDEX(background_technosphere!$F$2:$F$65536,MATCH($G560,background_technosphere!$C$2:$C$65536,0))),INDEX(l_fp!$B$3:$B$65537,MATCH($G560,l_fp!$A$3:$A$65537,0))),"")</f>
        <v/>
      </c>
    </row>
    <row r="561" spans="2:8" x14ac:dyDescent="0.25">
      <c r="B561" s="109" t="str">
        <f>_xlfn.IFNA(INDEX(l_act!$B$3:$B$65537,MATCH($A561,l_act!$A$3:$A$65537,0)),"")</f>
        <v/>
      </c>
      <c r="D561" s="66" t="str">
        <f>_xlfn.IFNA(_xlfn.IFNA(_xlfn.IFNA(INDEX(l_goods!$B$3:$B$65537,MATCH($C561,l_goods!$A$3:$A$65537,0)),INDEX(background_technosphere!$F$2:$F$65536,MATCH($C561,background_technosphere!$C$2:$C$65536,0))),INDEX(l_fp!$B$3:$B$65537,MATCH($C561,l_fp!$A$3:$A$65537,0))),"")</f>
        <v/>
      </c>
      <c r="H561" s="110" t="str">
        <f>_xlfn.IFNA(_xlfn.IFNA(_xlfn.IFNA(INDEX(l_goods!$B$3:$B$65537,MATCH($G561,l_goods!$A$3:$A$65537,0)),INDEX(background_technosphere!$F$2:$F$65536,MATCH($G561,background_technosphere!$C$2:$C$65536,0))),INDEX(l_fp!$B$3:$B$65537,MATCH($G561,l_fp!$A$3:$A$65537,0))),"")</f>
        <v/>
      </c>
    </row>
    <row r="562" spans="2:8" x14ac:dyDescent="0.25">
      <c r="B562" s="109" t="str">
        <f>_xlfn.IFNA(INDEX(l_act!$B$3:$B$65537,MATCH($A562,l_act!$A$3:$A$65537,0)),"")</f>
        <v/>
      </c>
      <c r="D562" s="66" t="str">
        <f>_xlfn.IFNA(_xlfn.IFNA(_xlfn.IFNA(INDEX(l_goods!$B$3:$B$65537,MATCH($C562,l_goods!$A$3:$A$65537,0)),INDEX(background_technosphere!$F$2:$F$65536,MATCH($C562,background_technosphere!$C$2:$C$65536,0))),INDEX(l_fp!$B$3:$B$65537,MATCH($C562,l_fp!$A$3:$A$65537,0))),"")</f>
        <v/>
      </c>
      <c r="H562" s="110" t="str">
        <f>_xlfn.IFNA(_xlfn.IFNA(_xlfn.IFNA(INDEX(l_goods!$B$3:$B$65537,MATCH($G562,l_goods!$A$3:$A$65537,0)),INDEX(background_technosphere!$F$2:$F$65536,MATCH($G562,background_technosphere!$C$2:$C$65536,0))),INDEX(l_fp!$B$3:$B$65537,MATCH($G562,l_fp!$A$3:$A$65537,0))),"")</f>
        <v/>
      </c>
    </row>
    <row r="563" spans="2:8" x14ac:dyDescent="0.25">
      <c r="B563" s="109" t="str">
        <f>_xlfn.IFNA(INDEX(l_act!$B$3:$B$65537,MATCH($A563,l_act!$A$3:$A$65537,0)),"")</f>
        <v/>
      </c>
      <c r="D563" s="66" t="str">
        <f>_xlfn.IFNA(_xlfn.IFNA(_xlfn.IFNA(INDEX(l_goods!$B$3:$B$65537,MATCH($C563,l_goods!$A$3:$A$65537,0)),INDEX(background_technosphere!$F$2:$F$65536,MATCH($C563,background_technosphere!$C$2:$C$65536,0))),INDEX(l_fp!$B$3:$B$65537,MATCH($C563,l_fp!$A$3:$A$65537,0))),"")</f>
        <v/>
      </c>
      <c r="H563" s="110" t="str">
        <f>_xlfn.IFNA(_xlfn.IFNA(_xlfn.IFNA(INDEX(l_goods!$B$3:$B$65537,MATCH($G563,l_goods!$A$3:$A$65537,0)),INDEX(background_technosphere!$F$2:$F$65536,MATCH($G563,background_technosphere!$C$2:$C$65536,0))),INDEX(l_fp!$B$3:$B$65537,MATCH($G563,l_fp!$A$3:$A$65537,0))),"")</f>
        <v/>
      </c>
    </row>
    <row r="564" spans="2:8" x14ac:dyDescent="0.25">
      <c r="B564" s="109" t="str">
        <f>_xlfn.IFNA(INDEX(l_act!$B$3:$B$65537,MATCH($A564,l_act!$A$3:$A$65537,0)),"")</f>
        <v/>
      </c>
      <c r="D564" s="66" t="str">
        <f>_xlfn.IFNA(_xlfn.IFNA(_xlfn.IFNA(INDEX(l_goods!$B$3:$B$65537,MATCH($C564,l_goods!$A$3:$A$65537,0)),INDEX(background_technosphere!$F$2:$F$65536,MATCH($C564,background_technosphere!$C$2:$C$65536,0))),INDEX(l_fp!$B$3:$B$65537,MATCH($C564,l_fp!$A$3:$A$65537,0))),"")</f>
        <v/>
      </c>
      <c r="H564" s="110" t="str">
        <f>_xlfn.IFNA(_xlfn.IFNA(_xlfn.IFNA(INDEX(l_goods!$B$3:$B$65537,MATCH($G564,l_goods!$A$3:$A$65537,0)),INDEX(background_technosphere!$F$2:$F$65536,MATCH($G564,background_technosphere!$C$2:$C$65536,0))),INDEX(l_fp!$B$3:$B$65537,MATCH($G564,l_fp!$A$3:$A$65537,0))),"")</f>
        <v/>
      </c>
    </row>
    <row r="565" spans="2:8" x14ac:dyDescent="0.25">
      <c r="B565" s="109" t="str">
        <f>_xlfn.IFNA(INDEX(l_act!$B$3:$B$65537,MATCH($A565,l_act!$A$3:$A$65537,0)),"")</f>
        <v/>
      </c>
      <c r="D565" s="66" t="str">
        <f>_xlfn.IFNA(_xlfn.IFNA(_xlfn.IFNA(INDEX(l_goods!$B$3:$B$65537,MATCH($C565,l_goods!$A$3:$A$65537,0)),INDEX(background_technosphere!$F$2:$F$65536,MATCH($C565,background_technosphere!$C$2:$C$65536,0))),INDEX(l_fp!$B$3:$B$65537,MATCH($C565,l_fp!$A$3:$A$65537,0))),"")</f>
        <v/>
      </c>
      <c r="H565" s="110" t="str">
        <f>_xlfn.IFNA(_xlfn.IFNA(_xlfn.IFNA(INDEX(l_goods!$B$3:$B$65537,MATCH($G565,l_goods!$A$3:$A$65537,0)),INDEX(background_technosphere!$F$2:$F$65536,MATCH($G565,background_technosphere!$C$2:$C$65536,0))),INDEX(l_fp!$B$3:$B$65537,MATCH($G565,l_fp!$A$3:$A$65537,0))),"")</f>
        <v/>
      </c>
    </row>
    <row r="566" spans="2:8" x14ac:dyDescent="0.25">
      <c r="B566" s="109" t="str">
        <f>_xlfn.IFNA(INDEX(l_act!$B$3:$B$65537,MATCH($A566,l_act!$A$3:$A$65537,0)),"")</f>
        <v/>
      </c>
      <c r="D566" s="66" t="str">
        <f>_xlfn.IFNA(_xlfn.IFNA(_xlfn.IFNA(INDEX(l_goods!$B$3:$B$65537,MATCH($C566,l_goods!$A$3:$A$65537,0)),INDEX(background_technosphere!$F$2:$F$65536,MATCH($C566,background_technosphere!$C$2:$C$65536,0))),INDEX(l_fp!$B$3:$B$65537,MATCH($C566,l_fp!$A$3:$A$65537,0))),"")</f>
        <v/>
      </c>
      <c r="H566" s="110" t="str">
        <f>_xlfn.IFNA(_xlfn.IFNA(_xlfn.IFNA(INDEX(l_goods!$B$3:$B$65537,MATCH($G566,l_goods!$A$3:$A$65537,0)),INDEX(background_technosphere!$F$2:$F$65536,MATCH($G566,background_technosphere!$C$2:$C$65536,0))),INDEX(l_fp!$B$3:$B$65537,MATCH($G566,l_fp!$A$3:$A$65537,0))),"")</f>
        <v/>
      </c>
    </row>
    <row r="567" spans="2:8" x14ac:dyDescent="0.25">
      <c r="B567" s="109" t="str">
        <f>_xlfn.IFNA(INDEX(l_act!$B$3:$B$65537,MATCH($A567,l_act!$A$3:$A$65537,0)),"")</f>
        <v/>
      </c>
      <c r="D567" s="66" t="str">
        <f>_xlfn.IFNA(_xlfn.IFNA(_xlfn.IFNA(INDEX(l_goods!$B$3:$B$65537,MATCH($C567,l_goods!$A$3:$A$65537,0)),INDEX(background_technosphere!$F$2:$F$65536,MATCH($C567,background_technosphere!$C$2:$C$65536,0))),INDEX(l_fp!$B$3:$B$65537,MATCH($C567,l_fp!$A$3:$A$65537,0))),"")</f>
        <v/>
      </c>
      <c r="H567" s="110" t="str">
        <f>_xlfn.IFNA(_xlfn.IFNA(_xlfn.IFNA(INDEX(l_goods!$B$3:$B$65537,MATCH($G567,l_goods!$A$3:$A$65537,0)),INDEX(background_technosphere!$F$2:$F$65536,MATCH($G567,background_technosphere!$C$2:$C$65536,0))),INDEX(l_fp!$B$3:$B$65537,MATCH($G567,l_fp!$A$3:$A$65537,0))),"")</f>
        <v/>
      </c>
    </row>
    <row r="568" spans="2:8" x14ac:dyDescent="0.25">
      <c r="B568" s="109" t="str">
        <f>_xlfn.IFNA(INDEX(l_act!$B$3:$B$65537,MATCH($A568,l_act!$A$3:$A$65537,0)),"")</f>
        <v/>
      </c>
      <c r="D568" s="66" t="str">
        <f>_xlfn.IFNA(_xlfn.IFNA(_xlfn.IFNA(INDEX(l_goods!$B$3:$B$65537,MATCH($C568,l_goods!$A$3:$A$65537,0)),INDEX(background_technosphere!$F$2:$F$65536,MATCH($C568,background_technosphere!$C$2:$C$65536,0))),INDEX(l_fp!$B$3:$B$65537,MATCH($C568,l_fp!$A$3:$A$65537,0))),"")</f>
        <v/>
      </c>
      <c r="H568" s="110" t="str">
        <f>_xlfn.IFNA(_xlfn.IFNA(_xlfn.IFNA(INDEX(l_goods!$B$3:$B$65537,MATCH($G568,l_goods!$A$3:$A$65537,0)),INDEX(background_technosphere!$F$2:$F$65536,MATCH($G568,background_technosphere!$C$2:$C$65536,0))),INDEX(l_fp!$B$3:$B$65537,MATCH($G568,l_fp!$A$3:$A$65537,0))),"")</f>
        <v/>
      </c>
    </row>
    <row r="569" spans="2:8" x14ac:dyDescent="0.25">
      <c r="B569" s="109" t="str">
        <f>_xlfn.IFNA(INDEX(l_act!$B$3:$B$65537,MATCH($A569,l_act!$A$3:$A$65537,0)),"")</f>
        <v/>
      </c>
      <c r="D569" s="66" t="str">
        <f>_xlfn.IFNA(_xlfn.IFNA(_xlfn.IFNA(INDEX(l_goods!$B$3:$B$65537,MATCH($C569,l_goods!$A$3:$A$65537,0)),INDEX(background_technosphere!$F$2:$F$65536,MATCH($C569,background_technosphere!$C$2:$C$65536,0))),INDEX(l_fp!$B$3:$B$65537,MATCH($C569,l_fp!$A$3:$A$65537,0))),"")</f>
        <v/>
      </c>
      <c r="H569" s="110" t="str">
        <f>_xlfn.IFNA(_xlfn.IFNA(_xlfn.IFNA(INDEX(l_goods!$B$3:$B$65537,MATCH($G569,l_goods!$A$3:$A$65537,0)),INDEX(background_technosphere!$F$2:$F$65536,MATCH($G569,background_technosphere!$C$2:$C$65536,0))),INDEX(l_fp!$B$3:$B$65537,MATCH($G569,l_fp!$A$3:$A$65537,0))),"")</f>
        <v/>
      </c>
    </row>
    <row r="570" spans="2:8" x14ac:dyDescent="0.25">
      <c r="B570" s="109" t="str">
        <f>_xlfn.IFNA(INDEX(l_act!$B$3:$B$65537,MATCH($A570,l_act!$A$3:$A$65537,0)),"")</f>
        <v/>
      </c>
      <c r="D570" s="66" t="str">
        <f>_xlfn.IFNA(_xlfn.IFNA(_xlfn.IFNA(INDEX(l_goods!$B$3:$B$65537,MATCH($C570,l_goods!$A$3:$A$65537,0)),INDEX(background_technosphere!$F$2:$F$65536,MATCH($C570,background_technosphere!$C$2:$C$65536,0))),INDEX(l_fp!$B$3:$B$65537,MATCH($C570,l_fp!$A$3:$A$65537,0))),"")</f>
        <v/>
      </c>
      <c r="H570" s="110" t="str">
        <f>_xlfn.IFNA(_xlfn.IFNA(_xlfn.IFNA(INDEX(l_goods!$B$3:$B$65537,MATCH($G570,l_goods!$A$3:$A$65537,0)),INDEX(background_technosphere!$F$2:$F$65536,MATCH($G570,background_technosphere!$C$2:$C$65536,0))),INDEX(l_fp!$B$3:$B$65537,MATCH($G570,l_fp!$A$3:$A$65537,0))),"")</f>
        <v/>
      </c>
    </row>
    <row r="571" spans="2:8" x14ac:dyDescent="0.25">
      <c r="B571" s="109" t="str">
        <f>_xlfn.IFNA(INDEX(l_act!$B$3:$B$65537,MATCH($A571,l_act!$A$3:$A$65537,0)),"")</f>
        <v/>
      </c>
      <c r="D571" s="66" t="str">
        <f>_xlfn.IFNA(_xlfn.IFNA(_xlfn.IFNA(INDEX(l_goods!$B$3:$B$65537,MATCH($C571,l_goods!$A$3:$A$65537,0)),INDEX(background_technosphere!$F$2:$F$65536,MATCH($C571,background_technosphere!$C$2:$C$65536,0))),INDEX(l_fp!$B$3:$B$65537,MATCH($C571,l_fp!$A$3:$A$65537,0))),"")</f>
        <v/>
      </c>
      <c r="H571" s="110" t="str">
        <f>_xlfn.IFNA(_xlfn.IFNA(_xlfn.IFNA(INDEX(l_goods!$B$3:$B$65537,MATCH($G571,l_goods!$A$3:$A$65537,0)),INDEX(background_technosphere!$F$2:$F$65536,MATCH($G571,background_technosphere!$C$2:$C$65536,0))),INDEX(l_fp!$B$3:$B$65537,MATCH($G571,l_fp!$A$3:$A$65537,0))),"")</f>
        <v/>
      </c>
    </row>
    <row r="572" spans="2:8" x14ac:dyDescent="0.25">
      <c r="B572" s="109" t="str">
        <f>_xlfn.IFNA(INDEX(l_act!$B$3:$B$65537,MATCH($A572,l_act!$A$3:$A$65537,0)),"")</f>
        <v/>
      </c>
      <c r="D572" s="66" t="str">
        <f>_xlfn.IFNA(_xlfn.IFNA(_xlfn.IFNA(INDEX(l_goods!$B$3:$B$65537,MATCH($C572,l_goods!$A$3:$A$65537,0)),INDEX(background_technosphere!$F$2:$F$65536,MATCH($C572,background_technosphere!$C$2:$C$65536,0))),INDEX(l_fp!$B$3:$B$65537,MATCH($C572,l_fp!$A$3:$A$65537,0))),"")</f>
        <v/>
      </c>
      <c r="H572" s="110" t="str">
        <f>_xlfn.IFNA(_xlfn.IFNA(_xlfn.IFNA(INDEX(l_goods!$B$3:$B$65537,MATCH($G572,l_goods!$A$3:$A$65537,0)),INDEX(background_technosphere!$F$2:$F$65536,MATCH($G572,background_technosphere!$C$2:$C$65536,0))),INDEX(l_fp!$B$3:$B$65537,MATCH($G572,l_fp!$A$3:$A$65537,0))),"")</f>
        <v/>
      </c>
    </row>
    <row r="573" spans="2:8" x14ac:dyDescent="0.25">
      <c r="B573" s="109" t="str">
        <f>_xlfn.IFNA(INDEX(l_act!$B$3:$B$65537,MATCH($A573,l_act!$A$3:$A$65537,0)),"")</f>
        <v/>
      </c>
      <c r="D573" s="66" t="str">
        <f>_xlfn.IFNA(_xlfn.IFNA(_xlfn.IFNA(INDEX(l_goods!$B$3:$B$65537,MATCH($C573,l_goods!$A$3:$A$65537,0)),INDEX(background_technosphere!$F$2:$F$65536,MATCH($C573,background_technosphere!$C$2:$C$65536,0))),INDEX(l_fp!$B$3:$B$65537,MATCH($C573,l_fp!$A$3:$A$65537,0))),"")</f>
        <v/>
      </c>
      <c r="H573" s="110" t="str">
        <f>_xlfn.IFNA(_xlfn.IFNA(_xlfn.IFNA(INDEX(l_goods!$B$3:$B$65537,MATCH($G573,l_goods!$A$3:$A$65537,0)),INDEX(background_technosphere!$F$2:$F$65536,MATCH($G573,background_technosphere!$C$2:$C$65536,0))),INDEX(l_fp!$B$3:$B$65537,MATCH($G573,l_fp!$A$3:$A$65537,0))),"")</f>
        <v/>
      </c>
    </row>
    <row r="574" spans="2:8" x14ac:dyDescent="0.25">
      <c r="B574" s="109" t="str">
        <f>_xlfn.IFNA(INDEX(l_act!$B$3:$B$65537,MATCH($A574,l_act!$A$3:$A$65537,0)),"")</f>
        <v/>
      </c>
      <c r="D574" s="66" t="str">
        <f>_xlfn.IFNA(_xlfn.IFNA(_xlfn.IFNA(INDEX(l_goods!$B$3:$B$65537,MATCH($C574,l_goods!$A$3:$A$65537,0)),INDEX(background_technosphere!$F$2:$F$65536,MATCH($C574,background_technosphere!$C$2:$C$65536,0))),INDEX(l_fp!$B$3:$B$65537,MATCH($C574,l_fp!$A$3:$A$65537,0))),"")</f>
        <v/>
      </c>
      <c r="H574" s="110" t="str">
        <f>_xlfn.IFNA(_xlfn.IFNA(_xlfn.IFNA(INDEX(l_goods!$B$3:$B$65537,MATCH($G574,l_goods!$A$3:$A$65537,0)),INDEX(background_technosphere!$F$2:$F$65536,MATCH($G574,background_technosphere!$C$2:$C$65536,0))),INDEX(l_fp!$B$3:$B$65537,MATCH($G574,l_fp!$A$3:$A$65537,0))),"")</f>
        <v/>
      </c>
    </row>
    <row r="575" spans="2:8" x14ac:dyDescent="0.25">
      <c r="B575" s="109" t="str">
        <f>_xlfn.IFNA(INDEX(l_act!$B$3:$B$65537,MATCH($A575,l_act!$A$3:$A$65537,0)),"")</f>
        <v/>
      </c>
      <c r="D575" s="66" t="str">
        <f>_xlfn.IFNA(_xlfn.IFNA(_xlfn.IFNA(INDEX(l_goods!$B$3:$B$65537,MATCH($C575,l_goods!$A$3:$A$65537,0)),INDEX(background_technosphere!$F$2:$F$65536,MATCH($C575,background_technosphere!$C$2:$C$65536,0))),INDEX(l_fp!$B$3:$B$65537,MATCH($C575,l_fp!$A$3:$A$65537,0))),"")</f>
        <v/>
      </c>
      <c r="H575" s="110" t="str">
        <f>_xlfn.IFNA(_xlfn.IFNA(_xlfn.IFNA(INDEX(l_goods!$B$3:$B$65537,MATCH($G575,l_goods!$A$3:$A$65537,0)),INDEX(background_technosphere!$F$2:$F$65536,MATCH($G575,background_technosphere!$C$2:$C$65536,0))),INDEX(l_fp!$B$3:$B$65537,MATCH($G575,l_fp!$A$3:$A$65537,0))),"")</f>
        <v/>
      </c>
    </row>
    <row r="576" spans="2:8" x14ac:dyDescent="0.25">
      <c r="B576" s="109" t="str">
        <f>_xlfn.IFNA(INDEX(l_act!$B$3:$B$65537,MATCH($A576,l_act!$A$3:$A$65537,0)),"")</f>
        <v/>
      </c>
      <c r="D576" s="66" t="str">
        <f>_xlfn.IFNA(_xlfn.IFNA(_xlfn.IFNA(INDEX(l_goods!$B$3:$B$65537,MATCH($C576,l_goods!$A$3:$A$65537,0)),INDEX(background_technosphere!$F$2:$F$65536,MATCH($C576,background_technosphere!$C$2:$C$65536,0))),INDEX(l_fp!$B$3:$B$65537,MATCH($C576,l_fp!$A$3:$A$65537,0))),"")</f>
        <v/>
      </c>
      <c r="H576" s="110" t="str">
        <f>_xlfn.IFNA(_xlfn.IFNA(_xlfn.IFNA(INDEX(l_goods!$B$3:$B$65537,MATCH($G576,l_goods!$A$3:$A$65537,0)),INDEX(background_technosphere!$F$2:$F$65536,MATCH($G576,background_technosphere!$C$2:$C$65536,0))),INDEX(l_fp!$B$3:$B$65537,MATCH($G576,l_fp!$A$3:$A$65537,0))),"")</f>
        <v/>
      </c>
    </row>
    <row r="577" spans="2:8" x14ac:dyDescent="0.25">
      <c r="B577" s="109" t="str">
        <f>_xlfn.IFNA(INDEX(l_act!$B$3:$B$65537,MATCH($A577,l_act!$A$3:$A$65537,0)),"")</f>
        <v/>
      </c>
      <c r="D577" s="66" t="str">
        <f>_xlfn.IFNA(_xlfn.IFNA(_xlfn.IFNA(INDEX(l_goods!$B$3:$B$65537,MATCH($C577,l_goods!$A$3:$A$65537,0)),INDEX(background_technosphere!$F$2:$F$65536,MATCH($C577,background_technosphere!$C$2:$C$65536,0))),INDEX(l_fp!$B$3:$B$65537,MATCH($C577,l_fp!$A$3:$A$65537,0))),"")</f>
        <v/>
      </c>
      <c r="H577" s="110" t="str">
        <f>_xlfn.IFNA(_xlfn.IFNA(_xlfn.IFNA(INDEX(l_goods!$B$3:$B$65537,MATCH($G577,l_goods!$A$3:$A$65537,0)),INDEX(background_technosphere!$F$2:$F$65536,MATCH($G577,background_technosphere!$C$2:$C$65536,0))),INDEX(l_fp!$B$3:$B$65537,MATCH($G577,l_fp!$A$3:$A$65537,0))),"")</f>
        <v/>
      </c>
    </row>
    <row r="578" spans="2:8" x14ac:dyDescent="0.25">
      <c r="B578" s="109" t="str">
        <f>_xlfn.IFNA(INDEX(l_act!$B$3:$B$65537,MATCH($A578,l_act!$A$3:$A$65537,0)),"")</f>
        <v/>
      </c>
      <c r="D578" s="66" t="str">
        <f>_xlfn.IFNA(_xlfn.IFNA(_xlfn.IFNA(INDEX(l_goods!$B$3:$B$65537,MATCH($C578,l_goods!$A$3:$A$65537,0)),INDEX(background_technosphere!$F$2:$F$65536,MATCH($C578,background_technosphere!$C$2:$C$65536,0))),INDEX(l_fp!$B$3:$B$65537,MATCH($C578,l_fp!$A$3:$A$65537,0))),"")</f>
        <v/>
      </c>
      <c r="H578" s="110" t="str">
        <f>_xlfn.IFNA(_xlfn.IFNA(_xlfn.IFNA(INDEX(l_goods!$B$3:$B$65537,MATCH($G578,l_goods!$A$3:$A$65537,0)),INDEX(background_technosphere!$F$2:$F$65536,MATCH($G578,background_technosphere!$C$2:$C$65536,0))),INDEX(l_fp!$B$3:$B$65537,MATCH($G578,l_fp!$A$3:$A$65537,0))),"")</f>
        <v/>
      </c>
    </row>
    <row r="579" spans="2:8" x14ac:dyDescent="0.25">
      <c r="B579" s="109" t="str">
        <f>_xlfn.IFNA(INDEX(l_act!$B$3:$B$65537,MATCH($A579,l_act!$A$3:$A$65537,0)),"")</f>
        <v/>
      </c>
      <c r="D579" s="66" t="str">
        <f>_xlfn.IFNA(_xlfn.IFNA(_xlfn.IFNA(INDEX(l_goods!$B$3:$B$65537,MATCH($C579,l_goods!$A$3:$A$65537,0)),INDEX(background_technosphere!$F$2:$F$65536,MATCH($C579,background_technosphere!$C$2:$C$65536,0))),INDEX(l_fp!$B$3:$B$65537,MATCH($C579,l_fp!$A$3:$A$65537,0))),"")</f>
        <v/>
      </c>
      <c r="H579" s="110" t="str">
        <f>_xlfn.IFNA(_xlfn.IFNA(_xlfn.IFNA(INDEX(l_goods!$B$3:$B$65537,MATCH($G579,l_goods!$A$3:$A$65537,0)),INDEX(background_technosphere!$F$2:$F$65536,MATCH($G579,background_technosphere!$C$2:$C$65536,0))),INDEX(l_fp!$B$3:$B$65537,MATCH($G579,l_fp!$A$3:$A$65537,0))),"")</f>
        <v/>
      </c>
    </row>
    <row r="580" spans="2:8" x14ac:dyDescent="0.25">
      <c r="B580" s="109" t="str">
        <f>_xlfn.IFNA(INDEX(l_act!$B$3:$B$65537,MATCH($A580,l_act!$A$3:$A$65537,0)),"")</f>
        <v/>
      </c>
      <c r="D580" s="66" t="str">
        <f>_xlfn.IFNA(_xlfn.IFNA(_xlfn.IFNA(INDEX(l_goods!$B$3:$B$65537,MATCH($C580,l_goods!$A$3:$A$65537,0)),INDEX(background_technosphere!$F$2:$F$65536,MATCH($C580,background_technosphere!$C$2:$C$65536,0))),INDEX(l_fp!$B$3:$B$65537,MATCH($C580,l_fp!$A$3:$A$65537,0))),"")</f>
        <v/>
      </c>
      <c r="H580" s="110" t="str">
        <f>_xlfn.IFNA(_xlfn.IFNA(_xlfn.IFNA(INDEX(l_goods!$B$3:$B$65537,MATCH($G580,l_goods!$A$3:$A$65537,0)),INDEX(background_technosphere!$F$2:$F$65536,MATCH($G580,background_technosphere!$C$2:$C$65536,0))),INDEX(l_fp!$B$3:$B$65537,MATCH($G580,l_fp!$A$3:$A$65537,0))),"")</f>
        <v/>
      </c>
    </row>
    <row r="581" spans="2:8" x14ac:dyDescent="0.25">
      <c r="B581" s="109" t="str">
        <f>_xlfn.IFNA(INDEX(l_act!$B$3:$B$65537,MATCH($A581,l_act!$A$3:$A$65537,0)),"")</f>
        <v/>
      </c>
      <c r="D581" s="66" t="str">
        <f>_xlfn.IFNA(_xlfn.IFNA(_xlfn.IFNA(INDEX(l_goods!$B$3:$B$65537,MATCH($C581,l_goods!$A$3:$A$65537,0)),INDEX(background_technosphere!$F$2:$F$65536,MATCH($C581,background_technosphere!$C$2:$C$65536,0))),INDEX(l_fp!$B$3:$B$65537,MATCH($C581,l_fp!$A$3:$A$65537,0))),"")</f>
        <v/>
      </c>
      <c r="H581" s="110" t="str">
        <f>_xlfn.IFNA(_xlfn.IFNA(_xlfn.IFNA(INDEX(l_goods!$B$3:$B$65537,MATCH($G581,l_goods!$A$3:$A$65537,0)),INDEX(background_technosphere!$F$2:$F$65536,MATCH($G581,background_technosphere!$C$2:$C$65536,0))),INDEX(l_fp!$B$3:$B$65537,MATCH($G581,l_fp!$A$3:$A$65537,0))),"")</f>
        <v/>
      </c>
    </row>
    <row r="582" spans="2:8" x14ac:dyDescent="0.25">
      <c r="B582" s="109" t="str">
        <f>_xlfn.IFNA(INDEX(l_act!$B$3:$B$65537,MATCH($A582,l_act!$A$3:$A$65537,0)),"")</f>
        <v/>
      </c>
      <c r="D582" s="66" t="str">
        <f>_xlfn.IFNA(_xlfn.IFNA(_xlfn.IFNA(INDEX(l_goods!$B$3:$B$65537,MATCH($C582,l_goods!$A$3:$A$65537,0)),INDEX(background_technosphere!$F$2:$F$65536,MATCH($C582,background_technosphere!$C$2:$C$65536,0))),INDEX(l_fp!$B$3:$B$65537,MATCH($C582,l_fp!$A$3:$A$65537,0))),"")</f>
        <v/>
      </c>
      <c r="H582" s="110" t="str">
        <f>_xlfn.IFNA(_xlfn.IFNA(_xlfn.IFNA(INDEX(l_goods!$B$3:$B$65537,MATCH($G582,l_goods!$A$3:$A$65537,0)),INDEX(background_technosphere!$F$2:$F$65536,MATCH($G582,background_technosphere!$C$2:$C$65536,0))),INDEX(l_fp!$B$3:$B$65537,MATCH($G582,l_fp!$A$3:$A$65537,0))),"")</f>
        <v/>
      </c>
    </row>
    <row r="583" spans="2:8" x14ac:dyDescent="0.25">
      <c r="B583" s="109" t="str">
        <f>_xlfn.IFNA(INDEX(l_act!$B$3:$B$65537,MATCH($A583,l_act!$A$3:$A$65537,0)),"")</f>
        <v/>
      </c>
      <c r="D583" s="66" t="str">
        <f>_xlfn.IFNA(_xlfn.IFNA(_xlfn.IFNA(INDEX(l_goods!$B$3:$B$65537,MATCH($C583,l_goods!$A$3:$A$65537,0)),INDEX(background_technosphere!$F$2:$F$65536,MATCH($C583,background_technosphere!$C$2:$C$65536,0))),INDEX(l_fp!$B$3:$B$65537,MATCH($C583,l_fp!$A$3:$A$65537,0))),"")</f>
        <v/>
      </c>
      <c r="H583" s="110" t="str">
        <f>_xlfn.IFNA(_xlfn.IFNA(_xlfn.IFNA(INDEX(l_goods!$B$3:$B$65537,MATCH($G583,l_goods!$A$3:$A$65537,0)),INDEX(background_technosphere!$F$2:$F$65536,MATCH($G583,background_technosphere!$C$2:$C$65536,0))),INDEX(l_fp!$B$3:$B$65537,MATCH($G583,l_fp!$A$3:$A$65537,0))),"")</f>
        <v/>
      </c>
    </row>
    <row r="584" spans="2:8" x14ac:dyDescent="0.25">
      <c r="B584" s="109" t="str">
        <f>_xlfn.IFNA(INDEX(l_act!$B$3:$B$65537,MATCH($A584,l_act!$A$3:$A$65537,0)),"")</f>
        <v/>
      </c>
      <c r="D584" s="66" t="str">
        <f>_xlfn.IFNA(_xlfn.IFNA(_xlfn.IFNA(INDEX(l_goods!$B$3:$B$65537,MATCH($C584,l_goods!$A$3:$A$65537,0)),INDEX(background_technosphere!$F$2:$F$65536,MATCH($C584,background_technosphere!$C$2:$C$65536,0))),INDEX(l_fp!$B$3:$B$65537,MATCH($C584,l_fp!$A$3:$A$65537,0))),"")</f>
        <v/>
      </c>
      <c r="H584" s="110" t="str">
        <f>_xlfn.IFNA(_xlfn.IFNA(_xlfn.IFNA(INDEX(l_goods!$B$3:$B$65537,MATCH($G584,l_goods!$A$3:$A$65537,0)),INDEX(background_technosphere!$F$2:$F$65536,MATCH($G584,background_technosphere!$C$2:$C$65536,0))),INDEX(l_fp!$B$3:$B$65537,MATCH($G584,l_fp!$A$3:$A$65537,0))),"")</f>
        <v/>
      </c>
    </row>
    <row r="585" spans="2:8" x14ac:dyDescent="0.25">
      <c r="B585" s="109" t="str">
        <f>_xlfn.IFNA(INDEX(l_act!$B$3:$B$65537,MATCH($A585,l_act!$A$3:$A$65537,0)),"")</f>
        <v/>
      </c>
      <c r="D585" s="66" t="str">
        <f>_xlfn.IFNA(_xlfn.IFNA(_xlfn.IFNA(INDEX(l_goods!$B$3:$B$65537,MATCH($C585,l_goods!$A$3:$A$65537,0)),INDEX(background_technosphere!$F$2:$F$65536,MATCH($C585,background_technosphere!$C$2:$C$65536,0))),INDEX(l_fp!$B$3:$B$65537,MATCH($C585,l_fp!$A$3:$A$65537,0))),"")</f>
        <v/>
      </c>
      <c r="H585" s="110" t="str">
        <f>_xlfn.IFNA(_xlfn.IFNA(_xlfn.IFNA(INDEX(l_goods!$B$3:$B$65537,MATCH($G585,l_goods!$A$3:$A$65537,0)),INDEX(background_technosphere!$F$2:$F$65536,MATCH($G585,background_technosphere!$C$2:$C$65536,0))),INDEX(l_fp!$B$3:$B$65537,MATCH($G585,l_fp!$A$3:$A$65537,0))),"")</f>
        <v/>
      </c>
    </row>
    <row r="586" spans="2:8" x14ac:dyDescent="0.25">
      <c r="B586" s="109" t="str">
        <f>_xlfn.IFNA(INDEX(l_act!$B$3:$B$65537,MATCH($A586,l_act!$A$3:$A$65537,0)),"")</f>
        <v/>
      </c>
      <c r="D586" s="66" t="str">
        <f>_xlfn.IFNA(_xlfn.IFNA(_xlfn.IFNA(INDEX(l_goods!$B$3:$B$65537,MATCH($C586,l_goods!$A$3:$A$65537,0)),INDEX(background_technosphere!$F$2:$F$65536,MATCH($C586,background_technosphere!$C$2:$C$65536,0))),INDEX(l_fp!$B$3:$B$65537,MATCH($C586,l_fp!$A$3:$A$65537,0))),"")</f>
        <v/>
      </c>
      <c r="H586" s="110" t="str">
        <f>_xlfn.IFNA(_xlfn.IFNA(_xlfn.IFNA(INDEX(l_goods!$B$3:$B$65537,MATCH($G586,l_goods!$A$3:$A$65537,0)),INDEX(background_technosphere!$F$2:$F$65536,MATCH($G586,background_technosphere!$C$2:$C$65536,0))),INDEX(l_fp!$B$3:$B$65537,MATCH($G586,l_fp!$A$3:$A$65537,0))),"")</f>
        <v/>
      </c>
    </row>
    <row r="587" spans="2:8" x14ac:dyDescent="0.25">
      <c r="B587" s="109" t="str">
        <f>_xlfn.IFNA(INDEX(l_act!$B$3:$B$65537,MATCH($A587,l_act!$A$3:$A$65537,0)),"")</f>
        <v/>
      </c>
      <c r="D587" s="66" t="str">
        <f>_xlfn.IFNA(_xlfn.IFNA(_xlfn.IFNA(INDEX(l_goods!$B$3:$B$65537,MATCH($C587,l_goods!$A$3:$A$65537,0)),INDEX(background_technosphere!$F$2:$F$65536,MATCH($C587,background_technosphere!$C$2:$C$65536,0))),INDEX(l_fp!$B$3:$B$65537,MATCH($C587,l_fp!$A$3:$A$65537,0))),"")</f>
        <v/>
      </c>
      <c r="H587" s="110" t="str">
        <f>_xlfn.IFNA(_xlfn.IFNA(_xlfn.IFNA(INDEX(l_goods!$B$3:$B$65537,MATCH($G587,l_goods!$A$3:$A$65537,0)),INDEX(background_technosphere!$F$2:$F$65536,MATCH($G587,background_technosphere!$C$2:$C$65536,0))),INDEX(l_fp!$B$3:$B$65537,MATCH($G587,l_fp!$A$3:$A$65537,0))),"")</f>
        <v/>
      </c>
    </row>
    <row r="588" spans="2:8" x14ac:dyDescent="0.25">
      <c r="B588" s="109" t="str">
        <f>_xlfn.IFNA(INDEX(l_act!$B$3:$B$65537,MATCH($A588,l_act!$A$3:$A$65537,0)),"")</f>
        <v/>
      </c>
      <c r="D588" s="66" t="str">
        <f>_xlfn.IFNA(_xlfn.IFNA(_xlfn.IFNA(INDEX(l_goods!$B$3:$B$65537,MATCH($C588,l_goods!$A$3:$A$65537,0)),INDEX(background_technosphere!$F$2:$F$65536,MATCH($C588,background_technosphere!$C$2:$C$65536,0))),INDEX(l_fp!$B$3:$B$65537,MATCH($C588,l_fp!$A$3:$A$65537,0))),"")</f>
        <v/>
      </c>
      <c r="H588" s="110" t="str">
        <f>_xlfn.IFNA(_xlfn.IFNA(_xlfn.IFNA(INDEX(l_goods!$B$3:$B$65537,MATCH($G588,l_goods!$A$3:$A$65537,0)),INDEX(background_technosphere!$F$2:$F$65536,MATCH($G588,background_technosphere!$C$2:$C$65536,0))),INDEX(l_fp!$B$3:$B$65537,MATCH($G588,l_fp!$A$3:$A$65537,0))),"")</f>
        <v/>
      </c>
    </row>
    <row r="589" spans="2:8" x14ac:dyDescent="0.25">
      <c r="B589" s="109" t="str">
        <f>_xlfn.IFNA(INDEX(l_act!$B$3:$B$65537,MATCH($A589,l_act!$A$3:$A$65537,0)),"")</f>
        <v/>
      </c>
      <c r="D589" s="66" t="str">
        <f>_xlfn.IFNA(_xlfn.IFNA(_xlfn.IFNA(INDEX(l_goods!$B$3:$B$65537,MATCH($C589,l_goods!$A$3:$A$65537,0)),INDEX(background_technosphere!$F$2:$F$65536,MATCH($C589,background_technosphere!$C$2:$C$65536,0))),INDEX(l_fp!$B$3:$B$65537,MATCH($C589,l_fp!$A$3:$A$65537,0))),"")</f>
        <v/>
      </c>
      <c r="H589" s="110" t="str">
        <f>_xlfn.IFNA(_xlfn.IFNA(_xlfn.IFNA(INDEX(l_goods!$B$3:$B$65537,MATCH($G589,l_goods!$A$3:$A$65537,0)),INDEX(background_technosphere!$F$2:$F$65536,MATCH($G589,background_technosphere!$C$2:$C$65536,0))),INDEX(l_fp!$B$3:$B$65537,MATCH($G589,l_fp!$A$3:$A$65537,0))),"")</f>
        <v/>
      </c>
    </row>
    <row r="590" spans="2:8" x14ac:dyDescent="0.25">
      <c r="B590" s="109" t="str">
        <f>_xlfn.IFNA(INDEX(l_act!$B$3:$B$65537,MATCH($A590,l_act!$A$3:$A$65537,0)),"")</f>
        <v/>
      </c>
      <c r="D590" s="66" t="str">
        <f>_xlfn.IFNA(_xlfn.IFNA(_xlfn.IFNA(INDEX(l_goods!$B$3:$B$65537,MATCH($C590,l_goods!$A$3:$A$65537,0)),INDEX(background_technosphere!$F$2:$F$65536,MATCH($C590,background_technosphere!$C$2:$C$65536,0))),INDEX(l_fp!$B$3:$B$65537,MATCH($C590,l_fp!$A$3:$A$65537,0))),"")</f>
        <v/>
      </c>
      <c r="H590" s="110" t="str">
        <f>_xlfn.IFNA(_xlfn.IFNA(_xlfn.IFNA(INDEX(l_goods!$B$3:$B$65537,MATCH($G590,l_goods!$A$3:$A$65537,0)),INDEX(background_technosphere!$F$2:$F$65536,MATCH($G590,background_technosphere!$C$2:$C$65536,0))),INDEX(l_fp!$B$3:$B$65537,MATCH($G590,l_fp!$A$3:$A$65537,0))),"")</f>
        <v/>
      </c>
    </row>
    <row r="591" spans="2:8" x14ac:dyDescent="0.25">
      <c r="B591" s="109" t="str">
        <f>_xlfn.IFNA(INDEX(l_act!$B$3:$B$65537,MATCH($A591,l_act!$A$3:$A$65537,0)),"")</f>
        <v/>
      </c>
      <c r="D591" s="66" t="str">
        <f>_xlfn.IFNA(_xlfn.IFNA(_xlfn.IFNA(INDEX(l_goods!$B$3:$B$65537,MATCH($C591,l_goods!$A$3:$A$65537,0)),INDEX(background_technosphere!$F$2:$F$65536,MATCH($C591,background_technosphere!$C$2:$C$65536,0))),INDEX(l_fp!$B$3:$B$65537,MATCH($C591,l_fp!$A$3:$A$65537,0))),"")</f>
        <v/>
      </c>
      <c r="H591" s="110" t="str">
        <f>_xlfn.IFNA(_xlfn.IFNA(_xlfn.IFNA(INDEX(l_goods!$B$3:$B$65537,MATCH($G591,l_goods!$A$3:$A$65537,0)),INDEX(background_technosphere!$F$2:$F$65536,MATCH($G591,background_technosphere!$C$2:$C$65536,0))),INDEX(l_fp!$B$3:$B$65537,MATCH($G591,l_fp!$A$3:$A$65537,0))),"")</f>
        <v/>
      </c>
    </row>
    <row r="592" spans="2:8" x14ac:dyDescent="0.25">
      <c r="B592" s="109" t="str">
        <f>_xlfn.IFNA(INDEX(l_act!$B$3:$B$65537,MATCH($A592,l_act!$A$3:$A$65537,0)),"")</f>
        <v/>
      </c>
      <c r="D592" s="66" t="str">
        <f>_xlfn.IFNA(_xlfn.IFNA(_xlfn.IFNA(INDEX(l_goods!$B$3:$B$65537,MATCH($C592,l_goods!$A$3:$A$65537,0)),INDEX(background_technosphere!$F$2:$F$65536,MATCH($C592,background_technosphere!$C$2:$C$65536,0))),INDEX(l_fp!$B$3:$B$65537,MATCH($C592,l_fp!$A$3:$A$65537,0))),"")</f>
        <v/>
      </c>
      <c r="H592" s="110" t="str">
        <f>_xlfn.IFNA(_xlfn.IFNA(_xlfn.IFNA(INDEX(l_goods!$B$3:$B$65537,MATCH($G592,l_goods!$A$3:$A$65537,0)),INDEX(background_technosphere!$F$2:$F$65536,MATCH($G592,background_technosphere!$C$2:$C$65536,0))),INDEX(l_fp!$B$3:$B$65537,MATCH($G592,l_fp!$A$3:$A$65537,0))),"")</f>
        <v/>
      </c>
    </row>
    <row r="593" spans="2:8" x14ac:dyDescent="0.25">
      <c r="B593" s="109" t="str">
        <f>_xlfn.IFNA(INDEX(l_act!$B$3:$B$65537,MATCH($A593,l_act!$A$3:$A$65537,0)),"")</f>
        <v/>
      </c>
      <c r="D593" s="66" t="str">
        <f>_xlfn.IFNA(_xlfn.IFNA(_xlfn.IFNA(INDEX(l_goods!$B$3:$B$65537,MATCH($C593,l_goods!$A$3:$A$65537,0)),INDEX(background_technosphere!$F$2:$F$65536,MATCH($C593,background_technosphere!$C$2:$C$65536,0))),INDEX(l_fp!$B$3:$B$65537,MATCH($C593,l_fp!$A$3:$A$65537,0))),"")</f>
        <v/>
      </c>
      <c r="H593" s="110" t="str">
        <f>_xlfn.IFNA(_xlfn.IFNA(_xlfn.IFNA(INDEX(l_goods!$B$3:$B$65537,MATCH($G593,l_goods!$A$3:$A$65537,0)),INDEX(background_technosphere!$F$2:$F$65536,MATCH($G593,background_technosphere!$C$2:$C$65536,0))),INDEX(l_fp!$B$3:$B$65537,MATCH($G593,l_fp!$A$3:$A$65537,0))),"")</f>
        <v/>
      </c>
    </row>
    <row r="594" spans="2:8" x14ac:dyDescent="0.25">
      <c r="B594" s="109" t="str">
        <f>_xlfn.IFNA(INDEX(l_act!$B$3:$B$65537,MATCH($A594,l_act!$A$3:$A$65537,0)),"")</f>
        <v/>
      </c>
      <c r="D594" s="66" t="str">
        <f>_xlfn.IFNA(_xlfn.IFNA(_xlfn.IFNA(INDEX(l_goods!$B$3:$B$65537,MATCH($C594,l_goods!$A$3:$A$65537,0)),INDEX(background_technosphere!$F$2:$F$65536,MATCH($C594,background_technosphere!$C$2:$C$65536,0))),INDEX(l_fp!$B$3:$B$65537,MATCH($C594,l_fp!$A$3:$A$65537,0))),"")</f>
        <v/>
      </c>
      <c r="H594" s="110" t="str">
        <f>_xlfn.IFNA(_xlfn.IFNA(_xlfn.IFNA(INDEX(l_goods!$B$3:$B$65537,MATCH($G594,l_goods!$A$3:$A$65537,0)),INDEX(background_technosphere!$F$2:$F$65536,MATCH($G594,background_technosphere!$C$2:$C$65536,0))),INDEX(l_fp!$B$3:$B$65537,MATCH($G594,l_fp!$A$3:$A$65537,0))),"")</f>
        <v/>
      </c>
    </row>
    <row r="595" spans="2:8" x14ac:dyDescent="0.25">
      <c r="B595" s="109" t="str">
        <f>_xlfn.IFNA(INDEX(l_act!$B$3:$B$65537,MATCH($A595,l_act!$A$3:$A$65537,0)),"")</f>
        <v/>
      </c>
      <c r="D595" s="66" t="str">
        <f>_xlfn.IFNA(_xlfn.IFNA(_xlfn.IFNA(INDEX(l_goods!$B$3:$B$65537,MATCH($C595,l_goods!$A$3:$A$65537,0)),INDEX(background_technosphere!$F$2:$F$65536,MATCH($C595,background_technosphere!$C$2:$C$65536,0))),INDEX(l_fp!$B$3:$B$65537,MATCH($C595,l_fp!$A$3:$A$65537,0))),"")</f>
        <v/>
      </c>
      <c r="H595" s="110" t="str">
        <f>_xlfn.IFNA(_xlfn.IFNA(_xlfn.IFNA(INDEX(l_goods!$B$3:$B$65537,MATCH($G595,l_goods!$A$3:$A$65537,0)),INDEX(background_technosphere!$F$2:$F$65536,MATCH($G595,background_technosphere!$C$2:$C$65536,0))),INDEX(l_fp!$B$3:$B$65537,MATCH($G595,l_fp!$A$3:$A$65537,0))),"")</f>
        <v/>
      </c>
    </row>
    <row r="596" spans="2:8" x14ac:dyDescent="0.25">
      <c r="B596" s="109" t="str">
        <f>_xlfn.IFNA(INDEX(l_act!$B$3:$B$65537,MATCH($A596,l_act!$A$3:$A$65537,0)),"")</f>
        <v/>
      </c>
      <c r="D596" s="66" t="str">
        <f>_xlfn.IFNA(_xlfn.IFNA(_xlfn.IFNA(INDEX(l_goods!$B$3:$B$65537,MATCH($C596,l_goods!$A$3:$A$65537,0)),INDEX(background_technosphere!$F$2:$F$65536,MATCH($C596,background_technosphere!$C$2:$C$65536,0))),INDEX(l_fp!$B$3:$B$65537,MATCH($C596,l_fp!$A$3:$A$65537,0))),"")</f>
        <v/>
      </c>
      <c r="H596" s="110" t="str">
        <f>_xlfn.IFNA(_xlfn.IFNA(_xlfn.IFNA(INDEX(l_goods!$B$3:$B$65537,MATCH($G596,l_goods!$A$3:$A$65537,0)),INDEX(background_technosphere!$F$2:$F$65536,MATCH($G596,background_technosphere!$C$2:$C$65536,0))),INDEX(l_fp!$B$3:$B$65537,MATCH($G596,l_fp!$A$3:$A$65537,0))),"")</f>
        <v/>
      </c>
    </row>
    <row r="597" spans="2:8" x14ac:dyDescent="0.25">
      <c r="B597" s="109" t="str">
        <f>_xlfn.IFNA(INDEX(l_act!$B$3:$B$65537,MATCH($A597,l_act!$A$3:$A$65537,0)),"")</f>
        <v/>
      </c>
      <c r="D597" s="66" t="str">
        <f>_xlfn.IFNA(_xlfn.IFNA(_xlfn.IFNA(INDEX(l_goods!$B$3:$B$65537,MATCH($C597,l_goods!$A$3:$A$65537,0)),INDEX(background_technosphere!$F$2:$F$65536,MATCH($C597,background_technosphere!$C$2:$C$65536,0))),INDEX(l_fp!$B$3:$B$65537,MATCH($C597,l_fp!$A$3:$A$65537,0))),"")</f>
        <v/>
      </c>
      <c r="H597" s="110" t="str">
        <f>_xlfn.IFNA(_xlfn.IFNA(_xlfn.IFNA(INDEX(l_goods!$B$3:$B$65537,MATCH($G597,l_goods!$A$3:$A$65537,0)),INDEX(background_technosphere!$F$2:$F$65536,MATCH($G597,background_technosphere!$C$2:$C$65536,0))),INDEX(l_fp!$B$3:$B$65537,MATCH($G597,l_fp!$A$3:$A$65537,0))),"")</f>
        <v/>
      </c>
    </row>
    <row r="598" spans="2:8" x14ac:dyDescent="0.25">
      <c r="B598" s="109" t="str">
        <f>_xlfn.IFNA(INDEX(l_act!$B$3:$B$65537,MATCH($A598,l_act!$A$3:$A$65537,0)),"")</f>
        <v/>
      </c>
      <c r="D598" s="66" t="str">
        <f>_xlfn.IFNA(_xlfn.IFNA(_xlfn.IFNA(INDEX(l_goods!$B$3:$B$65537,MATCH($C598,l_goods!$A$3:$A$65537,0)),INDEX(background_technosphere!$F$2:$F$65536,MATCH($C598,background_technosphere!$C$2:$C$65536,0))),INDEX(l_fp!$B$3:$B$65537,MATCH($C598,l_fp!$A$3:$A$65537,0))),"")</f>
        <v/>
      </c>
      <c r="H598" s="110" t="str">
        <f>_xlfn.IFNA(_xlfn.IFNA(_xlfn.IFNA(INDEX(l_goods!$B$3:$B$65537,MATCH($G598,l_goods!$A$3:$A$65537,0)),INDEX(background_technosphere!$F$2:$F$65536,MATCH($G598,background_technosphere!$C$2:$C$65536,0))),INDEX(l_fp!$B$3:$B$65537,MATCH($G598,l_fp!$A$3:$A$65537,0))),"")</f>
        <v/>
      </c>
    </row>
    <row r="599" spans="2:8" x14ac:dyDescent="0.25">
      <c r="B599" s="109" t="str">
        <f>_xlfn.IFNA(INDEX(l_act!$B$3:$B$65537,MATCH($A599,l_act!$A$3:$A$65537,0)),"")</f>
        <v/>
      </c>
      <c r="D599" s="66" t="str">
        <f>_xlfn.IFNA(_xlfn.IFNA(_xlfn.IFNA(INDEX(l_goods!$B$3:$B$65537,MATCH($C599,l_goods!$A$3:$A$65537,0)),INDEX(background_technosphere!$F$2:$F$65536,MATCH($C599,background_technosphere!$C$2:$C$65536,0))),INDEX(l_fp!$B$3:$B$65537,MATCH($C599,l_fp!$A$3:$A$65537,0))),"")</f>
        <v/>
      </c>
      <c r="H599" s="110" t="str">
        <f>_xlfn.IFNA(_xlfn.IFNA(_xlfn.IFNA(INDEX(l_goods!$B$3:$B$65537,MATCH($G599,l_goods!$A$3:$A$65537,0)),INDEX(background_technosphere!$F$2:$F$65536,MATCH($G599,background_technosphere!$C$2:$C$65536,0))),INDEX(l_fp!$B$3:$B$65537,MATCH($G599,l_fp!$A$3:$A$65537,0))),"")</f>
        <v/>
      </c>
    </row>
    <row r="600" spans="2:8" x14ac:dyDescent="0.25">
      <c r="B600" s="109" t="str">
        <f>_xlfn.IFNA(INDEX(l_act!$B$3:$B$65537,MATCH($A600,l_act!$A$3:$A$65537,0)),"")</f>
        <v/>
      </c>
      <c r="D600" s="66" t="str">
        <f>_xlfn.IFNA(_xlfn.IFNA(_xlfn.IFNA(INDEX(l_goods!$B$3:$B$65537,MATCH($C600,l_goods!$A$3:$A$65537,0)),INDEX(background_technosphere!$F$2:$F$65536,MATCH($C600,background_technosphere!$C$2:$C$65536,0))),INDEX(l_fp!$B$3:$B$65537,MATCH($C600,l_fp!$A$3:$A$65537,0))),"")</f>
        <v/>
      </c>
      <c r="H600" s="110" t="str">
        <f>_xlfn.IFNA(_xlfn.IFNA(_xlfn.IFNA(INDEX(l_goods!$B$3:$B$65537,MATCH($G600,l_goods!$A$3:$A$65537,0)),INDEX(background_technosphere!$F$2:$F$65536,MATCH($G600,background_technosphere!$C$2:$C$65536,0))),INDEX(l_fp!$B$3:$B$65537,MATCH($G600,l_fp!$A$3:$A$65537,0))),"")</f>
        <v/>
      </c>
    </row>
    <row r="601" spans="2:8" x14ac:dyDescent="0.25">
      <c r="B601" s="109" t="str">
        <f>_xlfn.IFNA(INDEX(l_act!$B$3:$B$65537,MATCH($A601,l_act!$A$3:$A$65537,0)),"")</f>
        <v/>
      </c>
      <c r="D601" s="66" t="str">
        <f>_xlfn.IFNA(_xlfn.IFNA(_xlfn.IFNA(INDEX(l_goods!$B$3:$B$65537,MATCH($C601,l_goods!$A$3:$A$65537,0)),INDEX(background_technosphere!$F$2:$F$65536,MATCH($C601,background_technosphere!$C$2:$C$65536,0))),INDEX(l_fp!$B$3:$B$65537,MATCH($C601,l_fp!$A$3:$A$65537,0))),"")</f>
        <v/>
      </c>
      <c r="H601" s="110" t="str">
        <f>_xlfn.IFNA(_xlfn.IFNA(_xlfn.IFNA(INDEX(l_goods!$B$3:$B$65537,MATCH($G601,l_goods!$A$3:$A$65537,0)),INDEX(background_technosphere!$F$2:$F$65536,MATCH($G601,background_technosphere!$C$2:$C$65536,0))),INDEX(l_fp!$B$3:$B$65537,MATCH($G601,l_fp!$A$3:$A$65537,0))),"")</f>
        <v/>
      </c>
    </row>
    <row r="602" spans="2:8" x14ac:dyDescent="0.25">
      <c r="B602" s="109" t="str">
        <f>_xlfn.IFNA(INDEX(l_act!$B$3:$B$65537,MATCH($A602,l_act!$A$3:$A$65537,0)),"")</f>
        <v/>
      </c>
      <c r="D602" s="66" t="str">
        <f>_xlfn.IFNA(_xlfn.IFNA(_xlfn.IFNA(INDEX(l_goods!$B$3:$B$65537,MATCH($C602,l_goods!$A$3:$A$65537,0)),INDEX(background_technosphere!$F$2:$F$65536,MATCH($C602,background_technosphere!$C$2:$C$65536,0))),INDEX(l_fp!$B$3:$B$65537,MATCH($C602,l_fp!$A$3:$A$65537,0))),"")</f>
        <v/>
      </c>
      <c r="H602" s="110" t="str">
        <f>_xlfn.IFNA(_xlfn.IFNA(_xlfn.IFNA(INDEX(l_goods!$B$3:$B$65537,MATCH($G602,l_goods!$A$3:$A$65537,0)),INDEX(background_technosphere!$F$2:$F$65536,MATCH($G602,background_technosphere!$C$2:$C$65536,0))),INDEX(l_fp!$B$3:$B$65537,MATCH($G602,l_fp!$A$3:$A$65537,0))),"")</f>
        <v/>
      </c>
    </row>
    <row r="603" spans="2:8" x14ac:dyDescent="0.25">
      <c r="B603" s="109" t="str">
        <f>_xlfn.IFNA(INDEX(l_act!$B$3:$B$65537,MATCH($A603,l_act!$A$3:$A$65537,0)),"")</f>
        <v/>
      </c>
      <c r="D603" s="66" t="str">
        <f>_xlfn.IFNA(_xlfn.IFNA(_xlfn.IFNA(INDEX(l_goods!$B$3:$B$65537,MATCH($C603,l_goods!$A$3:$A$65537,0)),INDEX(background_technosphere!$F$2:$F$65536,MATCH($C603,background_technosphere!$C$2:$C$65536,0))),INDEX(l_fp!$B$3:$B$65537,MATCH($C603,l_fp!$A$3:$A$65537,0))),"")</f>
        <v/>
      </c>
      <c r="H603" s="110" t="str">
        <f>_xlfn.IFNA(_xlfn.IFNA(_xlfn.IFNA(INDEX(l_goods!$B$3:$B$65537,MATCH($G603,l_goods!$A$3:$A$65537,0)),INDEX(background_technosphere!$F$2:$F$65536,MATCH($G603,background_technosphere!$C$2:$C$65536,0))),INDEX(l_fp!$B$3:$B$65537,MATCH($G603,l_fp!$A$3:$A$65537,0))),"")</f>
        <v/>
      </c>
    </row>
    <row r="604" spans="2:8" x14ac:dyDescent="0.25">
      <c r="B604" s="109" t="str">
        <f>_xlfn.IFNA(INDEX(l_act!$B$3:$B$65537,MATCH($A604,l_act!$A$3:$A$65537,0)),"")</f>
        <v/>
      </c>
      <c r="D604" s="66" t="str">
        <f>_xlfn.IFNA(_xlfn.IFNA(_xlfn.IFNA(INDEX(l_goods!$B$3:$B$65537,MATCH($C604,l_goods!$A$3:$A$65537,0)),INDEX(background_technosphere!$F$2:$F$65536,MATCH($C604,background_technosphere!$C$2:$C$65536,0))),INDEX(l_fp!$B$3:$B$65537,MATCH($C604,l_fp!$A$3:$A$65537,0))),"")</f>
        <v/>
      </c>
      <c r="H604" s="110" t="str">
        <f>_xlfn.IFNA(_xlfn.IFNA(_xlfn.IFNA(INDEX(l_goods!$B$3:$B$65537,MATCH($G604,l_goods!$A$3:$A$65537,0)),INDEX(background_technosphere!$F$2:$F$65536,MATCH($G604,background_technosphere!$C$2:$C$65536,0))),INDEX(l_fp!$B$3:$B$65537,MATCH($G604,l_fp!$A$3:$A$65537,0))),"")</f>
        <v/>
      </c>
    </row>
    <row r="605" spans="2:8" x14ac:dyDescent="0.25">
      <c r="B605" s="109" t="str">
        <f>_xlfn.IFNA(INDEX(l_act!$B$3:$B$65537,MATCH($A605,l_act!$A$3:$A$65537,0)),"")</f>
        <v/>
      </c>
      <c r="D605" s="66" t="str">
        <f>_xlfn.IFNA(_xlfn.IFNA(_xlfn.IFNA(INDEX(l_goods!$B$3:$B$65537,MATCH($C605,l_goods!$A$3:$A$65537,0)),INDEX(background_technosphere!$F$2:$F$65536,MATCH($C605,background_technosphere!$C$2:$C$65536,0))),INDEX(l_fp!$B$3:$B$65537,MATCH($C605,l_fp!$A$3:$A$65537,0))),"")</f>
        <v/>
      </c>
      <c r="H605" s="110" t="str">
        <f>_xlfn.IFNA(_xlfn.IFNA(_xlfn.IFNA(INDEX(l_goods!$B$3:$B$65537,MATCH($G605,l_goods!$A$3:$A$65537,0)),INDEX(background_technosphere!$F$2:$F$65536,MATCH($G605,background_technosphere!$C$2:$C$65536,0))),INDEX(l_fp!$B$3:$B$65537,MATCH($G605,l_fp!$A$3:$A$65537,0))),"")</f>
        <v/>
      </c>
    </row>
    <row r="606" spans="2:8" x14ac:dyDescent="0.25">
      <c r="B606" s="109" t="str">
        <f>_xlfn.IFNA(INDEX(l_act!$B$3:$B$65537,MATCH($A606,l_act!$A$3:$A$65537,0)),"")</f>
        <v/>
      </c>
      <c r="D606" s="66" t="str">
        <f>_xlfn.IFNA(_xlfn.IFNA(_xlfn.IFNA(INDEX(l_goods!$B$3:$B$65537,MATCH($C606,l_goods!$A$3:$A$65537,0)),INDEX(background_technosphere!$F$2:$F$65536,MATCH($C606,background_technosphere!$C$2:$C$65536,0))),INDEX(l_fp!$B$3:$B$65537,MATCH($C606,l_fp!$A$3:$A$65537,0))),"")</f>
        <v/>
      </c>
      <c r="H606" s="110" t="str">
        <f>_xlfn.IFNA(_xlfn.IFNA(_xlfn.IFNA(INDEX(l_goods!$B$3:$B$65537,MATCH($G606,l_goods!$A$3:$A$65537,0)),INDEX(background_technosphere!$F$2:$F$65536,MATCH($G606,background_technosphere!$C$2:$C$65536,0))),INDEX(l_fp!$B$3:$B$65537,MATCH($G606,l_fp!$A$3:$A$65537,0))),"")</f>
        <v/>
      </c>
    </row>
    <row r="607" spans="2:8" x14ac:dyDescent="0.25">
      <c r="B607" s="109" t="str">
        <f>_xlfn.IFNA(INDEX(l_act!$B$3:$B$65537,MATCH($A607,l_act!$A$3:$A$65537,0)),"")</f>
        <v/>
      </c>
      <c r="D607" s="66" t="str">
        <f>_xlfn.IFNA(_xlfn.IFNA(_xlfn.IFNA(INDEX(l_goods!$B$3:$B$65537,MATCH($C607,l_goods!$A$3:$A$65537,0)),INDEX(background_technosphere!$F$2:$F$65536,MATCH($C607,background_technosphere!$C$2:$C$65536,0))),INDEX(l_fp!$B$3:$B$65537,MATCH($C607,l_fp!$A$3:$A$65537,0))),"")</f>
        <v/>
      </c>
      <c r="H607" s="110" t="str">
        <f>_xlfn.IFNA(_xlfn.IFNA(_xlfn.IFNA(INDEX(l_goods!$B$3:$B$65537,MATCH($G607,l_goods!$A$3:$A$65537,0)),INDEX(background_technosphere!$F$2:$F$65536,MATCH($G607,background_technosphere!$C$2:$C$65536,0))),INDEX(l_fp!$B$3:$B$65537,MATCH($G607,l_fp!$A$3:$A$65537,0))),"")</f>
        <v/>
      </c>
    </row>
    <row r="608" spans="2:8" x14ac:dyDescent="0.25">
      <c r="B608" s="109" t="str">
        <f>_xlfn.IFNA(INDEX(l_act!$B$3:$B$65537,MATCH($A608,l_act!$A$3:$A$65537,0)),"")</f>
        <v/>
      </c>
      <c r="D608" s="66" t="str">
        <f>_xlfn.IFNA(_xlfn.IFNA(_xlfn.IFNA(INDEX(l_goods!$B$3:$B$65537,MATCH($C608,l_goods!$A$3:$A$65537,0)),INDEX(background_technosphere!$F$2:$F$65536,MATCH($C608,background_technosphere!$C$2:$C$65536,0))),INDEX(l_fp!$B$3:$B$65537,MATCH($C608,l_fp!$A$3:$A$65537,0))),"")</f>
        <v/>
      </c>
      <c r="H608" s="110" t="str">
        <f>_xlfn.IFNA(_xlfn.IFNA(_xlfn.IFNA(INDEX(l_goods!$B$3:$B$65537,MATCH($G608,l_goods!$A$3:$A$65537,0)),INDEX(background_technosphere!$F$2:$F$65536,MATCH($G608,background_technosphere!$C$2:$C$65536,0))),INDEX(l_fp!$B$3:$B$65537,MATCH($G608,l_fp!$A$3:$A$65537,0))),"")</f>
        <v/>
      </c>
    </row>
    <row r="609" spans="2:8" x14ac:dyDescent="0.25">
      <c r="B609" s="109" t="str">
        <f>_xlfn.IFNA(INDEX(l_act!$B$3:$B$65537,MATCH($A609,l_act!$A$3:$A$65537,0)),"")</f>
        <v/>
      </c>
      <c r="D609" s="66" t="str">
        <f>_xlfn.IFNA(_xlfn.IFNA(_xlfn.IFNA(INDEX(l_goods!$B$3:$B$65537,MATCH($C609,l_goods!$A$3:$A$65537,0)),INDEX(background_technosphere!$F$2:$F$65536,MATCH($C609,background_technosphere!$C$2:$C$65536,0))),INDEX(l_fp!$B$3:$B$65537,MATCH($C609,l_fp!$A$3:$A$65537,0))),"")</f>
        <v/>
      </c>
      <c r="H609" s="110" t="str">
        <f>_xlfn.IFNA(_xlfn.IFNA(_xlfn.IFNA(INDEX(l_goods!$B$3:$B$65537,MATCH($G609,l_goods!$A$3:$A$65537,0)),INDEX(background_technosphere!$F$2:$F$65536,MATCH($G609,background_technosphere!$C$2:$C$65536,0))),INDEX(l_fp!$B$3:$B$65537,MATCH($G609,l_fp!$A$3:$A$65537,0))),"")</f>
        <v/>
      </c>
    </row>
    <row r="610" spans="2:8" x14ac:dyDescent="0.25">
      <c r="B610" s="109" t="str">
        <f>_xlfn.IFNA(INDEX(l_act!$B$3:$B$65537,MATCH($A610,l_act!$A$3:$A$65537,0)),"")</f>
        <v/>
      </c>
      <c r="D610" s="66" t="str">
        <f>_xlfn.IFNA(_xlfn.IFNA(_xlfn.IFNA(INDEX(l_goods!$B$3:$B$65537,MATCH($C610,l_goods!$A$3:$A$65537,0)),INDEX(background_technosphere!$F$2:$F$65536,MATCH($C610,background_technosphere!$C$2:$C$65536,0))),INDEX(l_fp!$B$3:$B$65537,MATCH($C610,l_fp!$A$3:$A$65537,0))),"")</f>
        <v/>
      </c>
      <c r="H610" s="110" t="str">
        <f>_xlfn.IFNA(_xlfn.IFNA(_xlfn.IFNA(INDEX(l_goods!$B$3:$B$65537,MATCH($G610,l_goods!$A$3:$A$65537,0)),INDEX(background_technosphere!$F$2:$F$65536,MATCH($G610,background_technosphere!$C$2:$C$65536,0))),INDEX(l_fp!$B$3:$B$65537,MATCH($G610,l_fp!$A$3:$A$65537,0))),"")</f>
        <v/>
      </c>
    </row>
    <row r="611" spans="2:8" x14ac:dyDescent="0.25">
      <c r="B611" s="109" t="str">
        <f>_xlfn.IFNA(INDEX(l_act!$B$3:$B$65537,MATCH($A611,l_act!$A$3:$A$65537,0)),"")</f>
        <v/>
      </c>
      <c r="D611" s="66" t="str">
        <f>_xlfn.IFNA(_xlfn.IFNA(_xlfn.IFNA(INDEX(l_goods!$B$3:$B$65537,MATCH($C611,l_goods!$A$3:$A$65537,0)),INDEX(background_technosphere!$F$2:$F$65536,MATCH($C611,background_technosphere!$C$2:$C$65536,0))),INDEX(l_fp!$B$3:$B$65537,MATCH($C611,l_fp!$A$3:$A$65537,0))),"")</f>
        <v/>
      </c>
      <c r="H611" s="110" t="str">
        <f>_xlfn.IFNA(_xlfn.IFNA(_xlfn.IFNA(INDEX(l_goods!$B$3:$B$65537,MATCH($G611,l_goods!$A$3:$A$65537,0)),INDEX(background_technosphere!$F$2:$F$65536,MATCH($G611,background_technosphere!$C$2:$C$65536,0))),INDEX(l_fp!$B$3:$B$65537,MATCH($G611,l_fp!$A$3:$A$65537,0))),"")</f>
        <v/>
      </c>
    </row>
    <row r="612" spans="2:8" x14ac:dyDescent="0.25">
      <c r="B612" s="109" t="str">
        <f>_xlfn.IFNA(INDEX(l_act!$B$3:$B$65537,MATCH($A612,l_act!$A$3:$A$65537,0)),"")</f>
        <v/>
      </c>
      <c r="D612" s="66" t="str">
        <f>_xlfn.IFNA(_xlfn.IFNA(_xlfn.IFNA(INDEX(l_goods!$B$3:$B$65537,MATCH($C612,l_goods!$A$3:$A$65537,0)),INDEX(background_technosphere!$F$2:$F$65536,MATCH($C612,background_technosphere!$C$2:$C$65536,0))),INDEX(l_fp!$B$3:$B$65537,MATCH($C612,l_fp!$A$3:$A$65537,0))),"")</f>
        <v/>
      </c>
      <c r="H612" s="110" t="str">
        <f>_xlfn.IFNA(_xlfn.IFNA(_xlfn.IFNA(INDEX(l_goods!$B$3:$B$65537,MATCH($G612,l_goods!$A$3:$A$65537,0)),INDEX(background_technosphere!$F$2:$F$65536,MATCH($G612,background_technosphere!$C$2:$C$65536,0))),INDEX(l_fp!$B$3:$B$65537,MATCH($G612,l_fp!$A$3:$A$65537,0))),"")</f>
        <v/>
      </c>
    </row>
    <row r="613" spans="2:8" x14ac:dyDescent="0.25">
      <c r="B613" s="109" t="str">
        <f>_xlfn.IFNA(INDEX(l_act!$B$3:$B$65537,MATCH($A613,l_act!$A$3:$A$65537,0)),"")</f>
        <v/>
      </c>
      <c r="D613" s="66" t="str">
        <f>_xlfn.IFNA(_xlfn.IFNA(_xlfn.IFNA(INDEX(l_goods!$B$3:$B$65537,MATCH($C613,l_goods!$A$3:$A$65537,0)),INDEX(background_technosphere!$F$2:$F$65536,MATCH($C613,background_technosphere!$C$2:$C$65536,0))),INDEX(l_fp!$B$3:$B$65537,MATCH($C613,l_fp!$A$3:$A$65537,0))),"")</f>
        <v/>
      </c>
      <c r="H613" s="110" t="str">
        <f>_xlfn.IFNA(_xlfn.IFNA(_xlfn.IFNA(INDEX(l_goods!$B$3:$B$65537,MATCH($G613,l_goods!$A$3:$A$65537,0)),INDEX(background_technosphere!$F$2:$F$65536,MATCH($G613,background_technosphere!$C$2:$C$65536,0))),INDEX(l_fp!$B$3:$B$65537,MATCH($G613,l_fp!$A$3:$A$65537,0))),"")</f>
        <v/>
      </c>
    </row>
    <row r="614" spans="2:8" x14ac:dyDescent="0.25">
      <c r="B614" s="109" t="str">
        <f>_xlfn.IFNA(INDEX(l_act!$B$3:$B$65537,MATCH($A614,l_act!$A$3:$A$65537,0)),"")</f>
        <v/>
      </c>
      <c r="D614" s="66" t="str">
        <f>_xlfn.IFNA(_xlfn.IFNA(_xlfn.IFNA(INDEX(l_goods!$B$3:$B$65537,MATCH($C614,l_goods!$A$3:$A$65537,0)),INDEX(background_technosphere!$F$2:$F$65536,MATCH($C614,background_technosphere!$C$2:$C$65536,0))),INDEX(l_fp!$B$3:$B$65537,MATCH($C614,l_fp!$A$3:$A$65537,0))),"")</f>
        <v/>
      </c>
      <c r="H614" s="110" t="str">
        <f>_xlfn.IFNA(_xlfn.IFNA(_xlfn.IFNA(INDEX(l_goods!$B$3:$B$65537,MATCH($G614,l_goods!$A$3:$A$65537,0)),INDEX(background_technosphere!$F$2:$F$65536,MATCH($G614,background_technosphere!$C$2:$C$65536,0))),INDEX(l_fp!$B$3:$B$65537,MATCH($G614,l_fp!$A$3:$A$65537,0))),"")</f>
        <v/>
      </c>
    </row>
    <row r="615" spans="2:8" x14ac:dyDescent="0.25">
      <c r="B615" s="109" t="str">
        <f>_xlfn.IFNA(INDEX(l_act!$B$3:$B$65537,MATCH($A615,l_act!$A$3:$A$65537,0)),"")</f>
        <v/>
      </c>
      <c r="D615" s="66" t="str">
        <f>_xlfn.IFNA(_xlfn.IFNA(_xlfn.IFNA(INDEX(l_goods!$B$3:$B$65537,MATCH($C615,l_goods!$A$3:$A$65537,0)),INDEX(background_technosphere!$F$2:$F$65536,MATCH($C615,background_technosphere!$C$2:$C$65536,0))),INDEX(l_fp!$B$3:$B$65537,MATCH($C615,l_fp!$A$3:$A$65537,0))),"")</f>
        <v/>
      </c>
      <c r="H615" s="110" t="str">
        <f>_xlfn.IFNA(_xlfn.IFNA(_xlfn.IFNA(INDEX(l_goods!$B$3:$B$65537,MATCH($G615,l_goods!$A$3:$A$65537,0)),INDEX(background_technosphere!$F$2:$F$65536,MATCH($G615,background_technosphere!$C$2:$C$65536,0))),INDEX(l_fp!$B$3:$B$65537,MATCH($G615,l_fp!$A$3:$A$65537,0))),"")</f>
        <v/>
      </c>
    </row>
    <row r="616" spans="2:8" x14ac:dyDescent="0.25">
      <c r="B616" s="109" t="str">
        <f>_xlfn.IFNA(INDEX(l_act!$B$3:$B$65537,MATCH($A616,l_act!$A$3:$A$65537,0)),"")</f>
        <v/>
      </c>
      <c r="D616" s="66" t="str">
        <f>_xlfn.IFNA(_xlfn.IFNA(_xlfn.IFNA(INDEX(l_goods!$B$3:$B$65537,MATCH($C616,l_goods!$A$3:$A$65537,0)),INDEX(background_technosphere!$F$2:$F$65536,MATCH($C616,background_technosphere!$C$2:$C$65536,0))),INDEX(l_fp!$B$3:$B$65537,MATCH($C616,l_fp!$A$3:$A$65537,0))),"")</f>
        <v/>
      </c>
      <c r="H616" s="110" t="str">
        <f>_xlfn.IFNA(_xlfn.IFNA(_xlfn.IFNA(INDEX(l_goods!$B$3:$B$65537,MATCH($G616,l_goods!$A$3:$A$65537,0)),INDEX(background_technosphere!$F$2:$F$65536,MATCH($G616,background_technosphere!$C$2:$C$65536,0))),INDEX(l_fp!$B$3:$B$65537,MATCH($G616,l_fp!$A$3:$A$65537,0))),"")</f>
        <v/>
      </c>
    </row>
    <row r="617" spans="2:8" x14ac:dyDescent="0.25">
      <c r="B617" s="109" t="str">
        <f>_xlfn.IFNA(INDEX(l_act!$B$3:$B$65537,MATCH($A617,l_act!$A$3:$A$65537,0)),"")</f>
        <v/>
      </c>
      <c r="D617" s="66" t="str">
        <f>_xlfn.IFNA(_xlfn.IFNA(_xlfn.IFNA(INDEX(l_goods!$B$3:$B$65537,MATCH($C617,l_goods!$A$3:$A$65537,0)),INDEX(background_technosphere!$F$2:$F$65536,MATCH($C617,background_technosphere!$C$2:$C$65536,0))),INDEX(l_fp!$B$3:$B$65537,MATCH($C617,l_fp!$A$3:$A$65537,0))),"")</f>
        <v/>
      </c>
      <c r="H617" s="110" t="str">
        <f>_xlfn.IFNA(_xlfn.IFNA(_xlfn.IFNA(INDEX(l_goods!$B$3:$B$65537,MATCH($G617,l_goods!$A$3:$A$65537,0)),INDEX(background_technosphere!$F$2:$F$65536,MATCH($G617,background_technosphere!$C$2:$C$65536,0))),INDEX(l_fp!$B$3:$B$65537,MATCH($G617,l_fp!$A$3:$A$65537,0))),"")</f>
        <v/>
      </c>
    </row>
    <row r="618" spans="2:8" x14ac:dyDescent="0.25">
      <c r="B618" s="109" t="str">
        <f>_xlfn.IFNA(INDEX(l_act!$B$3:$B$65537,MATCH($A618,l_act!$A$3:$A$65537,0)),"")</f>
        <v/>
      </c>
      <c r="D618" s="66" t="str">
        <f>_xlfn.IFNA(_xlfn.IFNA(_xlfn.IFNA(INDEX(l_goods!$B$3:$B$65537,MATCH($C618,l_goods!$A$3:$A$65537,0)),INDEX(background_technosphere!$F$2:$F$65536,MATCH($C618,background_technosphere!$C$2:$C$65536,0))),INDEX(l_fp!$B$3:$B$65537,MATCH($C618,l_fp!$A$3:$A$65537,0))),"")</f>
        <v/>
      </c>
      <c r="H618" s="110" t="str">
        <f>_xlfn.IFNA(_xlfn.IFNA(_xlfn.IFNA(INDEX(l_goods!$B$3:$B$65537,MATCH($G618,l_goods!$A$3:$A$65537,0)),INDEX(background_technosphere!$F$2:$F$65536,MATCH($G618,background_technosphere!$C$2:$C$65536,0))),INDEX(l_fp!$B$3:$B$65537,MATCH($G618,l_fp!$A$3:$A$65537,0))),"")</f>
        <v/>
      </c>
    </row>
    <row r="619" spans="2:8" x14ac:dyDescent="0.25">
      <c r="B619" s="109" t="str">
        <f>_xlfn.IFNA(INDEX(l_act!$B$3:$B$65537,MATCH($A619,l_act!$A$3:$A$65537,0)),"")</f>
        <v/>
      </c>
      <c r="D619" s="66" t="str">
        <f>_xlfn.IFNA(_xlfn.IFNA(_xlfn.IFNA(INDEX(l_goods!$B$3:$B$65537,MATCH($C619,l_goods!$A$3:$A$65537,0)),INDEX(background_technosphere!$F$2:$F$65536,MATCH($C619,background_technosphere!$C$2:$C$65536,0))),INDEX(l_fp!$B$3:$B$65537,MATCH($C619,l_fp!$A$3:$A$65537,0))),"")</f>
        <v/>
      </c>
      <c r="H619" s="110" t="str">
        <f>_xlfn.IFNA(_xlfn.IFNA(_xlfn.IFNA(INDEX(l_goods!$B$3:$B$65537,MATCH($G619,l_goods!$A$3:$A$65537,0)),INDEX(background_technosphere!$F$2:$F$65536,MATCH($G619,background_technosphere!$C$2:$C$65536,0))),INDEX(l_fp!$B$3:$B$65537,MATCH($G619,l_fp!$A$3:$A$65537,0))),"")</f>
        <v/>
      </c>
    </row>
    <row r="620" spans="2:8" x14ac:dyDescent="0.25">
      <c r="B620" s="109" t="str">
        <f>_xlfn.IFNA(INDEX(l_act!$B$3:$B$65537,MATCH($A620,l_act!$A$3:$A$65537,0)),"")</f>
        <v/>
      </c>
      <c r="D620" s="66" t="str">
        <f>_xlfn.IFNA(_xlfn.IFNA(_xlfn.IFNA(INDEX(l_goods!$B$3:$B$65537,MATCH($C620,l_goods!$A$3:$A$65537,0)),INDEX(background_technosphere!$F$2:$F$65536,MATCH($C620,background_technosphere!$C$2:$C$65536,0))),INDEX(l_fp!$B$3:$B$65537,MATCH($C620,l_fp!$A$3:$A$65537,0))),"")</f>
        <v/>
      </c>
      <c r="H620" s="110" t="str">
        <f>_xlfn.IFNA(_xlfn.IFNA(_xlfn.IFNA(INDEX(l_goods!$B$3:$B$65537,MATCH($G620,l_goods!$A$3:$A$65537,0)),INDEX(background_technosphere!$F$2:$F$65536,MATCH($G620,background_technosphere!$C$2:$C$65536,0))),INDEX(l_fp!$B$3:$B$65537,MATCH($G620,l_fp!$A$3:$A$65537,0))),"")</f>
        <v/>
      </c>
    </row>
    <row r="621" spans="2:8" x14ac:dyDescent="0.25">
      <c r="B621" s="109" t="str">
        <f>_xlfn.IFNA(INDEX(l_act!$B$3:$B$65537,MATCH($A621,l_act!$A$3:$A$65537,0)),"")</f>
        <v/>
      </c>
      <c r="D621" s="66" t="str">
        <f>_xlfn.IFNA(_xlfn.IFNA(_xlfn.IFNA(INDEX(l_goods!$B$3:$B$65537,MATCH($C621,l_goods!$A$3:$A$65537,0)),INDEX(background_technosphere!$F$2:$F$65536,MATCH($C621,background_technosphere!$C$2:$C$65536,0))),INDEX(l_fp!$B$3:$B$65537,MATCH($C621,l_fp!$A$3:$A$65537,0))),"")</f>
        <v/>
      </c>
      <c r="H621" s="110" t="str">
        <f>_xlfn.IFNA(_xlfn.IFNA(_xlfn.IFNA(INDEX(l_goods!$B$3:$B$65537,MATCH($G621,l_goods!$A$3:$A$65537,0)),INDEX(background_technosphere!$F$2:$F$65536,MATCH($G621,background_technosphere!$C$2:$C$65536,0))),INDEX(l_fp!$B$3:$B$65537,MATCH($G621,l_fp!$A$3:$A$65537,0))),"")</f>
        <v/>
      </c>
    </row>
    <row r="622" spans="2:8" x14ac:dyDescent="0.25">
      <c r="B622" s="109" t="str">
        <f>_xlfn.IFNA(INDEX(l_act!$B$3:$B$65537,MATCH($A622,l_act!$A$3:$A$65537,0)),"")</f>
        <v/>
      </c>
      <c r="D622" s="66" t="str">
        <f>_xlfn.IFNA(_xlfn.IFNA(_xlfn.IFNA(INDEX(l_goods!$B$3:$B$65537,MATCH($C622,l_goods!$A$3:$A$65537,0)),INDEX(background_technosphere!$F$2:$F$65536,MATCH($C622,background_technosphere!$C$2:$C$65536,0))),INDEX(l_fp!$B$3:$B$65537,MATCH($C622,l_fp!$A$3:$A$65537,0))),"")</f>
        <v/>
      </c>
      <c r="H622" s="110" t="str">
        <f>_xlfn.IFNA(_xlfn.IFNA(_xlfn.IFNA(INDEX(l_goods!$B$3:$B$65537,MATCH($G622,l_goods!$A$3:$A$65537,0)),INDEX(background_technosphere!$F$2:$F$65536,MATCH($G622,background_technosphere!$C$2:$C$65536,0))),INDEX(l_fp!$B$3:$B$65537,MATCH($G622,l_fp!$A$3:$A$65537,0))),"")</f>
        <v/>
      </c>
    </row>
    <row r="623" spans="2:8" x14ac:dyDescent="0.25">
      <c r="B623" s="109" t="str">
        <f>_xlfn.IFNA(INDEX(l_act!$B$3:$B$65537,MATCH($A623,l_act!$A$3:$A$65537,0)),"")</f>
        <v/>
      </c>
      <c r="D623" s="66" t="str">
        <f>_xlfn.IFNA(_xlfn.IFNA(_xlfn.IFNA(INDEX(l_goods!$B$3:$B$65537,MATCH($C623,l_goods!$A$3:$A$65537,0)),INDEX(background_technosphere!$F$2:$F$65536,MATCH($C623,background_technosphere!$C$2:$C$65536,0))),INDEX(l_fp!$B$3:$B$65537,MATCH($C623,l_fp!$A$3:$A$65537,0))),"")</f>
        <v/>
      </c>
      <c r="H623" s="110" t="str">
        <f>_xlfn.IFNA(_xlfn.IFNA(_xlfn.IFNA(INDEX(l_goods!$B$3:$B$65537,MATCH($G623,l_goods!$A$3:$A$65537,0)),INDEX(background_technosphere!$F$2:$F$65536,MATCH($G623,background_technosphere!$C$2:$C$65536,0))),INDEX(l_fp!$B$3:$B$65537,MATCH($G623,l_fp!$A$3:$A$65537,0))),"")</f>
        <v/>
      </c>
    </row>
    <row r="624" spans="2:8" x14ac:dyDescent="0.25">
      <c r="B624" s="109" t="str">
        <f>_xlfn.IFNA(INDEX(l_act!$B$3:$B$65537,MATCH($A624,l_act!$A$3:$A$65537,0)),"")</f>
        <v/>
      </c>
      <c r="D624" s="66" t="str">
        <f>_xlfn.IFNA(_xlfn.IFNA(_xlfn.IFNA(INDEX(l_goods!$B$3:$B$65537,MATCH($C624,l_goods!$A$3:$A$65537,0)),INDEX(background_technosphere!$F$2:$F$65536,MATCH($C624,background_technosphere!$C$2:$C$65536,0))),INDEX(l_fp!$B$3:$B$65537,MATCH($C624,l_fp!$A$3:$A$65537,0))),"")</f>
        <v/>
      </c>
      <c r="H624" s="110" t="str">
        <f>_xlfn.IFNA(_xlfn.IFNA(_xlfn.IFNA(INDEX(l_goods!$B$3:$B$65537,MATCH($G624,l_goods!$A$3:$A$65537,0)),INDEX(background_technosphere!$F$2:$F$65536,MATCH($G624,background_technosphere!$C$2:$C$65536,0))),INDEX(l_fp!$B$3:$B$65537,MATCH($G624,l_fp!$A$3:$A$65537,0))),"")</f>
        <v/>
      </c>
    </row>
    <row r="625" spans="2:8" x14ac:dyDescent="0.25">
      <c r="B625" s="109" t="str">
        <f>_xlfn.IFNA(INDEX(l_act!$B$3:$B$65537,MATCH($A625,l_act!$A$3:$A$65537,0)),"")</f>
        <v/>
      </c>
      <c r="D625" s="66" t="str">
        <f>_xlfn.IFNA(_xlfn.IFNA(_xlfn.IFNA(INDEX(l_goods!$B$3:$B$65537,MATCH($C625,l_goods!$A$3:$A$65537,0)),INDEX(background_technosphere!$F$2:$F$65536,MATCH($C625,background_technosphere!$C$2:$C$65536,0))),INDEX(l_fp!$B$3:$B$65537,MATCH($C625,l_fp!$A$3:$A$65537,0))),"")</f>
        <v/>
      </c>
      <c r="H625" s="110" t="str">
        <f>_xlfn.IFNA(_xlfn.IFNA(_xlfn.IFNA(INDEX(l_goods!$B$3:$B$65537,MATCH($G625,l_goods!$A$3:$A$65537,0)),INDEX(background_technosphere!$F$2:$F$65536,MATCH($G625,background_technosphere!$C$2:$C$65536,0))),INDEX(l_fp!$B$3:$B$65537,MATCH($G625,l_fp!$A$3:$A$65537,0))),"")</f>
        <v/>
      </c>
    </row>
    <row r="626" spans="2:8" x14ac:dyDescent="0.25">
      <c r="B626" s="109" t="str">
        <f>_xlfn.IFNA(INDEX(l_act!$B$3:$B$65537,MATCH($A626,l_act!$A$3:$A$65537,0)),"")</f>
        <v/>
      </c>
      <c r="D626" s="66" t="str">
        <f>_xlfn.IFNA(_xlfn.IFNA(_xlfn.IFNA(INDEX(l_goods!$B$3:$B$65537,MATCH($C626,l_goods!$A$3:$A$65537,0)),INDEX(background_technosphere!$F$2:$F$65536,MATCH($C626,background_technosphere!$C$2:$C$65536,0))),INDEX(l_fp!$B$3:$B$65537,MATCH($C626,l_fp!$A$3:$A$65537,0))),"")</f>
        <v/>
      </c>
      <c r="H626" s="110" t="str">
        <f>_xlfn.IFNA(_xlfn.IFNA(_xlfn.IFNA(INDEX(l_goods!$B$3:$B$65537,MATCH($G626,l_goods!$A$3:$A$65537,0)),INDEX(background_technosphere!$F$2:$F$65536,MATCH($G626,background_technosphere!$C$2:$C$65536,0))),INDEX(l_fp!$B$3:$B$65537,MATCH($G626,l_fp!$A$3:$A$65537,0))),"")</f>
        <v/>
      </c>
    </row>
    <row r="627" spans="2:8" x14ac:dyDescent="0.25">
      <c r="B627" s="109" t="str">
        <f>_xlfn.IFNA(INDEX(l_act!$B$3:$B$65537,MATCH($A627,l_act!$A$3:$A$65537,0)),"")</f>
        <v/>
      </c>
      <c r="D627" s="66" t="str">
        <f>_xlfn.IFNA(_xlfn.IFNA(_xlfn.IFNA(INDEX(l_goods!$B$3:$B$65537,MATCH($C627,l_goods!$A$3:$A$65537,0)),INDEX(background_technosphere!$F$2:$F$65536,MATCH($C627,background_technosphere!$C$2:$C$65536,0))),INDEX(l_fp!$B$3:$B$65537,MATCH($C627,l_fp!$A$3:$A$65537,0))),"")</f>
        <v/>
      </c>
      <c r="H627" s="110" t="str">
        <f>_xlfn.IFNA(_xlfn.IFNA(_xlfn.IFNA(INDEX(l_goods!$B$3:$B$65537,MATCH($G627,l_goods!$A$3:$A$65537,0)),INDEX(background_technosphere!$F$2:$F$65536,MATCH($G627,background_technosphere!$C$2:$C$65536,0))),INDEX(l_fp!$B$3:$B$65537,MATCH($G627,l_fp!$A$3:$A$65537,0))),"")</f>
        <v/>
      </c>
    </row>
    <row r="628" spans="2:8" x14ac:dyDescent="0.25">
      <c r="B628" s="109" t="str">
        <f>_xlfn.IFNA(INDEX(l_act!$B$3:$B$65537,MATCH($A628,l_act!$A$3:$A$65537,0)),"")</f>
        <v/>
      </c>
      <c r="D628" s="66" t="str">
        <f>_xlfn.IFNA(_xlfn.IFNA(_xlfn.IFNA(INDEX(l_goods!$B$3:$B$65537,MATCH($C628,l_goods!$A$3:$A$65537,0)),INDEX(background_technosphere!$F$2:$F$65536,MATCH($C628,background_technosphere!$C$2:$C$65536,0))),INDEX(l_fp!$B$3:$B$65537,MATCH($C628,l_fp!$A$3:$A$65537,0))),"")</f>
        <v/>
      </c>
      <c r="H628" s="110" t="str">
        <f>_xlfn.IFNA(_xlfn.IFNA(_xlfn.IFNA(INDEX(l_goods!$B$3:$B$65537,MATCH($G628,l_goods!$A$3:$A$65537,0)),INDEX(background_technosphere!$F$2:$F$65536,MATCH($G628,background_technosphere!$C$2:$C$65536,0))),INDEX(l_fp!$B$3:$B$65537,MATCH($G628,l_fp!$A$3:$A$65537,0))),"")</f>
        <v/>
      </c>
    </row>
    <row r="629" spans="2:8" x14ac:dyDescent="0.25">
      <c r="B629" s="109" t="str">
        <f>_xlfn.IFNA(INDEX(l_act!$B$3:$B$65537,MATCH($A629,l_act!$A$3:$A$65537,0)),"")</f>
        <v/>
      </c>
      <c r="D629" s="66" t="str">
        <f>_xlfn.IFNA(_xlfn.IFNA(_xlfn.IFNA(INDEX(l_goods!$B$3:$B$65537,MATCH($C629,l_goods!$A$3:$A$65537,0)),INDEX(background_technosphere!$F$2:$F$65536,MATCH($C629,background_technosphere!$C$2:$C$65536,0))),INDEX(l_fp!$B$3:$B$65537,MATCH($C629,l_fp!$A$3:$A$65537,0))),"")</f>
        <v/>
      </c>
      <c r="H629" s="110" t="str">
        <f>_xlfn.IFNA(_xlfn.IFNA(_xlfn.IFNA(INDEX(l_goods!$B$3:$B$65537,MATCH($G629,l_goods!$A$3:$A$65537,0)),INDEX(background_technosphere!$F$2:$F$65536,MATCH($G629,background_technosphere!$C$2:$C$65536,0))),INDEX(l_fp!$B$3:$B$65537,MATCH($G629,l_fp!$A$3:$A$65537,0))),"")</f>
        <v/>
      </c>
    </row>
    <row r="630" spans="2:8" x14ac:dyDescent="0.25">
      <c r="B630" s="109" t="str">
        <f>_xlfn.IFNA(INDEX(l_act!$B$3:$B$65537,MATCH($A630,l_act!$A$3:$A$65537,0)),"")</f>
        <v/>
      </c>
      <c r="D630" s="66" t="str">
        <f>_xlfn.IFNA(_xlfn.IFNA(_xlfn.IFNA(INDEX(l_goods!$B$3:$B$65537,MATCH($C630,l_goods!$A$3:$A$65537,0)),INDEX(background_technosphere!$F$2:$F$65536,MATCH($C630,background_technosphere!$C$2:$C$65536,0))),INDEX(l_fp!$B$3:$B$65537,MATCH($C630,l_fp!$A$3:$A$65537,0))),"")</f>
        <v/>
      </c>
      <c r="H630" s="110" t="str">
        <f>_xlfn.IFNA(_xlfn.IFNA(_xlfn.IFNA(INDEX(l_goods!$B$3:$B$65537,MATCH($G630,l_goods!$A$3:$A$65537,0)),INDEX(background_technosphere!$F$2:$F$65536,MATCH($G630,background_technosphere!$C$2:$C$65536,0))),INDEX(l_fp!$B$3:$B$65537,MATCH($G630,l_fp!$A$3:$A$65537,0))),"")</f>
        <v/>
      </c>
    </row>
    <row r="631" spans="2:8" x14ac:dyDescent="0.25">
      <c r="B631" s="109" t="str">
        <f>_xlfn.IFNA(INDEX(l_act!$B$3:$B$65537,MATCH($A631,l_act!$A$3:$A$65537,0)),"")</f>
        <v/>
      </c>
      <c r="D631" s="66" t="str">
        <f>_xlfn.IFNA(_xlfn.IFNA(_xlfn.IFNA(INDEX(l_goods!$B$3:$B$65537,MATCH($C631,l_goods!$A$3:$A$65537,0)),INDEX(background_technosphere!$F$2:$F$65536,MATCH($C631,background_technosphere!$C$2:$C$65536,0))),INDEX(l_fp!$B$3:$B$65537,MATCH($C631,l_fp!$A$3:$A$65537,0))),"")</f>
        <v/>
      </c>
      <c r="H631" s="110" t="str">
        <f>_xlfn.IFNA(_xlfn.IFNA(_xlfn.IFNA(INDEX(l_goods!$B$3:$B$65537,MATCH($G631,l_goods!$A$3:$A$65537,0)),INDEX(background_technosphere!$F$2:$F$65536,MATCH($G631,background_technosphere!$C$2:$C$65536,0))),INDEX(l_fp!$B$3:$B$65537,MATCH($G631,l_fp!$A$3:$A$65537,0))),"")</f>
        <v/>
      </c>
    </row>
    <row r="632" spans="2:8" x14ac:dyDescent="0.25">
      <c r="B632" s="109" t="str">
        <f>_xlfn.IFNA(INDEX(l_act!$B$3:$B$65537,MATCH($A632,l_act!$A$3:$A$65537,0)),"")</f>
        <v/>
      </c>
      <c r="D632" s="66" t="str">
        <f>_xlfn.IFNA(_xlfn.IFNA(_xlfn.IFNA(INDEX(l_goods!$B$3:$B$65537,MATCH($C632,l_goods!$A$3:$A$65537,0)),INDEX(background_technosphere!$F$2:$F$65536,MATCH($C632,background_technosphere!$C$2:$C$65536,0))),INDEX(l_fp!$B$3:$B$65537,MATCH($C632,l_fp!$A$3:$A$65537,0))),"")</f>
        <v/>
      </c>
      <c r="H632" s="110" t="str">
        <f>_xlfn.IFNA(_xlfn.IFNA(_xlfn.IFNA(INDEX(l_goods!$B$3:$B$65537,MATCH($G632,l_goods!$A$3:$A$65537,0)),INDEX(background_technosphere!$F$2:$F$65536,MATCH($G632,background_technosphere!$C$2:$C$65536,0))),INDEX(l_fp!$B$3:$B$65537,MATCH($G632,l_fp!$A$3:$A$65537,0))),"")</f>
        <v/>
      </c>
    </row>
    <row r="633" spans="2:8" x14ac:dyDescent="0.25">
      <c r="B633" s="109" t="str">
        <f>_xlfn.IFNA(INDEX(l_act!$B$3:$B$65537,MATCH($A633,l_act!$A$3:$A$65537,0)),"")</f>
        <v/>
      </c>
      <c r="D633" s="66" t="str">
        <f>_xlfn.IFNA(_xlfn.IFNA(_xlfn.IFNA(INDEX(l_goods!$B$3:$B$65537,MATCH($C633,l_goods!$A$3:$A$65537,0)),INDEX(background_technosphere!$F$2:$F$65536,MATCH($C633,background_technosphere!$C$2:$C$65536,0))),INDEX(l_fp!$B$3:$B$65537,MATCH($C633,l_fp!$A$3:$A$65537,0))),"")</f>
        <v/>
      </c>
      <c r="H633" s="110" t="str">
        <f>_xlfn.IFNA(_xlfn.IFNA(_xlfn.IFNA(INDEX(l_goods!$B$3:$B$65537,MATCH($G633,l_goods!$A$3:$A$65537,0)),INDEX(background_technosphere!$F$2:$F$65536,MATCH($G633,background_technosphere!$C$2:$C$65536,0))),INDEX(l_fp!$B$3:$B$65537,MATCH($G633,l_fp!$A$3:$A$65537,0))),"")</f>
        <v/>
      </c>
    </row>
    <row r="634" spans="2:8" x14ac:dyDescent="0.25">
      <c r="B634" s="109" t="str">
        <f>_xlfn.IFNA(INDEX(l_act!$B$3:$B$65537,MATCH($A634,l_act!$A$3:$A$65537,0)),"")</f>
        <v/>
      </c>
      <c r="D634" s="66" t="str">
        <f>_xlfn.IFNA(_xlfn.IFNA(_xlfn.IFNA(INDEX(l_goods!$B$3:$B$65537,MATCH($C634,l_goods!$A$3:$A$65537,0)),INDEX(background_technosphere!$F$2:$F$65536,MATCH($C634,background_technosphere!$C$2:$C$65536,0))),INDEX(l_fp!$B$3:$B$65537,MATCH($C634,l_fp!$A$3:$A$65537,0))),"")</f>
        <v/>
      </c>
      <c r="H634" s="110" t="str">
        <f>_xlfn.IFNA(_xlfn.IFNA(_xlfn.IFNA(INDEX(l_goods!$B$3:$B$65537,MATCH($G634,l_goods!$A$3:$A$65537,0)),INDEX(background_technosphere!$F$2:$F$65536,MATCH($G634,background_technosphere!$C$2:$C$65536,0))),INDEX(l_fp!$B$3:$B$65537,MATCH($G634,l_fp!$A$3:$A$65537,0))),"")</f>
        <v/>
      </c>
    </row>
    <row r="635" spans="2:8" x14ac:dyDescent="0.25">
      <c r="B635" s="109" t="str">
        <f>_xlfn.IFNA(INDEX(l_act!$B$3:$B$65537,MATCH($A635,l_act!$A$3:$A$65537,0)),"")</f>
        <v/>
      </c>
      <c r="D635" s="66" t="str">
        <f>_xlfn.IFNA(_xlfn.IFNA(_xlfn.IFNA(INDEX(l_goods!$B$3:$B$65537,MATCH($C635,l_goods!$A$3:$A$65537,0)),INDEX(background_technosphere!$F$2:$F$65536,MATCH($C635,background_technosphere!$C$2:$C$65536,0))),INDEX(l_fp!$B$3:$B$65537,MATCH($C635,l_fp!$A$3:$A$65537,0))),"")</f>
        <v/>
      </c>
      <c r="H635" s="110" t="str">
        <f>_xlfn.IFNA(_xlfn.IFNA(_xlfn.IFNA(INDEX(l_goods!$B$3:$B$65537,MATCH($G635,l_goods!$A$3:$A$65537,0)),INDEX(background_technosphere!$F$2:$F$65536,MATCH($G635,background_technosphere!$C$2:$C$65536,0))),INDEX(l_fp!$B$3:$B$65537,MATCH($G635,l_fp!$A$3:$A$65537,0))),"")</f>
        <v/>
      </c>
    </row>
    <row r="636" spans="2:8" x14ac:dyDescent="0.25">
      <c r="B636" s="109" t="str">
        <f>_xlfn.IFNA(INDEX(l_act!$B$3:$B$65537,MATCH($A636,l_act!$A$3:$A$65537,0)),"")</f>
        <v/>
      </c>
      <c r="D636" s="66" t="str">
        <f>_xlfn.IFNA(_xlfn.IFNA(_xlfn.IFNA(INDEX(l_goods!$B$3:$B$65537,MATCH($C636,l_goods!$A$3:$A$65537,0)),INDEX(background_technosphere!$F$2:$F$65536,MATCH($C636,background_technosphere!$C$2:$C$65536,0))),INDEX(l_fp!$B$3:$B$65537,MATCH($C636,l_fp!$A$3:$A$65537,0))),"")</f>
        <v/>
      </c>
      <c r="H636" s="110" t="str">
        <f>_xlfn.IFNA(_xlfn.IFNA(_xlfn.IFNA(INDEX(l_goods!$B$3:$B$65537,MATCH($G636,l_goods!$A$3:$A$65537,0)),INDEX(background_technosphere!$F$2:$F$65536,MATCH($G636,background_technosphere!$C$2:$C$65536,0))),INDEX(l_fp!$B$3:$B$65537,MATCH($G636,l_fp!$A$3:$A$65537,0))),"")</f>
        <v/>
      </c>
    </row>
    <row r="637" spans="2:8" x14ac:dyDescent="0.25">
      <c r="B637" s="109" t="str">
        <f>_xlfn.IFNA(INDEX(l_act!$B$3:$B$65537,MATCH($A637,l_act!$A$3:$A$65537,0)),"")</f>
        <v/>
      </c>
      <c r="D637" s="66" t="str">
        <f>_xlfn.IFNA(_xlfn.IFNA(_xlfn.IFNA(INDEX(l_goods!$B$3:$B$65537,MATCH($C637,l_goods!$A$3:$A$65537,0)),INDEX(background_technosphere!$F$2:$F$65536,MATCH($C637,background_technosphere!$C$2:$C$65536,0))),INDEX(l_fp!$B$3:$B$65537,MATCH($C637,l_fp!$A$3:$A$65537,0))),"")</f>
        <v/>
      </c>
      <c r="H637" s="110" t="str">
        <f>_xlfn.IFNA(_xlfn.IFNA(_xlfn.IFNA(INDEX(l_goods!$B$3:$B$65537,MATCH($G637,l_goods!$A$3:$A$65537,0)),INDEX(background_technosphere!$F$2:$F$65536,MATCH($G637,background_technosphere!$C$2:$C$65536,0))),INDEX(l_fp!$B$3:$B$65537,MATCH($G637,l_fp!$A$3:$A$65537,0))),"")</f>
        <v/>
      </c>
    </row>
    <row r="638" spans="2:8" x14ac:dyDescent="0.25">
      <c r="B638" s="109" t="str">
        <f>_xlfn.IFNA(INDEX(l_act!$B$3:$B$65537,MATCH($A638,l_act!$A$3:$A$65537,0)),"")</f>
        <v/>
      </c>
      <c r="D638" s="66" t="str">
        <f>_xlfn.IFNA(_xlfn.IFNA(_xlfn.IFNA(INDEX(l_goods!$B$3:$B$65537,MATCH($C638,l_goods!$A$3:$A$65537,0)),INDEX(background_technosphere!$F$2:$F$65536,MATCH($C638,background_technosphere!$C$2:$C$65536,0))),INDEX(l_fp!$B$3:$B$65537,MATCH($C638,l_fp!$A$3:$A$65537,0))),"")</f>
        <v/>
      </c>
      <c r="H638" s="110" t="str">
        <f>_xlfn.IFNA(_xlfn.IFNA(_xlfn.IFNA(INDEX(l_goods!$B$3:$B$65537,MATCH($G638,l_goods!$A$3:$A$65537,0)),INDEX(background_technosphere!$F$2:$F$65536,MATCH($G638,background_technosphere!$C$2:$C$65536,0))),INDEX(l_fp!$B$3:$B$65537,MATCH($G638,l_fp!$A$3:$A$65537,0))),"")</f>
        <v/>
      </c>
    </row>
    <row r="639" spans="2:8" x14ac:dyDescent="0.25">
      <c r="B639" s="109" t="str">
        <f>_xlfn.IFNA(INDEX(l_act!$B$3:$B$65537,MATCH($A639,l_act!$A$3:$A$65537,0)),"")</f>
        <v/>
      </c>
      <c r="D639" s="66" t="str">
        <f>_xlfn.IFNA(_xlfn.IFNA(_xlfn.IFNA(INDEX(l_goods!$B$3:$B$65537,MATCH($C639,l_goods!$A$3:$A$65537,0)),INDEX(background_technosphere!$F$2:$F$65536,MATCH($C639,background_technosphere!$C$2:$C$65536,0))),INDEX(l_fp!$B$3:$B$65537,MATCH($C639,l_fp!$A$3:$A$65537,0))),"")</f>
        <v/>
      </c>
      <c r="H639" s="110" t="str">
        <f>_xlfn.IFNA(_xlfn.IFNA(_xlfn.IFNA(INDEX(l_goods!$B$3:$B$65537,MATCH($G639,l_goods!$A$3:$A$65537,0)),INDEX(background_technosphere!$F$2:$F$65536,MATCH($G639,background_technosphere!$C$2:$C$65536,0))),INDEX(l_fp!$B$3:$B$65537,MATCH($G639,l_fp!$A$3:$A$65537,0))),"")</f>
        <v/>
      </c>
    </row>
    <row r="640" spans="2:8" x14ac:dyDescent="0.25">
      <c r="B640" s="109" t="str">
        <f>_xlfn.IFNA(INDEX(l_act!$B$3:$B$65537,MATCH($A640,l_act!$A$3:$A$65537,0)),"")</f>
        <v/>
      </c>
      <c r="D640" s="66" t="str">
        <f>_xlfn.IFNA(_xlfn.IFNA(_xlfn.IFNA(INDEX(l_goods!$B$3:$B$65537,MATCH($C640,l_goods!$A$3:$A$65537,0)),INDEX(background_technosphere!$F$2:$F$65536,MATCH($C640,background_technosphere!$C$2:$C$65536,0))),INDEX(l_fp!$B$3:$B$65537,MATCH($C640,l_fp!$A$3:$A$65537,0))),"")</f>
        <v/>
      </c>
      <c r="H640" s="110" t="str">
        <f>_xlfn.IFNA(_xlfn.IFNA(_xlfn.IFNA(INDEX(l_goods!$B$3:$B$65537,MATCH($G640,l_goods!$A$3:$A$65537,0)),INDEX(background_technosphere!$F$2:$F$65536,MATCH($G640,background_technosphere!$C$2:$C$65536,0))),INDEX(l_fp!$B$3:$B$65537,MATCH($G640,l_fp!$A$3:$A$65537,0))),"")</f>
        <v/>
      </c>
    </row>
    <row r="641" spans="2:8" x14ac:dyDescent="0.25">
      <c r="B641" s="109" t="str">
        <f>_xlfn.IFNA(INDEX(l_act!$B$3:$B$65537,MATCH($A641,l_act!$A$3:$A$65537,0)),"")</f>
        <v/>
      </c>
      <c r="D641" s="66" t="str">
        <f>_xlfn.IFNA(_xlfn.IFNA(_xlfn.IFNA(INDEX(l_goods!$B$3:$B$65537,MATCH($C641,l_goods!$A$3:$A$65537,0)),INDEX(background_technosphere!$F$2:$F$65536,MATCH($C641,background_technosphere!$C$2:$C$65536,0))),INDEX(l_fp!$B$3:$B$65537,MATCH($C641,l_fp!$A$3:$A$65537,0))),"")</f>
        <v/>
      </c>
      <c r="H641" s="110" t="str">
        <f>_xlfn.IFNA(_xlfn.IFNA(_xlfn.IFNA(INDEX(l_goods!$B$3:$B$65537,MATCH($G641,l_goods!$A$3:$A$65537,0)),INDEX(background_technosphere!$F$2:$F$65536,MATCH($G641,background_technosphere!$C$2:$C$65536,0))),INDEX(l_fp!$B$3:$B$65537,MATCH($G641,l_fp!$A$3:$A$65537,0))),"")</f>
        <v/>
      </c>
    </row>
    <row r="642" spans="2:8" x14ac:dyDescent="0.25">
      <c r="B642" s="109" t="str">
        <f>_xlfn.IFNA(INDEX(l_act!$B$3:$B$65537,MATCH($A642,l_act!$A$3:$A$65537,0)),"")</f>
        <v/>
      </c>
      <c r="D642" s="66" t="str">
        <f>_xlfn.IFNA(_xlfn.IFNA(_xlfn.IFNA(INDEX(l_goods!$B$3:$B$65537,MATCH($C642,l_goods!$A$3:$A$65537,0)),INDEX(background_technosphere!$F$2:$F$65536,MATCH($C642,background_technosphere!$C$2:$C$65536,0))),INDEX(l_fp!$B$3:$B$65537,MATCH($C642,l_fp!$A$3:$A$65537,0))),"")</f>
        <v/>
      </c>
      <c r="H642" s="110" t="str">
        <f>_xlfn.IFNA(_xlfn.IFNA(_xlfn.IFNA(INDEX(l_goods!$B$3:$B$65537,MATCH($G642,l_goods!$A$3:$A$65537,0)),INDEX(background_technosphere!$F$2:$F$65536,MATCH($G642,background_technosphere!$C$2:$C$65536,0))),INDEX(l_fp!$B$3:$B$65537,MATCH($G642,l_fp!$A$3:$A$65537,0))),"")</f>
        <v/>
      </c>
    </row>
    <row r="643" spans="2:8" x14ac:dyDescent="0.25">
      <c r="B643" s="109" t="str">
        <f>_xlfn.IFNA(INDEX(l_act!$B$3:$B$65537,MATCH($A643,l_act!$A$3:$A$65537,0)),"")</f>
        <v/>
      </c>
      <c r="D643" s="66" t="str">
        <f>_xlfn.IFNA(_xlfn.IFNA(_xlfn.IFNA(INDEX(l_goods!$B$3:$B$65537,MATCH($C643,l_goods!$A$3:$A$65537,0)),INDEX(background_technosphere!$F$2:$F$65536,MATCH($C643,background_technosphere!$C$2:$C$65536,0))),INDEX(l_fp!$B$3:$B$65537,MATCH($C643,l_fp!$A$3:$A$65537,0))),"")</f>
        <v/>
      </c>
      <c r="H643" s="110" t="str">
        <f>_xlfn.IFNA(_xlfn.IFNA(_xlfn.IFNA(INDEX(l_goods!$B$3:$B$65537,MATCH($G643,l_goods!$A$3:$A$65537,0)),INDEX(background_technosphere!$F$2:$F$65536,MATCH($G643,background_technosphere!$C$2:$C$65536,0))),INDEX(l_fp!$B$3:$B$65537,MATCH($G643,l_fp!$A$3:$A$65537,0))),"")</f>
        <v/>
      </c>
    </row>
    <row r="644" spans="2:8" x14ac:dyDescent="0.25">
      <c r="B644" s="109" t="str">
        <f>_xlfn.IFNA(INDEX(l_act!$B$3:$B$65537,MATCH($A644,l_act!$A$3:$A$65537,0)),"")</f>
        <v/>
      </c>
      <c r="D644" s="66" t="str">
        <f>_xlfn.IFNA(_xlfn.IFNA(_xlfn.IFNA(INDEX(l_goods!$B$3:$B$65537,MATCH($C644,l_goods!$A$3:$A$65537,0)),INDEX(background_technosphere!$F$2:$F$65536,MATCH($C644,background_technosphere!$C$2:$C$65536,0))),INDEX(l_fp!$B$3:$B$65537,MATCH($C644,l_fp!$A$3:$A$65537,0))),"")</f>
        <v/>
      </c>
      <c r="H644" s="110" t="str">
        <f>_xlfn.IFNA(_xlfn.IFNA(_xlfn.IFNA(INDEX(l_goods!$B$3:$B$65537,MATCH($G644,l_goods!$A$3:$A$65537,0)),INDEX(background_technosphere!$F$2:$F$65536,MATCH($G644,background_technosphere!$C$2:$C$65536,0))),INDEX(l_fp!$B$3:$B$65537,MATCH($G644,l_fp!$A$3:$A$65537,0))),"")</f>
        <v/>
      </c>
    </row>
    <row r="645" spans="2:8" x14ac:dyDescent="0.25">
      <c r="B645" s="109" t="str">
        <f>_xlfn.IFNA(INDEX(l_act!$B$3:$B$65537,MATCH($A645,l_act!$A$3:$A$65537,0)),"")</f>
        <v/>
      </c>
      <c r="D645" s="66" t="str">
        <f>_xlfn.IFNA(_xlfn.IFNA(_xlfn.IFNA(INDEX(l_goods!$B$3:$B$65537,MATCH($C645,l_goods!$A$3:$A$65537,0)),INDEX(background_technosphere!$F$2:$F$65536,MATCH($C645,background_technosphere!$C$2:$C$65536,0))),INDEX(l_fp!$B$3:$B$65537,MATCH($C645,l_fp!$A$3:$A$65537,0))),"")</f>
        <v/>
      </c>
      <c r="H645" s="110" t="str">
        <f>_xlfn.IFNA(_xlfn.IFNA(_xlfn.IFNA(INDEX(l_goods!$B$3:$B$65537,MATCH($G645,l_goods!$A$3:$A$65537,0)),INDEX(background_technosphere!$F$2:$F$65536,MATCH($G645,background_technosphere!$C$2:$C$65536,0))),INDEX(l_fp!$B$3:$B$65537,MATCH($G645,l_fp!$A$3:$A$65537,0))),"")</f>
        <v/>
      </c>
    </row>
    <row r="646" spans="2:8" x14ac:dyDescent="0.25">
      <c r="B646" s="109" t="str">
        <f>_xlfn.IFNA(INDEX(l_act!$B$3:$B$65537,MATCH($A646,l_act!$A$3:$A$65537,0)),"")</f>
        <v/>
      </c>
      <c r="D646" s="66" t="str">
        <f>_xlfn.IFNA(_xlfn.IFNA(_xlfn.IFNA(INDEX(l_goods!$B$3:$B$65537,MATCH($C646,l_goods!$A$3:$A$65537,0)),INDEX(background_technosphere!$F$2:$F$65536,MATCH($C646,background_technosphere!$C$2:$C$65536,0))),INDEX(l_fp!$B$3:$B$65537,MATCH($C646,l_fp!$A$3:$A$65537,0))),"")</f>
        <v/>
      </c>
      <c r="H646" s="110" t="str">
        <f>_xlfn.IFNA(_xlfn.IFNA(_xlfn.IFNA(INDEX(l_goods!$B$3:$B$65537,MATCH($G646,l_goods!$A$3:$A$65537,0)),INDEX(background_technosphere!$F$2:$F$65536,MATCH($G646,background_technosphere!$C$2:$C$65536,0))),INDEX(l_fp!$B$3:$B$65537,MATCH($G646,l_fp!$A$3:$A$65537,0))),"")</f>
        <v/>
      </c>
    </row>
    <row r="647" spans="2:8" x14ac:dyDescent="0.25">
      <c r="B647" s="109" t="str">
        <f>_xlfn.IFNA(INDEX(l_act!$B$3:$B$65537,MATCH($A647,l_act!$A$3:$A$65537,0)),"")</f>
        <v/>
      </c>
      <c r="D647" s="66" t="str">
        <f>_xlfn.IFNA(_xlfn.IFNA(_xlfn.IFNA(INDEX(l_goods!$B$3:$B$65537,MATCH($C647,l_goods!$A$3:$A$65537,0)),INDEX(background_technosphere!$F$2:$F$65536,MATCH($C647,background_technosphere!$C$2:$C$65536,0))),INDEX(l_fp!$B$3:$B$65537,MATCH($C647,l_fp!$A$3:$A$65537,0))),"")</f>
        <v/>
      </c>
      <c r="H647" s="110" t="str">
        <f>_xlfn.IFNA(_xlfn.IFNA(_xlfn.IFNA(INDEX(l_goods!$B$3:$B$65537,MATCH($G647,l_goods!$A$3:$A$65537,0)),INDEX(background_technosphere!$F$2:$F$65536,MATCH($G647,background_technosphere!$C$2:$C$65536,0))),INDEX(l_fp!$B$3:$B$65537,MATCH($G647,l_fp!$A$3:$A$65537,0))),"")</f>
        <v/>
      </c>
    </row>
    <row r="648" spans="2:8" x14ac:dyDescent="0.25">
      <c r="B648" s="109" t="str">
        <f>_xlfn.IFNA(INDEX(l_act!$B$3:$B$65537,MATCH($A648,l_act!$A$3:$A$65537,0)),"")</f>
        <v/>
      </c>
      <c r="D648" s="66" t="str">
        <f>_xlfn.IFNA(_xlfn.IFNA(_xlfn.IFNA(INDEX(l_goods!$B$3:$B$65537,MATCH($C648,l_goods!$A$3:$A$65537,0)),INDEX(background_technosphere!$F$2:$F$65536,MATCH($C648,background_technosphere!$C$2:$C$65536,0))),INDEX(l_fp!$B$3:$B$65537,MATCH($C648,l_fp!$A$3:$A$65537,0))),"")</f>
        <v/>
      </c>
      <c r="H648" s="110" t="str">
        <f>_xlfn.IFNA(_xlfn.IFNA(_xlfn.IFNA(INDEX(l_goods!$B$3:$B$65537,MATCH($G648,l_goods!$A$3:$A$65537,0)),INDEX(background_technosphere!$F$2:$F$65536,MATCH($G648,background_technosphere!$C$2:$C$65536,0))),INDEX(l_fp!$B$3:$B$65537,MATCH($G648,l_fp!$A$3:$A$65537,0))),"")</f>
        <v/>
      </c>
    </row>
    <row r="649" spans="2:8" x14ac:dyDescent="0.25">
      <c r="B649" s="109" t="str">
        <f>_xlfn.IFNA(INDEX(l_act!$B$3:$B$65537,MATCH($A649,l_act!$A$3:$A$65537,0)),"")</f>
        <v/>
      </c>
      <c r="D649" s="66" t="str">
        <f>_xlfn.IFNA(_xlfn.IFNA(_xlfn.IFNA(INDEX(l_goods!$B$3:$B$65537,MATCH($C649,l_goods!$A$3:$A$65537,0)),INDEX(background_technosphere!$F$2:$F$65536,MATCH($C649,background_technosphere!$C$2:$C$65536,0))),INDEX(l_fp!$B$3:$B$65537,MATCH($C649,l_fp!$A$3:$A$65537,0))),"")</f>
        <v/>
      </c>
      <c r="H649" s="110" t="str">
        <f>_xlfn.IFNA(_xlfn.IFNA(_xlfn.IFNA(INDEX(l_goods!$B$3:$B$65537,MATCH($G649,l_goods!$A$3:$A$65537,0)),INDEX(background_technosphere!$F$2:$F$65536,MATCH($G649,background_technosphere!$C$2:$C$65536,0))),INDEX(l_fp!$B$3:$B$65537,MATCH($G649,l_fp!$A$3:$A$65537,0))),"")</f>
        <v/>
      </c>
    </row>
    <row r="650" spans="2:8" x14ac:dyDescent="0.25">
      <c r="B650" s="109" t="str">
        <f>_xlfn.IFNA(INDEX(l_act!$B$3:$B$65537,MATCH($A650,l_act!$A$3:$A$65537,0)),"")</f>
        <v/>
      </c>
      <c r="D650" s="66" t="str">
        <f>_xlfn.IFNA(_xlfn.IFNA(_xlfn.IFNA(INDEX(l_goods!$B$3:$B$65537,MATCH($C650,l_goods!$A$3:$A$65537,0)),INDEX(background_technosphere!$F$2:$F$65536,MATCH($C650,background_technosphere!$C$2:$C$65536,0))),INDEX(l_fp!$B$3:$B$65537,MATCH($C650,l_fp!$A$3:$A$65537,0))),"")</f>
        <v/>
      </c>
      <c r="H650" s="110" t="str">
        <f>_xlfn.IFNA(_xlfn.IFNA(_xlfn.IFNA(INDEX(l_goods!$B$3:$B$65537,MATCH($G650,l_goods!$A$3:$A$65537,0)),INDEX(background_technosphere!$F$2:$F$65536,MATCH($G650,background_technosphere!$C$2:$C$65536,0))),INDEX(l_fp!$B$3:$B$65537,MATCH($G650,l_fp!$A$3:$A$65537,0))),"")</f>
        <v/>
      </c>
    </row>
    <row r="651" spans="2:8" x14ac:dyDescent="0.25">
      <c r="B651" s="109" t="str">
        <f>_xlfn.IFNA(INDEX(l_act!$B$3:$B$65537,MATCH($A651,l_act!$A$3:$A$65537,0)),"")</f>
        <v/>
      </c>
      <c r="D651" s="66" t="str">
        <f>_xlfn.IFNA(_xlfn.IFNA(_xlfn.IFNA(INDEX(l_goods!$B$3:$B$65537,MATCH($C651,l_goods!$A$3:$A$65537,0)),INDEX(background_technosphere!$F$2:$F$65536,MATCH($C651,background_technosphere!$C$2:$C$65536,0))),INDEX(l_fp!$B$3:$B$65537,MATCH($C651,l_fp!$A$3:$A$65537,0))),"")</f>
        <v/>
      </c>
      <c r="H651" s="110" t="str">
        <f>_xlfn.IFNA(_xlfn.IFNA(_xlfn.IFNA(INDEX(l_goods!$B$3:$B$65537,MATCH($G651,l_goods!$A$3:$A$65537,0)),INDEX(background_technosphere!$F$2:$F$65536,MATCH($G651,background_technosphere!$C$2:$C$65536,0))),INDEX(l_fp!$B$3:$B$65537,MATCH($G651,l_fp!$A$3:$A$65537,0))),"")</f>
        <v/>
      </c>
    </row>
    <row r="652" spans="2:8" x14ac:dyDescent="0.25">
      <c r="B652" s="109" t="str">
        <f>_xlfn.IFNA(INDEX(l_act!$B$3:$B$65537,MATCH($A652,l_act!$A$3:$A$65537,0)),"")</f>
        <v/>
      </c>
      <c r="D652" s="66" t="str">
        <f>_xlfn.IFNA(_xlfn.IFNA(_xlfn.IFNA(INDEX(l_goods!$B$3:$B$65537,MATCH($C652,l_goods!$A$3:$A$65537,0)),INDEX(background_technosphere!$F$2:$F$65536,MATCH($C652,background_technosphere!$C$2:$C$65536,0))),INDEX(l_fp!$B$3:$B$65537,MATCH($C652,l_fp!$A$3:$A$65537,0))),"")</f>
        <v/>
      </c>
      <c r="H652" s="110" t="str">
        <f>_xlfn.IFNA(_xlfn.IFNA(_xlfn.IFNA(INDEX(l_goods!$B$3:$B$65537,MATCH($G652,l_goods!$A$3:$A$65537,0)),INDEX(background_technosphere!$F$2:$F$65536,MATCH($G652,background_technosphere!$C$2:$C$65536,0))),INDEX(l_fp!$B$3:$B$65537,MATCH($G652,l_fp!$A$3:$A$65537,0))),"")</f>
        <v/>
      </c>
    </row>
    <row r="653" spans="2:8" x14ac:dyDescent="0.25">
      <c r="B653" s="109" t="str">
        <f>_xlfn.IFNA(INDEX(l_act!$B$3:$B$65537,MATCH($A653,l_act!$A$3:$A$65537,0)),"")</f>
        <v/>
      </c>
      <c r="D653" s="66" t="str">
        <f>_xlfn.IFNA(_xlfn.IFNA(_xlfn.IFNA(INDEX(l_goods!$B$3:$B$65537,MATCH($C653,l_goods!$A$3:$A$65537,0)),INDEX(background_technosphere!$F$2:$F$65536,MATCH($C653,background_technosphere!$C$2:$C$65536,0))),INDEX(l_fp!$B$3:$B$65537,MATCH($C653,l_fp!$A$3:$A$65537,0))),"")</f>
        <v/>
      </c>
      <c r="H653" s="110" t="str">
        <f>_xlfn.IFNA(_xlfn.IFNA(_xlfn.IFNA(INDEX(l_goods!$B$3:$B$65537,MATCH($G653,l_goods!$A$3:$A$65537,0)),INDEX(background_technosphere!$F$2:$F$65536,MATCH($G653,background_technosphere!$C$2:$C$65536,0))),INDEX(l_fp!$B$3:$B$65537,MATCH($G653,l_fp!$A$3:$A$65537,0))),"")</f>
        <v/>
      </c>
    </row>
    <row r="654" spans="2:8" x14ac:dyDescent="0.25">
      <c r="B654" s="109" t="str">
        <f>_xlfn.IFNA(INDEX(l_act!$B$3:$B$65537,MATCH($A654,l_act!$A$3:$A$65537,0)),"")</f>
        <v/>
      </c>
      <c r="D654" s="66" t="str">
        <f>_xlfn.IFNA(_xlfn.IFNA(_xlfn.IFNA(INDEX(l_goods!$B$3:$B$65537,MATCH($C654,l_goods!$A$3:$A$65537,0)),INDEX(background_technosphere!$F$2:$F$65536,MATCH($C654,background_technosphere!$C$2:$C$65536,0))),INDEX(l_fp!$B$3:$B$65537,MATCH($C654,l_fp!$A$3:$A$65537,0))),"")</f>
        <v/>
      </c>
      <c r="H654" s="110" t="str">
        <f>_xlfn.IFNA(_xlfn.IFNA(_xlfn.IFNA(INDEX(l_goods!$B$3:$B$65537,MATCH($G654,l_goods!$A$3:$A$65537,0)),INDEX(background_technosphere!$F$2:$F$65536,MATCH($G654,background_technosphere!$C$2:$C$65536,0))),INDEX(l_fp!$B$3:$B$65537,MATCH($G654,l_fp!$A$3:$A$65537,0))),"")</f>
        <v/>
      </c>
    </row>
    <row r="655" spans="2:8" x14ac:dyDescent="0.25">
      <c r="B655" s="109" t="str">
        <f>_xlfn.IFNA(INDEX(l_act!$B$3:$B$65537,MATCH($A655,l_act!$A$3:$A$65537,0)),"")</f>
        <v/>
      </c>
      <c r="D655" s="66" t="str">
        <f>_xlfn.IFNA(_xlfn.IFNA(_xlfn.IFNA(INDEX(l_goods!$B$3:$B$65537,MATCH($C655,l_goods!$A$3:$A$65537,0)),INDEX(background_technosphere!$F$2:$F$65536,MATCH($C655,background_technosphere!$C$2:$C$65536,0))),INDEX(l_fp!$B$3:$B$65537,MATCH($C655,l_fp!$A$3:$A$65537,0))),"")</f>
        <v/>
      </c>
      <c r="H655" s="110" t="str">
        <f>_xlfn.IFNA(_xlfn.IFNA(_xlfn.IFNA(INDEX(l_goods!$B$3:$B$65537,MATCH($G655,l_goods!$A$3:$A$65537,0)),INDEX(background_technosphere!$F$2:$F$65536,MATCH($G655,background_technosphere!$C$2:$C$65536,0))),INDEX(l_fp!$B$3:$B$65537,MATCH($G655,l_fp!$A$3:$A$65537,0))),"")</f>
        <v/>
      </c>
    </row>
    <row r="656" spans="2:8" x14ac:dyDescent="0.25">
      <c r="B656" s="109" t="str">
        <f>_xlfn.IFNA(INDEX(l_act!$B$3:$B$65537,MATCH($A656,l_act!$A$3:$A$65537,0)),"")</f>
        <v/>
      </c>
      <c r="D656" s="66" t="str">
        <f>_xlfn.IFNA(_xlfn.IFNA(_xlfn.IFNA(INDEX(l_goods!$B$3:$B$65537,MATCH($C656,l_goods!$A$3:$A$65537,0)),INDEX(background_technosphere!$F$2:$F$65536,MATCH($C656,background_technosphere!$C$2:$C$65536,0))),INDEX(l_fp!$B$3:$B$65537,MATCH($C656,l_fp!$A$3:$A$65537,0))),"")</f>
        <v/>
      </c>
      <c r="H656" s="110" t="str">
        <f>_xlfn.IFNA(_xlfn.IFNA(_xlfn.IFNA(INDEX(l_goods!$B$3:$B$65537,MATCH($G656,l_goods!$A$3:$A$65537,0)),INDEX(background_technosphere!$F$2:$F$65536,MATCH($G656,background_technosphere!$C$2:$C$65536,0))),INDEX(l_fp!$B$3:$B$65537,MATCH($G656,l_fp!$A$3:$A$65537,0))),"")</f>
        <v/>
      </c>
    </row>
    <row r="657" spans="2:8" x14ac:dyDescent="0.25">
      <c r="B657" s="109" t="str">
        <f>_xlfn.IFNA(INDEX(l_act!$B$3:$B$65537,MATCH($A657,l_act!$A$3:$A$65537,0)),"")</f>
        <v/>
      </c>
      <c r="D657" s="66" t="str">
        <f>_xlfn.IFNA(_xlfn.IFNA(_xlfn.IFNA(INDEX(l_goods!$B$3:$B$65537,MATCH($C657,l_goods!$A$3:$A$65537,0)),INDEX(background_technosphere!$F$2:$F$65536,MATCH($C657,background_technosphere!$C$2:$C$65536,0))),INDEX(l_fp!$B$3:$B$65537,MATCH($C657,l_fp!$A$3:$A$65537,0))),"")</f>
        <v/>
      </c>
      <c r="H657" s="110" t="str">
        <f>_xlfn.IFNA(_xlfn.IFNA(_xlfn.IFNA(INDEX(l_goods!$B$3:$B$65537,MATCH($G657,l_goods!$A$3:$A$65537,0)),INDEX(background_technosphere!$F$2:$F$65536,MATCH($G657,background_technosphere!$C$2:$C$65536,0))),INDEX(l_fp!$B$3:$B$65537,MATCH($G657,l_fp!$A$3:$A$65537,0))),"")</f>
        <v/>
      </c>
    </row>
    <row r="658" spans="2:8" x14ac:dyDescent="0.25">
      <c r="B658" s="109" t="str">
        <f>_xlfn.IFNA(INDEX(l_act!$B$3:$B$65537,MATCH($A658,l_act!$A$3:$A$65537,0)),"")</f>
        <v/>
      </c>
      <c r="D658" s="66" t="str">
        <f>_xlfn.IFNA(_xlfn.IFNA(_xlfn.IFNA(INDEX(l_goods!$B$3:$B$65537,MATCH($C658,l_goods!$A$3:$A$65537,0)),INDEX(background_technosphere!$F$2:$F$65536,MATCH($C658,background_technosphere!$C$2:$C$65536,0))),INDEX(l_fp!$B$3:$B$65537,MATCH($C658,l_fp!$A$3:$A$65537,0))),"")</f>
        <v/>
      </c>
      <c r="H658" s="110" t="str">
        <f>_xlfn.IFNA(_xlfn.IFNA(_xlfn.IFNA(INDEX(l_goods!$B$3:$B$65537,MATCH($G658,l_goods!$A$3:$A$65537,0)),INDEX(background_technosphere!$F$2:$F$65536,MATCH($G658,background_technosphere!$C$2:$C$65536,0))),INDEX(l_fp!$B$3:$B$65537,MATCH($G658,l_fp!$A$3:$A$65537,0))),"")</f>
        <v/>
      </c>
    </row>
    <row r="659" spans="2:8" x14ac:dyDescent="0.25">
      <c r="B659" s="109" t="str">
        <f>_xlfn.IFNA(INDEX(l_act!$B$3:$B$65537,MATCH($A659,l_act!$A$3:$A$65537,0)),"")</f>
        <v/>
      </c>
      <c r="D659" s="66" t="str">
        <f>_xlfn.IFNA(_xlfn.IFNA(_xlfn.IFNA(INDEX(l_goods!$B$3:$B$65537,MATCH($C659,l_goods!$A$3:$A$65537,0)),INDEX(background_technosphere!$F$2:$F$65536,MATCH($C659,background_technosphere!$C$2:$C$65536,0))),INDEX(l_fp!$B$3:$B$65537,MATCH($C659,l_fp!$A$3:$A$65537,0))),"")</f>
        <v/>
      </c>
      <c r="H659" s="110" t="str">
        <f>_xlfn.IFNA(_xlfn.IFNA(_xlfn.IFNA(INDEX(l_goods!$B$3:$B$65537,MATCH($G659,l_goods!$A$3:$A$65537,0)),INDEX(background_technosphere!$F$2:$F$65536,MATCH($G659,background_technosphere!$C$2:$C$65536,0))),INDEX(l_fp!$B$3:$B$65537,MATCH($G659,l_fp!$A$3:$A$65537,0))),"")</f>
        <v/>
      </c>
    </row>
    <row r="660" spans="2:8" x14ac:dyDescent="0.25">
      <c r="B660" s="109" t="str">
        <f>_xlfn.IFNA(INDEX(l_act!$B$3:$B$65537,MATCH($A660,l_act!$A$3:$A$65537,0)),"")</f>
        <v/>
      </c>
      <c r="D660" s="66" t="str">
        <f>_xlfn.IFNA(_xlfn.IFNA(_xlfn.IFNA(INDEX(l_goods!$B$3:$B$65537,MATCH($C660,l_goods!$A$3:$A$65537,0)),INDEX(background_technosphere!$F$2:$F$65536,MATCH($C660,background_technosphere!$C$2:$C$65536,0))),INDEX(l_fp!$B$3:$B$65537,MATCH($C660,l_fp!$A$3:$A$65537,0))),"")</f>
        <v/>
      </c>
      <c r="H660" s="110" t="str">
        <f>_xlfn.IFNA(_xlfn.IFNA(_xlfn.IFNA(INDEX(l_goods!$B$3:$B$65537,MATCH($G660,l_goods!$A$3:$A$65537,0)),INDEX(background_technosphere!$F$2:$F$65536,MATCH($G660,background_technosphere!$C$2:$C$65536,0))),INDEX(l_fp!$B$3:$B$65537,MATCH($G660,l_fp!$A$3:$A$65537,0))),"")</f>
        <v/>
      </c>
    </row>
    <row r="661" spans="2:8" x14ac:dyDescent="0.25">
      <c r="B661" s="109" t="str">
        <f>_xlfn.IFNA(INDEX(l_act!$B$3:$B$65537,MATCH($A661,l_act!$A$3:$A$65537,0)),"")</f>
        <v/>
      </c>
      <c r="D661" s="66" t="str">
        <f>_xlfn.IFNA(_xlfn.IFNA(_xlfn.IFNA(INDEX(l_goods!$B$3:$B$65537,MATCH($C661,l_goods!$A$3:$A$65537,0)),INDEX(background_technosphere!$F$2:$F$65536,MATCH($C661,background_technosphere!$C$2:$C$65536,0))),INDEX(l_fp!$B$3:$B$65537,MATCH($C661,l_fp!$A$3:$A$65537,0))),"")</f>
        <v/>
      </c>
      <c r="H661" s="110" t="str">
        <f>_xlfn.IFNA(_xlfn.IFNA(_xlfn.IFNA(INDEX(l_goods!$B$3:$B$65537,MATCH($G661,l_goods!$A$3:$A$65537,0)),INDEX(background_technosphere!$F$2:$F$65536,MATCH($G661,background_technosphere!$C$2:$C$65536,0))),INDEX(l_fp!$B$3:$B$65537,MATCH($G661,l_fp!$A$3:$A$65537,0))),"")</f>
        <v/>
      </c>
    </row>
    <row r="662" spans="2:8" x14ac:dyDescent="0.25">
      <c r="B662" s="109" t="str">
        <f>_xlfn.IFNA(INDEX(l_act!$B$3:$B$65537,MATCH($A662,l_act!$A$3:$A$65537,0)),"")</f>
        <v/>
      </c>
      <c r="D662" s="66" t="str">
        <f>_xlfn.IFNA(_xlfn.IFNA(_xlfn.IFNA(INDEX(l_goods!$B$3:$B$65537,MATCH($C662,l_goods!$A$3:$A$65537,0)),INDEX(background_technosphere!$F$2:$F$65536,MATCH($C662,background_technosphere!$C$2:$C$65536,0))),INDEX(l_fp!$B$3:$B$65537,MATCH($C662,l_fp!$A$3:$A$65537,0))),"")</f>
        <v/>
      </c>
      <c r="H662" s="110" t="str">
        <f>_xlfn.IFNA(_xlfn.IFNA(_xlfn.IFNA(INDEX(l_goods!$B$3:$B$65537,MATCH($G662,l_goods!$A$3:$A$65537,0)),INDEX(background_technosphere!$F$2:$F$65536,MATCH($G662,background_technosphere!$C$2:$C$65536,0))),INDEX(l_fp!$B$3:$B$65537,MATCH($G662,l_fp!$A$3:$A$65537,0))),"")</f>
        <v/>
      </c>
    </row>
    <row r="663" spans="2:8" x14ac:dyDescent="0.25">
      <c r="B663" s="109" t="str">
        <f>_xlfn.IFNA(INDEX(l_act!$B$3:$B$65537,MATCH($A663,l_act!$A$3:$A$65537,0)),"")</f>
        <v/>
      </c>
      <c r="D663" s="66" t="str">
        <f>_xlfn.IFNA(_xlfn.IFNA(_xlfn.IFNA(INDEX(l_goods!$B$3:$B$65537,MATCH($C663,l_goods!$A$3:$A$65537,0)),INDEX(background_technosphere!$F$2:$F$65536,MATCH($C663,background_technosphere!$C$2:$C$65536,0))),INDEX(l_fp!$B$3:$B$65537,MATCH($C663,l_fp!$A$3:$A$65537,0))),"")</f>
        <v/>
      </c>
      <c r="H663" s="110" t="str">
        <f>_xlfn.IFNA(_xlfn.IFNA(_xlfn.IFNA(INDEX(l_goods!$B$3:$B$65537,MATCH($G663,l_goods!$A$3:$A$65537,0)),INDEX(background_technosphere!$F$2:$F$65536,MATCH($G663,background_technosphere!$C$2:$C$65536,0))),INDEX(l_fp!$B$3:$B$65537,MATCH($G663,l_fp!$A$3:$A$65537,0))),"")</f>
        <v/>
      </c>
    </row>
    <row r="664" spans="2:8" x14ac:dyDescent="0.25">
      <c r="B664" s="109" t="str">
        <f>_xlfn.IFNA(INDEX(l_act!$B$3:$B$65537,MATCH($A664,l_act!$A$3:$A$65537,0)),"")</f>
        <v/>
      </c>
      <c r="D664" s="66" t="str">
        <f>_xlfn.IFNA(_xlfn.IFNA(_xlfn.IFNA(INDEX(l_goods!$B$3:$B$65537,MATCH($C664,l_goods!$A$3:$A$65537,0)),INDEX(background_technosphere!$F$2:$F$65536,MATCH($C664,background_technosphere!$C$2:$C$65536,0))),INDEX(l_fp!$B$3:$B$65537,MATCH($C664,l_fp!$A$3:$A$65537,0))),"")</f>
        <v/>
      </c>
      <c r="H664" s="110" t="str">
        <f>_xlfn.IFNA(_xlfn.IFNA(_xlfn.IFNA(INDEX(l_goods!$B$3:$B$65537,MATCH($G664,l_goods!$A$3:$A$65537,0)),INDEX(background_technosphere!$F$2:$F$65536,MATCH($G664,background_technosphere!$C$2:$C$65536,0))),INDEX(l_fp!$B$3:$B$65537,MATCH($G664,l_fp!$A$3:$A$65537,0))),"")</f>
        <v/>
      </c>
    </row>
    <row r="665" spans="2:8" x14ac:dyDescent="0.25">
      <c r="B665" s="109" t="str">
        <f>_xlfn.IFNA(INDEX(l_act!$B$3:$B$65537,MATCH($A665,l_act!$A$3:$A$65537,0)),"")</f>
        <v/>
      </c>
      <c r="D665" s="66" t="str">
        <f>_xlfn.IFNA(_xlfn.IFNA(_xlfn.IFNA(INDEX(l_goods!$B$3:$B$65537,MATCH($C665,l_goods!$A$3:$A$65537,0)),INDEX(background_technosphere!$F$2:$F$65536,MATCH($C665,background_technosphere!$C$2:$C$65536,0))),INDEX(l_fp!$B$3:$B$65537,MATCH($C665,l_fp!$A$3:$A$65537,0))),"")</f>
        <v/>
      </c>
      <c r="H665" s="110" t="str">
        <f>_xlfn.IFNA(_xlfn.IFNA(_xlfn.IFNA(INDEX(l_goods!$B$3:$B$65537,MATCH($G665,l_goods!$A$3:$A$65537,0)),INDEX(background_technosphere!$F$2:$F$65536,MATCH($G665,background_technosphere!$C$2:$C$65536,0))),INDEX(l_fp!$B$3:$B$65537,MATCH($G665,l_fp!$A$3:$A$65537,0))),"")</f>
        <v/>
      </c>
    </row>
    <row r="666" spans="2:8" x14ac:dyDescent="0.25">
      <c r="B666" s="109" t="str">
        <f>_xlfn.IFNA(INDEX(l_act!$B$3:$B$65537,MATCH($A666,l_act!$A$3:$A$65537,0)),"")</f>
        <v/>
      </c>
      <c r="D666" s="66" t="str">
        <f>_xlfn.IFNA(_xlfn.IFNA(_xlfn.IFNA(INDEX(l_goods!$B$3:$B$65537,MATCH($C666,l_goods!$A$3:$A$65537,0)),INDEX(background_technosphere!$F$2:$F$65536,MATCH($C666,background_technosphere!$C$2:$C$65536,0))),INDEX(l_fp!$B$3:$B$65537,MATCH($C666,l_fp!$A$3:$A$65537,0))),"")</f>
        <v/>
      </c>
      <c r="H666" s="110" t="str">
        <f>_xlfn.IFNA(_xlfn.IFNA(_xlfn.IFNA(INDEX(l_goods!$B$3:$B$65537,MATCH($G666,l_goods!$A$3:$A$65537,0)),INDEX(background_technosphere!$F$2:$F$65536,MATCH($G666,background_technosphere!$C$2:$C$65536,0))),INDEX(l_fp!$B$3:$B$65537,MATCH($G666,l_fp!$A$3:$A$65537,0))),"")</f>
        <v/>
      </c>
    </row>
    <row r="667" spans="2:8" x14ac:dyDescent="0.25">
      <c r="B667" s="109" t="str">
        <f>_xlfn.IFNA(INDEX(l_act!$B$3:$B$65537,MATCH($A667,l_act!$A$3:$A$65537,0)),"")</f>
        <v/>
      </c>
      <c r="D667" s="66" t="str">
        <f>_xlfn.IFNA(_xlfn.IFNA(_xlfn.IFNA(INDEX(l_goods!$B$3:$B$65537,MATCH($C667,l_goods!$A$3:$A$65537,0)),INDEX(background_technosphere!$F$2:$F$65536,MATCH($C667,background_technosphere!$C$2:$C$65536,0))),INDEX(l_fp!$B$3:$B$65537,MATCH($C667,l_fp!$A$3:$A$65537,0))),"")</f>
        <v/>
      </c>
      <c r="H667" s="110" t="str">
        <f>_xlfn.IFNA(_xlfn.IFNA(_xlfn.IFNA(INDEX(l_goods!$B$3:$B$65537,MATCH($G667,l_goods!$A$3:$A$65537,0)),INDEX(background_technosphere!$F$2:$F$65536,MATCH($G667,background_technosphere!$C$2:$C$65536,0))),INDEX(l_fp!$B$3:$B$65537,MATCH($G667,l_fp!$A$3:$A$65537,0))),"")</f>
        <v/>
      </c>
    </row>
    <row r="668" spans="2:8" x14ac:dyDescent="0.25">
      <c r="B668" s="109" t="str">
        <f>_xlfn.IFNA(INDEX(l_act!$B$3:$B$65537,MATCH($A668,l_act!$A$3:$A$65537,0)),"")</f>
        <v/>
      </c>
      <c r="D668" s="66" t="str">
        <f>_xlfn.IFNA(_xlfn.IFNA(_xlfn.IFNA(INDEX(l_goods!$B$3:$B$65537,MATCH($C668,l_goods!$A$3:$A$65537,0)),INDEX(background_technosphere!$F$2:$F$65536,MATCH($C668,background_technosphere!$C$2:$C$65536,0))),INDEX(l_fp!$B$3:$B$65537,MATCH($C668,l_fp!$A$3:$A$65537,0))),"")</f>
        <v/>
      </c>
      <c r="H668" s="110" t="str">
        <f>_xlfn.IFNA(_xlfn.IFNA(_xlfn.IFNA(INDEX(l_goods!$B$3:$B$65537,MATCH($G668,l_goods!$A$3:$A$65537,0)),INDEX(background_technosphere!$F$2:$F$65536,MATCH($G668,background_technosphere!$C$2:$C$65536,0))),INDEX(l_fp!$B$3:$B$65537,MATCH($G668,l_fp!$A$3:$A$65537,0))),"")</f>
        <v/>
      </c>
    </row>
    <row r="669" spans="2:8" x14ac:dyDescent="0.25">
      <c r="B669" s="109" t="str">
        <f>_xlfn.IFNA(INDEX(l_act!$B$3:$B$65537,MATCH($A669,l_act!$A$3:$A$65537,0)),"")</f>
        <v/>
      </c>
      <c r="D669" s="66" t="str">
        <f>_xlfn.IFNA(_xlfn.IFNA(_xlfn.IFNA(INDEX(l_goods!$B$3:$B$65537,MATCH($C669,l_goods!$A$3:$A$65537,0)),INDEX(background_technosphere!$F$2:$F$65536,MATCH($C669,background_technosphere!$C$2:$C$65536,0))),INDEX(l_fp!$B$3:$B$65537,MATCH($C669,l_fp!$A$3:$A$65537,0))),"")</f>
        <v/>
      </c>
      <c r="H669" s="110" t="str">
        <f>_xlfn.IFNA(_xlfn.IFNA(_xlfn.IFNA(INDEX(l_goods!$B$3:$B$65537,MATCH($G669,l_goods!$A$3:$A$65537,0)),INDEX(background_technosphere!$F$2:$F$65536,MATCH($G669,background_technosphere!$C$2:$C$65536,0))),INDEX(l_fp!$B$3:$B$65537,MATCH($G669,l_fp!$A$3:$A$65537,0))),"")</f>
        <v/>
      </c>
    </row>
    <row r="670" spans="2:8" x14ac:dyDescent="0.25">
      <c r="B670" s="109" t="str">
        <f>_xlfn.IFNA(INDEX(l_act!$B$3:$B$65537,MATCH($A670,l_act!$A$3:$A$65537,0)),"")</f>
        <v/>
      </c>
      <c r="D670" s="66" t="str">
        <f>_xlfn.IFNA(_xlfn.IFNA(_xlfn.IFNA(INDEX(l_goods!$B$3:$B$65537,MATCH($C670,l_goods!$A$3:$A$65537,0)),INDEX(background_technosphere!$F$2:$F$65536,MATCH($C670,background_technosphere!$C$2:$C$65536,0))),INDEX(l_fp!$B$3:$B$65537,MATCH($C670,l_fp!$A$3:$A$65537,0))),"")</f>
        <v/>
      </c>
      <c r="H670" s="110" t="str">
        <f>_xlfn.IFNA(_xlfn.IFNA(_xlfn.IFNA(INDEX(l_goods!$B$3:$B$65537,MATCH($G670,l_goods!$A$3:$A$65537,0)),INDEX(background_technosphere!$F$2:$F$65536,MATCH($G670,background_technosphere!$C$2:$C$65536,0))),INDEX(l_fp!$B$3:$B$65537,MATCH($G670,l_fp!$A$3:$A$65537,0))),"")</f>
        <v/>
      </c>
    </row>
    <row r="671" spans="2:8" x14ac:dyDescent="0.25">
      <c r="B671" s="109" t="str">
        <f>_xlfn.IFNA(INDEX(l_act!$B$3:$B$65537,MATCH($A671,l_act!$A$3:$A$65537,0)),"")</f>
        <v/>
      </c>
      <c r="D671" s="66" t="str">
        <f>_xlfn.IFNA(_xlfn.IFNA(_xlfn.IFNA(INDEX(l_goods!$B$3:$B$65537,MATCH($C671,l_goods!$A$3:$A$65537,0)),INDEX(background_technosphere!$F$2:$F$65536,MATCH($C671,background_technosphere!$C$2:$C$65536,0))),INDEX(l_fp!$B$3:$B$65537,MATCH($C671,l_fp!$A$3:$A$65537,0))),"")</f>
        <v/>
      </c>
      <c r="H671" s="110" t="str">
        <f>_xlfn.IFNA(_xlfn.IFNA(_xlfn.IFNA(INDEX(l_goods!$B$3:$B$65537,MATCH($G671,l_goods!$A$3:$A$65537,0)),INDEX(background_technosphere!$F$2:$F$65536,MATCH($G671,background_technosphere!$C$2:$C$65536,0))),INDEX(l_fp!$B$3:$B$65537,MATCH($G671,l_fp!$A$3:$A$65537,0))),"")</f>
        <v/>
      </c>
    </row>
    <row r="672" spans="2:8" x14ac:dyDescent="0.25">
      <c r="B672" s="109" t="str">
        <f>_xlfn.IFNA(INDEX(l_act!$B$3:$B$65537,MATCH($A672,l_act!$A$3:$A$65537,0)),"")</f>
        <v/>
      </c>
      <c r="D672" s="66" t="str">
        <f>_xlfn.IFNA(_xlfn.IFNA(_xlfn.IFNA(INDEX(l_goods!$B$3:$B$65537,MATCH($C672,l_goods!$A$3:$A$65537,0)),INDEX(background_technosphere!$F$2:$F$65536,MATCH($C672,background_technosphere!$C$2:$C$65536,0))),INDEX(l_fp!$B$3:$B$65537,MATCH($C672,l_fp!$A$3:$A$65537,0))),"")</f>
        <v/>
      </c>
      <c r="H672" s="110" t="str">
        <f>_xlfn.IFNA(_xlfn.IFNA(_xlfn.IFNA(INDEX(l_goods!$B$3:$B$65537,MATCH($G672,l_goods!$A$3:$A$65537,0)),INDEX(background_technosphere!$F$2:$F$65536,MATCH($G672,background_technosphere!$C$2:$C$65536,0))),INDEX(l_fp!$B$3:$B$65537,MATCH($G672,l_fp!$A$3:$A$65537,0))),"")</f>
        <v/>
      </c>
    </row>
    <row r="673" spans="2:8" x14ac:dyDescent="0.25">
      <c r="B673" s="109" t="str">
        <f>_xlfn.IFNA(INDEX(l_act!$B$3:$B$65537,MATCH($A673,l_act!$A$3:$A$65537,0)),"")</f>
        <v/>
      </c>
      <c r="D673" s="66" t="str">
        <f>_xlfn.IFNA(_xlfn.IFNA(_xlfn.IFNA(INDEX(l_goods!$B$3:$B$65537,MATCH($C673,l_goods!$A$3:$A$65537,0)),INDEX(background_technosphere!$F$2:$F$65536,MATCH($C673,background_technosphere!$C$2:$C$65536,0))),INDEX(l_fp!$B$3:$B$65537,MATCH($C673,l_fp!$A$3:$A$65537,0))),"")</f>
        <v/>
      </c>
      <c r="H673" s="110" t="str">
        <f>_xlfn.IFNA(_xlfn.IFNA(_xlfn.IFNA(INDEX(l_goods!$B$3:$B$65537,MATCH($G673,l_goods!$A$3:$A$65537,0)),INDEX(background_technosphere!$F$2:$F$65536,MATCH($G673,background_technosphere!$C$2:$C$65536,0))),INDEX(l_fp!$B$3:$B$65537,MATCH($G673,l_fp!$A$3:$A$65537,0))),"")</f>
        <v/>
      </c>
    </row>
    <row r="674" spans="2:8" x14ac:dyDescent="0.25">
      <c r="B674" s="109" t="str">
        <f>_xlfn.IFNA(INDEX(l_act!$B$3:$B$65537,MATCH($A674,l_act!$A$3:$A$65537,0)),"")</f>
        <v/>
      </c>
      <c r="D674" s="66" t="str">
        <f>_xlfn.IFNA(_xlfn.IFNA(_xlfn.IFNA(INDEX(l_goods!$B$3:$B$65537,MATCH($C674,l_goods!$A$3:$A$65537,0)),INDEX(background_technosphere!$F$2:$F$65536,MATCH($C674,background_technosphere!$C$2:$C$65536,0))),INDEX(l_fp!$B$3:$B$65537,MATCH($C674,l_fp!$A$3:$A$65537,0))),"")</f>
        <v/>
      </c>
      <c r="H674" s="110" t="str">
        <f>_xlfn.IFNA(_xlfn.IFNA(_xlfn.IFNA(INDEX(l_goods!$B$3:$B$65537,MATCH($G674,l_goods!$A$3:$A$65537,0)),INDEX(background_technosphere!$F$2:$F$65536,MATCH($G674,background_technosphere!$C$2:$C$65536,0))),INDEX(l_fp!$B$3:$B$65537,MATCH($G674,l_fp!$A$3:$A$65537,0))),"")</f>
        <v/>
      </c>
    </row>
    <row r="675" spans="2:8" x14ac:dyDescent="0.25">
      <c r="B675" s="109" t="str">
        <f>_xlfn.IFNA(INDEX(l_act!$B$3:$B$65537,MATCH($A675,l_act!$A$3:$A$65537,0)),"")</f>
        <v/>
      </c>
      <c r="D675" s="66" t="str">
        <f>_xlfn.IFNA(_xlfn.IFNA(_xlfn.IFNA(INDEX(l_goods!$B$3:$B$65537,MATCH($C675,l_goods!$A$3:$A$65537,0)),INDEX(background_technosphere!$F$2:$F$65536,MATCH($C675,background_technosphere!$C$2:$C$65536,0))),INDEX(l_fp!$B$3:$B$65537,MATCH($C675,l_fp!$A$3:$A$65537,0))),"")</f>
        <v/>
      </c>
      <c r="H675" s="110" t="str">
        <f>_xlfn.IFNA(_xlfn.IFNA(_xlfn.IFNA(INDEX(l_goods!$B$3:$B$65537,MATCH($G675,l_goods!$A$3:$A$65537,0)),INDEX(background_technosphere!$F$2:$F$65536,MATCH($G675,background_technosphere!$C$2:$C$65536,0))),INDEX(l_fp!$B$3:$B$65537,MATCH($G675,l_fp!$A$3:$A$65537,0))),"")</f>
        <v/>
      </c>
    </row>
    <row r="676" spans="2:8" x14ac:dyDescent="0.25">
      <c r="B676" s="109" t="str">
        <f>_xlfn.IFNA(INDEX(l_act!$B$3:$B$65537,MATCH($A676,l_act!$A$3:$A$65537,0)),"")</f>
        <v/>
      </c>
      <c r="D676" s="66" t="str">
        <f>_xlfn.IFNA(_xlfn.IFNA(_xlfn.IFNA(INDEX(l_goods!$B$3:$B$65537,MATCH($C676,l_goods!$A$3:$A$65537,0)),INDEX(background_technosphere!$F$2:$F$65536,MATCH($C676,background_technosphere!$C$2:$C$65536,0))),INDEX(l_fp!$B$3:$B$65537,MATCH($C676,l_fp!$A$3:$A$65537,0))),"")</f>
        <v/>
      </c>
      <c r="H676" s="110" t="str">
        <f>_xlfn.IFNA(_xlfn.IFNA(_xlfn.IFNA(INDEX(l_goods!$B$3:$B$65537,MATCH($G676,l_goods!$A$3:$A$65537,0)),INDEX(background_technosphere!$F$2:$F$65536,MATCH($G676,background_technosphere!$C$2:$C$65536,0))),INDEX(l_fp!$B$3:$B$65537,MATCH($G676,l_fp!$A$3:$A$65537,0))),"")</f>
        <v/>
      </c>
    </row>
    <row r="677" spans="2:8" x14ac:dyDescent="0.25">
      <c r="B677" s="109" t="str">
        <f>_xlfn.IFNA(INDEX(l_act!$B$3:$B$65537,MATCH($A677,l_act!$A$3:$A$65537,0)),"")</f>
        <v/>
      </c>
      <c r="D677" s="66" t="str">
        <f>_xlfn.IFNA(_xlfn.IFNA(_xlfn.IFNA(INDEX(l_goods!$B$3:$B$65537,MATCH($C677,l_goods!$A$3:$A$65537,0)),INDEX(background_technosphere!$F$2:$F$65536,MATCH($C677,background_technosphere!$C$2:$C$65536,0))),INDEX(l_fp!$B$3:$B$65537,MATCH($C677,l_fp!$A$3:$A$65537,0))),"")</f>
        <v/>
      </c>
      <c r="H677" s="110" t="str">
        <f>_xlfn.IFNA(_xlfn.IFNA(_xlfn.IFNA(INDEX(l_goods!$B$3:$B$65537,MATCH($G677,l_goods!$A$3:$A$65537,0)),INDEX(background_technosphere!$F$2:$F$65536,MATCH($G677,background_technosphere!$C$2:$C$65536,0))),INDEX(l_fp!$B$3:$B$65537,MATCH($G677,l_fp!$A$3:$A$65537,0))),"")</f>
        <v/>
      </c>
    </row>
    <row r="678" spans="2:8" x14ac:dyDescent="0.25">
      <c r="B678" s="109" t="str">
        <f>_xlfn.IFNA(INDEX(l_act!$B$3:$B$65537,MATCH($A678,l_act!$A$3:$A$65537,0)),"")</f>
        <v/>
      </c>
      <c r="D678" s="66" t="str">
        <f>_xlfn.IFNA(_xlfn.IFNA(_xlfn.IFNA(INDEX(l_goods!$B$3:$B$65537,MATCH($C678,l_goods!$A$3:$A$65537,0)),INDEX(background_technosphere!$F$2:$F$65536,MATCH($C678,background_technosphere!$C$2:$C$65536,0))),INDEX(l_fp!$B$3:$B$65537,MATCH($C678,l_fp!$A$3:$A$65537,0))),"")</f>
        <v/>
      </c>
      <c r="H678" s="110" t="str">
        <f>_xlfn.IFNA(_xlfn.IFNA(_xlfn.IFNA(INDEX(l_goods!$B$3:$B$65537,MATCH($G678,l_goods!$A$3:$A$65537,0)),INDEX(background_technosphere!$F$2:$F$65536,MATCH($G678,background_technosphere!$C$2:$C$65536,0))),INDEX(l_fp!$B$3:$B$65537,MATCH($G678,l_fp!$A$3:$A$65537,0))),"")</f>
        <v/>
      </c>
    </row>
    <row r="679" spans="2:8" x14ac:dyDescent="0.25">
      <c r="B679" s="109" t="str">
        <f>_xlfn.IFNA(INDEX(l_act!$B$3:$B$65537,MATCH($A679,l_act!$A$3:$A$65537,0)),"")</f>
        <v/>
      </c>
      <c r="D679" s="66" t="str">
        <f>_xlfn.IFNA(_xlfn.IFNA(_xlfn.IFNA(INDEX(l_goods!$B$3:$B$65537,MATCH($C679,l_goods!$A$3:$A$65537,0)),INDEX(background_technosphere!$F$2:$F$65536,MATCH($C679,background_technosphere!$C$2:$C$65536,0))),INDEX(l_fp!$B$3:$B$65537,MATCH($C679,l_fp!$A$3:$A$65537,0))),"")</f>
        <v/>
      </c>
      <c r="H679" s="110" t="str">
        <f>_xlfn.IFNA(_xlfn.IFNA(_xlfn.IFNA(INDEX(l_goods!$B$3:$B$65537,MATCH($G679,l_goods!$A$3:$A$65537,0)),INDEX(background_technosphere!$F$2:$F$65536,MATCH($G679,background_technosphere!$C$2:$C$65536,0))),INDEX(l_fp!$B$3:$B$65537,MATCH($G679,l_fp!$A$3:$A$65537,0))),"")</f>
        <v/>
      </c>
    </row>
    <row r="680" spans="2:8" x14ac:dyDescent="0.25">
      <c r="B680" s="109" t="str">
        <f>_xlfn.IFNA(INDEX(l_act!$B$3:$B$65537,MATCH($A680,l_act!$A$3:$A$65537,0)),"")</f>
        <v/>
      </c>
      <c r="D680" s="66" t="str">
        <f>_xlfn.IFNA(_xlfn.IFNA(_xlfn.IFNA(INDEX(l_goods!$B$3:$B$65537,MATCH($C680,l_goods!$A$3:$A$65537,0)),INDEX(background_technosphere!$F$2:$F$65536,MATCH($C680,background_technosphere!$C$2:$C$65536,0))),INDEX(l_fp!$B$3:$B$65537,MATCH($C680,l_fp!$A$3:$A$65537,0))),"")</f>
        <v/>
      </c>
      <c r="H680" s="110" t="str">
        <f>_xlfn.IFNA(_xlfn.IFNA(_xlfn.IFNA(INDEX(l_goods!$B$3:$B$65537,MATCH($G680,l_goods!$A$3:$A$65537,0)),INDEX(background_technosphere!$F$2:$F$65536,MATCH($G680,background_technosphere!$C$2:$C$65536,0))),INDEX(l_fp!$B$3:$B$65537,MATCH($G680,l_fp!$A$3:$A$65537,0))),"")</f>
        <v/>
      </c>
    </row>
    <row r="681" spans="2:8" x14ac:dyDescent="0.25">
      <c r="B681" s="109" t="str">
        <f>_xlfn.IFNA(INDEX(l_act!$B$3:$B$65537,MATCH($A681,l_act!$A$3:$A$65537,0)),"")</f>
        <v/>
      </c>
      <c r="D681" s="66" t="str">
        <f>_xlfn.IFNA(_xlfn.IFNA(_xlfn.IFNA(INDEX(l_goods!$B$3:$B$65537,MATCH($C681,l_goods!$A$3:$A$65537,0)),INDEX(background_technosphere!$F$2:$F$65536,MATCH($C681,background_technosphere!$C$2:$C$65536,0))),INDEX(l_fp!$B$3:$B$65537,MATCH($C681,l_fp!$A$3:$A$65537,0))),"")</f>
        <v/>
      </c>
      <c r="H681" s="110" t="str">
        <f>_xlfn.IFNA(_xlfn.IFNA(_xlfn.IFNA(INDEX(l_goods!$B$3:$B$65537,MATCH($G681,l_goods!$A$3:$A$65537,0)),INDEX(background_technosphere!$F$2:$F$65536,MATCH($G681,background_technosphere!$C$2:$C$65536,0))),INDEX(l_fp!$B$3:$B$65537,MATCH($G681,l_fp!$A$3:$A$65537,0))),"")</f>
        <v/>
      </c>
    </row>
    <row r="682" spans="2:8" x14ac:dyDescent="0.25">
      <c r="B682" s="109" t="str">
        <f>_xlfn.IFNA(INDEX(l_act!$B$3:$B$65537,MATCH($A682,l_act!$A$3:$A$65537,0)),"")</f>
        <v/>
      </c>
      <c r="D682" s="66" t="str">
        <f>_xlfn.IFNA(_xlfn.IFNA(_xlfn.IFNA(INDEX(l_goods!$B$3:$B$65537,MATCH($C682,l_goods!$A$3:$A$65537,0)),INDEX(background_technosphere!$F$2:$F$65536,MATCH($C682,background_technosphere!$C$2:$C$65536,0))),INDEX(l_fp!$B$3:$B$65537,MATCH($C682,l_fp!$A$3:$A$65537,0))),"")</f>
        <v/>
      </c>
      <c r="H682" s="110" t="str">
        <f>_xlfn.IFNA(_xlfn.IFNA(_xlfn.IFNA(INDEX(l_goods!$B$3:$B$65537,MATCH($G682,l_goods!$A$3:$A$65537,0)),INDEX(background_technosphere!$F$2:$F$65536,MATCH($G682,background_technosphere!$C$2:$C$65536,0))),INDEX(l_fp!$B$3:$B$65537,MATCH($G682,l_fp!$A$3:$A$65537,0))),"")</f>
        <v/>
      </c>
    </row>
    <row r="683" spans="2:8" x14ac:dyDescent="0.25">
      <c r="B683" s="109" t="str">
        <f>_xlfn.IFNA(INDEX(l_act!$B$3:$B$65537,MATCH($A683,l_act!$A$3:$A$65537,0)),"")</f>
        <v/>
      </c>
      <c r="D683" s="66" t="str">
        <f>_xlfn.IFNA(_xlfn.IFNA(_xlfn.IFNA(INDEX(l_goods!$B$3:$B$65537,MATCH($C683,l_goods!$A$3:$A$65537,0)),INDEX(background_technosphere!$F$2:$F$65536,MATCH($C683,background_technosphere!$C$2:$C$65536,0))),INDEX(l_fp!$B$3:$B$65537,MATCH($C683,l_fp!$A$3:$A$65537,0))),"")</f>
        <v/>
      </c>
      <c r="H683" s="110" t="str">
        <f>_xlfn.IFNA(_xlfn.IFNA(_xlfn.IFNA(INDEX(l_goods!$B$3:$B$65537,MATCH($G683,l_goods!$A$3:$A$65537,0)),INDEX(background_technosphere!$F$2:$F$65536,MATCH($G683,background_technosphere!$C$2:$C$65536,0))),INDEX(l_fp!$B$3:$B$65537,MATCH($G683,l_fp!$A$3:$A$65537,0))),"")</f>
        <v/>
      </c>
    </row>
    <row r="684" spans="2:8" x14ac:dyDescent="0.25">
      <c r="B684" s="109" t="str">
        <f>_xlfn.IFNA(INDEX(l_act!$B$3:$B$65537,MATCH($A684,l_act!$A$3:$A$65537,0)),"")</f>
        <v/>
      </c>
      <c r="D684" s="66" t="str">
        <f>_xlfn.IFNA(_xlfn.IFNA(_xlfn.IFNA(INDEX(l_goods!$B$3:$B$65537,MATCH($C684,l_goods!$A$3:$A$65537,0)),INDEX(background_technosphere!$F$2:$F$65536,MATCH($C684,background_technosphere!$C$2:$C$65536,0))),INDEX(l_fp!$B$3:$B$65537,MATCH($C684,l_fp!$A$3:$A$65537,0))),"")</f>
        <v/>
      </c>
      <c r="H684" s="110" t="str">
        <f>_xlfn.IFNA(_xlfn.IFNA(_xlfn.IFNA(INDEX(l_goods!$B$3:$B$65537,MATCH($G684,l_goods!$A$3:$A$65537,0)),INDEX(background_technosphere!$F$2:$F$65536,MATCH($G684,background_technosphere!$C$2:$C$65536,0))),INDEX(l_fp!$B$3:$B$65537,MATCH($G684,l_fp!$A$3:$A$65537,0))),"")</f>
        <v/>
      </c>
    </row>
    <row r="685" spans="2:8" x14ac:dyDescent="0.25">
      <c r="B685" s="109" t="str">
        <f>_xlfn.IFNA(INDEX(l_act!$B$3:$B$65537,MATCH($A685,l_act!$A$3:$A$65537,0)),"")</f>
        <v/>
      </c>
      <c r="D685" s="66" t="str">
        <f>_xlfn.IFNA(_xlfn.IFNA(_xlfn.IFNA(INDEX(l_goods!$B$3:$B$65537,MATCH($C685,l_goods!$A$3:$A$65537,0)),INDEX(background_technosphere!$F$2:$F$65536,MATCH($C685,background_technosphere!$C$2:$C$65536,0))),INDEX(l_fp!$B$3:$B$65537,MATCH($C685,l_fp!$A$3:$A$65537,0))),"")</f>
        <v/>
      </c>
      <c r="H685" s="110" t="str">
        <f>_xlfn.IFNA(_xlfn.IFNA(_xlfn.IFNA(INDEX(l_goods!$B$3:$B$65537,MATCH($G685,l_goods!$A$3:$A$65537,0)),INDEX(background_technosphere!$F$2:$F$65536,MATCH($G685,background_technosphere!$C$2:$C$65536,0))),INDEX(l_fp!$B$3:$B$65537,MATCH($G685,l_fp!$A$3:$A$65537,0))),"")</f>
        <v/>
      </c>
    </row>
    <row r="686" spans="2:8" x14ac:dyDescent="0.25">
      <c r="B686" s="109" t="str">
        <f>_xlfn.IFNA(INDEX(l_act!$B$3:$B$65537,MATCH($A686,l_act!$A$3:$A$65537,0)),"")</f>
        <v/>
      </c>
      <c r="D686" s="66" t="str">
        <f>_xlfn.IFNA(_xlfn.IFNA(_xlfn.IFNA(INDEX(l_goods!$B$3:$B$65537,MATCH($C686,l_goods!$A$3:$A$65537,0)),INDEX(background_technosphere!$F$2:$F$65536,MATCH($C686,background_technosphere!$C$2:$C$65536,0))),INDEX(l_fp!$B$3:$B$65537,MATCH($C686,l_fp!$A$3:$A$65537,0))),"")</f>
        <v/>
      </c>
      <c r="H686" s="110" t="str">
        <f>_xlfn.IFNA(_xlfn.IFNA(_xlfn.IFNA(INDEX(l_goods!$B$3:$B$65537,MATCH($G686,l_goods!$A$3:$A$65537,0)),INDEX(background_technosphere!$F$2:$F$65536,MATCH($G686,background_technosphere!$C$2:$C$65536,0))),INDEX(l_fp!$B$3:$B$65537,MATCH($G686,l_fp!$A$3:$A$65537,0))),"")</f>
        <v/>
      </c>
    </row>
    <row r="687" spans="2:8" x14ac:dyDescent="0.25">
      <c r="B687" s="109" t="str">
        <f>_xlfn.IFNA(INDEX(l_act!$B$3:$B$65537,MATCH($A687,l_act!$A$3:$A$65537,0)),"")</f>
        <v/>
      </c>
      <c r="D687" s="66" t="str">
        <f>_xlfn.IFNA(_xlfn.IFNA(_xlfn.IFNA(INDEX(l_goods!$B$3:$B$65537,MATCH($C687,l_goods!$A$3:$A$65537,0)),INDEX(background_technosphere!$F$2:$F$65536,MATCH($C687,background_technosphere!$C$2:$C$65536,0))),INDEX(l_fp!$B$3:$B$65537,MATCH($C687,l_fp!$A$3:$A$65537,0))),"")</f>
        <v/>
      </c>
      <c r="H687" s="110" t="str">
        <f>_xlfn.IFNA(_xlfn.IFNA(_xlfn.IFNA(INDEX(l_goods!$B$3:$B$65537,MATCH($G687,l_goods!$A$3:$A$65537,0)),INDEX(background_technosphere!$F$2:$F$65536,MATCH($G687,background_technosphere!$C$2:$C$65536,0))),INDEX(l_fp!$B$3:$B$65537,MATCH($G687,l_fp!$A$3:$A$65537,0))),"")</f>
        <v/>
      </c>
    </row>
    <row r="688" spans="2:8" x14ac:dyDescent="0.25">
      <c r="B688" s="109" t="str">
        <f>_xlfn.IFNA(INDEX(l_act!$B$3:$B$65537,MATCH($A688,l_act!$A$3:$A$65537,0)),"")</f>
        <v/>
      </c>
      <c r="D688" s="66" t="str">
        <f>_xlfn.IFNA(_xlfn.IFNA(_xlfn.IFNA(INDEX(l_goods!$B$3:$B$65537,MATCH($C688,l_goods!$A$3:$A$65537,0)),INDEX(background_technosphere!$F$2:$F$65536,MATCH($C688,background_technosphere!$C$2:$C$65536,0))),INDEX(l_fp!$B$3:$B$65537,MATCH($C688,l_fp!$A$3:$A$65537,0))),"")</f>
        <v/>
      </c>
      <c r="H688" s="110" t="str">
        <f>_xlfn.IFNA(_xlfn.IFNA(_xlfn.IFNA(INDEX(l_goods!$B$3:$B$65537,MATCH($G688,l_goods!$A$3:$A$65537,0)),INDEX(background_technosphere!$F$2:$F$65536,MATCH($G688,background_technosphere!$C$2:$C$65536,0))),INDEX(l_fp!$B$3:$B$65537,MATCH($G688,l_fp!$A$3:$A$65537,0))),"")</f>
        <v/>
      </c>
    </row>
    <row r="689" spans="2:8" x14ac:dyDescent="0.25">
      <c r="B689" s="109" t="str">
        <f>_xlfn.IFNA(INDEX(l_act!$B$3:$B$65537,MATCH($A689,l_act!$A$3:$A$65537,0)),"")</f>
        <v/>
      </c>
      <c r="D689" s="66" t="str">
        <f>_xlfn.IFNA(_xlfn.IFNA(_xlfn.IFNA(INDEX(l_goods!$B$3:$B$65537,MATCH($C689,l_goods!$A$3:$A$65537,0)),INDEX(background_technosphere!$F$2:$F$65536,MATCH($C689,background_technosphere!$C$2:$C$65536,0))),INDEX(l_fp!$B$3:$B$65537,MATCH($C689,l_fp!$A$3:$A$65537,0))),"")</f>
        <v/>
      </c>
      <c r="H689" s="110" t="str">
        <f>_xlfn.IFNA(_xlfn.IFNA(_xlfn.IFNA(INDEX(l_goods!$B$3:$B$65537,MATCH($G689,l_goods!$A$3:$A$65537,0)),INDEX(background_technosphere!$F$2:$F$65536,MATCH($G689,background_technosphere!$C$2:$C$65536,0))),INDEX(l_fp!$B$3:$B$65537,MATCH($G689,l_fp!$A$3:$A$65537,0))),"")</f>
        <v/>
      </c>
    </row>
    <row r="690" spans="2:8" x14ac:dyDescent="0.25">
      <c r="B690" s="109" t="str">
        <f>_xlfn.IFNA(INDEX(l_act!$B$3:$B$65537,MATCH($A690,l_act!$A$3:$A$65537,0)),"")</f>
        <v/>
      </c>
      <c r="D690" s="66" t="str">
        <f>_xlfn.IFNA(_xlfn.IFNA(_xlfn.IFNA(INDEX(l_goods!$B$3:$B$65537,MATCH($C690,l_goods!$A$3:$A$65537,0)),INDEX(background_technosphere!$F$2:$F$65536,MATCH($C690,background_technosphere!$C$2:$C$65536,0))),INDEX(l_fp!$B$3:$B$65537,MATCH($C690,l_fp!$A$3:$A$65537,0))),"")</f>
        <v/>
      </c>
      <c r="H690" s="110" t="str">
        <f>_xlfn.IFNA(_xlfn.IFNA(_xlfn.IFNA(INDEX(l_goods!$B$3:$B$65537,MATCH($G690,l_goods!$A$3:$A$65537,0)),INDEX(background_technosphere!$F$2:$F$65536,MATCH($G690,background_technosphere!$C$2:$C$65536,0))),INDEX(l_fp!$B$3:$B$65537,MATCH($G690,l_fp!$A$3:$A$65537,0))),"")</f>
        <v/>
      </c>
    </row>
    <row r="691" spans="2:8" x14ac:dyDescent="0.25">
      <c r="B691" s="109" t="str">
        <f>_xlfn.IFNA(INDEX(l_act!$B$3:$B$65537,MATCH($A691,l_act!$A$3:$A$65537,0)),"")</f>
        <v/>
      </c>
      <c r="D691" s="66" t="str">
        <f>_xlfn.IFNA(_xlfn.IFNA(_xlfn.IFNA(INDEX(l_goods!$B$3:$B$65537,MATCH($C691,l_goods!$A$3:$A$65537,0)),INDEX(background_technosphere!$F$2:$F$65536,MATCH($C691,background_technosphere!$C$2:$C$65536,0))),INDEX(l_fp!$B$3:$B$65537,MATCH($C691,l_fp!$A$3:$A$65537,0))),"")</f>
        <v/>
      </c>
      <c r="H691" s="110" t="str">
        <f>_xlfn.IFNA(_xlfn.IFNA(_xlfn.IFNA(INDEX(l_goods!$B$3:$B$65537,MATCH($G691,l_goods!$A$3:$A$65537,0)),INDEX(background_technosphere!$F$2:$F$65536,MATCH($G691,background_technosphere!$C$2:$C$65536,0))),INDEX(l_fp!$B$3:$B$65537,MATCH($G691,l_fp!$A$3:$A$65537,0))),"")</f>
        <v/>
      </c>
    </row>
    <row r="692" spans="2:8" x14ac:dyDescent="0.25">
      <c r="B692" s="109" t="str">
        <f>_xlfn.IFNA(INDEX(l_act!$B$3:$B$65537,MATCH($A692,l_act!$A$3:$A$65537,0)),"")</f>
        <v/>
      </c>
      <c r="D692" s="66" t="str">
        <f>_xlfn.IFNA(_xlfn.IFNA(_xlfn.IFNA(INDEX(l_goods!$B$3:$B$65537,MATCH($C692,l_goods!$A$3:$A$65537,0)),INDEX(background_technosphere!$F$2:$F$65536,MATCH($C692,background_technosphere!$C$2:$C$65536,0))),INDEX(l_fp!$B$3:$B$65537,MATCH($C692,l_fp!$A$3:$A$65537,0))),"")</f>
        <v/>
      </c>
      <c r="H692" s="110" t="str">
        <f>_xlfn.IFNA(_xlfn.IFNA(_xlfn.IFNA(INDEX(l_goods!$B$3:$B$65537,MATCH($G692,l_goods!$A$3:$A$65537,0)),INDEX(background_technosphere!$F$2:$F$65536,MATCH($G692,background_technosphere!$C$2:$C$65536,0))),INDEX(l_fp!$B$3:$B$65537,MATCH($G692,l_fp!$A$3:$A$65537,0))),"")</f>
        <v/>
      </c>
    </row>
    <row r="693" spans="2:8" x14ac:dyDescent="0.25">
      <c r="B693" s="109" t="str">
        <f>_xlfn.IFNA(INDEX(l_act!$B$3:$B$65537,MATCH($A693,l_act!$A$3:$A$65537,0)),"")</f>
        <v/>
      </c>
      <c r="D693" s="66" t="str">
        <f>_xlfn.IFNA(_xlfn.IFNA(_xlfn.IFNA(INDEX(l_goods!$B$3:$B$65537,MATCH($C693,l_goods!$A$3:$A$65537,0)),INDEX(background_technosphere!$F$2:$F$65536,MATCH($C693,background_technosphere!$C$2:$C$65536,0))),INDEX(l_fp!$B$3:$B$65537,MATCH($C693,l_fp!$A$3:$A$65537,0))),"")</f>
        <v/>
      </c>
      <c r="H693" s="110" t="str">
        <f>_xlfn.IFNA(_xlfn.IFNA(_xlfn.IFNA(INDEX(l_goods!$B$3:$B$65537,MATCH($G693,l_goods!$A$3:$A$65537,0)),INDEX(background_technosphere!$F$2:$F$65536,MATCH($G693,background_technosphere!$C$2:$C$65536,0))),INDEX(l_fp!$B$3:$B$65537,MATCH($G693,l_fp!$A$3:$A$65537,0))),"")</f>
        <v/>
      </c>
    </row>
    <row r="694" spans="2:8" x14ac:dyDescent="0.25">
      <c r="B694" s="109" t="str">
        <f>_xlfn.IFNA(INDEX(l_act!$B$3:$B$65537,MATCH($A694,l_act!$A$3:$A$65537,0)),"")</f>
        <v/>
      </c>
      <c r="D694" s="66" t="str">
        <f>_xlfn.IFNA(_xlfn.IFNA(_xlfn.IFNA(INDEX(l_goods!$B$3:$B$65537,MATCH($C694,l_goods!$A$3:$A$65537,0)),INDEX(background_technosphere!$F$2:$F$65536,MATCH($C694,background_technosphere!$C$2:$C$65536,0))),INDEX(l_fp!$B$3:$B$65537,MATCH($C694,l_fp!$A$3:$A$65537,0))),"")</f>
        <v/>
      </c>
      <c r="H694" s="110" t="str">
        <f>_xlfn.IFNA(_xlfn.IFNA(_xlfn.IFNA(INDEX(l_goods!$B$3:$B$65537,MATCH($G694,l_goods!$A$3:$A$65537,0)),INDEX(background_technosphere!$F$2:$F$65536,MATCH($G694,background_technosphere!$C$2:$C$65536,0))),INDEX(l_fp!$B$3:$B$65537,MATCH($G694,l_fp!$A$3:$A$65537,0))),"")</f>
        <v/>
      </c>
    </row>
    <row r="695" spans="2:8" x14ac:dyDescent="0.25">
      <c r="B695" s="109" t="str">
        <f>_xlfn.IFNA(INDEX(l_act!$B$3:$B$65537,MATCH($A695,l_act!$A$3:$A$65537,0)),"")</f>
        <v/>
      </c>
      <c r="D695" s="66" t="str">
        <f>_xlfn.IFNA(_xlfn.IFNA(_xlfn.IFNA(INDEX(l_goods!$B$3:$B$65537,MATCH($C695,l_goods!$A$3:$A$65537,0)),INDEX(background_technosphere!$F$2:$F$65536,MATCH($C695,background_technosphere!$C$2:$C$65536,0))),INDEX(l_fp!$B$3:$B$65537,MATCH($C695,l_fp!$A$3:$A$65537,0))),"")</f>
        <v/>
      </c>
      <c r="H695" s="110" t="str">
        <f>_xlfn.IFNA(_xlfn.IFNA(_xlfn.IFNA(INDEX(l_goods!$B$3:$B$65537,MATCH($G695,l_goods!$A$3:$A$65537,0)),INDEX(background_technosphere!$F$2:$F$65536,MATCH($G695,background_technosphere!$C$2:$C$65536,0))),INDEX(l_fp!$B$3:$B$65537,MATCH($G695,l_fp!$A$3:$A$65537,0))),"")</f>
        <v/>
      </c>
    </row>
    <row r="696" spans="2:8" x14ac:dyDescent="0.25">
      <c r="B696" s="109" t="str">
        <f>_xlfn.IFNA(INDEX(l_act!$B$3:$B$65537,MATCH($A696,l_act!$A$3:$A$65537,0)),"")</f>
        <v/>
      </c>
      <c r="D696" s="66" t="str">
        <f>_xlfn.IFNA(_xlfn.IFNA(_xlfn.IFNA(INDEX(l_goods!$B$3:$B$65537,MATCH($C696,l_goods!$A$3:$A$65537,0)),INDEX(background_technosphere!$F$2:$F$65536,MATCH($C696,background_technosphere!$C$2:$C$65536,0))),INDEX(l_fp!$B$3:$B$65537,MATCH($C696,l_fp!$A$3:$A$65537,0))),"")</f>
        <v/>
      </c>
      <c r="H696" s="110" t="str">
        <f>_xlfn.IFNA(_xlfn.IFNA(_xlfn.IFNA(INDEX(l_goods!$B$3:$B$65537,MATCH($G696,l_goods!$A$3:$A$65537,0)),INDEX(background_technosphere!$F$2:$F$65536,MATCH($G696,background_technosphere!$C$2:$C$65536,0))),INDEX(l_fp!$B$3:$B$65537,MATCH($G696,l_fp!$A$3:$A$65537,0))),"")</f>
        <v/>
      </c>
    </row>
    <row r="697" spans="2:8" x14ac:dyDescent="0.25">
      <c r="B697" s="109" t="str">
        <f>_xlfn.IFNA(INDEX(l_act!$B$3:$B$65537,MATCH($A697,l_act!$A$3:$A$65537,0)),"")</f>
        <v/>
      </c>
      <c r="D697" s="66" t="str">
        <f>_xlfn.IFNA(_xlfn.IFNA(_xlfn.IFNA(INDEX(l_goods!$B$3:$B$65537,MATCH($C697,l_goods!$A$3:$A$65537,0)),INDEX(background_technosphere!$F$2:$F$65536,MATCH($C697,background_technosphere!$C$2:$C$65536,0))),INDEX(l_fp!$B$3:$B$65537,MATCH($C697,l_fp!$A$3:$A$65537,0))),"")</f>
        <v/>
      </c>
      <c r="H697" s="110" t="str">
        <f>_xlfn.IFNA(_xlfn.IFNA(_xlfn.IFNA(INDEX(l_goods!$B$3:$B$65537,MATCH($G697,l_goods!$A$3:$A$65537,0)),INDEX(background_technosphere!$F$2:$F$65536,MATCH($G697,background_technosphere!$C$2:$C$65536,0))),INDEX(l_fp!$B$3:$B$65537,MATCH($G697,l_fp!$A$3:$A$65537,0))),"")</f>
        <v/>
      </c>
    </row>
    <row r="698" spans="2:8" x14ac:dyDescent="0.25">
      <c r="B698" s="109" t="str">
        <f>_xlfn.IFNA(INDEX(l_act!$B$3:$B$65537,MATCH($A698,l_act!$A$3:$A$65537,0)),"")</f>
        <v/>
      </c>
      <c r="D698" s="66" t="str">
        <f>_xlfn.IFNA(_xlfn.IFNA(_xlfn.IFNA(INDEX(l_goods!$B$3:$B$65537,MATCH($C698,l_goods!$A$3:$A$65537,0)),INDEX(background_technosphere!$F$2:$F$65536,MATCH($C698,background_technosphere!$C$2:$C$65536,0))),INDEX(l_fp!$B$3:$B$65537,MATCH($C698,l_fp!$A$3:$A$65537,0))),"")</f>
        <v/>
      </c>
      <c r="H698" s="110" t="str">
        <f>_xlfn.IFNA(_xlfn.IFNA(_xlfn.IFNA(INDEX(l_goods!$B$3:$B$65537,MATCH($G698,l_goods!$A$3:$A$65537,0)),INDEX(background_technosphere!$F$2:$F$65536,MATCH($G698,background_technosphere!$C$2:$C$65536,0))),INDEX(l_fp!$B$3:$B$65537,MATCH($G698,l_fp!$A$3:$A$65537,0))),"")</f>
        <v/>
      </c>
    </row>
    <row r="699" spans="2:8" x14ac:dyDescent="0.25">
      <c r="B699" s="109" t="str">
        <f>_xlfn.IFNA(INDEX(l_act!$B$3:$B$65537,MATCH($A699,l_act!$A$3:$A$65537,0)),"")</f>
        <v/>
      </c>
      <c r="D699" s="66" t="str">
        <f>_xlfn.IFNA(_xlfn.IFNA(_xlfn.IFNA(INDEX(l_goods!$B$3:$B$65537,MATCH($C699,l_goods!$A$3:$A$65537,0)),INDEX(background_technosphere!$F$2:$F$65536,MATCH($C699,background_technosphere!$C$2:$C$65536,0))),INDEX(l_fp!$B$3:$B$65537,MATCH($C699,l_fp!$A$3:$A$65537,0))),"")</f>
        <v/>
      </c>
      <c r="H699" s="110" t="str">
        <f>_xlfn.IFNA(_xlfn.IFNA(_xlfn.IFNA(INDEX(l_goods!$B$3:$B$65537,MATCH($G699,l_goods!$A$3:$A$65537,0)),INDEX(background_technosphere!$F$2:$F$65536,MATCH($G699,background_technosphere!$C$2:$C$65536,0))),INDEX(l_fp!$B$3:$B$65537,MATCH($G699,l_fp!$A$3:$A$65537,0))),"")</f>
        <v/>
      </c>
    </row>
    <row r="700" spans="2:8" x14ac:dyDescent="0.25">
      <c r="B700" s="109" t="str">
        <f>_xlfn.IFNA(INDEX(l_act!$B$3:$B$65537,MATCH($A700,l_act!$A$3:$A$65537,0)),"")</f>
        <v/>
      </c>
      <c r="D700" s="66" t="str">
        <f>_xlfn.IFNA(_xlfn.IFNA(_xlfn.IFNA(INDEX(l_goods!$B$3:$B$65537,MATCH($C700,l_goods!$A$3:$A$65537,0)),INDEX(background_technosphere!$F$2:$F$65536,MATCH($C700,background_technosphere!$C$2:$C$65536,0))),INDEX(l_fp!$B$3:$B$65537,MATCH($C700,l_fp!$A$3:$A$65537,0))),"")</f>
        <v/>
      </c>
      <c r="H700" s="110" t="str">
        <f>_xlfn.IFNA(_xlfn.IFNA(_xlfn.IFNA(INDEX(l_goods!$B$3:$B$65537,MATCH($G700,l_goods!$A$3:$A$65537,0)),INDEX(background_technosphere!$F$2:$F$65536,MATCH($G700,background_technosphere!$C$2:$C$65536,0))),INDEX(l_fp!$B$3:$B$65537,MATCH($G700,l_fp!$A$3:$A$65537,0))),"")</f>
        <v/>
      </c>
    </row>
    <row r="701" spans="2:8" x14ac:dyDescent="0.25">
      <c r="B701" s="109" t="str">
        <f>_xlfn.IFNA(INDEX(l_act!$B$3:$B$65537,MATCH($A701,l_act!$A$3:$A$65537,0)),"")</f>
        <v/>
      </c>
      <c r="D701" s="66" t="str">
        <f>_xlfn.IFNA(_xlfn.IFNA(_xlfn.IFNA(INDEX(l_goods!$B$3:$B$65537,MATCH($C701,l_goods!$A$3:$A$65537,0)),INDEX(background_technosphere!$F$2:$F$65536,MATCH($C701,background_technosphere!$C$2:$C$65536,0))),INDEX(l_fp!$B$3:$B$65537,MATCH($C701,l_fp!$A$3:$A$65537,0))),"")</f>
        <v/>
      </c>
      <c r="H701" s="110" t="str">
        <f>_xlfn.IFNA(_xlfn.IFNA(_xlfn.IFNA(INDEX(l_goods!$B$3:$B$65537,MATCH($G701,l_goods!$A$3:$A$65537,0)),INDEX(background_technosphere!$F$2:$F$65536,MATCH($G701,background_technosphere!$C$2:$C$65536,0))),INDEX(l_fp!$B$3:$B$65537,MATCH($G701,l_fp!$A$3:$A$65537,0))),"")</f>
        <v/>
      </c>
    </row>
    <row r="702" spans="2:8" x14ac:dyDescent="0.25">
      <c r="B702" s="109" t="str">
        <f>_xlfn.IFNA(INDEX(l_act!$B$3:$B$65537,MATCH($A702,l_act!$A$3:$A$65537,0)),"")</f>
        <v/>
      </c>
      <c r="D702" s="66" t="str">
        <f>_xlfn.IFNA(_xlfn.IFNA(_xlfn.IFNA(INDEX(l_goods!$B$3:$B$65537,MATCH($C702,l_goods!$A$3:$A$65537,0)),INDEX(background_technosphere!$F$2:$F$65536,MATCH($C702,background_technosphere!$C$2:$C$65536,0))),INDEX(l_fp!$B$3:$B$65537,MATCH($C702,l_fp!$A$3:$A$65537,0))),"")</f>
        <v/>
      </c>
      <c r="H702" s="110" t="str">
        <f>_xlfn.IFNA(_xlfn.IFNA(_xlfn.IFNA(INDEX(l_goods!$B$3:$B$65537,MATCH($G702,l_goods!$A$3:$A$65537,0)),INDEX(background_technosphere!$F$2:$F$65536,MATCH($G702,background_technosphere!$C$2:$C$65536,0))),INDEX(l_fp!$B$3:$B$65537,MATCH($G702,l_fp!$A$3:$A$65537,0))),"")</f>
        <v/>
      </c>
    </row>
    <row r="703" spans="2:8" x14ac:dyDescent="0.25">
      <c r="B703" s="109" t="str">
        <f>_xlfn.IFNA(INDEX(l_act!$B$3:$B$65537,MATCH($A703,l_act!$A$3:$A$65537,0)),"")</f>
        <v/>
      </c>
      <c r="D703" s="66" t="str">
        <f>_xlfn.IFNA(_xlfn.IFNA(_xlfn.IFNA(INDEX(l_goods!$B$3:$B$65537,MATCH($C703,l_goods!$A$3:$A$65537,0)),INDEX(background_technosphere!$F$2:$F$65536,MATCH($C703,background_technosphere!$C$2:$C$65536,0))),INDEX(l_fp!$B$3:$B$65537,MATCH($C703,l_fp!$A$3:$A$65537,0))),"")</f>
        <v/>
      </c>
      <c r="H703" s="110" t="str">
        <f>_xlfn.IFNA(_xlfn.IFNA(_xlfn.IFNA(INDEX(l_goods!$B$3:$B$65537,MATCH($G703,l_goods!$A$3:$A$65537,0)),INDEX(background_technosphere!$F$2:$F$65536,MATCH($G703,background_technosphere!$C$2:$C$65536,0))),INDEX(l_fp!$B$3:$B$65537,MATCH($G703,l_fp!$A$3:$A$65537,0))),"")</f>
        <v/>
      </c>
    </row>
    <row r="704" spans="2:8" x14ac:dyDescent="0.25">
      <c r="B704" s="109" t="str">
        <f>_xlfn.IFNA(INDEX(l_act!$B$3:$B$65537,MATCH($A704,l_act!$A$3:$A$65537,0)),"")</f>
        <v/>
      </c>
      <c r="D704" s="66" t="str">
        <f>_xlfn.IFNA(_xlfn.IFNA(_xlfn.IFNA(INDEX(l_goods!$B$3:$B$65537,MATCH($C704,l_goods!$A$3:$A$65537,0)),INDEX(background_technosphere!$F$2:$F$65536,MATCH($C704,background_technosphere!$C$2:$C$65536,0))),INDEX(l_fp!$B$3:$B$65537,MATCH($C704,l_fp!$A$3:$A$65537,0))),"")</f>
        <v/>
      </c>
      <c r="H704" s="110" t="str">
        <f>_xlfn.IFNA(_xlfn.IFNA(_xlfn.IFNA(INDEX(l_goods!$B$3:$B$65537,MATCH($G704,l_goods!$A$3:$A$65537,0)),INDEX(background_technosphere!$F$2:$F$65536,MATCH($G704,background_technosphere!$C$2:$C$65536,0))),INDEX(l_fp!$B$3:$B$65537,MATCH($G704,l_fp!$A$3:$A$65537,0))),"")</f>
        <v/>
      </c>
    </row>
    <row r="705" spans="2:8" x14ac:dyDescent="0.25">
      <c r="B705" s="109" t="str">
        <f>_xlfn.IFNA(INDEX(l_act!$B$3:$B$65537,MATCH($A705,l_act!$A$3:$A$65537,0)),"")</f>
        <v/>
      </c>
      <c r="D705" s="66" t="str">
        <f>_xlfn.IFNA(_xlfn.IFNA(_xlfn.IFNA(INDEX(l_goods!$B$3:$B$65537,MATCH($C705,l_goods!$A$3:$A$65537,0)),INDEX(background_technosphere!$F$2:$F$65536,MATCH($C705,background_technosphere!$C$2:$C$65536,0))),INDEX(l_fp!$B$3:$B$65537,MATCH($C705,l_fp!$A$3:$A$65537,0))),"")</f>
        <v/>
      </c>
      <c r="H705" s="110" t="str">
        <f>_xlfn.IFNA(_xlfn.IFNA(_xlfn.IFNA(INDEX(l_goods!$B$3:$B$65537,MATCH($G705,l_goods!$A$3:$A$65537,0)),INDEX(background_technosphere!$F$2:$F$65536,MATCH($G705,background_technosphere!$C$2:$C$65536,0))),INDEX(l_fp!$B$3:$B$65537,MATCH($G705,l_fp!$A$3:$A$65537,0))),"")</f>
        <v/>
      </c>
    </row>
    <row r="706" spans="2:8" x14ac:dyDescent="0.25">
      <c r="B706" s="109" t="str">
        <f>_xlfn.IFNA(INDEX(l_act!$B$3:$B$65537,MATCH($A706,l_act!$A$3:$A$65537,0)),"")</f>
        <v/>
      </c>
      <c r="D706" s="66" t="str">
        <f>_xlfn.IFNA(_xlfn.IFNA(_xlfn.IFNA(INDEX(l_goods!$B$3:$B$65537,MATCH($C706,l_goods!$A$3:$A$65537,0)),INDEX(background_technosphere!$F$2:$F$65536,MATCH($C706,background_technosphere!$C$2:$C$65536,0))),INDEX(l_fp!$B$3:$B$65537,MATCH($C706,l_fp!$A$3:$A$65537,0))),"")</f>
        <v/>
      </c>
      <c r="H706" s="110" t="str">
        <f>_xlfn.IFNA(_xlfn.IFNA(_xlfn.IFNA(INDEX(l_goods!$B$3:$B$65537,MATCH($G706,l_goods!$A$3:$A$65537,0)),INDEX(background_technosphere!$F$2:$F$65536,MATCH($G706,background_technosphere!$C$2:$C$65536,0))),INDEX(l_fp!$B$3:$B$65537,MATCH($G706,l_fp!$A$3:$A$65537,0))),"")</f>
        <v/>
      </c>
    </row>
    <row r="707" spans="2:8" x14ac:dyDescent="0.25">
      <c r="B707" s="109" t="str">
        <f>_xlfn.IFNA(INDEX(l_act!$B$3:$B$65537,MATCH($A707,l_act!$A$3:$A$65537,0)),"")</f>
        <v/>
      </c>
      <c r="D707" s="66" t="str">
        <f>_xlfn.IFNA(_xlfn.IFNA(_xlfn.IFNA(INDEX(l_goods!$B$3:$B$65537,MATCH($C707,l_goods!$A$3:$A$65537,0)),INDEX(background_technosphere!$F$2:$F$65536,MATCH($C707,background_technosphere!$C$2:$C$65536,0))),INDEX(l_fp!$B$3:$B$65537,MATCH($C707,l_fp!$A$3:$A$65537,0))),"")</f>
        <v/>
      </c>
      <c r="H707" s="110" t="str">
        <f>_xlfn.IFNA(_xlfn.IFNA(_xlfn.IFNA(INDEX(l_goods!$B$3:$B$65537,MATCH($G707,l_goods!$A$3:$A$65537,0)),INDEX(background_technosphere!$F$2:$F$65536,MATCH($G707,background_technosphere!$C$2:$C$65536,0))),INDEX(l_fp!$B$3:$B$65537,MATCH($G707,l_fp!$A$3:$A$65537,0))),"")</f>
        <v/>
      </c>
    </row>
    <row r="708" spans="2:8" x14ac:dyDescent="0.25">
      <c r="B708" s="109" t="str">
        <f>_xlfn.IFNA(INDEX(l_act!$B$3:$B$65537,MATCH($A708,l_act!$A$3:$A$65537,0)),"")</f>
        <v/>
      </c>
      <c r="D708" s="66" t="str">
        <f>_xlfn.IFNA(_xlfn.IFNA(_xlfn.IFNA(INDEX(l_goods!$B$3:$B$65537,MATCH($C708,l_goods!$A$3:$A$65537,0)),INDEX(background_technosphere!$F$2:$F$65536,MATCH($C708,background_technosphere!$C$2:$C$65536,0))),INDEX(l_fp!$B$3:$B$65537,MATCH($C708,l_fp!$A$3:$A$65537,0))),"")</f>
        <v/>
      </c>
      <c r="H708" s="110" t="str">
        <f>_xlfn.IFNA(_xlfn.IFNA(_xlfn.IFNA(INDEX(l_goods!$B$3:$B$65537,MATCH($G708,l_goods!$A$3:$A$65537,0)),INDEX(background_technosphere!$F$2:$F$65536,MATCH($G708,background_technosphere!$C$2:$C$65536,0))),INDEX(l_fp!$B$3:$B$65537,MATCH($G708,l_fp!$A$3:$A$65537,0))),"")</f>
        <v/>
      </c>
    </row>
    <row r="709" spans="2:8" x14ac:dyDescent="0.25">
      <c r="B709" s="109" t="str">
        <f>_xlfn.IFNA(INDEX(l_act!$B$3:$B$65537,MATCH($A709,l_act!$A$3:$A$65537,0)),"")</f>
        <v/>
      </c>
      <c r="D709" s="66" t="str">
        <f>_xlfn.IFNA(_xlfn.IFNA(_xlfn.IFNA(INDEX(l_goods!$B$3:$B$65537,MATCH($C709,l_goods!$A$3:$A$65537,0)),INDEX(background_technosphere!$F$2:$F$65536,MATCH($C709,background_technosphere!$C$2:$C$65536,0))),INDEX(l_fp!$B$3:$B$65537,MATCH($C709,l_fp!$A$3:$A$65537,0))),"")</f>
        <v/>
      </c>
      <c r="H709" s="110" t="str">
        <f>_xlfn.IFNA(_xlfn.IFNA(_xlfn.IFNA(INDEX(l_goods!$B$3:$B$65537,MATCH($G709,l_goods!$A$3:$A$65537,0)),INDEX(background_technosphere!$F$2:$F$65536,MATCH($G709,background_technosphere!$C$2:$C$65536,0))),INDEX(l_fp!$B$3:$B$65537,MATCH($G709,l_fp!$A$3:$A$65537,0))),"")</f>
        <v/>
      </c>
    </row>
    <row r="710" spans="2:8" x14ac:dyDescent="0.25">
      <c r="B710" s="109" t="str">
        <f>_xlfn.IFNA(INDEX(l_act!$B$3:$B$65537,MATCH($A710,l_act!$A$3:$A$65537,0)),"")</f>
        <v/>
      </c>
      <c r="D710" s="66" t="str">
        <f>_xlfn.IFNA(_xlfn.IFNA(_xlfn.IFNA(INDEX(l_goods!$B$3:$B$65537,MATCH($C710,l_goods!$A$3:$A$65537,0)),INDEX(background_technosphere!$F$2:$F$65536,MATCH($C710,background_technosphere!$C$2:$C$65536,0))),INDEX(l_fp!$B$3:$B$65537,MATCH($C710,l_fp!$A$3:$A$65537,0))),"")</f>
        <v/>
      </c>
      <c r="H710" s="110" t="str">
        <f>_xlfn.IFNA(_xlfn.IFNA(_xlfn.IFNA(INDEX(l_goods!$B$3:$B$65537,MATCH($G710,l_goods!$A$3:$A$65537,0)),INDEX(background_technosphere!$F$2:$F$65536,MATCH($G710,background_technosphere!$C$2:$C$65536,0))),INDEX(l_fp!$B$3:$B$65537,MATCH($G710,l_fp!$A$3:$A$65537,0))),"")</f>
        <v/>
      </c>
    </row>
    <row r="711" spans="2:8" x14ac:dyDescent="0.25">
      <c r="B711" s="109" t="str">
        <f>_xlfn.IFNA(INDEX(l_act!$B$3:$B$65537,MATCH($A711,l_act!$A$3:$A$65537,0)),"")</f>
        <v/>
      </c>
      <c r="D711" s="66" t="str">
        <f>_xlfn.IFNA(_xlfn.IFNA(_xlfn.IFNA(INDEX(l_goods!$B$3:$B$65537,MATCH($C711,l_goods!$A$3:$A$65537,0)),INDEX(background_technosphere!$F$2:$F$65536,MATCH($C711,background_technosphere!$C$2:$C$65536,0))),INDEX(l_fp!$B$3:$B$65537,MATCH($C711,l_fp!$A$3:$A$65537,0))),"")</f>
        <v/>
      </c>
      <c r="H711" s="110" t="str">
        <f>_xlfn.IFNA(_xlfn.IFNA(_xlfn.IFNA(INDEX(l_goods!$B$3:$B$65537,MATCH($G711,l_goods!$A$3:$A$65537,0)),INDEX(background_technosphere!$F$2:$F$65536,MATCH($G711,background_technosphere!$C$2:$C$65536,0))),INDEX(l_fp!$B$3:$B$65537,MATCH($G711,l_fp!$A$3:$A$65537,0))),"")</f>
        <v/>
      </c>
    </row>
    <row r="712" spans="2:8" x14ac:dyDescent="0.25">
      <c r="B712" s="109" t="str">
        <f>_xlfn.IFNA(INDEX(l_act!$B$3:$B$65537,MATCH($A712,l_act!$A$3:$A$65537,0)),"")</f>
        <v/>
      </c>
      <c r="D712" s="66" t="str">
        <f>_xlfn.IFNA(_xlfn.IFNA(_xlfn.IFNA(INDEX(l_goods!$B$3:$B$65537,MATCH($C712,l_goods!$A$3:$A$65537,0)),INDEX(background_technosphere!$F$2:$F$65536,MATCH($C712,background_technosphere!$C$2:$C$65536,0))),INDEX(l_fp!$B$3:$B$65537,MATCH($C712,l_fp!$A$3:$A$65537,0))),"")</f>
        <v/>
      </c>
      <c r="H712" s="110" t="str">
        <f>_xlfn.IFNA(_xlfn.IFNA(_xlfn.IFNA(INDEX(l_goods!$B$3:$B$65537,MATCH($G712,l_goods!$A$3:$A$65537,0)),INDEX(background_technosphere!$F$2:$F$65536,MATCH($G712,background_technosphere!$C$2:$C$65536,0))),INDEX(l_fp!$B$3:$B$65537,MATCH($G712,l_fp!$A$3:$A$65537,0))),"")</f>
        <v/>
      </c>
    </row>
    <row r="713" spans="2:8" x14ac:dyDescent="0.25">
      <c r="B713" s="109" t="str">
        <f>_xlfn.IFNA(INDEX(l_act!$B$3:$B$65537,MATCH($A713,l_act!$A$3:$A$65537,0)),"")</f>
        <v/>
      </c>
      <c r="D713" s="66" t="str">
        <f>_xlfn.IFNA(_xlfn.IFNA(_xlfn.IFNA(INDEX(l_goods!$B$3:$B$65537,MATCH($C713,l_goods!$A$3:$A$65537,0)),INDEX(background_technosphere!$F$2:$F$65536,MATCH($C713,background_technosphere!$C$2:$C$65536,0))),INDEX(l_fp!$B$3:$B$65537,MATCH($C713,l_fp!$A$3:$A$65537,0))),"")</f>
        <v/>
      </c>
      <c r="H713" s="110" t="str">
        <f>_xlfn.IFNA(_xlfn.IFNA(_xlfn.IFNA(INDEX(l_goods!$B$3:$B$65537,MATCH($G713,l_goods!$A$3:$A$65537,0)),INDEX(background_technosphere!$F$2:$F$65536,MATCH($G713,background_technosphere!$C$2:$C$65536,0))),INDEX(l_fp!$B$3:$B$65537,MATCH($G713,l_fp!$A$3:$A$65537,0))),"")</f>
        <v/>
      </c>
    </row>
    <row r="714" spans="2:8" x14ac:dyDescent="0.25">
      <c r="B714" s="109" t="str">
        <f>_xlfn.IFNA(INDEX(l_act!$B$3:$B$65537,MATCH($A714,l_act!$A$3:$A$65537,0)),"")</f>
        <v/>
      </c>
      <c r="D714" s="66" t="str">
        <f>_xlfn.IFNA(_xlfn.IFNA(_xlfn.IFNA(INDEX(l_goods!$B$3:$B$65537,MATCH($C714,l_goods!$A$3:$A$65537,0)),INDEX(background_technosphere!$F$2:$F$65536,MATCH($C714,background_technosphere!$C$2:$C$65536,0))),INDEX(l_fp!$B$3:$B$65537,MATCH($C714,l_fp!$A$3:$A$65537,0))),"")</f>
        <v/>
      </c>
      <c r="H714" s="110" t="str">
        <f>_xlfn.IFNA(_xlfn.IFNA(_xlfn.IFNA(INDEX(l_goods!$B$3:$B$65537,MATCH($G714,l_goods!$A$3:$A$65537,0)),INDEX(background_technosphere!$F$2:$F$65536,MATCH($G714,background_technosphere!$C$2:$C$65536,0))),INDEX(l_fp!$B$3:$B$65537,MATCH($G714,l_fp!$A$3:$A$65537,0))),"")</f>
        <v/>
      </c>
    </row>
    <row r="715" spans="2:8" x14ac:dyDescent="0.25">
      <c r="B715" s="109" t="str">
        <f>_xlfn.IFNA(INDEX(l_act!$B$3:$B$65537,MATCH($A715,l_act!$A$3:$A$65537,0)),"")</f>
        <v/>
      </c>
      <c r="D715" s="66" t="str">
        <f>_xlfn.IFNA(_xlfn.IFNA(_xlfn.IFNA(INDEX(l_goods!$B$3:$B$65537,MATCH($C715,l_goods!$A$3:$A$65537,0)),INDEX(background_technosphere!$F$2:$F$65536,MATCH($C715,background_technosphere!$C$2:$C$65536,0))),INDEX(l_fp!$B$3:$B$65537,MATCH($C715,l_fp!$A$3:$A$65537,0))),"")</f>
        <v/>
      </c>
      <c r="H715" s="110" t="str">
        <f>_xlfn.IFNA(_xlfn.IFNA(_xlfn.IFNA(INDEX(l_goods!$B$3:$B$65537,MATCH($G715,l_goods!$A$3:$A$65537,0)),INDEX(background_technosphere!$F$2:$F$65536,MATCH($G715,background_technosphere!$C$2:$C$65536,0))),INDEX(l_fp!$B$3:$B$65537,MATCH($G715,l_fp!$A$3:$A$65537,0))),"")</f>
        <v/>
      </c>
    </row>
    <row r="716" spans="2:8" x14ac:dyDescent="0.25">
      <c r="B716" s="109" t="str">
        <f>_xlfn.IFNA(INDEX(l_act!$B$3:$B$65537,MATCH($A716,l_act!$A$3:$A$65537,0)),"")</f>
        <v/>
      </c>
      <c r="D716" s="66" t="str">
        <f>_xlfn.IFNA(_xlfn.IFNA(_xlfn.IFNA(INDEX(l_goods!$B$3:$B$65537,MATCH($C716,l_goods!$A$3:$A$65537,0)),INDEX(background_technosphere!$F$2:$F$65536,MATCH($C716,background_technosphere!$C$2:$C$65536,0))),INDEX(l_fp!$B$3:$B$65537,MATCH($C716,l_fp!$A$3:$A$65537,0))),"")</f>
        <v/>
      </c>
      <c r="H716" s="110" t="str">
        <f>_xlfn.IFNA(_xlfn.IFNA(_xlfn.IFNA(INDEX(l_goods!$B$3:$B$65537,MATCH($G716,l_goods!$A$3:$A$65537,0)),INDEX(background_technosphere!$F$2:$F$65536,MATCH($G716,background_technosphere!$C$2:$C$65536,0))),INDEX(l_fp!$B$3:$B$65537,MATCH($G716,l_fp!$A$3:$A$65537,0))),"")</f>
        <v/>
      </c>
    </row>
    <row r="717" spans="2:8" x14ac:dyDescent="0.25">
      <c r="B717" s="109" t="str">
        <f>_xlfn.IFNA(INDEX(l_act!$B$3:$B$65537,MATCH($A717,l_act!$A$3:$A$65537,0)),"")</f>
        <v/>
      </c>
      <c r="D717" s="66" t="str">
        <f>_xlfn.IFNA(_xlfn.IFNA(_xlfn.IFNA(INDEX(l_goods!$B$3:$B$65537,MATCH($C717,l_goods!$A$3:$A$65537,0)),INDEX(background_technosphere!$F$2:$F$65536,MATCH($C717,background_technosphere!$C$2:$C$65536,0))),INDEX(l_fp!$B$3:$B$65537,MATCH($C717,l_fp!$A$3:$A$65537,0))),"")</f>
        <v/>
      </c>
      <c r="H717" s="110" t="str">
        <f>_xlfn.IFNA(_xlfn.IFNA(_xlfn.IFNA(INDEX(l_goods!$B$3:$B$65537,MATCH($G717,l_goods!$A$3:$A$65537,0)),INDEX(background_technosphere!$F$2:$F$65536,MATCH($G717,background_technosphere!$C$2:$C$65536,0))),INDEX(l_fp!$B$3:$B$65537,MATCH($G717,l_fp!$A$3:$A$65537,0))),"")</f>
        <v/>
      </c>
    </row>
    <row r="718" spans="2:8" x14ac:dyDescent="0.25">
      <c r="B718" s="109" t="str">
        <f>_xlfn.IFNA(INDEX(l_act!$B$3:$B$65537,MATCH($A718,l_act!$A$3:$A$65537,0)),"")</f>
        <v/>
      </c>
      <c r="D718" s="66" t="str">
        <f>_xlfn.IFNA(_xlfn.IFNA(_xlfn.IFNA(INDEX(l_goods!$B$3:$B$65537,MATCH($C718,l_goods!$A$3:$A$65537,0)),INDEX(background_technosphere!$F$2:$F$65536,MATCH($C718,background_technosphere!$C$2:$C$65536,0))),INDEX(l_fp!$B$3:$B$65537,MATCH($C718,l_fp!$A$3:$A$65537,0))),"")</f>
        <v/>
      </c>
      <c r="H718" s="110" t="str">
        <f>_xlfn.IFNA(_xlfn.IFNA(_xlfn.IFNA(INDEX(l_goods!$B$3:$B$65537,MATCH($G718,l_goods!$A$3:$A$65537,0)),INDEX(background_technosphere!$F$2:$F$65536,MATCH($G718,background_technosphere!$C$2:$C$65536,0))),INDEX(l_fp!$B$3:$B$65537,MATCH($G718,l_fp!$A$3:$A$65537,0))),"")</f>
        <v/>
      </c>
    </row>
    <row r="719" spans="2:8" x14ac:dyDescent="0.25">
      <c r="B719" s="109" t="str">
        <f>_xlfn.IFNA(INDEX(l_act!$B$3:$B$65537,MATCH($A719,l_act!$A$3:$A$65537,0)),"")</f>
        <v/>
      </c>
      <c r="D719" s="66" t="str">
        <f>_xlfn.IFNA(_xlfn.IFNA(_xlfn.IFNA(INDEX(l_goods!$B$3:$B$65537,MATCH($C719,l_goods!$A$3:$A$65537,0)),INDEX(background_technosphere!$F$2:$F$65536,MATCH($C719,background_technosphere!$C$2:$C$65536,0))),INDEX(l_fp!$B$3:$B$65537,MATCH($C719,l_fp!$A$3:$A$65537,0))),"")</f>
        <v/>
      </c>
      <c r="H719" s="110" t="str">
        <f>_xlfn.IFNA(_xlfn.IFNA(_xlfn.IFNA(INDEX(l_goods!$B$3:$B$65537,MATCH($G719,l_goods!$A$3:$A$65537,0)),INDEX(background_technosphere!$F$2:$F$65536,MATCH($G719,background_technosphere!$C$2:$C$65536,0))),INDEX(l_fp!$B$3:$B$65537,MATCH($G719,l_fp!$A$3:$A$65537,0))),"")</f>
        <v/>
      </c>
    </row>
    <row r="720" spans="2:8" x14ac:dyDescent="0.25">
      <c r="B720" s="109" t="str">
        <f>_xlfn.IFNA(INDEX(l_act!$B$3:$B$65537,MATCH($A720,l_act!$A$3:$A$65537,0)),"")</f>
        <v/>
      </c>
      <c r="D720" s="66" t="str">
        <f>_xlfn.IFNA(_xlfn.IFNA(_xlfn.IFNA(INDEX(l_goods!$B$3:$B$65537,MATCH($C720,l_goods!$A$3:$A$65537,0)),INDEX(background_technosphere!$F$2:$F$65536,MATCH($C720,background_technosphere!$C$2:$C$65536,0))),INDEX(l_fp!$B$3:$B$65537,MATCH($C720,l_fp!$A$3:$A$65537,0))),"")</f>
        <v/>
      </c>
      <c r="H720" s="110" t="str">
        <f>_xlfn.IFNA(_xlfn.IFNA(_xlfn.IFNA(INDEX(l_goods!$B$3:$B$65537,MATCH($G720,l_goods!$A$3:$A$65537,0)),INDEX(background_technosphere!$F$2:$F$65536,MATCH($G720,background_technosphere!$C$2:$C$65536,0))),INDEX(l_fp!$B$3:$B$65537,MATCH($G720,l_fp!$A$3:$A$65537,0))),"")</f>
        <v/>
      </c>
    </row>
    <row r="721" spans="2:8" x14ac:dyDescent="0.25">
      <c r="B721" s="109" t="str">
        <f>_xlfn.IFNA(INDEX(l_act!$B$3:$B$65537,MATCH($A721,l_act!$A$3:$A$65537,0)),"")</f>
        <v/>
      </c>
      <c r="D721" s="66" t="str">
        <f>_xlfn.IFNA(_xlfn.IFNA(_xlfn.IFNA(INDEX(l_goods!$B$3:$B$65537,MATCH($C721,l_goods!$A$3:$A$65537,0)),INDEX(background_technosphere!$F$2:$F$65536,MATCH($C721,background_technosphere!$C$2:$C$65536,0))),INDEX(l_fp!$B$3:$B$65537,MATCH($C721,l_fp!$A$3:$A$65537,0))),"")</f>
        <v/>
      </c>
      <c r="H721" s="110" t="str">
        <f>_xlfn.IFNA(_xlfn.IFNA(_xlfn.IFNA(INDEX(l_goods!$B$3:$B$65537,MATCH($G721,l_goods!$A$3:$A$65537,0)),INDEX(background_technosphere!$F$2:$F$65536,MATCH($G721,background_technosphere!$C$2:$C$65536,0))),INDEX(l_fp!$B$3:$B$65537,MATCH($G721,l_fp!$A$3:$A$65537,0))),"")</f>
        <v/>
      </c>
    </row>
    <row r="722" spans="2:8" x14ac:dyDescent="0.25">
      <c r="B722" s="109" t="str">
        <f>_xlfn.IFNA(INDEX(l_act!$B$3:$B$65537,MATCH($A722,l_act!$A$3:$A$65537,0)),"")</f>
        <v/>
      </c>
      <c r="D722" s="66" t="str">
        <f>_xlfn.IFNA(_xlfn.IFNA(_xlfn.IFNA(INDEX(l_goods!$B$3:$B$65537,MATCH($C722,l_goods!$A$3:$A$65537,0)),INDEX(background_technosphere!$F$2:$F$65536,MATCH($C722,background_technosphere!$C$2:$C$65536,0))),INDEX(l_fp!$B$3:$B$65537,MATCH($C722,l_fp!$A$3:$A$65537,0))),"")</f>
        <v/>
      </c>
      <c r="H722" s="110" t="str">
        <f>_xlfn.IFNA(_xlfn.IFNA(_xlfn.IFNA(INDEX(l_goods!$B$3:$B$65537,MATCH($G722,l_goods!$A$3:$A$65537,0)),INDEX(background_technosphere!$F$2:$F$65536,MATCH($G722,background_technosphere!$C$2:$C$65536,0))),INDEX(l_fp!$B$3:$B$65537,MATCH($G722,l_fp!$A$3:$A$65537,0))),"")</f>
        <v/>
      </c>
    </row>
    <row r="723" spans="2:8" x14ac:dyDescent="0.25">
      <c r="B723" s="109" t="str">
        <f>_xlfn.IFNA(INDEX(l_act!$B$3:$B$65537,MATCH($A723,l_act!$A$3:$A$65537,0)),"")</f>
        <v/>
      </c>
      <c r="D723" s="66" t="str">
        <f>_xlfn.IFNA(_xlfn.IFNA(_xlfn.IFNA(INDEX(l_goods!$B$3:$B$65537,MATCH($C723,l_goods!$A$3:$A$65537,0)),INDEX(background_technosphere!$F$2:$F$65536,MATCH($C723,background_technosphere!$C$2:$C$65536,0))),INDEX(l_fp!$B$3:$B$65537,MATCH($C723,l_fp!$A$3:$A$65537,0))),"")</f>
        <v/>
      </c>
      <c r="H723" s="110" t="str">
        <f>_xlfn.IFNA(_xlfn.IFNA(_xlfn.IFNA(INDEX(l_goods!$B$3:$B$65537,MATCH($G723,l_goods!$A$3:$A$65537,0)),INDEX(background_technosphere!$F$2:$F$65536,MATCH($G723,background_technosphere!$C$2:$C$65536,0))),INDEX(l_fp!$B$3:$B$65537,MATCH($G723,l_fp!$A$3:$A$65537,0))),"")</f>
        <v/>
      </c>
    </row>
    <row r="724" spans="2:8" x14ac:dyDescent="0.25">
      <c r="B724" s="109" t="str">
        <f>_xlfn.IFNA(INDEX(l_act!$B$3:$B$65537,MATCH($A724,l_act!$A$3:$A$65537,0)),"")</f>
        <v/>
      </c>
      <c r="D724" s="66" t="str">
        <f>_xlfn.IFNA(_xlfn.IFNA(_xlfn.IFNA(INDEX(l_goods!$B$3:$B$65537,MATCH($C724,l_goods!$A$3:$A$65537,0)),INDEX(background_technosphere!$F$2:$F$65536,MATCH($C724,background_technosphere!$C$2:$C$65536,0))),INDEX(l_fp!$B$3:$B$65537,MATCH($C724,l_fp!$A$3:$A$65537,0))),"")</f>
        <v/>
      </c>
      <c r="H724" s="110" t="str">
        <f>_xlfn.IFNA(_xlfn.IFNA(_xlfn.IFNA(INDEX(l_goods!$B$3:$B$65537,MATCH($G724,l_goods!$A$3:$A$65537,0)),INDEX(background_technosphere!$F$2:$F$65536,MATCH($G724,background_technosphere!$C$2:$C$65536,0))),INDEX(l_fp!$B$3:$B$65537,MATCH($G724,l_fp!$A$3:$A$65537,0))),"")</f>
        <v/>
      </c>
    </row>
    <row r="725" spans="2:8" x14ac:dyDescent="0.25">
      <c r="B725" s="109" t="str">
        <f>_xlfn.IFNA(INDEX(l_act!$B$3:$B$65537,MATCH($A725,l_act!$A$3:$A$65537,0)),"")</f>
        <v/>
      </c>
      <c r="D725" s="66" t="str">
        <f>_xlfn.IFNA(_xlfn.IFNA(_xlfn.IFNA(INDEX(l_goods!$B$3:$B$65537,MATCH($C725,l_goods!$A$3:$A$65537,0)),INDEX(background_technosphere!$F$2:$F$65536,MATCH($C725,background_technosphere!$C$2:$C$65536,0))),INDEX(l_fp!$B$3:$B$65537,MATCH($C725,l_fp!$A$3:$A$65537,0))),"")</f>
        <v/>
      </c>
      <c r="H725" s="110" t="str">
        <f>_xlfn.IFNA(_xlfn.IFNA(_xlfn.IFNA(INDEX(l_goods!$B$3:$B$65537,MATCH($G725,l_goods!$A$3:$A$65537,0)),INDEX(background_technosphere!$F$2:$F$65536,MATCH($G725,background_technosphere!$C$2:$C$65536,0))),INDEX(l_fp!$B$3:$B$65537,MATCH($G725,l_fp!$A$3:$A$65537,0))),"")</f>
        <v/>
      </c>
    </row>
    <row r="726" spans="2:8" x14ac:dyDescent="0.25">
      <c r="B726" s="109" t="str">
        <f>_xlfn.IFNA(INDEX(l_act!$B$3:$B$65537,MATCH($A726,l_act!$A$3:$A$65537,0)),"")</f>
        <v/>
      </c>
      <c r="D726" s="66" t="str">
        <f>_xlfn.IFNA(_xlfn.IFNA(_xlfn.IFNA(INDEX(l_goods!$B$3:$B$65537,MATCH($C726,l_goods!$A$3:$A$65537,0)),INDEX(background_technosphere!$F$2:$F$65536,MATCH($C726,background_technosphere!$C$2:$C$65536,0))),INDEX(l_fp!$B$3:$B$65537,MATCH($C726,l_fp!$A$3:$A$65537,0))),"")</f>
        <v/>
      </c>
      <c r="H726" s="110" t="str">
        <f>_xlfn.IFNA(_xlfn.IFNA(_xlfn.IFNA(INDEX(l_goods!$B$3:$B$65537,MATCH($G726,l_goods!$A$3:$A$65537,0)),INDEX(background_technosphere!$F$2:$F$65536,MATCH($G726,background_technosphere!$C$2:$C$65536,0))),INDEX(l_fp!$B$3:$B$65537,MATCH($G726,l_fp!$A$3:$A$65537,0))),"")</f>
        <v/>
      </c>
    </row>
    <row r="727" spans="2:8" x14ac:dyDescent="0.25">
      <c r="B727" s="109" t="str">
        <f>_xlfn.IFNA(INDEX(l_act!$B$3:$B$65537,MATCH($A727,l_act!$A$3:$A$65537,0)),"")</f>
        <v/>
      </c>
      <c r="D727" s="66" t="str">
        <f>_xlfn.IFNA(_xlfn.IFNA(_xlfn.IFNA(INDEX(l_goods!$B$3:$B$65537,MATCH($C727,l_goods!$A$3:$A$65537,0)),INDEX(background_technosphere!$F$2:$F$65536,MATCH($C727,background_technosphere!$C$2:$C$65536,0))),INDEX(l_fp!$B$3:$B$65537,MATCH($C727,l_fp!$A$3:$A$65537,0))),"")</f>
        <v/>
      </c>
      <c r="H727" s="110" t="str">
        <f>_xlfn.IFNA(_xlfn.IFNA(_xlfn.IFNA(INDEX(l_goods!$B$3:$B$65537,MATCH($G727,l_goods!$A$3:$A$65537,0)),INDEX(background_technosphere!$F$2:$F$65536,MATCH($G727,background_technosphere!$C$2:$C$65536,0))),INDEX(l_fp!$B$3:$B$65537,MATCH($G727,l_fp!$A$3:$A$65537,0))),"")</f>
        <v/>
      </c>
    </row>
    <row r="728" spans="2:8" x14ac:dyDescent="0.25">
      <c r="B728" s="109" t="str">
        <f>_xlfn.IFNA(INDEX(l_act!$B$3:$B$65537,MATCH($A728,l_act!$A$3:$A$65537,0)),"")</f>
        <v/>
      </c>
      <c r="D728" s="66" t="str">
        <f>_xlfn.IFNA(_xlfn.IFNA(_xlfn.IFNA(INDEX(l_goods!$B$3:$B$65537,MATCH($C728,l_goods!$A$3:$A$65537,0)),INDEX(background_technosphere!$F$2:$F$65536,MATCH($C728,background_technosphere!$C$2:$C$65536,0))),INDEX(l_fp!$B$3:$B$65537,MATCH($C728,l_fp!$A$3:$A$65537,0))),"")</f>
        <v/>
      </c>
      <c r="H728" s="110" t="str">
        <f>_xlfn.IFNA(_xlfn.IFNA(_xlfn.IFNA(INDEX(l_goods!$B$3:$B$65537,MATCH($G728,l_goods!$A$3:$A$65537,0)),INDEX(background_technosphere!$F$2:$F$65536,MATCH($G728,background_technosphere!$C$2:$C$65536,0))),INDEX(l_fp!$B$3:$B$65537,MATCH($G728,l_fp!$A$3:$A$65537,0))),"")</f>
        <v/>
      </c>
    </row>
    <row r="729" spans="2:8" x14ac:dyDescent="0.25">
      <c r="B729" s="109" t="str">
        <f>_xlfn.IFNA(INDEX(l_act!$B$3:$B$65537,MATCH($A729,l_act!$A$3:$A$65537,0)),"")</f>
        <v/>
      </c>
      <c r="D729" s="66" t="str">
        <f>_xlfn.IFNA(_xlfn.IFNA(_xlfn.IFNA(INDEX(l_goods!$B$3:$B$65537,MATCH($C729,l_goods!$A$3:$A$65537,0)),INDEX(background_technosphere!$F$2:$F$65536,MATCH($C729,background_technosphere!$C$2:$C$65536,0))),INDEX(l_fp!$B$3:$B$65537,MATCH($C729,l_fp!$A$3:$A$65537,0))),"")</f>
        <v/>
      </c>
      <c r="H729" s="110" t="str">
        <f>_xlfn.IFNA(_xlfn.IFNA(_xlfn.IFNA(INDEX(l_goods!$B$3:$B$65537,MATCH($G729,l_goods!$A$3:$A$65537,0)),INDEX(background_technosphere!$F$2:$F$65536,MATCH($G729,background_technosphere!$C$2:$C$65536,0))),INDEX(l_fp!$B$3:$B$65537,MATCH($G729,l_fp!$A$3:$A$65537,0))),"")</f>
        <v/>
      </c>
    </row>
    <row r="730" spans="2:8" x14ac:dyDescent="0.25">
      <c r="B730" s="109" t="str">
        <f>_xlfn.IFNA(INDEX(l_act!$B$3:$B$65537,MATCH($A730,l_act!$A$3:$A$65537,0)),"")</f>
        <v/>
      </c>
      <c r="D730" s="66" t="str">
        <f>_xlfn.IFNA(_xlfn.IFNA(_xlfn.IFNA(INDEX(l_goods!$B$3:$B$65537,MATCH($C730,l_goods!$A$3:$A$65537,0)),INDEX(background_technosphere!$F$2:$F$65536,MATCH($C730,background_technosphere!$C$2:$C$65536,0))),INDEX(l_fp!$B$3:$B$65537,MATCH($C730,l_fp!$A$3:$A$65537,0))),"")</f>
        <v/>
      </c>
      <c r="H730" s="110" t="str">
        <f>_xlfn.IFNA(_xlfn.IFNA(_xlfn.IFNA(INDEX(l_goods!$B$3:$B$65537,MATCH($G730,l_goods!$A$3:$A$65537,0)),INDEX(background_technosphere!$F$2:$F$65536,MATCH($G730,background_technosphere!$C$2:$C$65536,0))),INDEX(l_fp!$B$3:$B$65537,MATCH($G730,l_fp!$A$3:$A$65537,0))),"")</f>
        <v/>
      </c>
    </row>
    <row r="731" spans="2:8" x14ac:dyDescent="0.25">
      <c r="B731" s="109" t="str">
        <f>_xlfn.IFNA(INDEX(l_act!$B$3:$B$65537,MATCH($A731,l_act!$A$3:$A$65537,0)),"")</f>
        <v/>
      </c>
      <c r="D731" s="66" t="str">
        <f>_xlfn.IFNA(_xlfn.IFNA(_xlfn.IFNA(INDEX(l_goods!$B$3:$B$65537,MATCH($C731,l_goods!$A$3:$A$65537,0)),INDEX(background_technosphere!$F$2:$F$65536,MATCH($C731,background_technosphere!$C$2:$C$65536,0))),INDEX(l_fp!$B$3:$B$65537,MATCH($C731,l_fp!$A$3:$A$65537,0))),"")</f>
        <v/>
      </c>
      <c r="H731" s="110" t="str">
        <f>_xlfn.IFNA(_xlfn.IFNA(_xlfn.IFNA(INDEX(l_goods!$B$3:$B$65537,MATCH($G731,l_goods!$A$3:$A$65537,0)),INDEX(background_technosphere!$F$2:$F$65536,MATCH($G731,background_technosphere!$C$2:$C$65536,0))),INDEX(l_fp!$B$3:$B$65537,MATCH($G731,l_fp!$A$3:$A$65537,0))),"")</f>
        <v/>
      </c>
    </row>
    <row r="732" spans="2:8" x14ac:dyDescent="0.25">
      <c r="B732" s="109" t="str">
        <f>_xlfn.IFNA(INDEX(l_act!$B$3:$B$65537,MATCH($A732,l_act!$A$3:$A$65537,0)),"")</f>
        <v/>
      </c>
      <c r="D732" s="66" t="str">
        <f>_xlfn.IFNA(_xlfn.IFNA(_xlfn.IFNA(INDEX(l_goods!$B$3:$B$65537,MATCH($C732,l_goods!$A$3:$A$65537,0)),INDEX(background_technosphere!$F$2:$F$65536,MATCH($C732,background_technosphere!$C$2:$C$65536,0))),INDEX(l_fp!$B$3:$B$65537,MATCH($C732,l_fp!$A$3:$A$65537,0))),"")</f>
        <v/>
      </c>
      <c r="H732" s="110" t="str">
        <f>_xlfn.IFNA(_xlfn.IFNA(_xlfn.IFNA(INDEX(l_goods!$B$3:$B$65537,MATCH($G732,l_goods!$A$3:$A$65537,0)),INDEX(background_technosphere!$F$2:$F$65536,MATCH($G732,background_technosphere!$C$2:$C$65536,0))),INDEX(l_fp!$B$3:$B$65537,MATCH($G732,l_fp!$A$3:$A$65537,0))),"")</f>
        <v/>
      </c>
    </row>
    <row r="733" spans="2:8" x14ac:dyDescent="0.25">
      <c r="B733" s="109" t="str">
        <f>_xlfn.IFNA(INDEX(l_act!$B$3:$B$65537,MATCH($A733,l_act!$A$3:$A$65537,0)),"")</f>
        <v/>
      </c>
      <c r="D733" s="66" t="str">
        <f>_xlfn.IFNA(_xlfn.IFNA(_xlfn.IFNA(INDEX(l_goods!$B$3:$B$65537,MATCH($C733,l_goods!$A$3:$A$65537,0)),INDEX(background_technosphere!$F$2:$F$65536,MATCH($C733,background_technosphere!$C$2:$C$65536,0))),INDEX(l_fp!$B$3:$B$65537,MATCH($C733,l_fp!$A$3:$A$65537,0))),"")</f>
        <v/>
      </c>
      <c r="H733" s="110" t="str">
        <f>_xlfn.IFNA(_xlfn.IFNA(_xlfn.IFNA(INDEX(l_goods!$B$3:$B$65537,MATCH($G733,l_goods!$A$3:$A$65537,0)),INDEX(background_technosphere!$F$2:$F$65536,MATCH($G733,background_technosphere!$C$2:$C$65536,0))),INDEX(l_fp!$B$3:$B$65537,MATCH($G733,l_fp!$A$3:$A$65537,0))),"")</f>
        <v/>
      </c>
    </row>
    <row r="734" spans="2:8" x14ac:dyDescent="0.25">
      <c r="B734" s="109" t="str">
        <f>_xlfn.IFNA(INDEX(l_act!$B$3:$B$65537,MATCH($A734,l_act!$A$3:$A$65537,0)),"")</f>
        <v/>
      </c>
      <c r="D734" s="66" t="str">
        <f>_xlfn.IFNA(_xlfn.IFNA(_xlfn.IFNA(INDEX(l_goods!$B$3:$B$65537,MATCH($C734,l_goods!$A$3:$A$65537,0)),INDEX(background_technosphere!$F$2:$F$65536,MATCH($C734,background_technosphere!$C$2:$C$65536,0))),INDEX(l_fp!$B$3:$B$65537,MATCH($C734,l_fp!$A$3:$A$65537,0))),"")</f>
        <v/>
      </c>
      <c r="H734" s="110" t="str">
        <f>_xlfn.IFNA(_xlfn.IFNA(_xlfn.IFNA(INDEX(l_goods!$B$3:$B$65537,MATCH($G734,l_goods!$A$3:$A$65537,0)),INDEX(background_technosphere!$F$2:$F$65536,MATCH($G734,background_technosphere!$C$2:$C$65536,0))),INDEX(l_fp!$B$3:$B$65537,MATCH($G734,l_fp!$A$3:$A$65537,0))),"")</f>
        <v/>
      </c>
    </row>
    <row r="735" spans="2:8" x14ac:dyDescent="0.25">
      <c r="B735" s="109" t="str">
        <f>_xlfn.IFNA(INDEX(l_act!$B$3:$B$65537,MATCH($A735,l_act!$A$3:$A$65537,0)),"")</f>
        <v/>
      </c>
      <c r="D735" s="66" t="str">
        <f>_xlfn.IFNA(_xlfn.IFNA(_xlfn.IFNA(INDEX(l_goods!$B$3:$B$65537,MATCH($C735,l_goods!$A$3:$A$65537,0)),INDEX(background_technosphere!$F$2:$F$65536,MATCH($C735,background_technosphere!$C$2:$C$65536,0))),INDEX(l_fp!$B$3:$B$65537,MATCH($C735,l_fp!$A$3:$A$65537,0))),"")</f>
        <v/>
      </c>
      <c r="H735" s="110" t="str">
        <f>_xlfn.IFNA(_xlfn.IFNA(_xlfn.IFNA(INDEX(l_goods!$B$3:$B$65537,MATCH($G735,l_goods!$A$3:$A$65537,0)),INDEX(background_technosphere!$F$2:$F$65536,MATCH($G735,background_technosphere!$C$2:$C$65536,0))),INDEX(l_fp!$B$3:$B$65537,MATCH($G735,l_fp!$A$3:$A$65537,0))),"")</f>
        <v/>
      </c>
    </row>
    <row r="736" spans="2:8" x14ac:dyDescent="0.25">
      <c r="B736" s="109" t="str">
        <f>_xlfn.IFNA(INDEX(l_act!$B$3:$B$65537,MATCH($A736,l_act!$A$3:$A$65537,0)),"")</f>
        <v/>
      </c>
      <c r="D736" s="66" t="str">
        <f>_xlfn.IFNA(_xlfn.IFNA(_xlfn.IFNA(INDEX(l_goods!$B$3:$B$65537,MATCH($C736,l_goods!$A$3:$A$65537,0)),INDEX(background_technosphere!$F$2:$F$65536,MATCH($C736,background_technosphere!$C$2:$C$65536,0))),INDEX(l_fp!$B$3:$B$65537,MATCH($C736,l_fp!$A$3:$A$65537,0))),"")</f>
        <v/>
      </c>
      <c r="H736" s="110" t="str">
        <f>_xlfn.IFNA(_xlfn.IFNA(_xlfn.IFNA(INDEX(l_goods!$B$3:$B$65537,MATCH($G736,l_goods!$A$3:$A$65537,0)),INDEX(background_technosphere!$F$2:$F$65536,MATCH($G736,background_technosphere!$C$2:$C$65536,0))),INDEX(l_fp!$B$3:$B$65537,MATCH($G736,l_fp!$A$3:$A$65537,0))),"")</f>
        <v/>
      </c>
    </row>
    <row r="737" spans="2:8" x14ac:dyDescent="0.25">
      <c r="B737" s="109" t="str">
        <f>_xlfn.IFNA(INDEX(l_act!$B$3:$B$65537,MATCH($A737,l_act!$A$3:$A$65537,0)),"")</f>
        <v/>
      </c>
      <c r="D737" s="66" t="str">
        <f>_xlfn.IFNA(_xlfn.IFNA(_xlfn.IFNA(INDEX(l_goods!$B$3:$B$65537,MATCH($C737,l_goods!$A$3:$A$65537,0)),INDEX(background_technosphere!$F$2:$F$65536,MATCH($C737,background_technosphere!$C$2:$C$65536,0))),INDEX(l_fp!$B$3:$B$65537,MATCH($C737,l_fp!$A$3:$A$65537,0))),"")</f>
        <v/>
      </c>
      <c r="H737" s="110" t="str">
        <f>_xlfn.IFNA(_xlfn.IFNA(_xlfn.IFNA(INDEX(l_goods!$B$3:$B$65537,MATCH($G737,l_goods!$A$3:$A$65537,0)),INDEX(background_technosphere!$F$2:$F$65536,MATCH($G737,background_technosphere!$C$2:$C$65536,0))),INDEX(l_fp!$B$3:$B$65537,MATCH($G737,l_fp!$A$3:$A$65537,0))),"")</f>
        <v/>
      </c>
    </row>
    <row r="738" spans="2:8" x14ac:dyDescent="0.25">
      <c r="B738" s="109" t="str">
        <f>_xlfn.IFNA(INDEX(l_act!$B$3:$B$65537,MATCH($A738,l_act!$A$3:$A$65537,0)),"")</f>
        <v/>
      </c>
      <c r="D738" s="66" t="str">
        <f>_xlfn.IFNA(_xlfn.IFNA(_xlfn.IFNA(INDEX(l_goods!$B$3:$B$65537,MATCH($C738,l_goods!$A$3:$A$65537,0)),INDEX(background_technosphere!$F$2:$F$65536,MATCH($C738,background_technosphere!$C$2:$C$65536,0))),INDEX(l_fp!$B$3:$B$65537,MATCH($C738,l_fp!$A$3:$A$65537,0))),"")</f>
        <v/>
      </c>
      <c r="H738" s="110" t="str">
        <f>_xlfn.IFNA(_xlfn.IFNA(_xlfn.IFNA(INDEX(l_goods!$B$3:$B$65537,MATCH($G738,l_goods!$A$3:$A$65537,0)),INDEX(background_technosphere!$F$2:$F$65536,MATCH($G738,background_technosphere!$C$2:$C$65536,0))),INDEX(l_fp!$B$3:$B$65537,MATCH($G738,l_fp!$A$3:$A$65537,0))),"")</f>
        <v/>
      </c>
    </row>
    <row r="739" spans="2:8" x14ac:dyDescent="0.25">
      <c r="B739" s="109" t="str">
        <f>_xlfn.IFNA(INDEX(l_act!$B$3:$B$65537,MATCH($A739,l_act!$A$3:$A$65537,0)),"")</f>
        <v/>
      </c>
      <c r="D739" s="66" t="str">
        <f>_xlfn.IFNA(_xlfn.IFNA(_xlfn.IFNA(INDEX(l_goods!$B$3:$B$65537,MATCH($C739,l_goods!$A$3:$A$65537,0)),INDEX(background_technosphere!$F$2:$F$65536,MATCH($C739,background_technosphere!$C$2:$C$65536,0))),INDEX(l_fp!$B$3:$B$65537,MATCH($C739,l_fp!$A$3:$A$65537,0))),"")</f>
        <v/>
      </c>
      <c r="H739" s="110" t="str">
        <f>_xlfn.IFNA(_xlfn.IFNA(_xlfn.IFNA(INDEX(l_goods!$B$3:$B$65537,MATCH($G739,l_goods!$A$3:$A$65537,0)),INDEX(background_technosphere!$F$2:$F$65536,MATCH($G739,background_technosphere!$C$2:$C$65536,0))),INDEX(l_fp!$B$3:$B$65537,MATCH($G739,l_fp!$A$3:$A$65537,0))),"")</f>
        <v/>
      </c>
    </row>
    <row r="740" spans="2:8" x14ac:dyDescent="0.25">
      <c r="B740" s="109" t="str">
        <f>_xlfn.IFNA(INDEX(l_act!$B$3:$B$65537,MATCH($A740,l_act!$A$3:$A$65537,0)),"")</f>
        <v/>
      </c>
      <c r="D740" s="66" t="str">
        <f>_xlfn.IFNA(_xlfn.IFNA(_xlfn.IFNA(INDEX(l_goods!$B$3:$B$65537,MATCH($C740,l_goods!$A$3:$A$65537,0)),INDEX(background_technosphere!$F$2:$F$65536,MATCH($C740,background_technosphere!$C$2:$C$65536,0))),INDEX(l_fp!$B$3:$B$65537,MATCH($C740,l_fp!$A$3:$A$65537,0))),"")</f>
        <v/>
      </c>
      <c r="H740" s="110" t="str">
        <f>_xlfn.IFNA(_xlfn.IFNA(_xlfn.IFNA(INDEX(l_goods!$B$3:$B$65537,MATCH($G740,l_goods!$A$3:$A$65537,0)),INDEX(background_technosphere!$F$2:$F$65536,MATCH($G740,background_technosphere!$C$2:$C$65536,0))),INDEX(l_fp!$B$3:$B$65537,MATCH($G740,l_fp!$A$3:$A$65537,0))),"")</f>
        <v/>
      </c>
    </row>
    <row r="741" spans="2:8" x14ac:dyDescent="0.25">
      <c r="B741" s="109" t="str">
        <f>_xlfn.IFNA(INDEX(l_act!$B$3:$B$65537,MATCH($A741,l_act!$A$3:$A$65537,0)),"")</f>
        <v/>
      </c>
      <c r="D741" s="66" t="str">
        <f>_xlfn.IFNA(_xlfn.IFNA(_xlfn.IFNA(INDEX(l_goods!$B$3:$B$65537,MATCH($C741,l_goods!$A$3:$A$65537,0)),INDEX(background_technosphere!$F$2:$F$65536,MATCH($C741,background_technosphere!$C$2:$C$65536,0))),INDEX(l_fp!$B$3:$B$65537,MATCH($C741,l_fp!$A$3:$A$65537,0))),"")</f>
        <v/>
      </c>
      <c r="H741" s="110" t="str">
        <f>_xlfn.IFNA(_xlfn.IFNA(_xlfn.IFNA(INDEX(l_goods!$B$3:$B$65537,MATCH($G741,l_goods!$A$3:$A$65537,0)),INDEX(background_technosphere!$F$2:$F$65536,MATCH($G741,background_technosphere!$C$2:$C$65536,0))),INDEX(l_fp!$B$3:$B$65537,MATCH($G741,l_fp!$A$3:$A$65537,0))),"")</f>
        <v/>
      </c>
    </row>
    <row r="742" spans="2:8" x14ac:dyDescent="0.25">
      <c r="B742" s="109" t="str">
        <f>_xlfn.IFNA(INDEX(l_act!$B$3:$B$65537,MATCH($A742,l_act!$A$3:$A$65537,0)),"")</f>
        <v/>
      </c>
      <c r="D742" s="66" t="str">
        <f>_xlfn.IFNA(_xlfn.IFNA(_xlfn.IFNA(INDEX(l_goods!$B$3:$B$65537,MATCH($C742,l_goods!$A$3:$A$65537,0)),INDEX(background_technosphere!$F$2:$F$65536,MATCH($C742,background_technosphere!$C$2:$C$65536,0))),INDEX(l_fp!$B$3:$B$65537,MATCH($C742,l_fp!$A$3:$A$65537,0))),"")</f>
        <v/>
      </c>
      <c r="H742" s="110" t="str">
        <f>_xlfn.IFNA(_xlfn.IFNA(_xlfn.IFNA(INDEX(l_goods!$B$3:$B$65537,MATCH($G742,l_goods!$A$3:$A$65537,0)),INDEX(background_technosphere!$F$2:$F$65536,MATCH($G742,background_technosphere!$C$2:$C$65536,0))),INDEX(l_fp!$B$3:$B$65537,MATCH($G742,l_fp!$A$3:$A$65537,0))),"")</f>
        <v/>
      </c>
    </row>
    <row r="743" spans="2:8" x14ac:dyDescent="0.25">
      <c r="B743" s="109" t="str">
        <f>_xlfn.IFNA(INDEX(l_act!$B$3:$B$65537,MATCH($A743,l_act!$A$3:$A$65537,0)),"")</f>
        <v/>
      </c>
      <c r="D743" s="66" t="str">
        <f>_xlfn.IFNA(_xlfn.IFNA(_xlfn.IFNA(INDEX(l_goods!$B$3:$B$65537,MATCH($C743,l_goods!$A$3:$A$65537,0)),INDEX(background_technosphere!$F$2:$F$65536,MATCH($C743,background_technosphere!$C$2:$C$65536,0))),INDEX(l_fp!$B$3:$B$65537,MATCH($C743,l_fp!$A$3:$A$65537,0))),"")</f>
        <v/>
      </c>
      <c r="H743" s="110" t="str">
        <f>_xlfn.IFNA(_xlfn.IFNA(_xlfn.IFNA(INDEX(l_goods!$B$3:$B$65537,MATCH($G743,l_goods!$A$3:$A$65537,0)),INDEX(background_technosphere!$F$2:$F$65536,MATCH($G743,background_technosphere!$C$2:$C$65536,0))),INDEX(l_fp!$B$3:$B$65537,MATCH($G743,l_fp!$A$3:$A$65537,0))),"")</f>
        <v/>
      </c>
    </row>
    <row r="744" spans="2:8" x14ac:dyDescent="0.25">
      <c r="B744" s="109" t="str">
        <f>_xlfn.IFNA(INDEX(l_act!$B$3:$B$65537,MATCH($A744,l_act!$A$3:$A$65537,0)),"")</f>
        <v/>
      </c>
      <c r="D744" s="66" t="str">
        <f>_xlfn.IFNA(_xlfn.IFNA(_xlfn.IFNA(INDEX(l_goods!$B$3:$B$65537,MATCH($C744,l_goods!$A$3:$A$65537,0)),INDEX(background_technosphere!$F$2:$F$65536,MATCH($C744,background_technosphere!$C$2:$C$65536,0))),INDEX(l_fp!$B$3:$B$65537,MATCH($C744,l_fp!$A$3:$A$65537,0))),"")</f>
        <v/>
      </c>
      <c r="H744" s="110" t="str">
        <f>_xlfn.IFNA(_xlfn.IFNA(_xlfn.IFNA(INDEX(l_goods!$B$3:$B$65537,MATCH($G744,l_goods!$A$3:$A$65537,0)),INDEX(background_technosphere!$F$2:$F$65536,MATCH($G744,background_technosphere!$C$2:$C$65536,0))),INDEX(l_fp!$B$3:$B$65537,MATCH($G744,l_fp!$A$3:$A$65537,0))),"")</f>
        <v/>
      </c>
    </row>
    <row r="745" spans="2:8" x14ac:dyDescent="0.25">
      <c r="B745" s="109" t="str">
        <f>_xlfn.IFNA(INDEX(l_act!$B$3:$B$65537,MATCH($A745,l_act!$A$3:$A$65537,0)),"")</f>
        <v/>
      </c>
      <c r="D745" s="66" t="str">
        <f>_xlfn.IFNA(_xlfn.IFNA(_xlfn.IFNA(INDEX(l_goods!$B$3:$B$65537,MATCH($C745,l_goods!$A$3:$A$65537,0)),INDEX(background_technosphere!$F$2:$F$65536,MATCH($C745,background_technosphere!$C$2:$C$65536,0))),INDEX(l_fp!$B$3:$B$65537,MATCH($C745,l_fp!$A$3:$A$65537,0))),"")</f>
        <v/>
      </c>
      <c r="H745" s="110" t="str">
        <f>_xlfn.IFNA(_xlfn.IFNA(_xlfn.IFNA(INDEX(l_goods!$B$3:$B$65537,MATCH($G745,l_goods!$A$3:$A$65537,0)),INDEX(background_technosphere!$F$2:$F$65536,MATCH($G745,background_technosphere!$C$2:$C$65536,0))),INDEX(l_fp!$B$3:$B$65537,MATCH($G745,l_fp!$A$3:$A$65537,0))),"")</f>
        <v/>
      </c>
    </row>
    <row r="746" spans="2:8" x14ac:dyDescent="0.25">
      <c r="B746" s="109" t="str">
        <f>_xlfn.IFNA(INDEX(l_act!$B$3:$B$65537,MATCH($A746,l_act!$A$3:$A$65537,0)),"")</f>
        <v/>
      </c>
      <c r="D746" s="66" t="str">
        <f>_xlfn.IFNA(_xlfn.IFNA(_xlfn.IFNA(INDEX(l_goods!$B$3:$B$65537,MATCH($C746,l_goods!$A$3:$A$65537,0)),INDEX(background_technosphere!$F$2:$F$65536,MATCH($C746,background_technosphere!$C$2:$C$65536,0))),INDEX(l_fp!$B$3:$B$65537,MATCH($C746,l_fp!$A$3:$A$65537,0))),"")</f>
        <v/>
      </c>
      <c r="H746" s="110" t="str">
        <f>_xlfn.IFNA(_xlfn.IFNA(_xlfn.IFNA(INDEX(l_goods!$B$3:$B$65537,MATCH($G746,l_goods!$A$3:$A$65537,0)),INDEX(background_technosphere!$F$2:$F$65536,MATCH($G746,background_technosphere!$C$2:$C$65536,0))),INDEX(l_fp!$B$3:$B$65537,MATCH($G746,l_fp!$A$3:$A$65537,0))),"")</f>
        <v/>
      </c>
    </row>
    <row r="747" spans="2:8" x14ac:dyDescent="0.25">
      <c r="B747" s="109" t="str">
        <f>_xlfn.IFNA(INDEX(l_act!$B$3:$B$65537,MATCH($A747,l_act!$A$3:$A$65537,0)),"")</f>
        <v/>
      </c>
      <c r="D747" s="66" t="str">
        <f>_xlfn.IFNA(_xlfn.IFNA(_xlfn.IFNA(INDEX(l_goods!$B$3:$B$65537,MATCH($C747,l_goods!$A$3:$A$65537,0)),INDEX(background_technosphere!$F$2:$F$65536,MATCH($C747,background_technosphere!$C$2:$C$65536,0))),INDEX(l_fp!$B$3:$B$65537,MATCH($C747,l_fp!$A$3:$A$65537,0))),"")</f>
        <v/>
      </c>
      <c r="H747" s="110" t="str">
        <f>_xlfn.IFNA(_xlfn.IFNA(_xlfn.IFNA(INDEX(l_goods!$B$3:$B$65537,MATCH($G747,l_goods!$A$3:$A$65537,0)),INDEX(background_technosphere!$F$2:$F$65536,MATCH($G747,background_technosphere!$C$2:$C$65536,0))),INDEX(l_fp!$B$3:$B$65537,MATCH($G747,l_fp!$A$3:$A$65537,0))),"")</f>
        <v/>
      </c>
    </row>
    <row r="748" spans="2:8" x14ac:dyDescent="0.25">
      <c r="B748" s="109" t="str">
        <f>_xlfn.IFNA(INDEX(l_act!$B$3:$B$65537,MATCH($A748,l_act!$A$3:$A$65537,0)),"")</f>
        <v/>
      </c>
      <c r="D748" s="66" t="str">
        <f>_xlfn.IFNA(_xlfn.IFNA(_xlfn.IFNA(INDEX(l_goods!$B$3:$B$65537,MATCH($C748,l_goods!$A$3:$A$65537,0)),INDEX(background_technosphere!$F$2:$F$65536,MATCH($C748,background_technosphere!$C$2:$C$65536,0))),INDEX(l_fp!$B$3:$B$65537,MATCH($C748,l_fp!$A$3:$A$65537,0))),"")</f>
        <v/>
      </c>
      <c r="H748" s="110" t="str">
        <f>_xlfn.IFNA(_xlfn.IFNA(_xlfn.IFNA(INDEX(l_goods!$B$3:$B$65537,MATCH($G748,l_goods!$A$3:$A$65537,0)),INDEX(background_technosphere!$F$2:$F$65536,MATCH($G748,background_technosphere!$C$2:$C$65536,0))),INDEX(l_fp!$B$3:$B$65537,MATCH($G748,l_fp!$A$3:$A$65537,0))),"")</f>
        <v/>
      </c>
    </row>
    <row r="749" spans="2:8" x14ac:dyDescent="0.25">
      <c r="B749" s="109" t="str">
        <f>_xlfn.IFNA(INDEX(l_act!$B$3:$B$65537,MATCH($A749,l_act!$A$3:$A$65537,0)),"")</f>
        <v/>
      </c>
      <c r="D749" s="66" t="str">
        <f>_xlfn.IFNA(_xlfn.IFNA(_xlfn.IFNA(INDEX(l_goods!$B$3:$B$65537,MATCH($C749,l_goods!$A$3:$A$65537,0)),INDEX(background_technosphere!$F$2:$F$65536,MATCH($C749,background_technosphere!$C$2:$C$65536,0))),INDEX(l_fp!$B$3:$B$65537,MATCH($C749,l_fp!$A$3:$A$65537,0))),"")</f>
        <v/>
      </c>
      <c r="H749" s="110" t="str">
        <f>_xlfn.IFNA(_xlfn.IFNA(_xlfn.IFNA(INDEX(l_goods!$B$3:$B$65537,MATCH($G749,l_goods!$A$3:$A$65537,0)),INDEX(background_technosphere!$F$2:$F$65536,MATCH($G749,background_technosphere!$C$2:$C$65536,0))),INDEX(l_fp!$B$3:$B$65537,MATCH($G749,l_fp!$A$3:$A$65537,0))),"")</f>
        <v/>
      </c>
    </row>
    <row r="750" spans="2:8" x14ac:dyDescent="0.25">
      <c r="B750" s="109" t="str">
        <f>_xlfn.IFNA(INDEX(l_act!$B$3:$B$65537,MATCH($A750,l_act!$A$3:$A$65537,0)),"")</f>
        <v/>
      </c>
      <c r="D750" s="66" t="str">
        <f>_xlfn.IFNA(_xlfn.IFNA(_xlfn.IFNA(INDEX(l_goods!$B$3:$B$65537,MATCH($C750,l_goods!$A$3:$A$65537,0)),INDEX(background_technosphere!$F$2:$F$65536,MATCH($C750,background_technosphere!$C$2:$C$65536,0))),INDEX(l_fp!$B$3:$B$65537,MATCH($C750,l_fp!$A$3:$A$65537,0))),"")</f>
        <v/>
      </c>
      <c r="H750" s="110" t="str">
        <f>_xlfn.IFNA(_xlfn.IFNA(_xlfn.IFNA(INDEX(l_goods!$B$3:$B$65537,MATCH($G750,l_goods!$A$3:$A$65537,0)),INDEX(background_technosphere!$F$2:$F$65536,MATCH($G750,background_technosphere!$C$2:$C$65536,0))),INDEX(l_fp!$B$3:$B$65537,MATCH($G750,l_fp!$A$3:$A$65537,0))),"")</f>
        <v/>
      </c>
    </row>
    <row r="751" spans="2:8" x14ac:dyDescent="0.25">
      <c r="B751" s="109" t="str">
        <f>_xlfn.IFNA(INDEX(l_act!$B$3:$B$65537,MATCH($A751,l_act!$A$3:$A$65537,0)),"")</f>
        <v/>
      </c>
      <c r="D751" s="66" t="str">
        <f>_xlfn.IFNA(_xlfn.IFNA(_xlfn.IFNA(INDEX(l_goods!$B$3:$B$65537,MATCH($C751,l_goods!$A$3:$A$65537,0)),INDEX(background_technosphere!$F$2:$F$65536,MATCH($C751,background_technosphere!$C$2:$C$65536,0))),INDEX(l_fp!$B$3:$B$65537,MATCH($C751,l_fp!$A$3:$A$65537,0))),"")</f>
        <v/>
      </c>
      <c r="H751" s="110" t="str">
        <f>_xlfn.IFNA(_xlfn.IFNA(_xlfn.IFNA(INDEX(l_goods!$B$3:$B$65537,MATCH($G751,l_goods!$A$3:$A$65537,0)),INDEX(background_technosphere!$F$2:$F$65536,MATCH($G751,background_technosphere!$C$2:$C$65536,0))),INDEX(l_fp!$B$3:$B$65537,MATCH($G751,l_fp!$A$3:$A$65537,0))),"")</f>
        <v/>
      </c>
    </row>
    <row r="752" spans="2:8" x14ac:dyDescent="0.25">
      <c r="B752" s="109" t="str">
        <f>_xlfn.IFNA(INDEX(l_act!$B$3:$B$65537,MATCH($A752,l_act!$A$3:$A$65537,0)),"")</f>
        <v/>
      </c>
      <c r="D752" s="66" t="str">
        <f>_xlfn.IFNA(_xlfn.IFNA(_xlfn.IFNA(INDEX(l_goods!$B$3:$B$65537,MATCH($C752,l_goods!$A$3:$A$65537,0)),INDEX(background_technosphere!$F$2:$F$65536,MATCH($C752,background_technosphere!$C$2:$C$65536,0))),INDEX(l_fp!$B$3:$B$65537,MATCH($C752,l_fp!$A$3:$A$65537,0))),"")</f>
        <v/>
      </c>
      <c r="H752" s="110" t="str">
        <f>_xlfn.IFNA(_xlfn.IFNA(_xlfn.IFNA(INDEX(l_goods!$B$3:$B$65537,MATCH($G752,l_goods!$A$3:$A$65537,0)),INDEX(background_technosphere!$F$2:$F$65536,MATCH($G752,background_technosphere!$C$2:$C$65536,0))),INDEX(l_fp!$B$3:$B$65537,MATCH($G752,l_fp!$A$3:$A$65537,0))),"")</f>
        <v/>
      </c>
    </row>
    <row r="753" spans="2:8" x14ac:dyDescent="0.25">
      <c r="B753" s="109" t="str">
        <f>_xlfn.IFNA(INDEX(l_act!$B$3:$B$65537,MATCH($A753,l_act!$A$3:$A$65537,0)),"")</f>
        <v/>
      </c>
      <c r="D753" s="66" t="str">
        <f>_xlfn.IFNA(_xlfn.IFNA(_xlfn.IFNA(INDEX(l_goods!$B$3:$B$65537,MATCH($C753,l_goods!$A$3:$A$65537,0)),INDEX(background_technosphere!$F$2:$F$65536,MATCH($C753,background_technosphere!$C$2:$C$65536,0))),INDEX(l_fp!$B$3:$B$65537,MATCH($C753,l_fp!$A$3:$A$65537,0))),"")</f>
        <v/>
      </c>
      <c r="H753" s="110" t="str">
        <f>_xlfn.IFNA(_xlfn.IFNA(_xlfn.IFNA(INDEX(l_goods!$B$3:$B$65537,MATCH($G753,l_goods!$A$3:$A$65537,0)),INDEX(background_technosphere!$F$2:$F$65536,MATCH($G753,background_technosphere!$C$2:$C$65536,0))),INDEX(l_fp!$B$3:$B$65537,MATCH($G753,l_fp!$A$3:$A$65537,0))),"")</f>
        <v/>
      </c>
    </row>
    <row r="754" spans="2:8" x14ac:dyDescent="0.25">
      <c r="B754" s="109" t="str">
        <f>_xlfn.IFNA(INDEX(l_act!$B$3:$B$65537,MATCH($A754,l_act!$A$3:$A$65537,0)),"")</f>
        <v/>
      </c>
      <c r="D754" s="66" t="str">
        <f>_xlfn.IFNA(_xlfn.IFNA(_xlfn.IFNA(INDEX(l_goods!$B$3:$B$65537,MATCH($C754,l_goods!$A$3:$A$65537,0)),INDEX(background_technosphere!$F$2:$F$65536,MATCH($C754,background_technosphere!$C$2:$C$65536,0))),INDEX(l_fp!$B$3:$B$65537,MATCH($C754,l_fp!$A$3:$A$65537,0))),"")</f>
        <v/>
      </c>
      <c r="H754" s="110" t="str">
        <f>_xlfn.IFNA(_xlfn.IFNA(_xlfn.IFNA(INDEX(l_goods!$B$3:$B$65537,MATCH($G754,l_goods!$A$3:$A$65537,0)),INDEX(background_technosphere!$F$2:$F$65536,MATCH($G754,background_technosphere!$C$2:$C$65536,0))),INDEX(l_fp!$B$3:$B$65537,MATCH($G754,l_fp!$A$3:$A$65537,0))),"")</f>
        <v/>
      </c>
    </row>
    <row r="755" spans="2:8" x14ac:dyDescent="0.25">
      <c r="B755" s="109" t="str">
        <f>_xlfn.IFNA(INDEX(l_act!$B$3:$B$65537,MATCH($A755,l_act!$A$3:$A$65537,0)),"")</f>
        <v/>
      </c>
      <c r="D755" s="66" t="str">
        <f>_xlfn.IFNA(_xlfn.IFNA(_xlfn.IFNA(INDEX(l_goods!$B$3:$B$65537,MATCH($C755,l_goods!$A$3:$A$65537,0)),INDEX(background_technosphere!$F$2:$F$65536,MATCH($C755,background_technosphere!$C$2:$C$65536,0))),INDEX(l_fp!$B$3:$B$65537,MATCH($C755,l_fp!$A$3:$A$65537,0))),"")</f>
        <v/>
      </c>
      <c r="H755" s="110" t="str">
        <f>_xlfn.IFNA(_xlfn.IFNA(_xlfn.IFNA(INDEX(l_goods!$B$3:$B$65537,MATCH($G755,l_goods!$A$3:$A$65537,0)),INDEX(background_technosphere!$F$2:$F$65536,MATCH($G755,background_technosphere!$C$2:$C$65536,0))),INDEX(l_fp!$B$3:$B$65537,MATCH($G755,l_fp!$A$3:$A$65537,0))),"")</f>
        <v/>
      </c>
    </row>
    <row r="756" spans="2:8" x14ac:dyDescent="0.25">
      <c r="B756" s="109" t="str">
        <f>_xlfn.IFNA(INDEX(l_act!$B$3:$B$65537,MATCH($A756,l_act!$A$3:$A$65537,0)),"")</f>
        <v/>
      </c>
      <c r="D756" s="66" t="str">
        <f>_xlfn.IFNA(_xlfn.IFNA(_xlfn.IFNA(INDEX(l_goods!$B$3:$B$65537,MATCH($C756,l_goods!$A$3:$A$65537,0)),INDEX(background_technosphere!$F$2:$F$65536,MATCH($C756,background_technosphere!$C$2:$C$65536,0))),INDEX(l_fp!$B$3:$B$65537,MATCH($C756,l_fp!$A$3:$A$65537,0))),"")</f>
        <v/>
      </c>
      <c r="H756" s="110" t="str">
        <f>_xlfn.IFNA(_xlfn.IFNA(_xlfn.IFNA(INDEX(l_goods!$B$3:$B$65537,MATCH($G756,l_goods!$A$3:$A$65537,0)),INDEX(background_technosphere!$F$2:$F$65536,MATCH($G756,background_technosphere!$C$2:$C$65536,0))),INDEX(l_fp!$B$3:$B$65537,MATCH($G756,l_fp!$A$3:$A$65537,0))),"")</f>
        <v/>
      </c>
    </row>
    <row r="757" spans="2:8" x14ac:dyDescent="0.25">
      <c r="B757" s="109" t="str">
        <f>_xlfn.IFNA(INDEX(l_act!$B$3:$B$65537,MATCH($A757,l_act!$A$3:$A$65537,0)),"")</f>
        <v/>
      </c>
      <c r="D757" s="66" t="str">
        <f>_xlfn.IFNA(_xlfn.IFNA(_xlfn.IFNA(INDEX(l_goods!$B$3:$B$65537,MATCH($C757,l_goods!$A$3:$A$65537,0)),INDEX(background_technosphere!$F$2:$F$65536,MATCH($C757,background_technosphere!$C$2:$C$65536,0))),INDEX(l_fp!$B$3:$B$65537,MATCH($C757,l_fp!$A$3:$A$65537,0))),"")</f>
        <v/>
      </c>
      <c r="H757" s="110" t="str">
        <f>_xlfn.IFNA(_xlfn.IFNA(_xlfn.IFNA(INDEX(l_goods!$B$3:$B$65537,MATCH($G757,l_goods!$A$3:$A$65537,0)),INDEX(background_technosphere!$F$2:$F$65536,MATCH($G757,background_technosphere!$C$2:$C$65536,0))),INDEX(l_fp!$B$3:$B$65537,MATCH($G757,l_fp!$A$3:$A$65537,0))),"")</f>
        <v/>
      </c>
    </row>
    <row r="758" spans="2:8" x14ac:dyDescent="0.25">
      <c r="B758" s="109" t="str">
        <f>_xlfn.IFNA(INDEX(l_act!$B$3:$B$65537,MATCH($A758,l_act!$A$3:$A$65537,0)),"")</f>
        <v/>
      </c>
      <c r="D758" s="66" t="str">
        <f>_xlfn.IFNA(_xlfn.IFNA(_xlfn.IFNA(INDEX(l_goods!$B$3:$B$65537,MATCH($C758,l_goods!$A$3:$A$65537,0)),INDEX(background_technosphere!$F$2:$F$65536,MATCH($C758,background_technosphere!$C$2:$C$65536,0))),INDEX(l_fp!$B$3:$B$65537,MATCH($C758,l_fp!$A$3:$A$65537,0))),"")</f>
        <v/>
      </c>
      <c r="H758" s="110" t="str">
        <f>_xlfn.IFNA(_xlfn.IFNA(_xlfn.IFNA(INDEX(l_goods!$B$3:$B$65537,MATCH($G758,l_goods!$A$3:$A$65537,0)),INDEX(background_technosphere!$F$2:$F$65536,MATCH($G758,background_technosphere!$C$2:$C$65536,0))),INDEX(l_fp!$B$3:$B$65537,MATCH($G758,l_fp!$A$3:$A$65537,0))),"")</f>
        <v/>
      </c>
    </row>
    <row r="759" spans="2:8" x14ac:dyDescent="0.25">
      <c r="B759" s="109" t="str">
        <f>_xlfn.IFNA(INDEX(l_act!$B$3:$B$65537,MATCH($A759,l_act!$A$3:$A$65537,0)),"")</f>
        <v/>
      </c>
      <c r="D759" s="66" t="str">
        <f>_xlfn.IFNA(_xlfn.IFNA(_xlfn.IFNA(INDEX(l_goods!$B$3:$B$65537,MATCH($C759,l_goods!$A$3:$A$65537,0)),INDEX(background_technosphere!$F$2:$F$65536,MATCH($C759,background_technosphere!$C$2:$C$65536,0))),INDEX(l_fp!$B$3:$B$65537,MATCH($C759,l_fp!$A$3:$A$65537,0))),"")</f>
        <v/>
      </c>
      <c r="H759" s="110" t="str">
        <f>_xlfn.IFNA(_xlfn.IFNA(_xlfn.IFNA(INDEX(l_goods!$B$3:$B$65537,MATCH($G759,l_goods!$A$3:$A$65537,0)),INDEX(background_technosphere!$F$2:$F$65536,MATCH($G759,background_technosphere!$C$2:$C$65536,0))),INDEX(l_fp!$B$3:$B$65537,MATCH($G759,l_fp!$A$3:$A$65537,0))),"")</f>
        <v/>
      </c>
    </row>
    <row r="760" spans="2:8" x14ac:dyDescent="0.25">
      <c r="B760" s="109" t="str">
        <f>_xlfn.IFNA(INDEX(l_act!$B$3:$B$65537,MATCH($A760,l_act!$A$3:$A$65537,0)),"")</f>
        <v/>
      </c>
      <c r="D760" s="66" t="str">
        <f>_xlfn.IFNA(_xlfn.IFNA(_xlfn.IFNA(INDEX(l_goods!$B$3:$B$65537,MATCH($C760,l_goods!$A$3:$A$65537,0)),INDEX(background_technosphere!$F$2:$F$65536,MATCH($C760,background_technosphere!$C$2:$C$65536,0))),INDEX(l_fp!$B$3:$B$65537,MATCH($C760,l_fp!$A$3:$A$65537,0))),"")</f>
        <v/>
      </c>
      <c r="H760" s="110" t="str">
        <f>_xlfn.IFNA(_xlfn.IFNA(_xlfn.IFNA(INDEX(l_goods!$B$3:$B$65537,MATCH($G760,l_goods!$A$3:$A$65537,0)),INDEX(background_technosphere!$F$2:$F$65536,MATCH($G760,background_technosphere!$C$2:$C$65536,0))),INDEX(l_fp!$B$3:$B$65537,MATCH($G760,l_fp!$A$3:$A$65537,0))),"")</f>
        <v/>
      </c>
    </row>
    <row r="761" spans="2:8" x14ac:dyDescent="0.25">
      <c r="B761" s="109" t="str">
        <f>_xlfn.IFNA(INDEX(l_act!$B$3:$B$65537,MATCH($A761,l_act!$A$3:$A$65537,0)),"")</f>
        <v/>
      </c>
      <c r="D761" s="66" t="str">
        <f>_xlfn.IFNA(_xlfn.IFNA(_xlfn.IFNA(INDEX(l_goods!$B$3:$B$65537,MATCH($C761,l_goods!$A$3:$A$65537,0)),INDEX(background_technosphere!$F$2:$F$65536,MATCH($C761,background_technosphere!$C$2:$C$65536,0))),INDEX(l_fp!$B$3:$B$65537,MATCH($C761,l_fp!$A$3:$A$65537,0))),"")</f>
        <v/>
      </c>
      <c r="H761" s="110" t="str">
        <f>_xlfn.IFNA(_xlfn.IFNA(_xlfn.IFNA(INDEX(l_goods!$B$3:$B$65537,MATCH($G761,l_goods!$A$3:$A$65537,0)),INDEX(background_technosphere!$F$2:$F$65536,MATCH($G761,background_technosphere!$C$2:$C$65536,0))),INDEX(l_fp!$B$3:$B$65537,MATCH($G761,l_fp!$A$3:$A$65537,0))),"")</f>
        <v/>
      </c>
    </row>
    <row r="762" spans="2:8" x14ac:dyDescent="0.25">
      <c r="B762" s="109" t="str">
        <f>_xlfn.IFNA(INDEX(l_act!$B$3:$B$65537,MATCH($A762,l_act!$A$3:$A$65537,0)),"")</f>
        <v/>
      </c>
      <c r="D762" s="66" t="str">
        <f>_xlfn.IFNA(_xlfn.IFNA(_xlfn.IFNA(INDEX(l_goods!$B$3:$B$65537,MATCH($C762,l_goods!$A$3:$A$65537,0)),INDEX(background_technosphere!$F$2:$F$65536,MATCH($C762,background_technosphere!$C$2:$C$65536,0))),INDEX(l_fp!$B$3:$B$65537,MATCH($C762,l_fp!$A$3:$A$65537,0))),"")</f>
        <v/>
      </c>
      <c r="H762" s="110" t="str">
        <f>_xlfn.IFNA(_xlfn.IFNA(_xlfn.IFNA(INDEX(l_goods!$B$3:$B$65537,MATCH($G762,l_goods!$A$3:$A$65537,0)),INDEX(background_technosphere!$F$2:$F$65536,MATCH($G762,background_technosphere!$C$2:$C$65536,0))),INDEX(l_fp!$B$3:$B$65537,MATCH($G762,l_fp!$A$3:$A$65537,0))),"")</f>
        <v/>
      </c>
    </row>
    <row r="763" spans="2:8" x14ac:dyDescent="0.25">
      <c r="B763" s="109" t="str">
        <f>_xlfn.IFNA(INDEX(l_act!$B$3:$B$65537,MATCH($A763,l_act!$A$3:$A$65537,0)),"")</f>
        <v/>
      </c>
      <c r="D763" s="66" t="str">
        <f>_xlfn.IFNA(_xlfn.IFNA(_xlfn.IFNA(INDEX(l_goods!$B$3:$B$65537,MATCH($C763,l_goods!$A$3:$A$65537,0)),INDEX(background_technosphere!$F$2:$F$65536,MATCH($C763,background_technosphere!$C$2:$C$65536,0))),INDEX(l_fp!$B$3:$B$65537,MATCH($C763,l_fp!$A$3:$A$65537,0))),"")</f>
        <v/>
      </c>
      <c r="H763" s="110" t="str">
        <f>_xlfn.IFNA(_xlfn.IFNA(_xlfn.IFNA(INDEX(l_goods!$B$3:$B$65537,MATCH($G763,l_goods!$A$3:$A$65537,0)),INDEX(background_technosphere!$F$2:$F$65536,MATCH($G763,background_technosphere!$C$2:$C$65536,0))),INDEX(l_fp!$B$3:$B$65537,MATCH($G763,l_fp!$A$3:$A$65537,0))),"")</f>
        <v/>
      </c>
    </row>
    <row r="764" spans="2:8" x14ac:dyDescent="0.25">
      <c r="B764" s="109" t="str">
        <f>_xlfn.IFNA(INDEX(l_act!$B$3:$B$65537,MATCH($A764,l_act!$A$3:$A$65537,0)),"")</f>
        <v/>
      </c>
      <c r="D764" s="66" t="str">
        <f>_xlfn.IFNA(_xlfn.IFNA(_xlfn.IFNA(INDEX(l_goods!$B$3:$B$65537,MATCH($C764,l_goods!$A$3:$A$65537,0)),INDEX(background_technosphere!$F$2:$F$65536,MATCH($C764,background_technosphere!$C$2:$C$65536,0))),INDEX(l_fp!$B$3:$B$65537,MATCH($C764,l_fp!$A$3:$A$65537,0))),"")</f>
        <v/>
      </c>
      <c r="H764" s="110" t="str">
        <f>_xlfn.IFNA(_xlfn.IFNA(_xlfn.IFNA(INDEX(l_goods!$B$3:$B$65537,MATCH($G764,l_goods!$A$3:$A$65537,0)),INDEX(background_technosphere!$F$2:$F$65536,MATCH($G764,background_technosphere!$C$2:$C$65536,0))),INDEX(l_fp!$B$3:$B$65537,MATCH($G764,l_fp!$A$3:$A$65537,0))),"")</f>
        <v/>
      </c>
    </row>
    <row r="765" spans="2:8" x14ac:dyDescent="0.25">
      <c r="B765" s="109" t="str">
        <f>_xlfn.IFNA(INDEX(l_act!$B$3:$B$65537,MATCH($A765,l_act!$A$3:$A$65537,0)),"")</f>
        <v/>
      </c>
      <c r="D765" s="66" t="str">
        <f>_xlfn.IFNA(_xlfn.IFNA(_xlfn.IFNA(INDEX(l_goods!$B$3:$B$65537,MATCH($C765,l_goods!$A$3:$A$65537,0)),INDEX(background_technosphere!$F$2:$F$65536,MATCH($C765,background_technosphere!$C$2:$C$65536,0))),INDEX(l_fp!$B$3:$B$65537,MATCH($C765,l_fp!$A$3:$A$65537,0))),"")</f>
        <v/>
      </c>
      <c r="H765" s="110" t="str">
        <f>_xlfn.IFNA(_xlfn.IFNA(_xlfn.IFNA(INDEX(l_goods!$B$3:$B$65537,MATCH($G765,l_goods!$A$3:$A$65537,0)),INDEX(background_technosphere!$F$2:$F$65536,MATCH($G765,background_technosphere!$C$2:$C$65536,0))),INDEX(l_fp!$B$3:$B$65537,MATCH($G765,l_fp!$A$3:$A$65537,0))),"")</f>
        <v/>
      </c>
    </row>
    <row r="766" spans="2:8" x14ac:dyDescent="0.25">
      <c r="B766" s="109" t="str">
        <f>_xlfn.IFNA(INDEX(l_act!$B$3:$B$65537,MATCH($A766,l_act!$A$3:$A$65537,0)),"")</f>
        <v/>
      </c>
      <c r="D766" s="66" t="str">
        <f>_xlfn.IFNA(_xlfn.IFNA(_xlfn.IFNA(INDEX(l_goods!$B$3:$B$65537,MATCH($C766,l_goods!$A$3:$A$65537,0)),INDEX(background_technosphere!$F$2:$F$65536,MATCH($C766,background_technosphere!$C$2:$C$65536,0))),INDEX(l_fp!$B$3:$B$65537,MATCH($C766,l_fp!$A$3:$A$65537,0))),"")</f>
        <v/>
      </c>
      <c r="H766" s="110" t="str">
        <f>_xlfn.IFNA(_xlfn.IFNA(_xlfn.IFNA(INDEX(l_goods!$B$3:$B$65537,MATCH($G766,l_goods!$A$3:$A$65537,0)),INDEX(background_technosphere!$F$2:$F$65536,MATCH($G766,background_technosphere!$C$2:$C$65536,0))),INDEX(l_fp!$B$3:$B$65537,MATCH($G766,l_fp!$A$3:$A$65537,0))),"")</f>
        <v/>
      </c>
    </row>
    <row r="767" spans="2:8" x14ac:dyDescent="0.25">
      <c r="B767" s="109" t="str">
        <f>_xlfn.IFNA(INDEX(l_act!$B$3:$B$65537,MATCH($A767,l_act!$A$3:$A$65537,0)),"")</f>
        <v/>
      </c>
      <c r="D767" s="66" t="str">
        <f>_xlfn.IFNA(_xlfn.IFNA(_xlfn.IFNA(INDEX(l_goods!$B$3:$B$65537,MATCH($C767,l_goods!$A$3:$A$65537,0)),INDEX(background_technosphere!$F$2:$F$65536,MATCH($C767,background_technosphere!$C$2:$C$65536,0))),INDEX(l_fp!$B$3:$B$65537,MATCH($C767,l_fp!$A$3:$A$65537,0))),"")</f>
        <v/>
      </c>
      <c r="H767" s="110" t="str">
        <f>_xlfn.IFNA(_xlfn.IFNA(_xlfn.IFNA(INDEX(l_goods!$B$3:$B$65537,MATCH($G767,l_goods!$A$3:$A$65537,0)),INDEX(background_technosphere!$F$2:$F$65536,MATCH($G767,background_technosphere!$C$2:$C$65536,0))),INDEX(l_fp!$B$3:$B$65537,MATCH($G767,l_fp!$A$3:$A$65537,0))),"")</f>
        <v/>
      </c>
    </row>
    <row r="768" spans="2:8" x14ac:dyDescent="0.25">
      <c r="B768" s="109" t="str">
        <f>_xlfn.IFNA(INDEX(l_act!$B$3:$B$65537,MATCH($A768,l_act!$A$3:$A$65537,0)),"")</f>
        <v/>
      </c>
      <c r="D768" s="66" t="str">
        <f>_xlfn.IFNA(_xlfn.IFNA(_xlfn.IFNA(INDEX(l_goods!$B$3:$B$65537,MATCH($C768,l_goods!$A$3:$A$65537,0)),INDEX(background_technosphere!$F$2:$F$65536,MATCH($C768,background_technosphere!$C$2:$C$65536,0))),INDEX(l_fp!$B$3:$B$65537,MATCH($C768,l_fp!$A$3:$A$65537,0))),"")</f>
        <v/>
      </c>
      <c r="H768" s="110" t="str">
        <f>_xlfn.IFNA(_xlfn.IFNA(_xlfn.IFNA(INDEX(l_goods!$B$3:$B$65537,MATCH($G768,l_goods!$A$3:$A$65537,0)),INDEX(background_technosphere!$F$2:$F$65536,MATCH($G768,background_technosphere!$C$2:$C$65536,0))),INDEX(l_fp!$B$3:$B$65537,MATCH($G768,l_fp!$A$3:$A$65537,0))),"")</f>
        <v/>
      </c>
    </row>
    <row r="769" spans="2:8" x14ac:dyDescent="0.25">
      <c r="B769" s="109" t="str">
        <f>_xlfn.IFNA(INDEX(l_act!$B$3:$B$65537,MATCH($A769,l_act!$A$3:$A$65537,0)),"")</f>
        <v/>
      </c>
      <c r="D769" s="66" t="str">
        <f>_xlfn.IFNA(_xlfn.IFNA(_xlfn.IFNA(INDEX(l_goods!$B$3:$B$65537,MATCH($C769,l_goods!$A$3:$A$65537,0)),INDEX(background_technosphere!$F$2:$F$65536,MATCH($C769,background_technosphere!$C$2:$C$65536,0))),INDEX(l_fp!$B$3:$B$65537,MATCH($C769,l_fp!$A$3:$A$65537,0))),"")</f>
        <v/>
      </c>
      <c r="H769" s="110" t="str">
        <f>_xlfn.IFNA(_xlfn.IFNA(_xlfn.IFNA(INDEX(l_goods!$B$3:$B$65537,MATCH($G769,l_goods!$A$3:$A$65537,0)),INDEX(background_technosphere!$F$2:$F$65536,MATCH($G769,background_technosphere!$C$2:$C$65536,0))),INDEX(l_fp!$B$3:$B$65537,MATCH($G769,l_fp!$A$3:$A$65537,0))),"")</f>
        <v/>
      </c>
    </row>
    <row r="770" spans="2:8" x14ac:dyDescent="0.25">
      <c r="B770" s="109" t="str">
        <f>_xlfn.IFNA(INDEX(l_act!$B$3:$B$65537,MATCH($A770,l_act!$A$3:$A$65537,0)),"")</f>
        <v/>
      </c>
      <c r="D770" s="66" t="str">
        <f>_xlfn.IFNA(_xlfn.IFNA(_xlfn.IFNA(INDEX(l_goods!$B$3:$B$65537,MATCH($C770,l_goods!$A$3:$A$65537,0)),INDEX(background_technosphere!$F$2:$F$65536,MATCH($C770,background_technosphere!$C$2:$C$65536,0))),INDEX(l_fp!$B$3:$B$65537,MATCH($C770,l_fp!$A$3:$A$65537,0))),"")</f>
        <v/>
      </c>
      <c r="H770" s="110" t="str">
        <f>_xlfn.IFNA(_xlfn.IFNA(_xlfn.IFNA(INDEX(l_goods!$B$3:$B$65537,MATCH($G770,l_goods!$A$3:$A$65537,0)),INDEX(background_technosphere!$F$2:$F$65536,MATCH($G770,background_technosphere!$C$2:$C$65536,0))),INDEX(l_fp!$B$3:$B$65537,MATCH($G770,l_fp!$A$3:$A$65537,0))),"")</f>
        <v/>
      </c>
    </row>
    <row r="771" spans="2:8" x14ac:dyDescent="0.25">
      <c r="B771" s="109" t="str">
        <f>_xlfn.IFNA(INDEX(l_act!$B$3:$B$65537,MATCH($A771,l_act!$A$3:$A$65537,0)),"")</f>
        <v/>
      </c>
      <c r="D771" s="66" t="str">
        <f>_xlfn.IFNA(_xlfn.IFNA(_xlfn.IFNA(INDEX(l_goods!$B$3:$B$65537,MATCH($C771,l_goods!$A$3:$A$65537,0)),INDEX(background_technosphere!$F$2:$F$65536,MATCH($C771,background_technosphere!$C$2:$C$65536,0))),INDEX(l_fp!$B$3:$B$65537,MATCH($C771,l_fp!$A$3:$A$65537,0))),"")</f>
        <v/>
      </c>
      <c r="H771" s="110" t="str">
        <f>_xlfn.IFNA(_xlfn.IFNA(_xlfn.IFNA(INDEX(l_goods!$B$3:$B$65537,MATCH($G771,l_goods!$A$3:$A$65537,0)),INDEX(background_technosphere!$F$2:$F$65536,MATCH($G771,background_technosphere!$C$2:$C$65536,0))),INDEX(l_fp!$B$3:$B$65537,MATCH($G771,l_fp!$A$3:$A$65537,0))),"")</f>
        <v/>
      </c>
    </row>
    <row r="772" spans="2:8" x14ac:dyDescent="0.25">
      <c r="B772" s="109" t="str">
        <f>_xlfn.IFNA(INDEX(l_act!$B$3:$B$65537,MATCH($A772,l_act!$A$3:$A$65537,0)),"")</f>
        <v/>
      </c>
      <c r="D772" s="66" t="str">
        <f>_xlfn.IFNA(_xlfn.IFNA(_xlfn.IFNA(INDEX(l_goods!$B$3:$B$65537,MATCH($C772,l_goods!$A$3:$A$65537,0)),INDEX(background_technosphere!$F$2:$F$65536,MATCH($C772,background_technosphere!$C$2:$C$65536,0))),INDEX(l_fp!$B$3:$B$65537,MATCH($C772,l_fp!$A$3:$A$65537,0))),"")</f>
        <v/>
      </c>
      <c r="H772" s="110" t="str">
        <f>_xlfn.IFNA(_xlfn.IFNA(_xlfn.IFNA(INDEX(l_goods!$B$3:$B$65537,MATCH($G772,l_goods!$A$3:$A$65537,0)),INDEX(background_technosphere!$F$2:$F$65536,MATCH($G772,background_technosphere!$C$2:$C$65536,0))),INDEX(l_fp!$B$3:$B$65537,MATCH($G772,l_fp!$A$3:$A$65537,0))),"")</f>
        <v/>
      </c>
    </row>
    <row r="773" spans="2:8" x14ac:dyDescent="0.25">
      <c r="B773" s="109" t="str">
        <f>_xlfn.IFNA(INDEX(l_act!$B$3:$B$65537,MATCH($A773,l_act!$A$3:$A$65537,0)),"")</f>
        <v/>
      </c>
      <c r="D773" s="66" t="str">
        <f>_xlfn.IFNA(_xlfn.IFNA(_xlfn.IFNA(INDEX(l_goods!$B$3:$B$65537,MATCH($C773,l_goods!$A$3:$A$65537,0)),INDEX(background_technosphere!$F$2:$F$65536,MATCH($C773,background_technosphere!$C$2:$C$65536,0))),INDEX(l_fp!$B$3:$B$65537,MATCH($C773,l_fp!$A$3:$A$65537,0))),"")</f>
        <v/>
      </c>
      <c r="H773" s="110" t="str">
        <f>_xlfn.IFNA(_xlfn.IFNA(_xlfn.IFNA(INDEX(l_goods!$B$3:$B$65537,MATCH($G773,l_goods!$A$3:$A$65537,0)),INDEX(background_technosphere!$F$2:$F$65536,MATCH($G773,background_technosphere!$C$2:$C$65536,0))),INDEX(l_fp!$B$3:$B$65537,MATCH($G773,l_fp!$A$3:$A$65537,0))),"")</f>
        <v/>
      </c>
    </row>
    <row r="774" spans="2:8" x14ac:dyDescent="0.25">
      <c r="B774" s="109" t="str">
        <f>_xlfn.IFNA(INDEX(l_act!$B$3:$B$65537,MATCH($A774,l_act!$A$3:$A$65537,0)),"")</f>
        <v/>
      </c>
      <c r="D774" s="66" t="str">
        <f>_xlfn.IFNA(_xlfn.IFNA(_xlfn.IFNA(INDEX(l_goods!$B$3:$B$65537,MATCH($C774,l_goods!$A$3:$A$65537,0)),INDEX(background_technosphere!$F$2:$F$65536,MATCH($C774,background_technosphere!$C$2:$C$65536,0))),INDEX(l_fp!$B$3:$B$65537,MATCH($C774,l_fp!$A$3:$A$65537,0))),"")</f>
        <v/>
      </c>
      <c r="H774" s="110" t="str">
        <f>_xlfn.IFNA(_xlfn.IFNA(_xlfn.IFNA(INDEX(l_goods!$B$3:$B$65537,MATCH($G774,l_goods!$A$3:$A$65537,0)),INDEX(background_technosphere!$F$2:$F$65536,MATCH($G774,background_technosphere!$C$2:$C$65536,0))),INDEX(l_fp!$B$3:$B$65537,MATCH($G774,l_fp!$A$3:$A$65537,0))),"")</f>
        <v/>
      </c>
    </row>
    <row r="775" spans="2:8" x14ac:dyDescent="0.25">
      <c r="B775" s="109" t="str">
        <f>_xlfn.IFNA(INDEX(l_act!$B$3:$B$65537,MATCH($A775,l_act!$A$3:$A$65537,0)),"")</f>
        <v/>
      </c>
      <c r="D775" s="66" t="str">
        <f>_xlfn.IFNA(_xlfn.IFNA(_xlfn.IFNA(INDEX(l_goods!$B$3:$B$65537,MATCH($C775,l_goods!$A$3:$A$65537,0)),INDEX(background_technosphere!$F$2:$F$65536,MATCH($C775,background_technosphere!$C$2:$C$65536,0))),INDEX(l_fp!$B$3:$B$65537,MATCH($C775,l_fp!$A$3:$A$65537,0))),"")</f>
        <v/>
      </c>
      <c r="H775" s="110" t="str">
        <f>_xlfn.IFNA(_xlfn.IFNA(_xlfn.IFNA(INDEX(l_goods!$B$3:$B$65537,MATCH($G775,l_goods!$A$3:$A$65537,0)),INDEX(background_technosphere!$F$2:$F$65536,MATCH($G775,background_technosphere!$C$2:$C$65536,0))),INDEX(l_fp!$B$3:$B$65537,MATCH($G775,l_fp!$A$3:$A$65537,0))),"")</f>
        <v/>
      </c>
    </row>
    <row r="776" spans="2:8" x14ac:dyDescent="0.25">
      <c r="B776" s="109" t="str">
        <f>_xlfn.IFNA(INDEX(l_act!$B$3:$B$65537,MATCH($A776,l_act!$A$3:$A$65537,0)),"")</f>
        <v/>
      </c>
      <c r="D776" s="66" t="str">
        <f>_xlfn.IFNA(_xlfn.IFNA(_xlfn.IFNA(INDEX(l_goods!$B$3:$B$65537,MATCH($C776,l_goods!$A$3:$A$65537,0)),INDEX(background_technosphere!$F$2:$F$65536,MATCH($C776,background_technosphere!$C$2:$C$65536,0))),INDEX(l_fp!$B$3:$B$65537,MATCH($C776,l_fp!$A$3:$A$65537,0))),"")</f>
        <v/>
      </c>
      <c r="H776" s="110" t="str">
        <f>_xlfn.IFNA(_xlfn.IFNA(_xlfn.IFNA(INDEX(l_goods!$B$3:$B$65537,MATCH($G776,l_goods!$A$3:$A$65537,0)),INDEX(background_technosphere!$F$2:$F$65536,MATCH($G776,background_technosphere!$C$2:$C$65536,0))),INDEX(l_fp!$B$3:$B$65537,MATCH($G776,l_fp!$A$3:$A$65537,0))),"")</f>
        <v/>
      </c>
    </row>
    <row r="777" spans="2:8" x14ac:dyDescent="0.25">
      <c r="B777" s="109" t="str">
        <f>_xlfn.IFNA(INDEX(l_act!$B$3:$B$65537,MATCH($A777,l_act!$A$3:$A$65537,0)),"")</f>
        <v/>
      </c>
      <c r="D777" s="66" t="str">
        <f>_xlfn.IFNA(_xlfn.IFNA(_xlfn.IFNA(INDEX(l_goods!$B$3:$B$65537,MATCH($C777,l_goods!$A$3:$A$65537,0)),INDEX(background_technosphere!$F$2:$F$65536,MATCH($C777,background_technosphere!$C$2:$C$65536,0))),INDEX(l_fp!$B$3:$B$65537,MATCH($C777,l_fp!$A$3:$A$65537,0))),"")</f>
        <v/>
      </c>
      <c r="H777" s="110" t="str">
        <f>_xlfn.IFNA(_xlfn.IFNA(_xlfn.IFNA(INDEX(l_goods!$B$3:$B$65537,MATCH($G777,l_goods!$A$3:$A$65537,0)),INDEX(background_technosphere!$F$2:$F$65536,MATCH($G777,background_technosphere!$C$2:$C$65536,0))),INDEX(l_fp!$B$3:$B$65537,MATCH($G777,l_fp!$A$3:$A$65537,0))),"")</f>
        <v/>
      </c>
    </row>
    <row r="778" spans="2:8" x14ac:dyDescent="0.25">
      <c r="B778" s="109" t="str">
        <f>_xlfn.IFNA(INDEX(l_act!$B$3:$B$65537,MATCH($A778,l_act!$A$3:$A$65537,0)),"")</f>
        <v/>
      </c>
      <c r="D778" s="66" t="str">
        <f>_xlfn.IFNA(_xlfn.IFNA(_xlfn.IFNA(INDEX(l_goods!$B$3:$B$65537,MATCH($C778,l_goods!$A$3:$A$65537,0)),INDEX(background_technosphere!$F$2:$F$65536,MATCH($C778,background_technosphere!$C$2:$C$65536,0))),INDEX(l_fp!$B$3:$B$65537,MATCH($C778,l_fp!$A$3:$A$65537,0))),"")</f>
        <v/>
      </c>
      <c r="H778" s="110" t="str">
        <f>_xlfn.IFNA(_xlfn.IFNA(_xlfn.IFNA(INDEX(l_goods!$B$3:$B$65537,MATCH($G778,l_goods!$A$3:$A$65537,0)),INDEX(background_technosphere!$F$2:$F$65536,MATCH($G778,background_technosphere!$C$2:$C$65536,0))),INDEX(l_fp!$B$3:$B$65537,MATCH($G778,l_fp!$A$3:$A$65537,0))),"")</f>
        <v/>
      </c>
    </row>
    <row r="779" spans="2:8" x14ac:dyDescent="0.25">
      <c r="B779" s="109" t="str">
        <f>_xlfn.IFNA(INDEX(l_act!$B$3:$B$65537,MATCH($A779,l_act!$A$3:$A$65537,0)),"")</f>
        <v/>
      </c>
      <c r="D779" s="66" t="str">
        <f>_xlfn.IFNA(_xlfn.IFNA(_xlfn.IFNA(INDEX(l_goods!$B$3:$B$65537,MATCH($C779,l_goods!$A$3:$A$65537,0)),INDEX(background_technosphere!$F$2:$F$65536,MATCH($C779,background_technosphere!$C$2:$C$65536,0))),INDEX(l_fp!$B$3:$B$65537,MATCH($C779,l_fp!$A$3:$A$65537,0))),"")</f>
        <v/>
      </c>
      <c r="H779" s="110" t="str">
        <f>_xlfn.IFNA(_xlfn.IFNA(_xlfn.IFNA(INDEX(l_goods!$B$3:$B$65537,MATCH($G779,l_goods!$A$3:$A$65537,0)),INDEX(background_technosphere!$F$2:$F$65536,MATCH($G779,background_technosphere!$C$2:$C$65536,0))),INDEX(l_fp!$B$3:$B$65537,MATCH($G779,l_fp!$A$3:$A$65537,0))),"")</f>
        <v/>
      </c>
    </row>
    <row r="780" spans="2:8" x14ac:dyDescent="0.25">
      <c r="B780" s="109" t="str">
        <f>_xlfn.IFNA(INDEX(l_act!$B$3:$B$65537,MATCH($A780,l_act!$A$3:$A$65537,0)),"")</f>
        <v/>
      </c>
      <c r="D780" s="66" t="str">
        <f>_xlfn.IFNA(_xlfn.IFNA(_xlfn.IFNA(INDEX(l_goods!$B$3:$B$65537,MATCH($C780,l_goods!$A$3:$A$65537,0)),INDEX(background_technosphere!$F$2:$F$65536,MATCH($C780,background_technosphere!$C$2:$C$65536,0))),INDEX(l_fp!$B$3:$B$65537,MATCH($C780,l_fp!$A$3:$A$65537,0))),"")</f>
        <v/>
      </c>
      <c r="H780" s="110" t="str">
        <f>_xlfn.IFNA(_xlfn.IFNA(_xlfn.IFNA(INDEX(l_goods!$B$3:$B$65537,MATCH($G780,l_goods!$A$3:$A$65537,0)),INDEX(background_technosphere!$F$2:$F$65536,MATCH($G780,background_technosphere!$C$2:$C$65536,0))),INDEX(l_fp!$B$3:$B$65537,MATCH($G780,l_fp!$A$3:$A$65537,0))),"")</f>
        <v/>
      </c>
    </row>
    <row r="781" spans="2:8" x14ac:dyDescent="0.25">
      <c r="B781" s="109" t="str">
        <f>_xlfn.IFNA(INDEX(l_act!$B$3:$B$65537,MATCH($A781,l_act!$A$3:$A$65537,0)),"")</f>
        <v/>
      </c>
      <c r="D781" s="66" t="str">
        <f>_xlfn.IFNA(_xlfn.IFNA(_xlfn.IFNA(INDEX(l_goods!$B$3:$B$65537,MATCH($C781,l_goods!$A$3:$A$65537,0)),INDEX(background_technosphere!$F$2:$F$65536,MATCH($C781,background_technosphere!$C$2:$C$65536,0))),INDEX(l_fp!$B$3:$B$65537,MATCH($C781,l_fp!$A$3:$A$65537,0))),"")</f>
        <v/>
      </c>
      <c r="H781" s="110" t="str">
        <f>_xlfn.IFNA(_xlfn.IFNA(_xlfn.IFNA(INDEX(l_goods!$B$3:$B$65537,MATCH($G781,l_goods!$A$3:$A$65537,0)),INDEX(background_technosphere!$F$2:$F$65536,MATCH($G781,background_technosphere!$C$2:$C$65536,0))),INDEX(l_fp!$B$3:$B$65537,MATCH($G781,l_fp!$A$3:$A$65537,0))),"")</f>
        <v/>
      </c>
    </row>
    <row r="782" spans="2:8" x14ac:dyDescent="0.25">
      <c r="B782" s="109" t="str">
        <f>_xlfn.IFNA(INDEX(l_act!$B$3:$B$65537,MATCH($A782,l_act!$A$3:$A$65537,0)),"")</f>
        <v/>
      </c>
      <c r="D782" s="66" t="str">
        <f>_xlfn.IFNA(_xlfn.IFNA(_xlfn.IFNA(INDEX(l_goods!$B$3:$B$65537,MATCH($C782,l_goods!$A$3:$A$65537,0)),INDEX(background_technosphere!$F$2:$F$65536,MATCH($C782,background_technosphere!$C$2:$C$65536,0))),INDEX(l_fp!$B$3:$B$65537,MATCH($C782,l_fp!$A$3:$A$65537,0))),"")</f>
        <v/>
      </c>
      <c r="H782" s="110" t="str">
        <f>_xlfn.IFNA(_xlfn.IFNA(_xlfn.IFNA(INDEX(l_goods!$B$3:$B$65537,MATCH($G782,l_goods!$A$3:$A$65537,0)),INDEX(background_technosphere!$F$2:$F$65536,MATCH($G782,background_technosphere!$C$2:$C$65536,0))),INDEX(l_fp!$B$3:$B$65537,MATCH($G782,l_fp!$A$3:$A$65537,0))),"")</f>
        <v/>
      </c>
    </row>
    <row r="783" spans="2:8" x14ac:dyDescent="0.25">
      <c r="B783" s="109" t="str">
        <f>_xlfn.IFNA(INDEX(l_act!$B$3:$B$65537,MATCH($A783,l_act!$A$3:$A$65537,0)),"")</f>
        <v/>
      </c>
      <c r="D783" s="66" t="str">
        <f>_xlfn.IFNA(_xlfn.IFNA(_xlfn.IFNA(INDEX(l_goods!$B$3:$B$65537,MATCH($C783,l_goods!$A$3:$A$65537,0)),INDEX(background_technosphere!$F$2:$F$65536,MATCH($C783,background_technosphere!$C$2:$C$65536,0))),INDEX(l_fp!$B$3:$B$65537,MATCH($C783,l_fp!$A$3:$A$65537,0))),"")</f>
        <v/>
      </c>
      <c r="H783" s="110" t="str">
        <f>_xlfn.IFNA(_xlfn.IFNA(_xlfn.IFNA(INDEX(l_goods!$B$3:$B$65537,MATCH($G783,l_goods!$A$3:$A$65537,0)),INDEX(background_technosphere!$F$2:$F$65536,MATCH($G783,background_technosphere!$C$2:$C$65536,0))),INDEX(l_fp!$B$3:$B$65537,MATCH($G783,l_fp!$A$3:$A$65537,0))),"")</f>
        <v/>
      </c>
    </row>
    <row r="784" spans="2:8" x14ac:dyDescent="0.25">
      <c r="B784" s="109" t="str">
        <f>_xlfn.IFNA(INDEX(l_act!$B$3:$B$65537,MATCH($A784,l_act!$A$3:$A$65537,0)),"")</f>
        <v/>
      </c>
      <c r="D784" s="66" t="str">
        <f>_xlfn.IFNA(_xlfn.IFNA(_xlfn.IFNA(INDEX(l_goods!$B$3:$B$65537,MATCH($C784,l_goods!$A$3:$A$65537,0)),INDEX(background_technosphere!$F$2:$F$65536,MATCH($C784,background_technosphere!$C$2:$C$65536,0))),INDEX(l_fp!$B$3:$B$65537,MATCH($C784,l_fp!$A$3:$A$65537,0))),"")</f>
        <v/>
      </c>
      <c r="H784" s="110" t="str">
        <f>_xlfn.IFNA(_xlfn.IFNA(_xlfn.IFNA(INDEX(l_goods!$B$3:$B$65537,MATCH($G784,l_goods!$A$3:$A$65537,0)),INDEX(background_technosphere!$F$2:$F$65536,MATCH($G784,background_technosphere!$C$2:$C$65536,0))),INDEX(l_fp!$B$3:$B$65537,MATCH($G784,l_fp!$A$3:$A$65537,0))),"")</f>
        <v/>
      </c>
    </row>
    <row r="785" spans="2:8" x14ac:dyDescent="0.25">
      <c r="B785" s="109" t="str">
        <f>_xlfn.IFNA(INDEX(l_act!$B$3:$B$65537,MATCH($A785,l_act!$A$3:$A$65537,0)),"")</f>
        <v/>
      </c>
      <c r="D785" s="66" t="str">
        <f>_xlfn.IFNA(_xlfn.IFNA(_xlfn.IFNA(INDEX(l_goods!$B$3:$B$65537,MATCH($C785,l_goods!$A$3:$A$65537,0)),INDEX(background_technosphere!$F$2:$F$65536,MATCH($C785,background_technosphere!$C$2:$C$65536,0))),INDEX(l_fp!$B$3:$B$65537,MATCH($C785,l_fp!$A$3:$A$65537,0))),"")</f>
        <v/>
      </c>
      <c r="H785" s="110" t="str">
        <f>_xlfn.IFNA(_xlfn.IFNA(_xlfn.IFNA(INDEX(l_goods!$B$3:$B$65537,MATCH($G785,l_goods!$A$3:$A$65537,0)),INDEX(background_technosphere!$F$2:$F$65536,MATCH($G785,background_technosphere!$C$2:$C$65536,0))),INDEX(l_fp!$B$3:$B$65537,MATCH($G785,l_fp!$A$3:$A$65537,0))),"")</f>
        <v/>
      </c>
    </row>
    <row r="786" spans="2:8" x14ac:dyDescent="0.25">
      <c r="B786" s="109" t="str">
        <f>_xlfn.IFNA(INDEX(l_act!$B$3:$B$65537,MATCH($A786,l_act!$A$3:$A$65537,0)),"")</f>
        <v/>
      </c>
      <c r="D786" s="66" t="str">
        <f>_xlfn.IFNA(_xlfn.IFNA(_xlfn.IFNA(INDEX(l_goods!$B$3:$B$65537,MATCH($C786,l_goods!$A$3:$A$65537,0)),INDEX(background_technosphere!$F$2:$F$65536,MATCH($C786,background_technosphere!$C$2:$C$65536,0))),INDEX(l_fp!$B$3:$B$65537,MATCH($C786,l_fp!$A$3:$A$65537,0))),"")</f>
        <v/>
      </c>
      <c r="H786" s="110" t="str">
        <f>_xlfn.IFNA(_xlfn.IFNA(_xlfn.IFNA(INDEX(l_goods!$B$3:$B$65537,MATCH($G786,l_goods!$A$3:$A$65537,0)),INDEX(background_technosphere!$F$2:$F$65536,MATCH($G786,background_technosphere!$C$2:$C$65536,0))),INDEX(l_fp!$B$3:$B$65537,MATCH($G786,l_fp!$A$3:$A$65537,0))),"")</f>
        <v/>
      </c>
    </row>
    <row r="787" spans="2:8" x14ac:dyDescent="0.25">
      <c r="B787" s="109" t="str">
        <f>_xlfn.IFNA(INDEX(l_act!$B$3:$B$65537,MATCH($A787,l_act!$A$3:$A$65537,0)),"")</f>
        <v/>
      </c>
      <c r="D787" s="66" t="str">
        <f>_xlfn.IFNA(_xlfn.IFNA(_xlfn.IFNA(INDEX(l_goods!$B$3:$B$65537,MATCH($C787,l_goods!$A$3:$A$65537,0)),INDEX(background_technosphere!$F$2:$F$65536,MATCH($C787,background_technosphere!$C$2:$C$65536,0))),INDEX(l_fp!$B$3:$B$65537,MATCH($C787,l_fp!$A$3:$A$65537,0))),"")</f>
        <v/>
      </c>
      <c r="H787" s="110" t="str">
        <f>_xlfn.IFNA(_xlfn.IFNA(_xlfn.IFNA(INDEX(l_goods!$B$3:$B$65537,MATCH($G787,l_goods!$A$3:$A$65537,0)),INDEX(background_technosphere!$F$2:$F$65536,MATCH($G787,background_technosphere!$C$2:$C$65536,0))),INDEX(l_fp!$B$3:$B$65537,MATCH($G787,l_fp!$A$3:$A$65537,0))),"")</f>
        <v/>
      </c>
    </row>
    <row r="788" spans="2:8" x14ac:dyDescent="0.25">
      <c r="B788" s="109" t="str">
        <f>_xlfn.IFNA(INDEX(l_act!$B$3:$B$65537,MATCH($A788,l_act!$A$3:$A$65537,0)),"")</f>
        <v/>
      </c>
      <c r="D788" s="66" t="str">
        <f>_xlfn.IFNA(_xlfn.IFNA(_xlfn.IFNA(INDEX(l_goods!$B$3:$B$65537,MATCH($C788,l_goods!$A$3:$A$65537,0)),INDEX(background_technosphere!$F$2:$F$65536,MATCH($C788,background_technosphere!$C$2:$C$65536,0))),INDEX(l_fp!$B$3:$B$65537,MATCH($C788,l_fp!$A$3:$A$65537,0))),"")</f>
        <v/>
      </c>
      <c r="H788" s="110" t="str">
        <f>_xlfn.IFNA(_xlfn.IFNA(_xlfn.IFNA(INDEX(l_goods!$B$3:$B$65537,MATCH($G788,l_goods!$A$3:$A$65537,0)),INDEX(background_technosphere!$F$2:$F$65536,MATCH($G788,background_technosphere!$C$2:$C$65536,0))),INDEX(l_fp!$B$3:$B$65537,MATCH($G788,l_fp!$A$3:$A$65537,0))),"")</f>
        <v/>
      </c>
    </row>
    <row r="789" spans="2:8" x14ac:dyDescent="0.25">
      <c r="B789" s="109" t="str">
        <f>_xlfn.IFNA(INDEX(l_act!$B$3:$B$65537,MATCH($A789,l_act!$A$3:$A$65537,0)),"")</f>
        <v/>
      </c>
      <c r="D789" s="66" t="str">
        <f>_xlfn.IFNA(_xlfn.IFNA(_xlfn.IFNA(INDEX(l_goods!$B$3:$B$65537,MATCH($C789,l_goods!$A$3:$A$65537,0)),INDEX(background_technosphere!$F$2:$F$65536,MATCH($C789,background_technosphere!$C$2:$C$65536,0))),INDEX(l_fp!$B$3:$B$65537,MATCH($C789,l_fp!$A$3:$A$65537,0))),"")</f>
        <v/>
      </c>
      <c r="H789" s="110" t="str">
        <f>_xlfn.IFNA(_xlfn.IFNA(_xlfn.IFNA(INDEX(l_goods!$B$3:$B$65537,MATCH($G789,l_goods!$A$3:$A$65537,0)),INDEX(background_technosphere!$F$2:$F$65536,MATCH($G789,background_technosphere!$C$2:$C$65536,0))),INDEX(l_fp!$B$3:$B$65537,MATCH($G789,l_fp!$A$3:$A$65537,0))),"")</f>
        <v/>
      </c>
    </row>
    <row r="790" spans="2:8" x14ac:dyDescent="0.25">
      <c r="B790" s="109" t="str">
        <f>_xlfn.IFNA(INDEX(l_act!$B$3:$B$65537,MATCH($A790,l_act!$A$3:$A$65537,0)),"")</f>
        <v/>
      </c>
      <c r="D790" s="66" t="str">
        <f>_xlfn.IFNA(_xlfn.IFNA(_xlfn.IFNA(INDEX(l_goods!$B$3:$B$65537,MATCH($C790,l_goods!$A$3:$A$65537,0)),INDEX(background_technosphere!$F$2:$F$65536,MATCH($C790,background_technosphere!$C$2:$C$65536,0))),INDEX(l_fp!$B$3:$B$65537,MATCH($C790,l_fp!$A$3:$A$65537,0))),"")</f>
        <v/>
      </c>
      <c r="H790" s="110" t="str">
        <f>_xlfn.IFNA(_xlfn.IFNA(_xlfn.IFNA(INDEX(l_goods!$B$3:$B$65537,MATCH($G790,l_goods!$A$3:$A$65537,0)),INDEX(background_technosphere!$F$2:$F$65536,MATCH($G790,background_technosphere!$C$2:$C$65536,0))),INDEX(l_fp!$B$3:$B$65537,MATCH($G790,l_fp!$A$3:$A$65537,0))),"")</f>
        <v/>
      </c>
    </row>
    <row r="791" spans="2:8" x14ac:dyDescent="0.25">
      <c r="B791" s="109" t="str">
        <f>_xlfn.IFNA(INDEX(l_act!$B$3:$B$65537,MATCH($A791,l_act!$A$3:$A$65537,0)),"")</f>
        <v/>
      </c>
      <c r="D791" s="66" t="str">
        <f>_xlfn.IFNA(_xlfn.IFNA(_xlfn.IFNA(INDEX(l_goods!$B$3:$B$65537,MATCH($C791,l_goods!$A$3:$A$65537,0)),INDEX(background_technosphere!$F$2:$F$65536,MATCH($C791,background_technosphere!$C$2:$C$65536,0))),INDEX(l_fp!$B$3:$B$65537,MATCH($C791,l_fp!$A$3:$A$65537,0))),"")</f>
        <v/>
      </c>
      <c r="H791" s="110" t="str">
        <f>_xlfn.IFNA(_xlfn.IFNA(_xlfn.IFNA(INDEX(l_goods!$B$3:$B$65537,MATCH($G791,l_goods!$A$3:$A$65537,0)),INDEX(background_technosphere!$F$2:$F$65536,MATCH($G791,background_technosphere!$C$2:$C$65536,0))),INDEX(l_fp!$B$3:$B$65537,MATCH($G791,l_fp!$A$3:$A$65537,0))),"")</f>
        <v/>
      </c>
    </row>
    <row r="792" spans="2:8" x14ac:dyDescent="0.25">
      <c r="B792" s="109" t="str">
        <f>_xlfn.IFNA(INDEX(l_act!$B$3:$B$65537,MATCH($A792,l_act!$A$3:$A$65537,0)),"")</f>
        <v/>
      </c>
      <c r="D792" s="66" t="str">
        <f>_xlfn.IFNA(_xlfn.IFNA(_xlfn.IFNA(INDEX(l_goods!$B$3:$B$65537,MATCH($C792,l_goods!$A$3:$A$65537,0)),INDEX(background_technosphere!$F$2:$F$65536,MATCH($C792,background_technosphere!$C$2:$C$65536,0))),INDEX(l_fp!$B$3:$B$65537,MATCH($C792,l_fp!$A$3:$A$65537,0))),"")</f>
        <v/>
      </c>
      <c r="H792" s="110" t="str">
        <f>_xlfn.IFNA(_xlfn.IFNA(_xlfn.IFNA(INDEX(l_goods!$B$3:$B$65537,MATCH($G792,l_goods!$A$3:$A$65537,0)),INDEX(background_technosphere!$F$2:$F$65536,MATCH($G792,background_technosphere!$C$2:$C$65536,0))),INDEX(l_fp!$B$3:$B$65537,MATCH($G792,l_fp!$A$3:$A$65537,0))),"")</f>
        <v/>
      </c>
    </row>
    <row r="793" spans="2:8" x14ac:dyDescent="0.25">
      <c r="B793" s="109" t="str">
        <f>_xlfn.IFNA(INDEX(l_act!$B$3:$B$65537,MATCH($A793,l_act!$A$3:$A$65537,0)),"")</f>
        <v/>
      </c>
      <c r="D793" s="66" t="str">
        <f>_xlfn.IFNA(_xlfn.IFNA(_xlfn.IFNA(INDEX(l_goods!$B$3:$B$65537,MATCH($C793,l_goods!$A$3:$A$65537,0)),INDEX(background_technosphere!$F$2:$F$65536,MATCH($C793,background_technosphere!$C$2:$C$65536,0))),INDEX(l_fp!$B$3:$B$65537,MATCH($C793,l_fp!$A$3:$A$65537,0))),"")</f>
        <v/>
      </c>
      <c r="H793" s="110" t="str">
        <f>_xlfn.IFNA(_xlfn.IFNA(_xlfn.IFNA(INDEX(l_goods!$B$3:$B$65537,MATCH($G793,l_goods!$A$3:$A$65537,0)),INDEX(background_technosphere!$F$2:$F$65536,MATCH($G793,background_technosphere!$C$2:$C$65536,0))),INDEX(l_fp!$B$3:$B$65537,MATCH($G793,l_fp!$A$3:$A$65537,0))),"")</f>
        <v/>
      </c>
    </row>
    <row r="794" spans="2:8" x14ac:dyDescent="0.25">
      <c r="B794" s="109" t="str">
        <f>_xlfn.IFNA(INDEX(l_act!$B$3:$B$65537,MATCH($A794,l_act!$A$3:$A$65537,0)),"")</f>
        <v/>
      </c>
      <c r="D794" s="66" t="str">
        <f>_xlfn.IFNA(_xlfn.IFNA(_xlfn.IFNA(INDEX(l_goods!$B$3:$B$65537,MATCH($C794,l_goods!$A$3:$A$65537,0)),INDEX(background_technosphere!$F$2:$F$65536,MATCH($C794,background_technosphere!$C$2:$C$65536,0))),INDEX(l_fp!$B$3:$B$65537,MATCH($C794,l_fp!$A$3:$A$65537,0))),"")</f>
        <v/>
      </c>
      <c r="H794" s="110" t="str">
        <f>_xlfn.IFNA(_xlfn.IFNA(_xlfn.IFNA(INDEX(l_goods!$B$3:$B$65537,MATCH($G794,l_goods!$A$3:$A$65537,0)),INDEX(background_technosphere!$F$2:$F$65536,MATCH($G794,background_technosphere!$C$2:$C$65536,0))),INDEX(l_fp!$B$3:$B$65537,MATCH($G794,l_fp!$A$3:$A$65537,0))),"")</f>
        <v/>
      </c>
    </row>
    <row r="795" spans="2:8" x14ac:dyDescent="0.25">
      <c r="B795" s="109" t="str">
        <f>_xlfn.IFNA(INDEX(l_act!$B$3:$B$65537,MATCH($A795,l_act!$A$3:$A$65537,0)),"")</f>
        <v/>
      </c>
      <c r="D795" s="66" t="str">
        <f>_xlfn.IFNA(_xlfn.IFNA(_xlfn.IFNA(INDEX(l_goods!$B$3:$B$65537,MATCH($C795,l_goods!$A$3:$A$65537,0)),INDEX(background_technosphere!$F$2:$F$65536,MATCH($C795,background_technosphere!$C$2:$C$65536,0))),INDEX(l_fp!$B$3:$B$65537,MATCH($C795,l_fp!$A$3:$A$65537,0))),"")</f>
        <v/>
      </c>
      <c r="H795" s="110" t="str">
        <f>_xlfn.IFNA(_xlfn.IFNA(_xlfn.IFNA(INDEX(l_goods!$B$3:$B$65537,MATCH($G795,l_goods!$A$3:$A$65537,0)),INDEX(background_technosphere!$F$2:$F$65536,MATCH($G795,background_technosphere!$C$2:$C$65536,0))),INDEX(l_fp!$B$3:$B$65537,MATCH($G795,l_fp!$A$3:$A$65537,0))),"")</f>
        <v/>
      </c>
    </row>
    <row r="796" spans="2:8" x14ac:dyDescent="0.25">
      <c r="B796" s="109" t="str">
        <f>_xlfn.IFNA(INDEX(l_act!$B$3:$B$65537,MATCH($A796,l_act!$A$3:$A$65537,0)),"")</f>
        <v/>
      </c>
      <c r="D796" s="66" t="str">
        <f>_xlfn.IFNA(_xlfn.IFNA(_xlfn.IFNA(INDEX(l_goods!$B$3:$B$65537,MATCH($C796,l_goods!$A$3:$A$65537,0)),INDEX(background_technosphere!$F$2:$F$65536,MATCH($C796,background_technosphere!$C$2:$C$65536,0))),INDEX(l_fp!$B$3:$B$65537,MATCH($C796,l_fp!$A$3:$A$65537,0))),"")</f>
        <v/>
      </c>
      <c r="H796" s="110" t="str">
        <f>_xlfn.IFNA(_xlfn.IFNA(_xlfn.IFNA(INDEX(l_goods!$B$3:$B$65537,MATCH($G796,l_goods!$A$3:$A$65537,0)),INDEX(background_technosphere!$F$2:$F$65536,MATCH($G796,background_technosphere!$C$2:$C$65536,0))),INDEX(l_fp!$B$3:$B$65537,MATCH($G796,l_fp!$A$3:$A$65537,0))),"")</f>
        <v/>
      </c>
    </row>
    <row r="797" spans="2:8" x14ac:dyDescent="0.25">
      <c r="B797" s="109" t="str">
        <f>_xlfn.IFNA(INDEX(l_act!$B$3:$B$65537,MATCH($A797,l_act!$A$3:$A$65537,0)),"")</f>
        <v/>
      </c>
      <c r="D797" s="66" t="str">
        <f>_xlfn.IFNA(_xlfn.IFNA(_xlfn.IFNA(INDEX(l_goods!$B$3:$B$65537,MATCH($C797,l_goods!$A$3:$A$65537,0)),INDEX(background_technosphere!$F$2:$F$65536,MATCH($C797,background_technosphere!$C$2:$C$65536,0))),INDEX(l_fp!$B$3:$B$65537,MATCH($C797,l_fp!$A$3:$A$65537,0))),"")</f>
        <v/>
      </c>
      <c r="H797" s="110" t="str">
        <f>_xlfn.IFNA(_xlfn.IFNA(_xlfn.IFNA(INDEX(l_goods!$B$3:$B$65537,MATCH($G797,l_goods!$A$3:$A$65537,0)),INDEX(background_technosphere!$F$2:$F$65536,MATCH($G797,background_technosphere!$C$2:$C$65536,0))),INDEX(l_fp!$B$3:$B$65537,MATCH($G797,l_fp!$A$3:$A$65537,0))),"")</f>
        <v/>
      </c>
    </row>
    <row r="798" spans="2:8" x14ac:dyDescent="0.25">
      <c r="B798" s="109" t="str">
        <f>_xlfn.IFNA(INDEX(l_act!$B$3:$B$65537,MATCH($A798,l_act!$A$3:$A$65537,0)),"")</f>
        <v/>
      </c>
      <c r="D798" s="66" t="str">
        <f>_xlfn.IFNA(_xlfn.IFNA(_xlfn.IFNA(INDEX(l_goods!$B$3:$B$65537,MATCH($C798,l_goods!$A$3:$A$65537,0)),INDEX(background_technosphere!$F$2:$F$65536,MATCH($C798,background_technosphere!$C$2:$C$65536,0))),INDEX(l_fp!$B$3:$B$65537,MATCH($C798,l_fp!$A$3:$A$65537,0))),"")</f>
        <v/>
      </c>
      <c r="H798" s="110" t="str">
        <f>_xlfn.IFNA(_xlfn.IFNA(_xlfn.IFNA(INDEX(l_goods!$B$3:$B$65537,MATCH($G798,l_goods!$A$3:$A$65537,0)),INDEX(background_technosphere!$F$2:$F$65536,MATCH($G798,background_technosphere!$C$2:$C$65536,0))),INDEX(l_fp!$B$3:$B$65537,MATCH($G798,l_fp!$A$3:$A$65537,0))),"")</f>
        <v/>
      </c>
    </row>
    <row r="799" spans="2:8" x14ac:dyDescent="0.25">
      <c r="B799" s="109" t="str">
        <f>_xlfn.IFNA(INDEX(l_act!$B$3:$B$65537,MATCH($A799,l_act!$A$3:$A$65537,0)),"")</f>
        <v/>
      </c>
      <c r="D799" s="66" t="str">
        <f>_xlfn.IFNA(_xlfn.IFNA(_xlfn.IFNA(INDEX(l_goods!$B$3:$B$65537,MATCH($C799,l_goods!$A$3:$A$65537,0)),INDEX(background_technosphere!$F$2:$F$65536,MATCH($C799,background_technosphere!$C$2:$C$65536,0))),INDEX(l_fp!$B$3:$B$65537,MATCH($C799,l_fp!$A$3:$A$65537,0))),"")</f>
        <v/>
      </c>
      <c r="H799" s="110" t="str">
        <f>_xlfn.IFNA(_xlfn.IFNA(_xlfn.IFNA(INDEX(l_goods!$B$3:$B$65537,MATCH($G799,l_goods!$A$3:$A$65537,0)),INDEX(background_technosphere!$F$2:$F$65536,MATCH($G799,background_technosphere!$C$2:$C$65536,0))),INDEX(l_fp!$B$3:$B$65537,MATCH($G799,l_fp!$A$3:$A$65537,0))),"")</f>
        <v/>
      </c>
    </row>
    <row r="800" spans="2:8" x14ac:dyDescent="0.25">
      <c r="B800" s="109" t="str">
        <f>_xlfn.IFNA(INDEX(l_act!$B$3:$B$65537,MATCH($A800,l_act!$A$3:$A$65537,0)),"")</f>
        <v/>
      </c>
      <c r="D800" s="66" t="str">
        <f>_xlfn.IFNA(_xlfn.IFNA(_xlfn.IFNA(INDEX(l_goods!$B$3:$B$65537,MATCH($C800,l_goods!$A$3:$A$65537,0)),INDEX(background_technosphere!$F$2:$F$65536,MATCH($C800,background_technosphere!$C$2:$C$65536,0))),INDEX(l_fp!$B$3:$B$65537,MATCH($C800,l_fp!$A$3:$A$65537,0))),"")</f>
        <v/>
      </c>
      <c r="H800" s="110" t="str">
        <f>_xlfn.IFNA(_xlfn.IFNA(_xlfn.IFNA(INDEX(l_goods!$B$3:$B$65537,MATCH($G800,l_goods!$A$3:$A$65537,0)),INDEX(background_technosphere!$F$2:$F$65536,MATCH($G800,background_technosphere!$C$2:$C$65536,0))),INDEX(l_fp!$B$3:$B$65537,MATCH($G800,l_fp!$A$3:$A$65537,0))),"")</f>
        <v/>
      </c>
    </row>
    <row r="801" spans="2:8" x14ac:dyDescent="0.25">
      <c r="B801" s="109" t="str">
        <f>_xlfn.IFNA(INDEX(l_act!$B$3:$B$65537,MATCH($A801,l_act!$A$3:$A$65537,0)),"")</f>
        <v/>
      </c>
      <c r="D801" s="66" t="str">
        <f>_xlfn.IFNA(_xlfn.IFNA(_xlfn.IFNA(INDEX(l_goods!$B$3:$B$65537,MATCH($C801,l_goods!$A$3:$A$65537,0)),INDEX(background_technosphere!$F$2:$F$65536,MATCH($C801,background_technosphere!$C$2:$C$65536,0))),INDEX(l_fp!$B$3:$B$65537,MATCH($C801,l_fp!$A$3:$A$65537,0))),"")</f>
        <v/>
      </c>
      <c r="H801" s="110" t="str">
        <f>_xlfn.IFNA(_xlfn.IFNA(_xlfn.IFNA(INDEX(l_goods!$B$3:$B$65537,MATCH($G801,l_goods!$A$3:$A$65537,0)),INDEX(background_technosphere!$F$2:$F$65536,MATCH($G801,background_technosphere!$C$2:$C$65536,0))),INDEX(l_fp!$B$3:$B$65537,MATCH($G801,l_fp!$A$3:$A$65537,0))),"")</f>
        <v/>
      </c>
    </row>
    <row r="802" spans="2:8" x14ac:dyDescent="0.25">
      <c r="B802" s="109" t="str">
        <f>_xlfn.IFNA(INDEX(l_act!$B$3:$B$65537,MATCH($A802,l_act!$A$3:$A$65537,0)),"")</f>
        <v/>
      </c>
      <c r="D802" s="66" t="str">
        <f>_xlfn.IFNA(_xlfn.IFNA(_xlfn.IFNA(INDEX(l_goods!$B$3:$B$65537,MATCH($C802,l_goods!$A$3:$A$65537,0)),INDEX(background_technosphere!$F$2:$F$65536,MATCH($C802,background_technosphere!$C$2:$C$65536,0))),INDEX(l_fp!$B$3:$B$65537,MATCH($C802,l_fp!$A$3:$A$65537,0))),"")</f>
        <v/>
      </c>
      <c r="H802" s="110" t="str">
        <f>_xlfn.IFNA(_xlfn.IFNA(_xlfn.IFNA(INDEX(l_goods!$B$3:$B$65537,MATCH($G802,l_goods!$A$3:$A$65537,0)),INDEX(background_technosphere!$F$2:$F$65536,MATCH($G802,background_technosphere!$C$2:$C$65536,0))),INDEX(l_fp!$B$3:$B$65537,MATCH($G802,l_fp!$A$3:$A$65537,0))),"")</f>
        <v/>
      </c>
    </row>
    <row r="803" spans="2:8" x14ac:dyDescent="0.25">
      <c r="B803" s="109" t="str">
        <f>_xlfn.IFNA(INDEX(l_act!$B$3:$B$65537,MATCH($A803,l_act!$A$3:$A$65537,0)),"")</f>
        <v/>
      </c>
      <c r="D803" s="66" t="str">
        <f>_xlfn.IFNA(_xlfn.IFNA(_xlfn.IFNA(INDEX(l_goods!$B$3:$B$65537,MATCH($C803,l_goods!$A$3:$A$65537,0)),INDEX(background_technosphere!$F$2:$F$65536,MATCH($C803,background_technosphere!$C$2:$C$65536,0))),INDEX(l_fp!$B$3:$B$65537,MATCH($C803,l_fp!$A$3:$A$65537,0))),"")</f>
        <v/>
      </c>
      <c r="H803" s="110" t="str">
        <f>_xlfn.IFNA(_xlfn.IFNA(_xlfn.IFNA(INDEX(l_goods!$B$3:$B$65537,MATCH($G803,l_goods!$A$3:$A$65537,0)),INDEX(background_technosphere!$F$2:$F$65536,MATCH($G803,background_technosphere!$C$2:$C$65536,0))),INDEX(l_fp!$B$3:$B$65537,MATCH($G803,l_fp!$A$3:$A$65537,0))),"")</f>
        <v/>
      </c>
    </row>
    <row r="804" spans="2:8" x14ac:dyDescent="0.25">
      <c r="B804" s="109" t="str">
        <f>_xlfn.IFNA(INDEX(l_act!$B$3:$B$65537,MATCH($A804,l_act!$A$3:$A$65537,0)),"")</f>
        <v/>
      </c>
      <c r="D804" s="66" t="str">
        <f>_xlfn.IFNA(_xlfn.IFNA(_xlfn.IFNA(INDEX(l_goods!$B$3:$B$65537,MATCH($C804,l_goods!$A$3:$A$65537,0)),INDEX(background_technosphere!$F$2:$F$65536,MATCH($C804,background_technosphere!$C$2:$C$65536,0))),INDEX(l_fp!$B$3:$B$65537,MATCH($C804,l_fp!$A$3:$A$65537,0))),"")</f>
        <v/>
      </c>
      <c r="H804" s="110" t="str">
        <f>_xlfn.IFNA(_xlfn.IFNA(_xlfn.IFNA(INDEX(l_goods!$B$3:$B$65537,MATCH($G804,l_goods!$A$3:$A$65537,0)),INDEX(background_technosphere!$F$2:$F$65536,MATCH($G804,background_technosphere!$C$2:$C$65536,0))),INDEX(l_fp!$B$3:$B$65537,MATCH($G804,l_fp!$A$3:$A$65537,0))),"")</f>
        <v/>
      </c>
    </row>
    <row r="805" spans="2:8" x14ac:dyDescent="0.25">
      <c r="B805" s="109" t="str">
        <f>_xlfn.IFNA(INDEX(l_act!$B$3:$B$65537,MATCH($A805,l_act!$A$3:$A$65537,0)),"")</f>
        <v/>
      </c>
      <c r="D805" s="66" t="str">
        <f>_xlfn.IFNA(_xlfn.IFNA(_xlfn.IFNA(INDEX(l_goods!$B$3:$B$65537,MATCH($C805,l_goods!$A$3:$A$65537,0)),INDEX(background_technosphere!$F$2:$F$65536,MATCH($C805,background_technosphere!$C$2:$C$65536,0))),INDEX(l_fp!$B$3:$B$65537,MATCH($C805,l_fp!$A$3:$A$65537,0))),"")</f>
        <v/>
      </c>
      <c r="H805" s="110" t="str">
        <f>_xlfn.IFNA(_xlfn.IFNA(_xlfn.IFNA(INDEX(l_goods!$B$3:$B$65537,MATCH($G805,l_goods!$A$3:$A$65537,0)),INDEX(background_technosphere!$F$2:$F$65536,MATCH($G805,background_technosphere!$C$2:$C$65536,0))),INDEX(l_fp!$B$3:$B$65537,MATCH($G805,l_fp!$A$3:$A$65537,0))),"")</f>
        <v/>
      </c>
    </row>
    <row r="806" spans="2:8" x14ac:dyDescent="0.25">
      <c r="B806" s="109" t="str">
        <f>_xlfn.IFNA(INDEX(l_act!$B$3:$B$65537,MATCH($A806,l_act!$A$3:$A$65537,0)),"")</f>
        <v/>
      </c>
      <c r="D806" s="66" t="str">
        <f>_xlfn.IFNA(_xlfn.IFNA(_xlfn.IFNA(INDEX(l_goods!$B$3:$B$65537,MATCH($C806,l_goods!$A$3:$A$65537,0)),INDEX(background_technosphere!$F$2:$F$65536,MATCH($C806,background_technosphere!$C$2:$C$65536,0))),INDEX(l_fp!$B$3:$B$65537,MATCH($C806,l_fp!$A$3:$A$65537,0))),"")</f>
        <v/>
      </c>
      <c r="H806" s="110" t="str">
        <f>_xlfn.IFNA(_xlfn.IFNA(_xlfn.IFNA(INDEX(l_goods!$B$3:$B$65537,MATCH($G806,l_goods!$A$3:$A$65537,0)),INDEX(background_technosphere!$F$2:$F$65536,MATCH($G806,background_technosphere!$C$2:$C$65536,0))),INDEX(l_fp!$B$3:$B$65537,MATCH($G806,l_fp!$A$3:$A$65537,0))),"")</f>
        <v/>
      </c>
    </row>
    <row r="807" spans="2:8" x14ac:dyDescent="0.25">
      <c r="B807" s="109" t="str">
        <f>_xlfn.IFNA(INDEX(l_act!$B$3:$B$65537,MATCH($A807,l_act!$A$3:$A$65537,0)),"")</f>
        <v/>
      </c>
      <c r="D807" s="66" t="str">
        <f>_xlfn.IFNA(_xlfn.IFNA(_xlfn.IFNA(INDEX(l_goods!$B$3:$B$65537,MATCH($C807,l_goods!$A$3:$A$65537,0)),INDEX(background_technosphere!$F$2:$F$65536,MATCH($C807,background_technosphere!$C$2:$C$65536,0))),INDEX(l_fp!$B$3:$B$65537,MATCH($C807,l_fp!$A$3:$A$65537,0))),"")</f>
        <v/>
      </c>
      <c r="H807" s="110" t="str">
        <f>_xlfn.IFNA(_xlfn.IFNA(_xlfn.IFNA(INDEX(l_goods!$B$3:$B$65537,MATCH($G807,l_goods!$A$3:$A$65537,0)),INDEX(background_technosphere!$F$2:$F$65536,MATCH($G807,background_technosphere!$C$2:$C$65536,0))),INDEX(l_fp!$B$3:$B$65537,MATCH($G807,l_fp!$A$3:$A$65537,0))),"")</f>
        <v/>
      </c>
    </row>
    <row r="808" spans="2:8" x14ac:dyDescent="0.25">
      <c r="B808" s="109" t="str">
        <f>_xlfn.IFNA(INDEX(l_act!$B$3:$B$65537,MATCH($A808,l_act!$A$3:$A$65537,0)),"")</f>
        <v/>
      </c>
      <c r="D808" s="66" t="str">
        <f>_xlfn.IFNA(_xlfn.IFNA(_xlfn.IFNA(INDEX(l_goods!$B$3:$B$65537,MATCH($C808,l_goods!$A$3:$A$65537,0)),INDEX(background_technosphere!$F$2:$F$65536,MATCH($C808,background_technosphere!$C$2:$C$65536,0))),INDEX(l_fp!$B$3:$B$65537,MATCH($C808,l_fp!$A$3:$A$65537,0))),"")</f>
        <v/>
      </c>
      <c r="H808" s="110" t="str">
        <f>_xlfn.IFNA(_xlfn.IFNA(_xlfn.IFNA(INDEX(l_goods!$B$3:$B$65537,MATCH($G808,l_goods!$A$3:$A$65537,0)),INDEX(background_technosphere!$F$2:$F$65536,MATCH($G808,background_technosphere!$C$2:$C$65536,0))),INDEX(l_fp!$B$3:$B$65537,MATCH($G808,l_fp!$A$3:$A$65537,0))),"")</f>
        <v/>
      </c>
    </row>
    <row r="809" spans="2:8" x14ac:dyDescent="0.25">
      <c r="B809" s="109" t="str">
        <f>_xlfn.IFNA(INDEX(l_act!$B$3:$B$65537,MATCH($A809,l_act!$A$3:$A$65537,0)),"")</f>
        <v/>
      </c>
      <c r="D809" s="66" t="str">
        <f>_xlfn.IFNA(_xlfn.IFNA(_xlfn.IFNA(INDEX(l_goods!$B$3:$B$65537,MATCH($C809,l_goods!$A$3:$A$65537,0)),INDEX(background_technosphere!$F$2:$F$65536,MATCH($C809,background_technosphere!$C$2:$C$65536,0))),INDEX(l_fp!$B$3:$B$65537,MATCH($C809,l_fp!$A$3:$A$65537,0))),"")</f>
        <v/>
      </c>
      <c r="H809" s="110" t="str">
        <f>_xlfn.IFNA(_xlfn.IFNA(_xlfn.IFNA(INDEX(l_goods!$B$3:$B$65537,MATCH($G809,l_goods!$A$3:$A$65537,0)),INDEX(background_technosphere!$F$2:$F$65536,MATCH($G809,background_technosphere!$C$2:$C$65536,0))),INDEX(l_fp!$B$3:$B$65537,MATCH($G809,l_fp!$A$3:$A$65537,0))),"")</f>
        <v/>
      </c>
    </row>
    <row r="810" spans="2:8" x14ac:dyDescent="0.25">
      <c r="B810" s="109" t="str">
        <f>_xlfn.IFNA(INDEX(l_act!$B$3:$B$65537,MATCH($A810,l_act!$A$3:$A$65537,0)),"")</f>
        <v/>
      </c>
      <c r="D810" s="66" t="str">
        <f>_xlfn.IFNA(_xlfn.IFNA(_xlfn.IFNA(INDEX(l_goods!$B$3:$B$65537,MATCH($C810,l_goods!$A$3:$A$65537,0)),INDEX(background_technosphere!$F$2:$F$65536,MATCH($C810,background_technosphere!$C$2:$C$65536,0))),INDEX(l_fp!$B$3:$B$65537,MATCH($C810,l_fp!$A$3:$A$65537,0))),"")</f>
        <v/>
      </c>
      <c r="H810" s="110" t="str">
        <f>_xlfn.IFNA(_xlfn.IFNA(_xlfn.IFNA(INDEX(l_goods!$B$3:$B$65537,MATCH($G810,l_goods!$A$3:$A$65537,0)),INDEX(background_technosphere!$F$2:$F$65536,MATCH($G810,background_technosphere!$C$2:$C$65536,0))),INDEX(l_fp!$B$3:$B$65537,MATCH($G810,l_fp!$A$3:$A$65537,0))),"")</f>
        <v/>
      </c>
    </row>
    <row r="811" spans="2:8" x14ac:dyDescent="0.25">
      <c r="B811" s="109" t="str">
        <f>_xlfn.IFNA(INDEX(l_act!$B$3:$B$65537,MATCH($A811,l_act!$A$3:$A$65537,0)),"")</f>
        <v/>
      </c>
      <c r="D811" s="66" t="str">
        <f>_xlfn.IFNA(_xlfn.IFNA(_xlfn.IFNA(INDEX(l_goods!$B$3:$B$65537,MATCH($C811,l_goods!$A$3:$A$65537,0)),INDEX(background_technosphere!$F$2:$F$65536,MATCH($C811,background_technosphere!$C$2:$C$65536,0))),INDEX(l_fp!$B$3:$B$65537,MATCH($C811,l_fp!$A$3:$A$65537,0))),"")</f>
        <v/>
      </c>
      <c r="H811" s="110" t="str">
        <f>_xlfn.IFNA(_xlfn.IFNA(_xlfn.IFNA(INDEX(l_goods!$B$3:$B$65537,MATCH($G811,l_goods!$A$3:$A$65537,0)),INDEX(background_technosphere!$F$2:$F$65536,MATCH($G811,background_technosphere!$C$2:$C$65536,0))),INDEX(l_fp!$B$3:$B$65537,MATCH($G811,l_fp!$A$3:$A$65537,0))),"")</f>
        <v/>
      </c>
    </row>
    <row r="812" spans="2:8" x14ac:dyDescent="0.25">
      <c r="B812" s="109" t="str">
        <f>_xlfn.IFNA(INDEX(l_act!$B$3:$B$65537,MATCH($A812,l_act!$A$3:$A$65537,0)),"")</f>
        <v/>
      </c>
      <c r="D812" s="66" t="str">
        <f>_xlfn.IFNA(_xlfn.IFNA(_xlfn.IFNA(INDEX(l_goods!$B$3:$B$65537,MATCH($C812,l_goods!$A$3:$A$65537,0)),INDEX(background_technosphere!$F$2:$F$65536,MATCH($C812,background_technosphere!$C$2:$C$65536,0))),INDEX(l_fp!$B$3:$B$65537,MATCH($C812,l_fp!$A$3:$A$65537,0))),"")</f>
        <v/>
      </c>
      <c r="H812" s="110" t="str">
        <f>_xlfn.IFNA(_xlfn.IFNA(_xlfn.IFNA(INDEX(l_goods!$B$3:$B$65537,MATCH($G812,l_goods!$A$3:$A$65537,0)),INDEX(background_technosphere!$F$2:$F$65536,MATCH($G812,background_technosphere!$C$2:$C$65536,0))),INDEX(l_fp!$B$3:$B$65537,MATCH($G812,l_fp!$A$3:$A$65537,0))),"")</f>
        <v/>
      </c>
    </row>
    <row r="813" spans="2:8" x14ac:dyDescent="0.25">
      <c r="B813" s="109" t="str">
        <f>_xlfn.IFNA(INDEX(l_act!$B$3:$B$65537,MATCH($A813,l_act!$A$3:$A$65537,0)),"")</f>
        <v/>
      </c>
      <c r="D813" s="66" t="str">
        <f>_xlfn.IFNA(_xlfn.IFNA(_xlfn.IFNA(INDEX(l_goods!$B$3:$B$65537,MATCH($C813,l_goods!$A$3:$A$65537,0)),INDEX(background_technosphere!$F$2:$F$65536,MATCH($C813,background_technosphere!$C$2:$C$65536,0))),INDEX(l_fp!$B$3:$B$65537,MATCH($C813,l_fp!$A$3:$A$65537,0))),"")</f>
        <v/>
      </c>
      <c r="H813" s="110" t="str">
        <f>_xlfn.IFNA(_xlfn.IFNA(_xlfn.IFNA(INDEX(l_goods!$B$3:$B$65537,MATCH($G813,l_goods!$A$3:$A$65537,0)),INDEX(background_technosphere!$F$2:$F$65536,MATCH($G813,background_technosphere!$C$2:$C$65536,0))),INDEX(l_fp!$B$3:$B$65537,MATCH($G813,l_fp!$A$3:$A$65537,0))),"")</f>
        <v/>
      </c>
    </row>
    <row r="814" spans="2:8" x14ac:dyDescent="0.25">
      <c r="B814" s="109" t="str">
        <f>_xlfn.IFNA(INDEX(l_act!$B$3:$B$65537,MATCH($A814,l_act!$A$3:$A$65537,0)),"")</f>
        <v/>
      </c>
      <c r="D814" s="66" t="str">
        <f>_xlfn.IFNA(_xlfn.IFNA(_xlfn.IFNA(INDEX(l_goods!$B$3:$B$65537,MATCH($C814,l_goods!$A$3:$A$65537,0)),INDEX(background_technosphere!$F$2:$F$65536,MATCH($C814,background_technosphere!$C$2:$C$65536,0))),INDEX(l_fp!$B$3:$B$65537,MATCH($C814,l_fp!$A$3:$A$65537,0))),"")</f>
        <v/>
      </c>
      <c r="H814" s="110" t="str">
        <f>_xlfn.IFNA(_xlfn.IFNA(_xlfn.IFNA(INDEX(l_goods!$B$3:$B$65537,MATCH($G814,l_goods!$A$3:$A$65537,0)),INDEX(background_technosphere!$F$2:$F$65536,MATCH($G814,background_technosphere!$C$2:$C$65536,0))),INDEX(l_fp!$B$3:$B$65537,MATCH($G814,l_fp!$A$3:$A$65537,0))),"")</f>
        <v/>
      </c>
    </row>
    <row r="815" spans="2:8" x14ac:dyDescent="0.25">
      <c r="B815" s="109" t="str">
        <f>_xlfn.IFNA(INDEX(l_act!$B$3:$B$65537,MATCH($A815,l_act!$A$3:$A$65537,0)),"")</f>
        <v/>
      </c>
      <c r="D815" s="66" t="str">
        <f>_xlfn.IFNA(_xlfn.IFNA(_xlfn.IFNA(INDEX(l_goods!$B$3:$B$65537,MATCH($C815,l_goods!$A$3:$A$65537,0)),INDEX(background_technosphere!$F$2:$F$65536,MATCH($C815,background_technosphere!$C$2:$C$65536,0))),INDEX(l_fp!$B$3:$B$65537,MATCH($C815,l_fp!$A$3:$A$65537,0))),"")</f>
        <v/>
      </c>
      <c r="H815" s="110" t="str">
        <f>_xlfn.IFNA(_xlfn.IFNA(_xlfn.IFNA(INDEX(l_goods!$B$3:$B$65537,MATCH($G815,l_goods!$A$3:$A$65537,0)),INDEX(background_technosphere!$F$2:$F$65536,MATCH($G815,background_technosphere!$C$2:$C$65536,0))),INDEX(l_fp!$B$3:$B$65537,MATCH($G815,l_fp!$A$3:$A$65537,0))),"")</f>
        <v/>
      </c>
    </row>
    <row r="816" spans="2:8" x14ac:dyDescent="0.25">
      <c r="B816" s="109" t="str">
        <f>_xlfn.IFNA(INDEX(l_act!$B$3:$B$65537,MATCH($A816,l_act!$A$3:$A$65537,0)),"")</f>
        <v/>
      </c>
      <c r="D816" s="66" t="str">
        <f>_xlfn.IFNA(_xlfn.IFNA(_xlfn.IFNA(INDEX(l_goods!$B$3:$B$65537,MATCH($C816,l_goods!$A$3:$A$65537,0)),INDEX(background_technosphere!$F$2:$F$65536,MATCH($C816,background_technosphere!$C$2:$C$65536,0))),INDEX(l_fp!$B$3:$B$65537,MATCH($C816,l_fp!$A$3:$A$65537,0))),"")</f>
        <v/>
      </c>
      <c r="H816" s="110" t="str">
        <f>_xlfn.IFNA(_xlfn.IFNA(_xlfn.IFNA(INDEX(l_goods!$B$3:$B$65537,MATCH($G816,l_goods!$A$3:$A$65537,0)),INDEX(background_technosphere!$F$2:$F$65536,MATCH($G816,background_technosphere!$C$2:$C$65536,0))),INDEX(l_fp!$B$3:$B$65537,MATCH($G816,l_fp!$A$3:$A$65537,0))),"")</f>
        <v/>
      </c>
    </row>
    <row r="817" spans="2:8" x14ac:dyDescent="0.25">
      <c r="B817" s="109" t="str">
        <f>_xlfn.IFNA(INDEX(l_act!$B$3:$B$65537,MATCH($A817,l_act!$A$3:$A$65537,0)),"")</f>
        <v/>
      </c>
      <c r="D817" s="66" t="str">
        <f>_xlfn.IFNA(_xlfn.IFNA(_xlfn.IFNA(INDEX(l_goods!$B$3:$B$65537,MATCH($C817,l_goods!$A$3:$A$65537,0)),INDEX(background_technosphere!$F$2:$F$65536,MATCH($C817,background_technosphere!$C$2:$C$65536,0))),INDEX(l_fp!$B$3:$B$65537,MATCH($C817,l_fp!$A$3:$A$65537,0))),"")</f>
        <v/>
      </c>
      <c r="H817" s="110" t="str">
        <f>_xlfn.IFNA(_xlfn.IFNA(_xlfn.IFNA(INDEX(l_goods!$B$3:$B$65537,MATCH($G817,l_goods!$A$3:$A$65537,0)),INDEX(background_technosphere!$F$2:$F$65536,MATCH($G817,background_technosphere!$C$2:$C$65536,0))),INDEX(l_fp!$B$3:$B$65537,MATCH($G817,l_fp!$A$3:$A$65537,0))),"")</f>
        <v/>
      </c>
    </row>
    <row r="818" spans="2:8" x14ac:dyDescent="0.25">
      <c r="B818" s="109" t="str">
        <f>_xlfn.IFNA(INDEX(l_act!$B$3:$B$65537,MATCH($A818,l_act!$A$3:$A$65537,0)),"")</f>
        <v/>
      </c>
      <c r="D818" s="66" t="str">
        <f>_xlfn.IFNA(_xlfn.IFNA(_xlfn.IFNA(INDEX(l_goods!$B$3:$B$65537,MATCH($C818,l_goods!$A$3:$A$65537,0)),INDEX(background_technosphere!$F$2:$F$65536,MATCH($C818,background_technosphere!$C$2:$C$65536,0))),INDEX(l_fp!$B$3:$B$65537,MATCH($C818,l_fp!$A$3:$A$65537,0))),"")</f>
        <v/>
      </c>
      <c r="H818" s="110" t="str">
        <f>_xlfn.IFNA(_xlfn.IFNA(_xlfn.IFNA(INDEX(l_goods!$B$3:$B$65537,MATCH($G818,l_goods!$A$3:$A$65537,0)),INDEX(background_technosphere!$F$2:$F$65536,MATCH($G818,background_technosphere!$C$2:$C$65536,0))),INDEX(l_fp!$B$3:$B$65537,MATCH($G818,l_fp!$A$3:$A$65537,0))),"")</f>
        <v/>
      </c>
    </row>
    <row r="819" spans="2:8" x14ac:dyDescent="0.25">
      <c r="B819" s="109" t="str">
        <f>_xlfn.IFNA(INDEX(l_act!$B$3:$B$65537,MATCH($A819,l_act!$A$3:$A$65537,0)),"")</f>
        <v/>
      </c>
      <c r="D819" s="66" t="str">
        <f>_xlfn.IFNA(_xlfn.IFNA(_xlfn.IFNA(INDEX(l_goods!$B$3:$B$65537,MATCH($C819,l_goods!$A$3:$A$65537,0)),INDEX(background_technosphere!$F$2:$F$65536,MATCH($C819,background_technosphere!$C$2:$C$65536,0))),INDEX(l_fp!$B$3:$B$65537,MATCH($C819,l_fp!$A$3:$A$65537,0))),"")</f>
        <v/>
      </c>
      <c r="H819" s="110" t="str">
        <f>_xlfn.IFNA(_xlfn.IFNA(_xlfn.IFNA(INDEX(l_goods!$B$3:$B$65537,MATCH($G819,l_goods!$A$3:$A$65537,0)),INDEX(background_technosphere!$F$2:$F$65536,MATCH($G819,background_technosphere!$C$2:$C$65536,0))),INDEX(l_fp!$B$3:$B$65537,MATCH($G819,l_fp!$A$3:$A$65537,0))),"")</f>
        <v/>
      </c>
    </row>
    <row r="820" spans="2:8" x14ac:dyDescent="0.25">
      <c r="B820" s="109" t="str">
        <f>_xlfn.IFNA(INDEX(l_act!$B$3:$B$65537,MATCH($A820,l_act!$A$3:$A$65537,0)),"")</f>
        <v/>
      </c>
      <c r="D820" s="66" t="str">
        <f>_xlfn.IFNA(_xlfn.IFNA(_xlfn.IFNA(INDEX(l_goods!$B$3:$B$65537,MATCH($C820,l_goods!$A$3:$A$65537,0)),INDEX(background_technosphere!$F$2:$F$65536,MATCH($C820,background_technosphere!$C$2:$C$65536,0))),INDEX(l_fp!$B$3:$B$65537,MATCH($C820,l_fp!$A$3:$A$65537,0))),"")</f>
        <v/>
      </c>
      <c r="H820" s="110" t="str">
        <f>_xlfn.IFNA(_xlfn.IFNA(_xlfn.IFNA(INDEX(l_goods!$B$3:$B$65537,MATCH($G820,l_goods!$A$3:$A$65537,0)),INDEX(background_technosphere!$F$2:$F$65536,MATCH($G820,background_technosphere!$C$2:$C$65536,0))),INDEX(l_fp!$B$3:$B$65537,MATCH($G820,l_fp!$A$3:$A$65537,0))),"")</f>
        <v/>
      </c>
    </row>
    <row r="821" spans="2:8" x14ac:dyDescent="0.25">
      <c r="B821" s="109" t="str">
        <f>_xlfn.IFNA(INDEX(l_act!$B$3:$B$65537,MATCH($A821,l_act!$A$3:$A$65537,0)),"")</f>
        <v/>
      </c>
      <c r="D821" s="66" t="str">
        <f>_xlfn.IFNA(_xlfn.IFNA(_xlfn.IFNA(INDEX(l_goods!$B$3:$B$65537,MATCH($C821,l_goods!$A$3:$A$65537,0)),INDEX(background_technosphere!$F$2:$F$65536,MATCH($C821,background_technosphere!$C$2:$C$65536,0))),INDEX(l_fp!$B$3:$B$65537,MATCH($C821,l_fp!$A$3:$A$65537,0))),"")</f>
        <v/>
      </c>
      <c r="H821" s="110" t="str">
        <f>_xlfn.IFNA(_xlfn.IFNA(_xlfn.IFNA(INDEX(l_goods!$B$3:$B$65537,MATCH($G821,l_goods!$A$3:$A$65537,0)),INDEX(background_technosphere!$F$2:$F$65536,MATCH($G821,background_technosphere!$C$2:$C$65536,0))),INDEX(l_fp!$B$3:$B$65537,MATCH($G821,l_fp!$A$3:$A$65537,0))),"")</f>
        <v/>
      </c>
    </row>
    <row r="822" spans="2:8" x14ac:dyDescent="0.25">
      <c r="B822" s="109" t="str">
        <f>_xlfn.IFNA(INDEX(l_act!$B$3:$B$65537,MATCH($A822,l_act!$A$3:$A$65537,0)),"")</f>
        <v/>
      </c>
      <c r="D822" s="66" t="str">
        <f>_xlfn.IFNA(_xlfn.IFNA(_xlfn.IFNA(INDEX(l_goods!$B$3:$B$65537,MATCH($C822,l_goods!$A$3:$A$65537,0)),INDEX(background_technosphere!$F$2:$F$65536,MATCH($C822,background_technosphere!$C$2:$C$65536,0))),INDEX(l_fp!$B$3:$B$65537,MATCH($C822,l_fp!$A$3:$A$65537,0))),"")</f>
        <v/>
      </c>
      <c r="H822" s="110" t="str">
        <f>_xlfn.IFNA(_xlfn.IFNA(_xlfn.IFNA(INDEX(l_goods!$B$3:$B$65537,MATCH($G822,l_goods!$A$3:$A$65537,0)),INDEX(background_technosphere!$F$2:$F$65536,MATCH($G822,background_technosphere!$C$2:$C$65536,0))),INDEX(l_fp!$B$3:$B$65537,MATCH($G822,l_fp!$A$3:$A$65537,0))),"")</f>
        <v/>
      </c>
    </row>
    <row r="823" spans="2:8" x14ac:dyDescent="0.25">
      <c r="B823" s="109" t="str">
        <f>_xlfn.IFNA(INDEX(l_act!$B$3:$B$65537,MATCH($A823,l_act!$A$3:$A$65537,0)),"")</f>
        <v/>
      </c>
      <c r="D823" s="66" t="str">
        <f>_xlfn.IFNA(_xlfn.IFNA(_xlfn.IFNA(INDEX(l_goods!$B$3:$B$65537,MATCH($C823,l_goods!$A$3:$A$65537,0)),INDEX(background_technosphere!$F$2:$F$65536,MATCH($C823,background_technosphere!$C$2:$C$65536,0))),INDEX(l_fp!$B$3:$B$65537,MATCH($C823,l_fp!$A$3:$A$65537,0))),"")</f>
        <v/>
      </c>
      <c r="H823" s="110" t="str">
        <f>_xlfn.IFNA(_xlfn.IFNA(_xlfn.IFNA(INDEX(l_goods!$B$3:$B$65537,MATCH($G823,l_goods!$A$3:$A$65537,0)),INDEX(background_technosphere!$F$2:$F$65536,MATCH($G823,background_technosphere!$C$2:$C$65536,0))),INDEX(l_fp!$B$3:$B$65537,MATCH($G823,l_fp!$A$3:$A$65537,0))),"")</f>
        <v/>
      </c>
    </row>
    <row r="824" spans="2:8" x14ac:dyDescent="0.25">
      <c r="B824" s="109" t="str">
        <f>_xlfn.IFNA(INDEX(l_act!$B$3:$B$65537,MATCH($A824,l_act!$A$3:$A$65537,0)),"")</f>
        <v/>
      </c>
      <c r="D824" s="66" t="str">
        <f>_xlfn.IFNA(_xlfn.IFNA(_xlfn.IFNA(INDEX(l_goods!$B$3:$B$65537,MATCH($C824,l_goods!$A$3:$A$65537,0)),INDEX(background_technosphere!$F$2:$F$65536,MATCH($C824,background_technosphere!$C$2:$C$65536,0))),INDEX(l_fp!$B$3:$B$65537,MATCH($C824,l_fp!$A$3:$A$65537,0))),"")</f>
        <v/>
      </c>
      <c r="H824" s="110" t="str">
        <f>_xlfn.IFNA(_xlfn.IFNA(_xlfn.IFNA(INDEX(l_goods!$B$3:$B$65537,MATCH($G824,l_goods!$A$3:$A$65537,0)),INDEX(background_technosphere!$F$2:$F$65536,MATCH($G824,background_technosphere!$C$2:$C$65536,0))),INDEX(l_fp!$B$3:$B$65537,MATCH($G824,l_fp!$A$3:$A$65537,0))),"")</f>
        <v/>
      </c>
    </row>
    <row r="825" spans="2:8" x14ac:dyDescent="0.25">
      <c r="B825" s="109" t="str">
        <f>_xlfn.IFNA(INDEX(l_act!$B$3:$B$65537,MATCH($A825,l_act!$A$3:$A$65537,0)),"")</f>
        <v/>
      </c>
      <c r="D825" s="66" t="str">
        <f>_xlfn.IFNA(_xlfn.IFNA(_xlfn.IFNA(INDEX(l_goods!$B$3:$B$65537,MATCH($C825,l_goods!$A$3:$A$65537,0)),INDEX(background_technosphere!$F$2:$F$65536,MATCH($C825,background_technosphere!$C$2:$C$65536,0))),INDEX(l_fp!$B$3:$B$65537,MATCH($C825,l_fp!$A$3:$A$65537,0))),"")</f>
        <v/>
      </c>
      <c r="H825" s="110" t="str">
        <f>_xlfn.IFNA(_xlfn.IFNA(_xlfn.IFNA(INDEX(l_goods!$B$3:$B$65537,MATCH($G825,l_goods!$A$3:$A$65537,0)),INDEX(background_technosphere!$F$2:$F$65536,MATCH($G825,background_technosphere!$C$2:$C$65536,0))),INDEX(l_fp!$B$3:$B$65537,MATCH($G825,l_fp!$A$3:$A$65537,0))),"")</f>
        <v/>
      </c>
    </row>
    <row r="826" spans="2:8" x14ac:dyDescent="0.25">
      <c r="B826" s="109" t="str">
        <f>_xlfn.IFNA(INDEX(l_act!$B$3:$B$65537,MATCH($A826,l_act!$A$3:$A$65537,0)),"")</f>
        <v/>
      </c>
      <c r="D826" s="66" t="str">
        <f>_xlfn.IFNA(_xlfn.IFNA(_xlfn.IFNA(INDEX(l_goods!$B$3:$B$65537,MATCH($C826,l_goods!$A$3:$A$65537,0)),INDEX(background_technosphere!$F$2:$F$65536,MATCH($C826,background_technosphere!$C$2:$C$65536,0))),INDEX(l_fp!$B$3:$B$65537,MATCH($C826,l_fp!$A$3:$A$65537,0))),"")</f>
        <v/>
      </c>
      <c r="H826" s="110" t="str">
        <f>_xlfn.IFNA(_xlfn.IFNA(_xlfn.IFNA(INDEX(l_goods!$B$3:$B$65537,MATCH($G826,l_goods!$A$3:$A$65537,0)),INDEX(background_technosphere!$F$2:$F$65536,MATCH($G826,background_technosphere!$C$2:$C$65536,0))),INDEX(l_fp!$B$3:$B$65537,MATCH($G826,l_fp!$A$3:$A$65537,0))),"")</f>
        <v/>
      </c>
    </row>
    <row r="827" spans="2:8" x14ac:dyDescent="0.25">
      <c r="B827" s="109" t="str">
        <f>_xlfn.IFNA(INDEX(l_act!$B$3:$B$65537,MATCH($A827,l_act!$A$3:$A$65537,0)),"")</f>
        <v/>
      </c>
      <c r="D827" s="66" t="str">
        <f>_xlfn.IFNA(_xlfn.IFNA(_xlfn.IFNA(INDEX(l_goods!$B$3:$B$65537,MATCH($C827,l_goods!$A$3:$A$65537,0)),INDEX(background_technosphere!$F$2:$F$65536,MATCH($C827,background_technosphere!$C$2:$C$65536,0))),INDEX(l_fp!$B$3:$B$65537,MATCH($C827,l_fp!$A$3:$A$65537,0))),"")</f>
        <v/>
      </c>
      <c r="H827" s="110" t="str">
        <f>_xlfn.IFNA(_xlfn.IFNA(_xlfn.IFNA(INDEX(l_goods!$B$3:$B$65537,MATCH($G827,l_goods!$A$3:$A$65537,0)),INDEX(background_technosphere!$F$2:$F$65536,MATCH($G827,background_technosphere!$C$2:$C$65536,0))),INDEX(l_fp!$B$3:$B$65537,MATCH($G827,l_fp!$A$3:$A$65537,0))),"")</f>
        <v/>
      </c>
    </row>
    <row r="828" spans="2:8" x14ac:dyDescent="0.25">
      <c r="B828" s="109" t="str">
        <f>_xlfn.IFNA(INDEX(l_act!$B$3:$B$65537,MATCH($A828,l_act!$A$3:$A$65537,0)),"")</f>
        <v/>
      </c>
      <c r="D828" s="66" t="str">
        <f>_xlfn.IFNA(_xlfn.IFNA(_xlfn.IFNA(INDEX(l_goods!$B$3:$B$65537,MATCH($C828,l_goods!$A$3:$A$65537,0)),INDEX(background_technosphere!$F$2:$F$65536,MATCH($C828,background_technosphere!$C$2:$C$65536,0))),INDEX(l_fp!$B$3:$B$65537,MATCH($C828,l_fp!$A$3:$A$65537,0))),"")</f>
        <v/>
      </c>
      <c r="H828" s="110" t="str">
        <f>_xlfn.IFNA(_xlfn.IFNA(_xlfn.IFNA(INDEX(l_goods!$B$3:$B$65537,MATCH($G828,l_goods!$A$3:$A$65537,0)),INDEX(background_technosphere!$F$2:$F$65536,MATCH($G828,background_technosphere!$C$2:$C$65536,0))),INDEX(l_fp!$B$3:$B$65537,MATCH($G828,l_fp!$A$3:$A$65537,0))),"")</f>
        <v/>
      </c>
    </row>
    <row r="829" spans="2:8" x14ac:dyDescent="0.25">
      <c r="B829" s="109" t="str">
        <f>_xlfn.IFNA(INDEX(l_act!$B$3:$B$65537,MATCH($A829,l_act!$A$3:$A$65537,0)),"")</f>
        <v/>
      </c>
      <c r="D829" s="66" t="str">
        <f>_xlfn.IFNA(_xlfn.IFNA(_xlfn.IFNA(INDEX(l_goods!$B$3:$B$65537,MATCH($C829,l_goods!$A$3:$A$65537,0)),INDEX(background_technosphere!$F$2:$F$65536,MATCH($C829,background_technosphere!$C$2:$C$65536,0))),INDEX(l_fp!$B$3:$B$65537,MATCH($C829,l_fp!$A$3:$A$65537,0))),"")</f>
        <v/>
      </c>
      <c r="H829" s="110" t="str">
        <f>_xlfn.IFNA(_xlfn.IFNA(_xlfn.IFNA(INDEX(l_goods!$B$3:$B$65537,MATCH($G829,l_goods!$A$3:$A$65537,0)),INDEX(background_technosphere!$F$2:$F$65536,MATCH($G829,background_technosphere!$C$2:$C$65536,0))),INDEX(l_fp!$B$3:$B$65537,MATCH($G829,l_fp!$A$3:$A$65537,0))),"")</f>
        <v/>
      </c>
    </row>
    <row r="830" spans="2:8" x14ac:dyDescent="0.25">
      <c r="B830" s="109" t="str">
        <f>_xlfn.IFNA(INDEX(l_act!$B$3:$B$65537,MATCH($A830,l_act!$A$3:$A$65537,0)),"")</f>
        <v/>
      </c>
      <c r="D830" s="66" t="str">
        <f>_xlfn.IFNA(_xlfn.IFNA(_xlfn.IFNA(INDEX(l_goods!$B$3:$B$65537,MATCH($C830,l_goods!$A$3:$A$65537,0)),INDEX(background_technosphere!$F$2:$F$65536,MATCH($C830,background_technosphere!$C$2:$C$65536,0))),INDEX(l_fp!$B$3:$B$65537,MATCH($C830,l_fp!$A$3:$A$65537,0))),"")</f>
        <v/>
      </c>
      <c r="H830" s="110" t="str">
        <f>_xlfn.IFNA(_xlfn.IFNA(_xlfn.IFNA(INDEX(l_goods!$B$3:$B$65537,MATCH($G830,l_goods!$A$3:$A$65537,0)),INDEX(background_technosphere!$F$2:$F$65536,MATCH($G830,background_technosphere!$C$2:$C$65536,0))),INDEX(l_fp!$B$3:$B$65537,MATCH($G830,l_fp!$A$3:$A$65537,0))),"")</f>
        <v/>
      </c>
    </row>
    <row r="831" spans="2:8" x14ac:dyDescent="0.25">
      <c r="B831" s="109" t="str">
        <f>_xlfn.IFNA(INDEX(l_act!$B$3:$B$65537,MATCH($A831,l_act!$A$3:$A$65537,0)),"")</f>
        <v/>
      </c>
      <c r="D831" s="66" t="str">
        <f>_xlfn.IFNA(_xlfn.IFNA(_xlfn.IFNA(INDEX(l_goods!$B$3:$B$65537,MATCH($C831,l_goods!$A$3:$A$65537,0)),INDEX(background_technosphere!$F$2:$F$65536,MATCH($C831,background_technosphere!$C$2:$C$65536,0))),INDEX(l_fp!$B$3:$B$65537,MATCH($C831,l_fp!$A$3:$A$65537,0))),"")</f>
        <v/>
      </c>
      <c r="H831" s="110" t="str">
        <f>_xlfn.IFNA(_xlfn.IFNA(_xlfn.IFNA(INDEX(l_goods!$B$3:$B$65537,MATCH($G831,l_goods!$A$3:$A$65537,0)),INDEX(background_technosphere!$F$2:$F$65536,MATCH($G831,background_technosphere!$C$2:$C$65536,0))),INDEX(l_fp!$B$3:$B$65537,MATCH($G831,l_fp!$A$3:$A$65537,0))),"")</f>
        <v/>
      </c>
    </row>
    <row r="832" spans="2:8" x14ac:dyDescent="0.25">
      <c r="B832" s="109" t="str">
        <f>_xlfn.IFNA(INDEX(l_act!$B$3:$B$65537,MATCH($A832,l_act!$A$3:$A$65537,0)),"")</f>
        <v/>
      </c>
      <c r="D832" s="66" t="str">
        <f>_xlfn.IFNA(_xlfn.IFNA(_xlfn.IFNA(INDEX(l_goods!$B$3:$B$65537,MATCH($C832,l_goods!$A$3:$A$65537,0)),INDEX(background_technosphere!$F$2:$F$65536,MATCH($C832,background_technosphere!$C$2:$C$65536,0))),INDEX(l_fp!$B$3:$B$65537,MATCH($C832,l_fp!$A$3:$A$65537,0))),"")</f>
        <v/>
      </c>
      <c r="H832" s="110" t="str">
        <f>_xlfn.IFNA(_xlfn.IFNA(_xlfn.IFNA(INDEX(l_goods!$B$3:$B$65537,MATCH($G832,l_goods!$A$3:$A$65537,0)),INDEX(background_technosphere!$F$2:$F$65536,MATCH($G832,background_technosphere!$C$2:$C$65536,0))),INDEX(l_fp!$B$3:$B$65537,MATCH($G832,l_fp!$A$3:$A$65537,0))),"")</f>
        <v/>
      </c>
    </row>
    <row r="833" spans="2:8" x14ac:dyDescent="0.25">
      <c r="B833" s="109" t="str">
        <f>_xlfn.IFNA(INDEX(l_act!$B$3:$B$65537,MATCH($A833,l_act!$A$3:$A$65537,0)),"")</f>
        <v/>
      </c>
      <c r="D833" s="66" t="str">
        <f>_xlfn.IFNA(_xlfn.IFNA(_xlfn.IFNA(INDEX(l_goods!$B$3:$B$65537,MATCH($C833,l_goods!$A$3:$A$65537,0)),INDEX(background_technosphere!$F$2:$F$65536,MATCH($C833,background_technosphere!$C$2:$C$65536,0))),INDEX(l_fp!$B$3:$B$65537,MATCH($C833,l_fp!$A$3:$A$65537,0))),"")</f>
        <v/>
      </c>
      <c r="H833" s="110" t="str">
        <f>_xlfn.IFNA(_xlfn.IFNA(_xlfn.IFNA(INDEX(l_goods!$B$3:$B$65537,MATCH($G833,l_goods!$A$3:$A$65537,0)),INDEX(background_technosphere!$F$2:$F$65536,MATCH($G833,background_technosphere!$C$2:$C$65536,0))),INDEX(l_fp!$B$3:$B$65537,MATCH($G833,l_fp!$A$3:$A$65537,0))),"")</f>
        <v/>
      </c>
    </row>
    <row r="834" spans="2:8" x14ac:dyDescent="0.25">
      <c r="B834" s="109" t="str">
        <f>_xlfn.IFNA(INDEX(l_act!$B$3:$B$65537,MATCH($A834,l_act!$A$3:$A$65537,0)),"")</f>
        <v/>
      </c>
      <c r="D834" s="66" t="str">
        <f>_xlfn.IFNA(_xlfn.IFNA(_xlfn.IFNA(INDEX(l_goods!$B$3:$B$65537,MATCH($C834,l_goods!$A$3:$A$65537,0)),INDEX(background_technosphere!$F$2:$F$65536,MATCH($C834,background_technosphere!$C$2:$C$65536,0))),INDEX(l_fp!$B$3:$B$65537,MATCH($C834,l_fp!$A$3:$A$65537,0))),"")</f>
        <v/>
      </c>
      <c r="H834" s="110" t="str">
        <f>_xlfn.IFNA(_xlfn.IFNA(_xlfn.IFNA(INDEX(l_goods!$B$3:$B$65537,MATCH($G834,l_goods!$A$3:$A$65537,0)),INDEX(background_technosphere!$F$2:$F$65536,MATCH($G834,background_technosphere!$C$2:$C$65536,0))),INDEX(l_fp!$B$3:$B$65537,MATCH($G834,l_fp!$A$3:$A$65537,0))),"")</f>
        <v/>
      </c>
    </row>
    <row r="835" spans="2:8" x14ac:dyDescent="0.25">
      <c r="B835" s="109" t="str">
        <f>_xlfn.IFNA(INDEX(l_act!$B$3:$B$65537,MATCH($A835,l_act!$A$3:$A$65537,0)),"")</f>
        <v/>
      </c>
      <c r="D835" s="66" t="str">
        <f>_xlfn.IFNA(_xlfn.IFNA(_xlfn.IFNA(INDEX(l_goods!$B$3:$B$65537,MATCH($C835,l_goods!$A$3:$A$65537,0)),INDEX(background_technosphere!$F$2:$F$65536,MATCH($C835,background_technosphere!$C$2:$C$65536,0))),INDEX(l_fp!$B$3:$B$65537,MATCH($C835,l_fp!$A$3:$A$65537,0))),"")</f>
        <v/>
      </c>
      <c r="H835" s="110" t="str">
        <f>_xlfn.IFNA(_xlfn.IFNA(_xlfn.IFNA(INDEX(l_goods!$B$3:$B$65537,MATCH($G835,l_goods!$A$3:$A$65537,0)),INDEX(background_technosphere!$F$2:$F$65536,MATCH($G835,background_technosphere!$C$2:$C$65536,0))),INDEX(l_fp!$B$3:$B$65537,MATCH($G835,l_fp!$A$3:$A$65537,0))),"")</f>
        <v/>
      </c>
    </row>
    <row r="836" spans="2:8" x14ac:dyDescent="0.25">
      <c r="B836" s="109" t="str">
        <f>_xlfn.IFNA(INDEX(l_act!$B$3:$B$65537,MATCH($A836,l_act!$A$3:$A$65537,0)),"")</f>
        <v/>
      </c>
      <c r="D836" s="66" t="str">
        <f>_xlfn.IFNA(_xlfn.IFNA(_xlfn.IFNA(INDEX(l_goods!$B$3:$B$65537,MATCH($C836,l_goods!$A$3:$A$65537,0)),INDEX(background_technosphere!$F$2:$F$65536,MATCH($C836,background_technosphere!$C$2:$C$65536,0))),INDEX(l_fp!$B$3:$B$65537,MATCH($C836,l_fp!$A$3:$A$65537,0))),"")</f>
        <v/>
      </c>
      <c r="H836" s="110" t="str">
        <f>_xlfn.IFNA(_xlfn.IFNA(_xlfn.IFNA(INDEX(l_goods!$B$3:$B$65537,MATCH($G836,l_goods!$A$3:$A$65537,0)),INDEX(background_technosphere!$F$2:$F$65536,MATCH($G836,background_technosphere!$C$2:$C$65536,0))),INDEX(l_fp!$B$3:$B$65537,MATCH($G836,l_fp!$A$3:$A$65537,0))),"")</f>
        <v/>
      </c>
    </row>
    <row r="837" spans="2:8" x14ac:dyDescent="0.25">
      <c r="B837" s="109" t="str">
        <f>_xlfn.IFNA(INDEX(l_act!$B$3:$B$65537,MATCH($A837,l_act!$A$3:$A$65537,0)),"")</f>
        <v/>
      </c>
      <c r="D837" s="66" t="str">
        <f>_xlfn.IFNA(_xlfn.IFNA(_xlfn.IFNA(INDEX(l_goods!$B$3:$B$65537,MATCH($C837,l_goods!$A$3:$A$65537,0)),INDEX(background_technosphere!$F$2:$F$65536,MATCH($C837,background_technosphere!$C$2:$C$65536,0))),INDEX(l_fp!$B$3:$B$65537,MATCH($C837,l_fp!$A$3:$A$65537,0))),"")</f>
        <v/>
      </c>
      <c r="H837" s="110" t="str">
        <f>_xlfn.IFNA(_xlfn.IFNA(_xlfn.IFNA(INDEX(l_goods!$B$3:$B$65537,MATCH($G837,l_goods!$A$3:$A$65537,0)),INDEX(background_technosphere!$F$2:$F$65536,MATCH($G837,background_technosphere!$C$2:$C$65536,0))),INDEX(l_fp!$B$3:$B$65537,MATCH($G837,l_fp!$A$3:$A$65537,0))),"")</f>
        <v/>
      </c>
    </row>
    <row r="838" spans="2:8" x14ac:dyDescent="0.25">
      <c r="B838" s="109" t="str">
        <f>_xlfn.IFNA(INDEX(l_act!$B$3:$B$65537,MATCH($A838,l_act!$A$3:$A$65537,0)),"")</f>
        <v/>
      </c>
      <c r="D838" s="66" t="str">
        <f>_xlfn.IFNA(_xlfn.IFNA(_xlfn.IFNA(INDEX(l_goods!$B$3:$B$65537,MATCH($C838,l_goods!$A$3:$A$65537,0)),INDEX(background_technosphere!$F$2:$F$65536,MATCH($C838,background_technosphere!$C$2:$C$65536,0))),INDEX(l_fp!$B$3:$B$65537,MATCH($C838,l_fp!$A$3:$A$65537,0))),"")</f>
        <v/>
      </c>
      <c r="H838" s="110" t="str">
        <f>_xlfn.IFNA(_xlfn.IFNA(_xlfn.IFNA(INDEX(l_goods!$B$3:$B$65537,MATCH($G838,l_goods!$A$3:$A$65537,0)),INDEX(background_technosphere!$F$2:$F$65536,MATCH($G838,background_technosphere!$C$2:$C$65536,0))),INDEX(l_fp!$B$3:$B$65537,MATCH($G838,l_fp!$A$3:$A$65537,0))),"")</f>
        <v/>
      </c>
    </row>
    <row r="839" spans="2:8" x14ac:dyDescent="0.25">
      <c r="B839" s="109" t="str">
        <f>_xlfn.IFNA(INDEX(l_act!$B$3:$B$65537,MATCH($A839,l_act!$A$3:$A$65537,0)),"")</f>
        <v/>
      </c>
      <c r="D839" s="66" t="str">
        <f>_xlfn.IFNA(_xlfn.IFNA(_xlfn.IFNA(INDEX(l_goods!$B$3:$B$65537,MATCH($C839,l_goods!$A$3:$A$65537,0)),INDEX(background_technosphere!$F$2:$F$65536,MATCH($C839,background_technosphere!$C$2:$C$65536,0))),INDEX(l_fp!$B$3:$B$65537,MATCH($C839,l_fp!$A$3:$A$65537,0))),"")</f>
        <v/>
      </c>
      <c r="H839" s="110" t="str">
        <f>_xlfn.IFNA(_xlfn.IFNA(_xlfn.IFNA(INDEX(l_goods!$B$3:$B$65537,MATCH($G839,l_goods!$A$3:$A$65537,0)),INDEX(background_technosphere!$F$2:$F$65536,MATCH($G839,background_technosphere!$C$2:$C$65536,0))),INDEX(l_fp!$B$3:$B$65537,MATCH($G839,l_fp!$A$3:$A$65537,0))),"")</f>
        <v/>
      </c>
    </row>
    <row r="840" spans="2:8" x14ac:dyDescent="0.25">
      <c r="B840" s="109" t="str">
        <f>_xlfn.IFNA(INDEX(l_act!$B$3:$B$65537,MATCH($A840,l_act!$A$3:$A$65537,0)),"")</f>
        <v/>
      </c>
      <c r="D840" s="66" t="str">
        <f>_xlfn.IFNA(_xlfn.IFNA(_xlfn.IFNA(INDEX(l_goods!$B$3:$B$65537,MATCH($C840,l_goods!$A$3:$A$65537,0)),INDEX(background_technosphere!$F$2:$F$65536,MATCH($C840,background_technosphere!$C$2:$C$65536,0))),INDEX(l_fp!$B$3:$B$65537,MATCH($C840,l_fp!$A$3:$A$65537,0))),"")</f>
        <v/>
      </c>
      <c r="H840" s="110" t="str">
        <f>_xlfn.IFNA(_xlfn.IFNA(_xlfn.IFNA(INDEX(l_goods!$B$3:$B$65537,MATCH($G840,l_goods!$A$3:$A$65537,0)),INDEX(background_technosphere!$F$2:$F$65536,MATCH($G840,background_technosphere!$C$2:$C$65536,0))),INDEX(l_fp!$B$3:$B$65537,MATCH($G840,l_fp!$A$3:$A$65537,0))),"")</f>
        <v/>
      </c>
    </row>
    <row r="841" spans="2:8" x14ac:dyDescent="0.25">
      <c r="B841" s="109" t="str">
        <f>_xlfn.IFNA(INDEX(l_act!$B$3:$B$65537,MATCH($A841,l_act!$A$3:$A$65537,0)),"")</f>
        <v/>
      </c>
      <c r="D841" s="66" t="str">
        <f>_xlfn.IFNA(_xlfn.IFNA(_xlfn.IFNA(INDEX(l_goods!$B$3:$B$65537,MATCH($C841,l_goods!$A$3:$A$65537,0)),INDEX(background_technosphere!$F$2:$F$65536,MATCH($C841,background_technosphere!$C$2:$C$65536,0))),INDEX(l_fp!$B$3:$B$65537,MATCH($C841,l_fp!$A$3:$A$65537,0))),"")</f>
        <v/>
      </c>
      <c r="H841" s="110" t="str">
        <f>_xlfn.IFNA(_xlfn.IFNA(_xlfn.IFNA(INDEX(l_goods!$B$3:$B$65537,MATCH($G841,l_goods!$A$3:$A$65537,0)),INDEX(background_technosphere!$F$2:$F$65536,MATCH($G841,background_technosphere!$C$2:$C$65536,0))),INDEX(l_fp!$B$3:$B$65537,MATCH($G841,l_fp!$A$3:$A$65537,0))),"")</f>
        <v/>
      </c>
    </row>
    <row r="842" spans="2:8" x14ac:dyDescent="0.25">
      <c r="B842" s="109" t="str">
        <f>_xlfn.IFNA(INDEX(l_act!$B$3:$B$65537,MATCH($A842,l_act!$A$3:$A$65537,0)),"")</f>
        <v/>
      </c>
      <c r="D842" s="66" t="str">
        <f>_xlfn.IFNA(_xlfn.IFNA(_xlfn.IFNA(INDEX(l_goods!$B$3:$B$65537,MATCH($C842,l_goods!$A$3:$A$65537,0)),INDEX(background_technosphere!$F$2:$F$65536,MATCH($C842,background_technosphere!$C$2:$C$65536,0))),INDEX(l_fp!$B$3:$B$65537,MATCH($C842,l_fp!$A$3:$A$65537,0))),"")</f>
        <v/>
      </c>
      <c r="H842" s="110" t="str">
        <f>_xlfn.IFNA(_xlfn.IFNA(_xlfn.IFNA(INDEX(l_goods!$B$3:$B$65537,MATCH($G842,l_goods!$A$3:$A$65537,0)),INDEX(background_technosphere!$F$2:$F$65536,MATCH($G842,background_technosphere!$C$2:$C$65536,0))),INDEX(l_fp!$B$3:$B$65537,MATCH($G842,l_fp!$A$3:$A$65537,0))),"")</f>
        <v/>
      </c>
    </row>
    <row r="843" spans="2:8" x14ac:dyDescent="0.25">
      <c r="B843" s="109" t="str">
        <f>_xlfn.IFNA(INDEX(l_act!$B$3:$B$65537,MATCH($A843,l_act!$A$3:$A$65537,0)),"")</f>
        <v/>
      </c>
      <c r="D843" s="66" t="str">
        <f>_xlfn.IFNA(_xlfn.IFNA(_xlfn.IFNA(INDEX(l_goods!$B$3:$B$65537,MATCH($C843,l_goods!$A$3:$A$65537,0)),INDEX(background_technosphere!$F$2:$F$65536,MATCH($C843,background_technosphere!$C$2:$C$65536,0))),INDEX(l_fp!$B$3:$B$65537,MATCH($C843,l_fp!$A$3:$A$65537,0))),"")</f>
        <v/>
      </c>
      <c r="H843" s="110" t="str">
        <f>_xlfn.IFNA(_xlfn.IFNA(_xlfn.IFNA(INDEX(l_goods!$B$3:$B$65537,MATCH($G843,l_goods!$A$3:$A$65537,0)),INDEX(background_technosphere!$F$2:$F$65536,MATCH($G843,background_technosphere!$C$2:$C$65536,0))),INDEX(l_fp!$B$3:$B$65537,MATCH($G843,l_fp!$A$3:$A$65537,0))),"")</f>
        <v/>
      </c>
    </row>
    <row r="844" spans="2:8" x14ac:dyDescent="0.25">
      <c r="B844" s="109" t="str">
        <f>_xlfn.IFNA(INDEX(l_act!$B$3:$B$65537,MATCH($A844,l_act!$A$3:$A$65537,0)),"")</f>
        <v/>
      </c>
      <c r="D844" s="66" t="str">
        <f>_xlfn.IFNA(_xlfn.IFNA(_xlfn.IFNA(INDEX(l_goods!$B$3:$B$65537,MATCH($C844,l_goods!$A$3:$A$65537,0)),INDEX(background_technosphere!$F$2:$F$65536,MATCH($C844,background_technosphere!$C$2:$C$65536,0))),INDEX(l_fp!$B$3:$B$65537,MATCH($C844,l_fp!$A$3:$A$65537,0))),"")</f>
        <v/>
      </c>
      <c r="H844" s="110" t="str">
        <f>_xlfn.IFNA(_xlfn.IFNA(_xlfn.IFNA(INDEX(l_goods!$B$3:$B$65537,MATCH($G844,l_goods!$A$3:$A$65537,0)),INDEX(background_technosphere!$F$2:$F$65536,MATCH($G844,background_technosphere!$C$2:$C$65536,0))),INDEX(l_fp!$B$3:$B$65537,MATCH($G844,l_fp!$A$3:$A$65537,0))),"")</f>
        <v/>
      </c>
    </row>
    <row r="845" spans="2:8" x14ac:dyDescent="0.25">
      <c r="B845" s="109" t="str">
        <f>_xlfn.IFNA(INDEX(l_act!$B$3:$B$65537,MATCH($A845,l_act!$A$3:$A$65537,0)),"")</f>
        <v/>
      </c>
      <c r="D845" s="66" t="str">
        <f>_xlfn.IFNA(_xlfn.IFNA(_xlfn.IFNA(INDEX(l_goods!$B$3:$B$65537,MATCH($C845,l_goods!$A$3:$A$65537,0)),INDEX(background_technosphere!$F$2:$F$65536,MATCH($C845,background_technosphere!$C$2:$C$65536,0))),INDEX(l_fp!$B$3:$B$65537,MATCH($C845,l_fp!$A$3:$A$65537,0))),"")</f>
        <v/>
      </c>
      <c r="H845" s="110" t="str">
        <f>_xlfn.IFNA(_xlfn.IFNA(_xlfn.IFNA(INDEX(l_goods!$B$3:$B$65537,MATCH($G845,l_goods!$A$3:$A$65537,0)),INDEX(background_technosphere!$F$2:$F$65536,MATCH($G845,background_technosphere!$C$2:$C$65536,0))),INDEX(l_fp!$B$3:$B$65537,MATCH($G845,l_fp!$A$3:$A$65537,0))),"")</f>
        <v/>
      </c>
    </row>
    <row r="846" spans="2:8" x14ac:dyDescent="0.25">
      <c r="B846" s="109" t="str">
        <f>_xlfn.IFNA(INDEX(l_act!$B$3:$B$65537,MATCH($A846,l_act!$A$3:$A$65537,0)),"")</f>
        <v/>
      </c>
      <c r="D846" s="66" t="str">
        <f>_xlfn.IFNA(_xlfn.IFNA(_xlfn.IFNA(INDEX(l_goods!$B$3:$B$65537,MATCH($C846,l_goods!$A$3:$A$65537,0)),INDEX(background_technosphere!$F$2:$F$65536,MATCH($C846,background_technosphere!$C$2:$C$65536,0))),INDEX(l_fp!$B$3:$B$65537,MATCH($C846,l_fp!$A$3:$A$65537,0))),"")</f>
        <v/>
      </c>
      <c r="H846" s="110" t="str">
        <f>_xlfn.IFNA(_xlfn.IFNA(_xlfn.IFNA(INDEX(l_goods!$B$3:$B$65537,MATCH($G846,l_goods!$A$3:$A$65537,0)),INDEX(background_technosphere!$F$2:$F$65536,MATCH($G846,background_technosphere!$C$2:$C$65536,0))),INDEX(l_fp!$B$3:$B$65537,MATCH($G846,l_fp!$A$3:$A$65537,0))),"")</f>
        <v/>
      </c>
    </row>
    <row r="847" spans="2:8" x14ac:dyDescent="0.25">
      <c r="B847" s="109" t="str">
        <f>_xlfn.IFNA(INDEX(l_act!$B$3:$B$65537,MATCH($A847,l_act!$A$3:$A$65537,0)),"")</f>
        <v/>
      </c>
      <c r="D847" s="66" t="str">
        <f>_xlfn.IFNA(_xlfn.IFNA(_xlfn.IFNA(INDEX(l_goods!$B$3:$B$65537,MATCH($C847,l_goods!$A$3:$A$65537,0)),INDEX(background_technosphere!$F$2:$F$65536,MATCH($C847,background_technosphere!$C$2:$C$65536,0))),INDEX(l_fp!$B$3:$B$65537,MATCH($C847,l_fp!$A$3:$A$65537,0))),"")</f>
        <v/>
      </c>
      <c r="H847" s="110" t="str">
        <f>_xlfn.IFNA(_xlfn.IFNA(_xlfn.IFNA(INDEX(l_goods!$B$3:$B$65537,MATCH($G847,l_goods!$A$3:$A$65537,0)),INDEX(background_technosphere!$F$2:$F$65536,MATCH($G847,background_technosphere!$C$2:$C$65536,0))),INDEX(l_fp!$B$3:$B$65537,MATCH($G847,l_fp!$A$3:$A$65537,0))),"")</f>
        <v/>
      </c>
    </row>
    <row r="848" spans="2:8" x14ac:dyDescent="0.25">
      <c r="B848" s="109" t="str">
        <f>_xlfn.IFNA(INDEX(l_act!$B$3:$B$65537,MATCH($A848,l_act!$A$3:$A$65537,0)),"")</f>
        <v/>
      </c>
      <c r="D848" s="66" t="str">
        <f>_xlfn.IFNA(_xlfn.IFNA(_xlfn.IFNA(INDEX(l_goods!$B$3:$B$65537,MATCH($C848,l_goods!$A$3:$A$65537,0)),INDEX(background_technosphere!$F$2:$F$65536,MATCH($C848,background_technosphere!$C$2:$C$65536,0))),INDEX(l_fp!$B$3:$B$65537,MATCH($C848,l_fp!$A$3:$A$65537,0))),"")</f>
        <v/>
      </c>
      <c r="H848" s="110" t="str">
        <f>_xlfn.IFNA(_xlfn.IFNA(_xlfn.IFNA(INDEX(l_goods!$B$3:$B$65537,MATCH($G848,l_goods!$A$3:$A$65537,0)),INDEX(background_technosphere!$F$2:$F$65536,MATCH($G848,background_technosphere!$C$2:$C$65536,0))),INDEX(l_fp!$B$3:$B$65537,MATCH($G848,l_fp!$A$3:$A$65537,0))),"")</f>
        <v/>
      </c>
    </row>
    <row r="849" spans="2:8" x14ac:dyDescent="0.25">
      <c r="B849" s="109" t="str">
        <f>_xlfn.IFNA(INDEX(l_act!$B$3:$B$65537,MATCH($A849,l_act!$A$3:$A$65537,0)),"")</f>
        <v/>
      </c>
      <c r="D849" s="66" t="str">
        <f>_xlfn.IFNA(_xlfn.IFNA(_xlfn.IFNA(INDEX(l_goods!$B$3:$B$65537,MATCH($C849,l_goods!$A$3:$A$65537,0)),INDEX(background_technosphere!$F$2:$F$65536,MATCH($C849,background_technosphere!$C$2:$C$65536,0))),INDEX(l_fp!$B$3:$B$65537,MATCH($C849,l_fp!$A$3:$A$65537,0))),"")</f>
        <v/>
      </c>
      <c r="H849" s="110" t="str">
        <f>_xlfn.IFNA(_xlfn.IFNA(_xlfn.IFNA(INDEX(l_goods!$B$3:$B$65537,MATCH($G849,l_goods!$A$3:$A$65537,0)),INDEX(background_technosphere!$F$2:$F$65536,MATCH($G849,background_technosphere!$C$2:$C$65536,0))),INDEX(l_fp!$B$3:$B$65537,MATCH($G849,l_fp!$A$3:$A$65537,0))),"")</f>
        <v/>
      </c>
    </row>
    <row r="850" spans="2:8" x14ac:dyDescent="0.25">
      <c r="B850" s="109" t="str">
        <f>_xlfn.IFNA(INDEX(l_act!$B$3:$B$65537,MATCH($A850,l_act!$A$3:$A$65537,0)),"")</f>
        <v/>
      </c>
      <c r="D850" s="66" t="str">
        <f>_xlfn.IFNA(_xlfn.IFNA(_xlfn.IFNA(INDEX(l_goods!$B$3:$B$65537,MATCH($C850,l_goods!$A$3:$A$65537,0)),INDEX(background_technosphere!$F$2:$F$65536,MATCH($C850,background_technosphere!$C$2:$C$65536,0))),INDEX(l_fp!$B$3:$B$65537,MATCH($C850,l_fp!$A$3:$A$65537,0))),"")</f>
        <v/>
      </c>
      <c r="H850" s="110" t="str">
        <f>_xlfn.IFNA(_xlfn.IFNA(_xlfn.IFNA(INDEX(l_goods!$B$3:$B$65537,MATCH($G850,l_goods!$A$3:$A$65537,0)),INDEX(background_technosphere!$F$2:$F$65536,MATCH($G850,background_technosphere!$C$2:$C$65536,0))),INDEX(l_fp!$B$3:$B$65537,MATCH($G850,l_fp!$A$3:$A$65537,0))),"")</f>
        <v/>
      </c>
    </row>
    <row r="851" spans="2:8" x14ac:dyDescent="0.25">
      <c r="B851" s="109" t="str">
        <f>_xlfn.IFNA(INDEX(l_act!$B$3:$B$65537,MATCH($A851,l_act!$A$3:$A$65537,0)),"")</f>
        <v/>
      </c>
      <c r="D851" s="66" t="str">
        <f>_xlfn.IFNA(_xlfn.IFNA(_xlfn.IFNA(INDEX(l_goods!$B$3:$B$65537,MATCH($C851,l_goods!$A$3:$A$65537,0)),INDEX(background_technosphere!$F$2:$F$65536,MATCH($C851,background_technosphere!$C$2:$C$65536,0))),INDEX(l_fp!$B$3:$B$65537,MATCH($C851,l_fp!$A$3:$A$65537,0))),"")</f>
        <v/>
      </c>
      <c r="H851" s="110" t="str">
        <f>_xlfn.IFNA(_xlfn.IFNA(_xlfn.IFNA(INDEX(l_goods!$B$3:$B$65537,MATCH($G851,l_goods!$A$3:$A$65537,0)),INDEX(background_technosphere!$F$2:$F$65536,MATCH($G851,background_technosphere!$C$2:$C$65536,0))),INDEX(l_fp!$B$3:$B$65537,MATCH($G851,l_fp!$A$3:$A$65537,0))),"")</f>
        <v/>
      </c>
    </row>
    <row r="852" spans="2:8" x14ac:dyDescent="0.25">
      <c r="B852" s="109" t="str">
        <f>_xlfn.IFNA(INDEX(l_act!$B$3:$B$65537,MATCH($A852,l_act!$A$3:$A$65537,0)),"")</f>
        <v/>
      </c>
      <c r="D852" s="66" t="str">
        <f>_xlfn.IFNA(_xlfn.IFNA(_xlfn.IFNA(INDEX(l_goods!$B$3:$B$65537,MATCH($C852,l_goods!$A$3:$A$65537,0)),INDEX(background_technosphere!$F$2:$F$65536,MATCH($C852,background_technosphere!$C$2:$C$65536,0))),INDEX(l_fp!$B$3:$B$65537,MATCH($C852,l_fp!$A$3:$A$65537,0))),"")</f>
        <v/>
      </c>
      <c r="H852" s="110" t="str">
        <f>_xlfn.IFNA(_xlfn.IFNA(_xlfn.IFNA(INDEX(l_goods!$B$3:$B$65537,MATCH($G852,l_goods!$A$3:$A$65537,0)),INDEX(background_technosphere!$F$2:$F$65536,MATCH($G852,background_technosphere!$C$2:$C$65536,0))),INDEX(l_fp!$B$3:$B$65537,MATCH($G852,l_fp!$A$3:$A$65537,0))),"")</f>
        <v/>
      </c>
    </row>
    <row r="853" spans="2:8" x14ac:dyDescent="0.25">
      <c r="B853" s="109" t="str">
        <f>_xlfn.IFNA(INDEX(l_act!$B$3:$B$65537,MATCH($A853,l_act!$A$3:$A$65537,0)),"")</f>
        <v/>
      </c>
      <c r="D853" s="66" t="str">
        <f>_xlfn.IFNA(_xlfn.IFNA(_xlfn.IFNA(INDEX(l_goods!$B$3:$B$65537,MATCH($C853,l_goods!$A$3:$A$65537,0)),INDEX(background_technosphere!$F$2:$F$65536,MATCH($C853,background_technosphere!$C$2:$C$65536,0))),INDEX(l_fp!$B$3:$B$65537,MATCH($C853,l_fp!$A$3:$A$65537,0))),"")</f>
        <v/>
      </c>
      <c r="H853" s="110" t="str">
        <f>_xlfn.IFNA(_xlfn.IFNA(_xlfn.IFNA(INDEX(l_goods!$B$3:$B$65537,MATCH($G853,l_goods!$A$3:$A$65537,0)),INDEX(background_technosphere!$F$2:$F$65536,MATCH($G853,background_technosphere!$C$2:$C$65536,0))),INDEX(l_fp!$B$3:$B$65537,MATCH($G853,l_fp!$A$3:$A$65537,0))),"")</f>
        <v/>
      </c>
    </row>
    <row r="854" spans="2:8" x14ac:dyDescent="0.25">
      <c r="B854" s="109" t="str">
        <f>_xlfn.IFNA(INDEX(l_act!$B$3:$B$65537,MATCH($A854,l_act!$A$3:$A$65537,0)),"")</f>
        <v/>
      </c>
      <c r="D854" s="66" t="str">
        <f>_xlfn.IFNA(_xlfn.IFNA(_xlfn.IFNA(INDEX(l_goods!$B$3:$B$65537,MATCH($C854,l_goods!$A$3:$A$65537,0)),INDEX(background_technosphere!$F$2:$F$65536,MATCH($C854,background_technosphere!$C$2:$C$65536,0))),INDEX(l_fp!$B$3:$B$65537,MATCH($C854,l_fp!$A$3:$A$65537,0))),"")</f>
        <v/>
      </c>
      <c r="H854" s="110" t="str">
        <f>_xlfn.IFNA(_xlfn.IFNA(_xlfn.IFNA(INDEX(l_goods!$B$3:$B$65537,MATCH($G854,l_goods!$A$3:$A$65537,0)),INDEX(background_technosphere!$F$2:$F$65536,MATCH($G854,background_technosphere!$C$2:$C$65536,0))),INDEX(l_fp!$B$3:$B$65537,MATCH($G854,l_fp!$A$3:$A$65537,0))),"")</f>
        <v/>
      </c>
    </row>
    <row r="855" spans="2:8" x14ac:dyDescent="0.25">
      <c r="B855" s="109" t="str">
        <f>_xlfn.IFNA(INDEX(l_act!$B$3:$B$65537,MATCH($A855,l_act!$A$3:$A$65537,0)),"")</f>
        <v/>
      </c>
      <c r="D855" s="66" t="str">
        <f>_xlfn.IFNA(_xlfn.IFNA(_xlfn.IFNA(INDEX(l_goods!$B$3:$B$65537,MATCH($C855,l_goods!$A$3:$A$65537,0)),INDEX(background_technosphere!$F$2:$F$65536,MATCH($C855,background_technosphere!$C$2:$C$65536,0))),INDEX(l_fp!$B$3:$B$65537,MATCH($C855,l_fp!$A$3:$A$65537,0))),"")</f>
        <v/>
      </c>
      <c r="H855" s="110" t="str">
        <f>_xlfn.IFNA(_xlfn.IFNA(_xlfn.IFNA(INDEX(l_goods!$B$3:$B$65537,MATCH($G855,l_goods!$A$3:$A$65537,0)),INDEX(background_technosphere!$F$2:$F$65536,MATCH($G855,background_technosphere!$C$2:$C$65536,0))),INDEX(l_fp!$B$3:$B$65537,MATCH($G855,l_fp!$A$3:$A$65537,0))),"")</f>
        <v/>
      </c>
    </row>
    <row r="856" spans="2:8" x14ac:dyDescent="0.25">
      <c r="B856" s="109" t="str">
        <f>_xlfn.IFNA(INDEX(l_act!$B$3:$B$65537,MATCH($A856,l_act!$A$3:$A$65537,0)),"")</f>
        <v/>
      </c>
      <c r="D856" s="66" t="str">
        <f>_xlfn.IFNA(_xlfn.IFNA(_xlfn.IFNA(INDEX(l_goods!$B$3:$B$65537,MATCH($C856,l_goods!$A$3:$A$65537,0)),INDEX(background_technosphere!$F$2:$F$65536,MATCH($C856,background_technosphere!$C$2:$C$65536,0))),INDEX(l_fp!$B$3:$B$65537,MATCH($C856,l_fp!$A$3:$A$65537,0))),"")</f>
        <v/>
      </c>
      <c r="H856" s="110" t="str">
        <f>_xlfn.IFNA(_xlfn.IFNA(_xlfn.IFNA(INDEX(l_goods!$B$3:$B$65537,MATCH($G856,l_goods!$A$3:$A$65537,0)),INDEX(background_technosphere!$F$2:$F$65536,MATCH($G856,background_technosphere!$C$2:$C$65536,0))),INDEX(l_fp!$B$3:$B$65537,MATCH($G856,l_fp!$A$3:$A$65537,0))),"")</f>
        <v/>
      </c>
    </row>
    <row r="857" spans="2:8" x14ac:dyDescent="0.25">
      <c r="B857" s="109" t="str">
        <f>_xlfn.IFNA(INDEX(l_act!$B$3:$B$65537,MATCH($A857,l_act!$A$3:$A$65537,0)),"")</f>
        <v/>
      </c>
      <c r="D857" s="66" t="str">
        <f>_xlfn.IFNA(_xlfn.IFNA(_xlfn.IFNA(INDEX(l_goods!$B$3:$B$65537,MATCH($C857,l_goods!$A$3:$A$65537,0)),INDEX(background_technosphere!$F$2:$F$65536,MATCH($C857,background_technosphere!$C$2:$C$65536,0))),INDEX(l_fp!$B$3:$B$65537,MATCH($C857,l_fp!$A$3:$A$65537,0))),"")</f>
        <v/>
      </c>
      <c r="H857" s="110" t="str">
        <f>_xlfn.IFNA(_xlfn.IFNA(_xlfn.IFNA(INDEX(l_goods!$B$3:$B$65537,MATCH($G857,l_goods!$A$3:$A$65537,0)),INDEX(background_technosphere!$F$2:$F$65536,MATCH($G857,background_technosphere!$C$2:$C$65536,0))),INDEX(l_fp!$B$3:$B$65537,MATCH($G857,l_fp!$A$3:$A$65537,0))),"")</f>
        <v/>
      </c>
    </row>
    <row r="858" spans="2:8" x14ac:dyDescent="0.25">
      <c r="B858" s="109" t="str">
        <f>_xlfn.IFNA(INDEX(l_act!$B$3:$B$65537,MATCH($A858,l_act!$A$3:$A$65537,0)),"")</f>
        <v/>
      </c>
      <c r="D858" s="66" t="str">
        <f>_xlfn.IFNA(_xlfn.IFNA(_xlfn.IFNA(INDEX(l_goods!$B$3:$B$65537,MATCH($C858,l_goods!$A$3:$A$65537,0)),INDEX(background_technosphere!$F$2:$F$65536,MATCH($C858,background_technosphere!$C$2:$C$65536,0))),INDEX(l_fp!$B$3:$B$65537,MATCH($C858,l_fp!$A$3:$A$65537,0))),"")</f>
        <v/>
      </c>
      <c r="H858" s="110" t="str">
        <f>_xlfn.IFNA(_xlfn.IFNA(_xlfn.IFNA(INDEX(l_goods!$B$3:$B$65537,MATCH($G858,l_goods!$A$3:$A$65537,0)),INDEX(background_technosphere!$F$2:$F$65536,MATCH($G858,background_technosphere!$C$2:$C$65536,0))),INDEX(l_fp!$B$3:$B$65537,MATCH($G858,l_fp!$A$3:$A$65537,0))),"")</f>
        <v/>
      </c>
    </row>
    <row r="859" spans="2:8" x14ac:dyDescent="0.25">
      <c r="B859" s="109" t="str">
        <f>_xlfn.IFNA(INDEX(l_act!$B$3:$B$65537,MATCH($A859,l_act!$A$3:$A$65537,0)),"")</f>
        <v/>
      </c>
      <c r="D859" s="66" t="str">
        <f>_xlfn.IFNA(_xlfn.IFNA(_xlfn.IFNA(INDEX(l_goods!$B$3:$B$65537,MATCH($C859,l_goods!$A$3:$A$65537,0)),INDEX(background_technosphere!$F$2:$F$65536,MATCH($C859,background_technosphere!$C$2:$C$65536,0))),INDEX(l_fp!$B$3:$B$65537,MATCH($C859,l_fp!$A$3:$A$65537,0))),"")</f>
        <v/>
      </c>
      <c r="H859" s="110" t="str">
        <f>_xlfn.IFNA(_xlfn.IFNA(_xlfn.IFNA(INDEX(l_goods!$B$3:$B$65537,MATCH($G859,l_goods!$A$3:$A$65537,0)),INDEX(background_technosphere!$F$2:$F$65536,MATCH($G859,background_technosphere!$C$2:$C$65536,0))),INDEX(l_fp!$B$3:$B$65537,MATCH($G859,l_fp!$A$3:$A$65537,0))),"")</f>
        <v/>
      </c>
    </row>
    <row r="860" spans="2:8" x14ac:dyDescent="0.25">
      <c r="B860" s="109" t="str">
        <f>_xlfn.IFNA(INDEX(l_act!$B$3:$B$65537,MATCH($A860,l_act!$A$3:$A$65537,0)),"")</f>
        <v/>
      </c>
      <c r="D860" s="66" t="str">
        <f>_xlfn.IFNA(_xlfn.IFNA(_xlfn.IFNA(INDEX(l_goods!$B$3:$B$65537,MATCH($C860,l_goods!$A$3:$A$65537,0)),INDEX(background_technosphere!$F$2:$F$65536,MATCH($C860,background_technosphere!$C$2:$C$65536,0))),INDEX(l_fp!$B$3:$B$65537,MATCH($C860,l_fp!$A$3:$A$65537,0))),"")</f>
        <v/>
      </c>
      <c r="H860" s="110" t="str">
        <f>_xlfn.IFNA(_xlfn.IFNA(_xlfn.IFNA(INDEX(l_goods!$B$3:$B$65537,MATCH($G860,l_goods!$A$3:$A$65537,0)),INDEX(background_technosphere!$F$2:$F$65536,MATCH($G860,background_technosphere!$C$2:$C$65536,0))),INDEX(l_fp!$B$3:$B$65537,MATCH($G860,l_fp!$A$3:$A$65537,0))),"")</f>
        <v/>
      </c>
    </row>
    <row r="861" spans="2:8" x14ac:dyDescent="0.25">
      <c r="B861" s="109" t="str">
        <f>_xlfn.IFNA(INDEX(l_act!$B$3:$B$65537,MATCH($A861,l_act!$A$3:$A$65537,0)),"")</f>
        <v/>
      </c>
      <c r="D861" s="66" t="str">
        <f>_xlfn.IFNA(_xlfn.IFNA(_xlfn.IFNA(INDEX(l_goods!$B$3:$B$65537,MATCH($C861,l_goods!$A$3:$A$65537,0)),INDEX(background_technosphere!$F$2:$F$65536,MATCH($C861,background_technosphere!$C$2:$C$65536,0))),INDEX(l_fp!$B$3:$B$65537,MATCH($C861,l_fp!$A$3:$A$65537,0))),"")</f>
        <v/>
      </c>
      <c r="H861" s="110" t="str">
        <f>_xlfn.IFNA(_xlfn.IFNA(_xlfn.IFNA(INDEX(l_goods!$B$3:$B$65537,MATCH($G861,l_goods!$A$3:$A$65537,0)),INDEX(background_technosphere!$F$2:$F$65536,MATCH($G861,background_technosphere!$C$2:$C$65536,0))),INDEX(l_fp!$B$3:$B$65537,MATCH($G861,l_fp!$A$3:$A$65537,0))),"")</f>
        <v/>
      </c>
    </row>
    <row r="862" spans="2:8" x14ac:dyDescent="0.25">
      <c r="B862" s="109" t="str">
        <f>_xlfn.IFNA(INDEX(l_act!$B$3:$B$65537,MATCH($A862,l_act!$A$3:$A$65537,0)),"")</f>
        <v/>
      </c>
      <c r="D862" s="66" t="str">
        <f>_xlfn.IFNA(_xlfn.IFNA(_xlfn.IFNA(INDEX(l_goods!$B$3:$B$65537,MATCH($C862,l_goods!$A$3:$A$65537,0)),INDEX(background_technosphere!$F$2:$F$65536,MATCH($C862,background_technosphere!$C$2:$C$65536,0))),INDEX(l_fp!$B$3:$B$65537,MATCH($C862,l_fp!$A$3:$A$65537,0))),"")</f>
        <v/>
      </c>
      <c r="H862" s="110" t="str">
        <f>_xlfn.IFNA(_xlfn.IFNA(_xlfn.IFNA(INDEX(l_goods!$B$3:$B$65537,MATCH($G862,l_goods!$A$3:$A$65537,0)),INDEX(background_technosphere!$F$2:$F$65536,MATCH($G862,background_technosphere!$C$2:$C$65536,0))),INDEX(l_fp!$B$3:$B$65537,MATCH($G862,l_fp!$A$3:$A$65537,0))),"")</f>
        <v/>
      </c>
    </row>
    <row r="863" spans="2:8" x14ac:dyDescent="0.25">
      <c r="B863" s="109" t="str">
        <f>_xlfn.IFNA(INDEX(l_act!$B$3:$B$65537,MATCH($A863,l_act!$A$3:$A$65537,0)),"")</f>
        <v/>
      </c>
      <c r="D863" s="66" t="str">
        <f>_xlfn.IFNA(_xlfn.IFNA(_xlfn.IFNA(INDEX(l_goods!$B$3:$B$65537,MATCH($C863,l_goods!$A$3:$A$65537,0)),INDEX(background_technosphere!$F$2:$F$65536,MATCH($C863,background_technosphere!$C$2:$C$65536,0))),INDEX(l_fp!$B$3:$B$65537,MATCH($C863,l_fp!$A$3:$A$65537,0))),"")</f>
        <v/>
      </c>
      <c r="H863" s="110" t="str">
        <f>_xlfn.IFNA(_xlfn.IFNA(_xlfn.IFNA(INDEX(l_goods!$B$3:$B$65537,MATCH($G863,l_goods!$A$3:$A$65537,0)),INDEX(background_technosphere!$F$2:$F$65536,MATCH($G863,background_technosphere!$C$2:$C$65536,0))),INDEX(l_fp!$B$3:$B$65537,MATCH($G863,l_fp!$A$3:$A$65537,0))),"")</f>
        <v/>
      </c>
    </row>
    <row r="864" spans="2:8" x14ac:dyDescent="0.25">
      <c r="B864" s="109" t="str">
        <f>_xlfn.IFNA(INDEX(l_act!$B$3:$B$65537,MATCH($A864,l_act!$A$3:$A$65537,0)),"")</f>
        <v/>
      </c>
      <c r="D864" s="66" t="str">
        <f>_xlfn.IFNA(_xlfn.IFNA(_xlfn.IFNA(INDEX(l_goods!$B$3:$B$65537,MATCH($C864,l_goods!$A$3:$A$65537,0)),INDEX(background_technosphere!$F$2:$F$65536,MATCH($C864,background_technosphere!$C$2:$C$65536,0))),INDEX(l_fp!$B$3:$B$65537,MATCH($C864,l_fp!$A$3:$A$65537,0))),"")</f>
        <v/>
      </c>
      <c r="H864" s="110" t="str">
        <f>_xlfn.IFNA(_xlfn.IFNA(_xlfn.IFNA(INDEX(l_goods!$B$3:$B$65537,MATCH($G864,l_goods!$A$3:$A$65537,0)),INDEX(background_technosphere!$F$2:$F$65536,MATCH($G864,background_technosphere!$C$2:$C$65536,0))),INDEX(l_fp!$B$3:$B$65537,MATCH($G864,l_fp!$A$3:$A$65537,0))),"")</f>
        <v/>
      </c>
    </row>
    <row r="865" spans="2:8" x14ac:dyDescent="0.25">
      <c r="B865" s="109" t="str">
        <f>_xlfn.IFNA(INDEX(l_act!$B$3:$B$65537,MATCH($A865,l_act!$A$3:$A$65537,0)),"")</f>
        <v/>
      </c>
      <c r="D865" s="66" t="str">
        <f>_xlfn.IFNA(_xlfn.IFNA(_xlfn.IFNA(INDEX(l_goods!$B$3:$B$65537,MATCH($C865,l_goods!$A$3:$A$65537,0)),INDEX(background_technosphere!$F$2:$F$65536,MATCH($C865,background_technosphere!$C$2:$C$65536,0))),INDEX(l_fp!$B$3:$B$65537,MATCH($C865,l_fp!$A$3:$A$65537,0))),"")</f>
        <v/>
      </c>
      <c r="H865" s="110" t="str">
        <f>_xlfn.IFNA(_xlfn.IFNA(_xlfn.IFNA(INDEX(l_goods!$B$3:$B$65537,MATCH($G865,l_goods!$A$3:$A$65537,0)),INDEX(background_technosphere!$F$2:$F$65536,MATCH($G865,background_technosphere!$C$2:$C$65536,0))),INDEX(l_fp!$B$3:$B$65537,MATCH($G865,l_fp!$A$3:$A$65537,0))),"")</f>
        <v/>
      </c>
    </row>
    <row r="866" spans="2:8" x14ac:dyDescent="0.25">
      <c r="B866" s="109" t="str">
        <f>_xlfn.IFNA(INDEX(l_act!$B$3:$B$65537,MATCH($A866,l_act!$A$3:$A$65537,0)),"")</f>
        <v/>
      </c>
      <c r="D866" s="66" t="str">
        <f>_xlfn.IFNA(_xlfn.IFNA(_xlfn.IFNA(INDEX(l_goods!$B$3:$B$65537,MATCH($C866,l_goods!$A$3:$A$65537,0)),INDEX(background_technosphere!$F$2:$F$65536,MATCH($C866,background_technosphere!$C$2:$C$65536,0))),INDEX(l_fp!$B$3:$B$65537,MATCH($C866,l_fp!$A$3:$A$65537,0))),"")</f>
        <v/>
      </c>
      <c r="H866" s="110" t="str">
        <f>_xlfn.IFNA(_xlfn.IFNA(_xlfn.IFNA(INDEX(l_goods!$B$3:$B$65537,MATCH($G866,l_goods!$A$3:$A$65537,0)),INDEX(background_technosphere!$F$2:$F$65536,MATCH($G866,background_technosphere!$C$2:$C$65536,0))),INDEX(l_fp!$B$3:$B$65537,MATCH($G866,l_fp!$A$3:$A$65537,0))),"")</f>
        <v/>
      </c>
    </row>
    <row r="867" spans="2:8" x14ac:dyDescent="0.25">
      <c r="B867" s="109" t="str">
        <f>_xlfn.IFNA(INDEX(l_act!$B$3:$B$65537,MATCH($A867,l_act!$A$3:$A$65537,0)),"")</f>
        <v/>
      </c>
      <c r="D867" s="66" t="str">
        <f>_xlfn.IFNA(_xlfn.IFNA(_xlfn.IFNA(INDEX(l_goods!$B$3:$B$65537,MATCH($C867,l_goods!$A$3:$A$65537,0)),INDEX(background_technosphere!$F$2:$F$65536,MATCH($C867,background_technosphere!$C$2:$C$65536,0))),INDEX(l_fp!$B$3:$B$65537,MATCH($C867,l_fp!$A$3:$A$65537,0))),"")</f>
        <v/>
      </c>
      <c r="H867" s="110" t="str">
        <f>_xlfn.IFNA(_xlfn.IFNA(_xlfn.IFNA(INDEX(l_goods!$B$3:$B$65537,MATCH($G867,l_goods!$A$3:$A$65537,0)),INDEX(background_technosphere!$F$2:$F$65536,MATCH($G867,background_technosphere!$C$2:$C$65536,0))),INDEX(l_fp!$B$3:$B$65537,MATCH($G867,l_fp!$A$3:$A$65537,0))),"")</f>
        <v/>
      </c>
    </row>
    <row r="868" spans="2:8" x14ac:dyDescent="0.25">
      <c r="B868" s="109" t="str">
        <f>_xlfn.IFNA(INDEX(l_act!$B$3:$B$65537,MATCH($A868,l_act!$A$3:$A$65537,0)),"")</f>
        <v/>
      </c>
      <c r="D868" s="66" t="str">
        <f>_xlfn.IFNA(_xlfn.IFNA(_xlfn.IFNA(INDEX(l_goods!$B$3:$B$65537,MATCH($C868,l_goods!$A$3:$A$65537,0)),INDEX(background_technosphere!$F$2:$F$65536,MATCH($C868,background_technosphere!$C$2:$C$65536,0))),INDEX(l_fp!$B$3:$B$65537,MATCH($C868,l_fp!$A$3:$A$65537,0))),"")</f>
        <v/>
      </c>
      <c r="H868" s="110" t="str">
        <f>_xlfn.IFNA(_xlfn.IFNA(_xlfn.IFNA(INDEX(l_goods!$B$3:$B$65537,MATCH($G868,l_goods!$A$3:$A$65537,0)),INDEX(background_technosphere!$F$2:$F$65536,MATCH($G868,background_technosphere!$C$2:$C$65536,0))),INDEX(l_fp!$B$3:$B$65537,MATCH($G868,l_fp!$A$3:$A$65537,0))),"")</f>
        <v/>
      </c>
    </row>
    <row r="869" spans="2:8" x14ac:dyDescent="0.25">
      <c r="B869" s="109" t="str">
        <f>_xlfn.IFNA(INDEX(l_act!$B$3:$B$65537,MATCH($A869,l_act!$A$3:$A$65537,0)),"")</f>
        <v/>
      </c>
      <c r="D869" s="66" t="str">
        <f>_xlfn.IFNA(_xlfn.IFNA(_xlfn.IFNA(INDEX(l_goods!$B$3:$B$65537,MATCH($C869,l_goods!$A$3:$A$65537,0)),INDEX(background_technosphere!$F$2:$F$65536,MATCH($C869,background_technosphere!$C$2:$C$65536,0))),INDEX(l_fp!$B$3:$B$65537,MATCH($C869,l_fp!$A$3:$A$65537,0))),"")</f>
        <v/>
      </c>
      <c r="H869" s="110" t="str">
        <f>_xlfn.IFNA(_xlfn.IFNA(_xlfn.IFNA(INDEX(l_goods!$B$3:$B$65537,MATCH($G869,l_goods!$A$3:$A$65537,0)),INDEX(background_technosphere!$F$2:$F$65536,MATCH($G869,background_technosphere!$C$2:$C$65536,0))),INDEX(l_fp!$B$3:$B$65537,MATCH($G869,l_fp!$A$3:$A$65537,0))),"")</f>
        <v/>
      </c>
    </row>
    <row r="870" spans="2:8" x14ac:dyDescent="0.25">
      <c r="B870" s="109" t="str">
        <f>_xlfn.IFNA(INDEX(l_act!$B$3:$B$65537,MATCH($A870,l_act!$A$3:$A$65537,0)),"")</f>
        <v/>
      </c>
      <c r="D870" s="66" t="str">
        <f>_xlfn.IFNA(_xlfn.IFNA(_xlfn.IFNA(INDEX(l_goods!$B$3:$B$65537,MATCH($C870,l_goods!$A$3:$A$65537,0)),INDEX(background_technosphere!$F$2:$F$65536,MATCH($C870,background_technosphere!$C$2:$C$65536,0))),INDEX(l_fp!$B$3:$B$65537,MATCH($C870,l_fp!$A$3:$A$65537,0))),"")</f>
        <v/>
      </c>
      <c r="H870" s="110" t="str">
        <f>_xlfn.IFNA(_xlfn.IFNA(_xlfn.IFNA(INDEX(l_goods!$B$3:$B$65537,MATCH($G870,l_goods!$A$3:$A$65537,0)),INDEX(background_technosphere!$F$2:$F$65536,MATCH($G870,background_technosphere!$C$2:$C$65536,0))),INDEX(l_fp!$B$3:$B$65537,MATCH($G870,l_fp!$A$3:$A$65537,0))),"")</f>
        <v/>
      </c>
    </row>
    <row r="871" spans="2:8" x14ac:dyDescent="0.25">
      <c r="B871" s="109" t="str">
        <f>_xlfn.IFNA(INDEX(l_act!$B$3:$B$65537,MATCH($A871,l_act!$A$3:$A$65537,0)),"")</f>
        <v/>
      </c>
      <c r="D871" s="66" t="str">
        <f>_xlfn.IFNA(_xlfn.IFNA(_xlfn.IFNA(INDEX(l_goods!$B$3:$B$65537,MATCH($C871,l_goods!$A$3:$A$65537,0)),INDEX(background_technosphere!$F$2:$F$65536,MATCH($C871,background_technosphere!$C$2:$C$65536,0))),INDEX(l_fp!$B$3:$B$65537,MATCH($C871,l_fp!$A$3:$A$65537,0))),"")</f>
        <v/>
      </c>
      <c r="H871" s="110" t="str">
        <f>_xlfn.IFNA(_xlfn.IFNA(_xlfn.IFNA(INDEX(l_goods!$B$3:$B$65537,MATCH($G871,l_goods!$A$3:$A$65537,0)),INDEX(background_technosphere!$F$2:$F$65536,MATCH($G871,background_technosphere!$C$2:$C$65536,0))),INDEX(l_fp!$B$3:$B$65537,MATCH($G871,l_fp!$A$3:$A$65537,0))),"")</f>
        <v/>
      </c>
    </row>
    <row r="872" spans="2:8" x14ac:dyDescent="0.25">
      <c r="B872" s="109" t="str">
        <f>_xlfn.IFNA(INDEX(l_act!$B$3:$B$65537,MATCH($A872,l_act!$A$3:$A$65537,0)),"")</f>
        <v/>
      </c>
      <c r="D872" s="66" t="str">
        <f>_xlfn.IFNA(_xlfn.IFNA(_xlfn.IFNA(INDEX(l_goods!$B$3:$B$65537,MATCH($C872,l_goods!$A$3:$A$65537,0)),INDEX(background_technosphere!$F$2:$F$65536,MATCH($C872,background_technosphere!$C$2:$C$65536,0))),INDEX(l_fp!$B$3:$B$65537,MATCH($C872,l_fp!$A$3:$A$65537,0))),"")</f>
        <v/>
      </c>
      <c r="H872" s="110" t="str">
        <f>_xlfn.IFNA(_xlfn.IFNA(_xlfn.IFNA(INDEX(l_goods!$B$3:$B$65537,MATCH($G872,l_goods!$A$3:$A$65537,0)),INDEX(background_technosphere!$F$2:$F$65536,MATCH($G872,background_technosphere!$C$2:$C$65536,0))),INDEX(l_fp!$B$3:$B$65537,MATCH($G872,l_fp!$A$3:$A$65537,0))),"")</f>
        <v/>
      </c>
    </row>
    <row r="873" spans="2:8" x14ac:dyDescent="0.25">
      <c r="B873" s="109" t="str">
        <f>_xlfn.IFNA(INDEX(l_act!$B$3:$B$65537,MATCH($A873,l_act!$A$3:$A$65537,0)),"")</f>
        <v/>
      </c>
      <c r="D873" s="66" t="str">
        <f>_xlfn.IFNA(_xlfn.IFNA(_xlfn.IFNA(INDEX(l_goods!$B$3:$B$65537,MATCH($C873,l_goods!$A$3:$A$65537,0)),INDEX(background_technosphere!$F$2:$F$65536,MATCH($C873,background_technosphere!$C$2:$C$65536,0))),INDEX(l_fp!$B$3:$B$65537,MATCH($C873,l_fp!$A$3:$A$65537,0))),"")</f>
        <v/>
      </c>
      <c r="H873" s="110" t="str">
        <f>_xlfn.IFNA(_xlfn.IFNA(_xlfn.IFNA(INDEX(l_goods!$B$3:$B$65537,MATCH($G873,l_goods!$A$3:$A$65537,0)),INDEX(background_technosphere!$F$2:$F$65536,MATCH($G873,background_technosphere!$C$2:$C$65536,0))),INDEX(l_fp!$B$3:$B$65537,MATCH($G873,l_fp!$A$3:$A$65537,0))),"")</f>
        <v/>
      </c>
    </row>
    <row r="874" spans="2:8" x14ac:dyDescent="0.25">
      <c r="B874" s="109" t="str">
        <f>_xlfn.IFNA(INDEX(l_act!$B$3:$B$65537,MATCH($A874,l_act!$A$3:$A$65537,0)),"")</f>
        <v/>
      </c>
      <c r="D874" s="66" t="str">
        <f>_xlfn.IFNA(_xlfn.IFNA(_xlfn.IFNA(INDEX(l_goods!$B$3:$B$65537,MATCH($C874,l_goods!$A$3:$A$65537,0)),INDEX(background_technosphere!$F$2:$F$65536,MATCH($C874,background_technosphere!$C$2:$C$65536,0))),INDEX(l_fp!$B$3:$B$65537,MATCH($C874,l_fp!$A$3:$A$65537,0))),"")</f>
        <v/>
      </c>
      <c r="H874" s="110" t="str">
        <f>_xlfn.IFNA(_xlfn.IFNA(_xlfn.IFNA(INDEX(l_goods!$B$3:$B$65537,MATCH($G874,l_goods!$A$3:$A$65537,0)),INDEX(background_technosphere!$F$2:$F$65536,MATCH($G874,background_technosphere!$C$2:$C$65536,0))),INDEX(l_fp!$B$3:$B$65537,MATCH($G874,l_fp!$A$3:$A$65537,0))),"")</f>
        <v/>
      </c>
    </row>
    <row r="875" spans="2:8" x14ac:dyDescent="0.25">
      <c r="B875" s="109" t="str">
        <f>_xlfn.IFNA(INDEX(l_act!$B$3:$B$65537,MATCH($A875,l_act!$A$3:$A$65537,0)),"")</f>
        <v/>
      </c>
      <c r="D875" s="66" t="str">
        <f>_xlfn.IFNA(_xlfn.IFNA(_xlfn.IFNA(INDEX(l_goods!$B$3:$B$65537,MATCH($C875,l_goods!$A$3:$A$65537,0)),INDEX(background_technosphere!$F$2:$F$65536,MATCH($C875,background_technosphere!$C$2:$C$65536,0))),INDEX(l_fp!$B$3:$B$65537,MATCH($C875,l_fp!$A$3:$A$65537,0))),"")</f>
        <v/>
      </c>
      <c r="H875" s="110" t="str">
        <f>_xlfn.IFNA(_xlfn.IFNA(_xlfn.IFNA(INDEX(l_goods!$B$3:$B$65537,MATCH($G875,l_goods!$A$3:$A$65537,0)),INDEX(background_technosphere!$F$2:$F$65536,MATCH($G875,background_technosphere!$C$2:$C$65536,0))),INDEX(l_fp!$B$3:$B$65537,MATCH($G875,l_fp!$A$3:$A$65537,0))),"")</f>
        <v/>
      </c>
    </row>
    <row r="876" spans="2:8" x14ac:dyDescent="0.25">
      <c r="B876" s="109" t="str">
        <f>_xlfn.IFNA(INDEX(l_act!$B$3:$B$65537,MATCH($A876,l_act!$A$3:$A$65537,0)),"")</f>
        <v/>
      </c>
      <c r="D876" s="66" t="str">
        <f>_xlfn.IFNA(_xlfn.IFNA(_xlfn.IFNA(INDEX(l_goods!$B$3:$B$65537,MATCH($C876,l_goods!$A$3:$A$65537,0)),INDEX(background_technosphere!$F$2:$F$65536,MATCH($C876,background_technosphere!$C$2:$C$65536,0))),INDEX(l_fp!$B$3:$B$65537,MATCH($C876,l_fp!$A$3:$A$65537,0))),"")</f>
        <v/>
      </c>
      <c r="H876" s="110" t="str">
        <f>_xlfn.IFNA(_xlfn.IFNA(_xlfn.IFNA(INDEX(l_goods!$B$3:$B$65537,MATCH($G876,l_goods!$A$3:$A$65537,0)),INDEX(background_technosphere!$F$2:$F$65536,MATCH($G876,background_technosphere!$C$2:$C$65536,0))),INDEX(l_fp!$B$3:$B$65537,MATCH($G876,l_fp!$A$3:$A$65537,0))),"")</f>
        <v/>
      </c>
    </row>
    <row r="877" spans="2:8" x14ac:dyDescent="0.25">
      <c r="B877" s="109" t="str">
        <f>_xlfn.IFNA(INDEX(l_act!$B$3:$B$65537,MATCH($A877,l_act!$A$3:$A$65537,0)),"")</f>
        <v/>
      </c>
      <c r="D877" s="66" t="str">
        <f>_xlfn.IFNA(_xlfn.IFNA(_xlfn.IFNA(INDEX(l_goods!$B$3:$B$65537,MATCH($C877,l_goods!$A$3:$A$65537,0)),INDEX(background_technosphere!$F$2:$F$65536,MATCH($C877,background_technosphere!$C$2:$C$65536,0))),INDEX(l_fp!$B$3:$B$65537,MATCH($C877,l_fp!$A$3:$A$65537,0))),"")</f>
        <v/>
      </c>
      <c r="H877" s="110" t="str">
        <f>_xlfn.IFNA(_xlfn.IFNA(_xlfn.IFNA(INDEX(l_goods!$B$3:$B$65537,MATCH($G877,l_goods!$A$3:$A$65537,0)),INDEX(background_technosphere!$F$2:$F$65536,MATCH($G877,background_technosphere!$C$2:$C$65536,0))),INDEX(l_fp!$B$3:$B$65537,MATCH($G877,l_fp!$A$3:$A$65537,0))),"")</f>
        <v/>
      </c>
    </row>
    <row r="878" spans="2:8" x14ac:dyDescent="0.25">
      <c r="B878" s="109" t="str">
        <f>_xlfn.IFNA(INDEX(l_act!$B$3:$B$65537,MATCH($A878,l_act!$A$3:$A$65537,0)),"")</f>
        <v/>
      </c>
      <c r="D878" s="66" t="str">
        <f>_xlfn.IFNA(_xlfn.IFNA(_xlfn.IFNA(INDEX(l_goods!$B$3:$B$65537,MATCH($C878,l_goods!$A$3:$A$65537,0)),INDEX(background_technosphere!$F$2:$F$65536,MATCH($C878,background_technosphere!$C$2:$C$65536,0))),INDEX(l_fp!$B$3:$B$65537,MATCH($C878,l_fp!$A$3:$A$65537,0))),"")</f>
        <v/>
      </c>
      <c r="H878" s="110" t="str">
        <f>_xlfn.IFNA(_xlfn.IFNA(_xlfn.IFNA(INDEX(l_goods!$B$3:$B$65537,MATCH($G878,l_goods!$A$3:$A$65537,0)),INDEX(background_technosphere!$F$2:$F$65536,MATCH($G878,background_technosphere!$C$2:$C$65536,0))),INDEX(l_fp!$B$3:$B$65537,MATCH($G878,l_fp!$A$3:$A$65537,0))),"")</f>
        <v/>
      </c>
    </row>
    <row r="879" spans="2:8" x14ac:dyDescent="0.25">
      <c r="B879" s="109" t="str">
        <f>_xlfn.IFNA(INDEX(l_act!$B$3:$B$65537,MATCH($A879,l_act!$A$3:$A$65537,0)),"")</f>
        <v/>
      </c>
      <c r="D879" s="66" t="str">
        <f>_xlfn.IFNA(_xlfn.IFNA(_xlfn.IFNA(INDEX(l_goods!$B$3:$B$65537,MATCH($C879,l_goods!$A$3:$A$65537,0)),INDEX(background_technosphere!$F$2:$F$65536,MATCH($C879,background_technosphere!$C$2:$C$65536,0))),INDEX(l_fp!$B$3:$B$65537,MATCH($C879,l_fp!$A$3:$A$65537,0))),"")</f>
        <v/>
      </c>
      <c r="H879" s="110" t="str">
        <f>_xlfn.IFNA(_xlfn.IFNA(_xlfn.IFNA(INDEX(l_goods!$B$3:$B$65537,MATCH($G879,l_goods!$A$3:$A$65537,0)),INDEX(background_technosphere!$F$2:$F$65536,MATCH($G879,background_technosphere!$C$2:$C$65536,0))),INDEX(l_fp!$B$3:$B$65537,MATCH($G879,l_fp!$A$3:$A$65537,0))),"")</f>
        <v/>
      </c>
    </row>
    <row r="880" spans="2:8" x14ac:dyDescent="0.25">
      <c r="B880" s="109" t="str">
        <f>_xlfn.IFNA(INDEX(l_act!$B$3:$B$65537,MATCH($A880,l_act!$A$3:$A$65537,0)),"")</f>
        <v/>
      </c>
      <c r="D880" s="66" t="str">
        <f>_xlfn.IFNA(_xlfn.IFNA(_xlfn.IFNA(INDEX(l_goods!$B$3:$B$65537,MATCH($C880,l_goods!$A$3:$A$65537,0)),INDEX(background_technosphere!$F$2:$F$65536,MATCH($C880,background_technosphere!$C$2:$C$65536,0))),INDEX(l_fp!$B$3:$B$65537,MATCH($C880,l_fp!$A$3:$A$65537,0))),"")</f>
        <v/>
      </c>
      <c r="H880" s="110" t="str">
        <f>_xlfn.IFNA(_xlfn.IFNA(_xlfn.IFNA(INDEX(l_goods!$B$3:$B$65537,MATCH($G880,l_goods!$A$3:$A$65537,0)),INDEX(background_technosphere!$F$2:$F$65536,MATCH($G880,background_technosphere!$C$2:$C$65536,0))),INDEX(l_fp!$B$3:$B$65537,MATCH($G880,l_fp!$A$3:$A$65537,0))),"")</f>
        <v/>
      </c>
    </row>
    <row r="881" spans="2:8" x14ac:dyDescent="0.25">
      <c r="B881" s="109" t="str">
        <f>_xlfn.IFNA(INDEX(l_act!$B$3:$B$65537,MATCH($A881,l_act!$A$3:$A$65537,0)),"")</f>
        <v/>
      </c>
      <c r="D881" s="66" t="str">
        <f>_xlfn.IFNA(_xlfn.IFNA(_xlfn.IFNA(INDEX(l_goods!$B$3:$B$65537,MATCH($C881,l_goods!$A$3:$A$65537,0)),INDEX(background_technosphere!$F$2:$F$65536,MATCH($C881,background_technosphere!$C$2:$C$65536,0))),INDEX(l_fp!$B$3:$B$65537,MATCH($C881,l_fp!$A$3:$A$65537,0))),"")</f>
        <v/>
      </c>
      <c r="H881" s="110" t="str">
        <f>_xlfn.IFNA(_xlfn.IFNA(_xlfn.IFNA(INDEX(l_goods!$B$3:$B$65537,MATCH($G881,l_goods!$A$3:$A$65537,0)),INDEX(background_technosphere!$F$2:$F$65536,MATCH($G881,background_technosphere!$C$2:$C$65536,0))),INDEX(l_fp!$B$3:$B$65537,MATCH($G881,l_fp!$A$3:$A$65537,0))),"")</f>
        <v/>
      </c>
    </row>
    <row r="882" spans="2:8" x14ac:dyDescent="0.25">
      <c r="B882" s="109" t="str">
        <f>_xlfn.IFNA(INDEX(l_act!$B$3:$B$65537,MATCH($A882,l_act!$A$3:$A$65537,0)),"")</f>
        <v/>
      </c>
      <c r="D882" s="66" t="str">
        <f>_xlfn.IFNA(_xlfn.IFNA(_xlfn.IFNA(INDEX(l_goods!$B$3:$B$65537,MATCH($C882,l_goods!$A$3:$A$65537,0)),INDEX(background_technosphere!$F$2:$F$65536,MATCH($C882,background_technosphere!$C$2:$C$65536,0))),INDEX(l_fp!$B$3:$B$65537,MATCH($C882,l_fp!$A$3:$A$65537,0))),"")</f>
        <v/>
      </c>
      <c r="H882" s="110" t="str">
        <f>_xlfn.IFNA(_xlfn.IFNA(_xlfn.IFNA(INDEX(l_goods!$B$3:$B$65537,MATCH($G882,l_goods!$A$3:$A$65537,0)),INDEX(background_technosphere!$F$2:$F$65536,MATCH($G882,background_technosphere!$C$2:$C$65536,0))),INDEX(l_fp!$B$3:$B$65537,MATCH($G882,l_fp!$A$3:$A$65537,0))),"")</f>
        <v/>
      </c>
    </row>
    <row r="883" spans="2:8" x14ac:dyDescent="0.25">
      <c r="B883" s="109" t="str">
        <f>_xlfn.IFNA(INDEX(l_act!$B$3:$B$65537,MATCH($A883,l_act!$A$3:$A$65537,0)),"")</f>
        <v/>
      </c>
      <c r="D883" s="66" t="str">
        <f>_xlfn.IFNA(_xlfn.IFNA(_xlfn.IFNA(INDEX(l_goods!$B$3:$B$65537,MATCH($C883,l_goods!$A$3:$A$65537,0)),INDEX(background_technosphere!$F$2:$F$65536,MATCH($C883,background_technosphere!$C$2:$C$65536,0))),INDEX(l_fp!$B$3:$B$65537,MATCH($C883,l_fp!$A$3:$A$65537,0))),"")</f>
        <v/>
      </c>
      <c r="H883" s="110" t="str">
        <f>_xlfn.IFNA(_xlfn.IFNA(_xlfn.IFNA(INDEX(l_goods!$B$3:$B$65537,MATCH($G883,l_goods!$A$3:$A$65537,0)),INDEX(background_technosphere!$F$2:$F$65536,MATCH($G883,background_technosphere!$C$2:$C$65536,0))),INDEX(l_fp!$B$3:$B$65537,MATCH($G883,l_fp!$A$3:$A$65537,0))),"")</f>
        <v/>
      </c>
    </row>
    <row r="884" spans="2:8" x14ac:dyDescent="0.25">
      <c r="B884" s="109" t="str">
        <f>_xlfn.IFNA(INDEX(l_act!$B$3:$B$65537,MATCH($A884,l_act!$A$3:$A$65537,0)),"")</f>
        <v/>
      </c>
      <c r="D884" s="66" t="str">
        <f>_xlfn.IFNA(_xlfn.IFNA(_xlfn.IFNA(INDEX(l_goods!$B$3:$B$65537,MATCH($C884,l_goods!$A$3:$A$65537,0)),INDEX(background_technosphere!$F$2:$F$65536,MATCH($C884,background_technosphere!$C$2:$C$65536,0))),INDEX(l_fp!$B$3:$B$65537,MATCH($C884,l_fp!$A$3:$A$65537,0))),"")</f>
        <v/>
      </c>
      <c r="H884" s="110" t="str">
        <f>_xlfn.IFNA(_xlfn.IFNA(_xlfn.IFNA(INDEX(l_goods!$B$3:$B$65537,MATCH($G884,l_goods!$A$3:$A$65537,0)),INDEX(background_technosphere!$F$2:$F$65536,MATCH($G884,background_technosphere!$C$2:$C$65536,0))),INDEX(l_fp!$B$3:$B$65537,MATCH($G884,l_fp!$A$3:$A$65537,0))),"")</f>
        <v/>
      </c>
    </row>
    <row r="885" spans="2:8" x14ac:dyDescent="0.25">
      <c r="B885" s="109" t="str">
        <f>_xlfn.IFNA(INDEX(l_act!$B$3:$B$65537,MATCH($A885,l_act!$A$3:$A$65537,0)),"")</f>
        <v/>
      </c>
      <c r="D885" s="66" t="str">
        <f>_xlfn.IFNA(_xlfn.IFNA(_xlfn.IFNA(INDEX(l_goods!$B$3:$B$65537,MATCH($C885,l_goods!$A$3:$A$65537,0)),INDEX(background_technosphere!$F$2:$F$65536,MATCH($C885,background_technosphere!$C$2:$C$65536,0))),INDEX(l_fp!$B$3:$B$65537,MATCH($C885,l_fp!$A$3:$A$65537,0))),"")</f>
        <v/>
      </c>
      <c r="H885" s="110" t="str">
        <f>_xlfn.IFNA(_xlfn.IFNA(_xlfn.IFNA(INDEX(l_goods!$B$3:$B$65537,MATCH($G885,l_goods!$A$3:$A$65537,0)),INDEX(background_technosphere!$F$2:$F$65536,MATCH($G885,background_technosphere!$C$2:$C$65536,0))),INDEX(l_fp!$B$3:$B$65537,MATCH($G885,l_fp!$A$3:$A$65537,0))),"")</f>
        <v/>
      </c>
    </row>
    <row r="886" spans="2:8" x14ac:dyDescent="0.25">
      <c r="B886" s="109" t="str">
        <f>_xlfn.IFNA(INDEX(l_act!$B$3:$B$65537,MATCH($A886,l_act!$A$3:$A$65537,0)),"")</f>
        <v/>
      </c>
      <c r="D886" s="66" t="str">
        <f>_xlfn.IFNA(_xlfn.IFNA(_xlfn.IFNA(INDEX(l_goods!$B$3:$B$65537,MATCH($C886,l_goods!$A$3:$A$65537,0)),INDEX(background_technosphere!$F$2:$F$65536,MATCH($C886,background_technosphere!$C$2:$C$65536,0))),INDEX(l_fp!$B$3:$B$65537,MATCH($C886,l_fp!$A$3:$A$65537,0))),"")</f>
        <v/>
      </c>
      <c r="H886" s="110" t="str">
        <f>_xlfn.IFNA(_xlfn.IFNA(_xlfn.IFNA(INDEX(l_goods!$B$3:$B$65537,MATCH($G886,l_goods!$A$3:$A$65537,0)),INDEX(background_technosphere!$F$2:$F$65536,MATCH($G886,background_technosphere!$C$2:$C$65536,0))),INDEX(l_fp!$B$3:$B$65537,MATCH($G886,l_fp!$A$3:$A$65537,0))),"")</f>
        <v/>
      </c>
    </row>
    <row r="887" spans="2:8" x14ac:dyDescent="0.25">
      <c r="B887" s="109" t="str">
        <f>_xlfn.IFNA(INDEX(l_act!$B$3:$B$65537,MATCH($A887,l_act!$A$3:$A$65537,0)),"")</f>
        <v/>
      </c>
      <c r="D887" s="66" t="str">
        <f>_xlfn.IFNA(_xlfn.IFNA(_xlfn.IFNA(INDEX(l_goods!$B$3:$B$65537,MATCH($C887,l_goods!$A$3:$A$65537,0)),INDEX(background_technosphere!$F$2:$F$65536,MATCH($C887,background_technosphere!$C$2:$C$65536,0))),INDEX(l_fp!$B$3:$B$65537,MATCH($C887,l_fp!$A$3:$A$65537,0))),"")</f>
        <v/>
      </c>
      <c r="H887" s="110" t="str">
        <f>_xlfn.IFNA(_xlfn.IFNA(_xlfn.IFNA(INDEX(l_goods!$B$3:$B$65537,MATCH($G887,l_goods!$A$3:$A$65537,0)),INDEX(background_technosphere!$F$2:$F$65536,MATCH($G887,background_technosphere!$C$2:$C$65536,0))),INDEX(l_fp!$B$3:$B$65537,MATCH($G887,l_fp!$A$3:$A$65537,0))),"")</f>
        <v/>
      </c>
    </row>
    <row r="888" spans="2:8" x14ac:dyDescent="0.25">
      <c r="B888" s="109" t="str">
        <f>_xlfn.IFNA(INDEX(l_act!$B$3:$B$65537,MATCH($A888,l_act!$A$3:$A$65537,0)),"")</f>
        <v/>
      </c>
      <c r="D888" s="66" t="str">
        <f>_xlfn.IFNA(_xlfn.IFNA(_xlfn.IFNA(INDEX(l_goods!$B$3:$B$65537,MATCH($C888,l_goods!$A$3:$A$65537,0)),INDEX(background_technosphere!$F$2:$F$65536,MATCH($C888,background_technosphere!$C$2:$C$65536,0))),INDEX(l_fp!$B$3:$B$65537,MATCH($C888,l_fp!$A$3:$A$65537,0))),"")</f>
        <v/>
      </c>
      <c r="H888" s="110" t="str">
        <f>_xlfn.IFNA(_xlfn.IFNA(_xlfn.IFNA(INDEX(l_goods!$B$3:$B$65537,MATCH($G888,l_goods!$A$3:$A$65537,0)),INDEX(background_technosphere!$F$2:$F$65536,MATCH($G888,background_technosphere!$C$2:$C$65536,0))),INDEX(l_fp!$B$3:$B$65537,MATCH($G888,l_fp!$A$3:$A$65537,0))),"")</f>
        <v/>
      </c>
    </row>
    <row r="889" spans="2:8" x14ac:dyDescent="0.25">
      <c r="B889" s="109" t="str">
        <f>_xlfn.IFNA(INDEX(l_act!$B$3:$B$65537,MATCH($A889,l_act!$A$3:$A$65537,0)),"")</f>
        <v/>
      </c>
      <c r="D889" s="66" t="str">
        <f>_xlfn.IFNA(_xlfn.IFNA(_xlfn.IFNA(INDEX(l_goods!$B$3:$B$65537,MATCH($C889,l_goods!$A$3:$A$65537,0)),INDEX(background_technosphere!$F$2:$F$65536,MATCH($C889,background_technosphere!$C$2:$C$65536,0))),INDEX(l_fp!$B$3:$B$65537,MATCH($C889,l_fp!$A$3:$A$65537,0))),"")</f>
        <v/>
      </c>
      <c r="H889" s="110" t="str">
        <f>_xlfn.IFNA(_xlfn.IFNA(_xlfn.IFNA(INDEX(l_goods!$B$3:$B$65537,MATCH($G889,l_goods!$A$3:$A$65537,0)),INDEX(background_technosphere!$F$2:$F$65536,MATCH($G889,background_technosphere!$C$2:$C$65536,0))),INDEX(l_fp!$B$3:$B$65537,MATCH($G889,l_fp!$A$3:$A$65537,0))),"")</f>
        <v/>
      </c>
    </row>
    <row r="890" spans="2:8" x14ac:dyDescent="0.25">
      <c r="B890" s="109" t="str">
        <f>_xlfn.IFNA(INDEX(l_act!$B$3:$B$65537,MATCH($A890,l_act!$A$3:$A$65537,0)),"")</f>
        <v/>
      </c>
      <c r="D890" s="66" t="str">
        <f>_xlfn.IFNA(_xlfn.IFNA(_xlfn.IFNA(INDEX(l_goods!$B$3:$B$65537,MATCH($C890,l_goods!$A$3:$A$65537,0)),INDEX(background_technosphere!$F$2:$F$65536,MATCH($C890,background_technosphere!$C$2:$C$65536,0))),INDEX(l_fp!$B$3:$B$65537,MATCH($C890,l_fp!$A$3:$A$65537,0))),"")</f>
        <v/>
      </c>
      <c r="H890" s="110" t="str">
        <f>_xlfn.IFNA(_xlfn.IFNA(_xlfn.IFNA(INDEX(l_goods!$B$3:$B$65537,MATCH($G890,l_goods!$A$3:$A$65537,0)),INDEX(background_technosphere!$F$2:$F$65536,MATCH($G890,background_technosphere!$C$2:$C$65536,0))),INDEX(l_fp!$B$3:$B$65537,MATCH($G890,l_fp!$A$3:$A$65537,0))),"")</f>
        <v/>
      </c>
    </row>
    <row r="891" spans="2:8" x14ac:dyDescent="0.25">
      <c r="B891" s="109" t="str">
        <f>_xlfn.IFNA(INDEX(l_act!$B$3:$B$65537,MATCH($A891,l_act!$A$3:$A$65537,0)),"")</f>
        <v/>
      </c>
      <c r="D891" s="66" t="str">
        <f>_xlfn.IFNA(_xlfn.IFNA(_xlfn.IFNA(INDEX(l_goods!$B$3:$B$65537,MATCH($C891,l_goods!$A$3:$A$65537,0)),INDEX(background_technosphere!$F$2:$F$65536,MATCH($C891,background_technosphere!$C$2:$C$65536,0))),INDEX(l_fp!$B$3:$B$65537,MATCH($C891,l_fp!$A$3:$A$65537,0))),"")</f>
        <v/>
      </c>
      <c r="H891" s="110" t="str">
        <f>_xlfn.IFNA(_xlfn.IFNA(_xlfn.IFNA(INDEX(l_goods!$B$3:$B$65537,MATCH($G891,l_goods!$A$3:$A$65537,0)),INDEX(background_technosphere!$F$2:$F$65536,MATCH($G891,background_technosphere!$C$2:$C$65536,0))),INDEX(l_fp!$B$3:$B$65537,MATCH($G891,l_fp!$A$3:$A$65537,0))),"")</f>
        <v/>
      </c>
    </row>
    <row r="892" spans="2:8" x14ac:dyDescent="0.25">
      <c r="B892" s="109" t="str">
        <f>_xlfn.IFNA(INDEX(l_act!$B$3:$B$65537,MATCH($A892,l_act!$A$3:$A$65537,0)),"")</f>
        <v/>
      </c>
      <c r="D892" s="66" t="str">
        <f>_xlfn.IFNA(_xlfn.IFNA(_xlfn.IFNA(INDEX(l_goods!$B$3:$B$65537,MATCH($C892,l_goods!$A$3:$A$65537,0)),INDEX(background_technosphere!$F$2:$F$65536,MATCH($C892,background_technosphere!$C$2:$C$65536,0))),INDEX(l_fp!$B$3:$B$65537,MATCH($C892,l_fp!$A$3:$A$65537,0))),"")</f>
        <v/>
      </c>
      <c r="H892" s="110" t="str">
        <f>_xlfn.IFNA(_xlfn.IFNA(_xlfn.IFNA(INDEX(l_goods!$B$3:$B$65537,MATCH($G892,l_goods!$A$3:$A$65537,0)),INDEX(background_technosphere!$F$2:$F$65536,MATCH($G892,background_technosphere!$C$2:$C$65536,0))),INDEX(l_fp!$B$3:$B$65537,MATCH($G892,l_fp!$A$3:$A$65537,0))),"")</f>
        <v/>
      </c>
    </row>
    <row r="893" spans="2:8" x14ac:dyDescent="0.25">
      <c r="B893" s="109" t="str">
        <f>_xlfn.IFNA(INDEX(l_act!$B$3:$B$65537,MATCH($A893,l_act!$A$3:$A$65537,0)),"")</f>
        <v/>
      </c>
      <c r="D893" s="66" t="str">
        <f>_xlfn.IFNA(_xlfn.IFNA(_xlfn.IFNA(INDEX(l_goods!$B$3:$B$65537,MATCH($C893,l_goods!$A$3:$A$65537,0)),INDEX(background_technosphere!$F$2:$F$65536,MATCH($C893,background_technosphere!$C$2:$C$65536,0))),INDEX(l_fp!$B$3:$B$65537,MATCH($C893,l_fp!$A$3:$A$65537,0))),"")</f>
        <v/>
      </c>
      <c r="H893" s="110" t="str">
        <f>_xlfn.IFNA(_xlfn.IFNA(_xlfn.IFNA(INDEX(l_goods!$B$3:$B$65537,MATCH($G893,l_goods!$A$3:$A$65537,0)),INDEX(background_technosphere!$F$2:$F$65536,MATCH($G893,background_technosphere!$C$2:$C$65536,0))),INDEX(l_fp!$B$3:$B$65537,MATCH($G893,l_fp!$A$3:$A$65537,0))),"")</f>
        <v/>
      </c>
    </row>
    <row r="894" spans="2:8" x14ac:dyDescent="0.25">
      <c r="B894" s="109" t="str">
        <f>_xlfn.IFNA(INDEX(l_act!$B$3:$B$65537,MATCH($A894,l_act!$A$3:$A$65537,0)),"")</f>
        <v/>
      </c>
      <c r="D894" s="66" t="str">
        <f>_xlfn.IFNA(_xlfn.IFNA(_xlfn.IFNA(INDEX(l_goods!$B$3:$B$65537,MATCH($C894,l_goods!$A$3:$A$65537,0)),INDEX(background_technosphere!$F$2:$F$65536,MATCH($C894,background_technosphere!$C$2:$C$65536,0))),INDEX(l_fp!$B$3:$B$65537,MATCH($C894,l_fp!$A$3:$A$65537,0))),"")</f>
        <v/>
      </c>
      <c r="H894" s="110" t="str">
        <f>_xlfn.IFNA(_xlfn.IFNA(_xlfn.IFNA(INDEX(l_goods!$B$3:$B$65537,MATCH($G894,l_goods!$A$3:$A$65537,0)),INDEX(background_technosphere!$F$2:$F$65536,MATCH($G894,background_technosphere!$C$2:$C$65536,0))),INDEX(l_fp!$B$3:$B$65537,MATCH($G894,l_fp!$A$3:$A$65537,0))),"")</f>
        <v/>
      </c>
    </row>
    <row r="895" spans="2:8" x14ac:dyDescent="0.25">
      <c r="B895" s="109" t="str">
        <f>_xlfn.IFNA(INDEX(l_act!$B$3:$B$65537,MATCH($A895,l_act!$A$3:$A$65537,0)),"")</f>
        <v/>
      </c>
      <c r="D895" s="66" t="str">
        <f>_xlfn.IFNA(_xlfn.IFNA(_xlfn.IFNA(INDEX(l_goods!$B$3:$B$65537,MATCH($C895,l_goods!$A$3:$A$65537,0)),INDEX(background_technosphere!$F$2:$F$65536,MATCH($C895,background_technosphere!$C$2:$C$65536,0))),INDEX(l_fp!$B$3:$B$65537,MATCH($C895,l_fp!$A$3:$A$65537,0))),"")</f>
        <v/>
      </c>
      <c r="H895" s="110" t="str">
        <f>_xlfn.IFNA(_xlfn.IFNA(_xlfn.IFNA(INDEX(l_goods!$B$3:$B$65537,MATCH($G895,l_goods!$A$3:$A$65537,0)),INDEX(background_technosphere!$F$2:$F$65536,MATCH($G895,background_technosphere!$C$2:$C$65536,0))),INDEX(l_fp!$B$3:$B$65537,MATCH($G895,l_fp!$A$3:$A$65537,0))),"")</f>
        <v/>
      </c>
    </row>
    <row r="896" spans="2:8" x14ac:dyDescent="0.25">
      <c r="B896" s="109" t="str">
        <f>_xlfn.IFNA(INDEX(l_act!$B$3:$B$65537,MATCH($A896,l_act!$A$3:$A$65537,0)),"")</f>
        <v/>
      </c>
      <c r="D896" s="66" t="str">
        <f>_xlfn.IFNA(_xlfn.IFNA(_xlfn.IFNA(INDEX(l_goods!$B$3:$B$65537,MATCH($C896,l_goods!$A$3:$A$65537,0)),INDEX(background_technosphere!$F$2:$F$65536,MATCH($C896,background_technosphere!$C$2:$C$65536,0))),INDEX(l_fp!$B$3:$B$65537,MATCH($C896,l_fp!$A$3:$A$65537,0))),"")</f>
        <v/>
      </c>
      <c r="H896" s="110" t="str">
        <f>_xlfn.IFNA(_xlfn.IFNA(_xlfn.IFNA(INDEX(l_goods!$B$3:$B$65537,MATCH($G896,l_goods!$A$3:$A$65537,0)),INDEX(background_technosphere!$F$2:$F$65536,MATCH($G896,background_technosphere!$C$2:$C$65536,0))),INDEX(l_fp!$B$3:$B$65537,MATCH($G896,l_fp!$A$3:$A$65537,0))),"")</f>
        <v/>
      </c>
    </row>
    <row r="897" spans="2:8" x14ac:dyDescent="0.25">
      <c r="B897" s="109" t="str">
        <f>_xlfn.IFNA(INDEX(l_act!$B$3:$B$65537,MATCH($A897,l_act!$A$3:$A$65537,0)),"")</f>
        <v/>
      </c>
      <c r="D897" s="66" t="str">
        <f>_xlfn.IFNA(_xlfn.IFNA(_xlfn.IFNA(INDEX(l_goods!$B$3:$B$65537,MATCH($C897,l_goods!$A$3:$A$65537,0)),INDEX(background_technosphere!$F$2:$F$65536,MATCH($C897,background_technosphere!$C$2:$C$65536,0))),INDEX(l_fp!$B$3:$B$65537,MATCH($C897,l_fp!$A$3:$A$65537,0))),"")</f>
        <v/>
      </c>
      <c r="H897" s="110" t="str">
        <f>_xlfn.IFNA(_xlfn.IFNA(_xlfn.IFNA(INDEX(l_goods!$B$3:$B$65537,MATCH($G897,l_goods!$A$3:$A$65537,0)),INDEX(background_technosphere!$F$2:$F$65536,MATCH($G897,background_technosphere!$C$2:$C$65536,0))),INDEX(l_fp!$B$3:$B$65537,MATCH($G897,l_fp!$A$3:$A$65537,0))),"")</f>
        <v/>
      </c>
    </row>
    <row r="898" spans="2:8" x14ac:dyDescent="0.25">
      <c r="B898" s="109" t="str">
        <f>_xlfn.IFNA(INDEX(l_act!$B$3:$B$65537,MATCH($A898,l_act!$A$3:$A$65537,0)),"")</f>
        <v/>
      </c>
      <c r="D898" s="66" t="str">
        <f>_xlfn.IFNA(_xlfn.IFNA(_xlfn.IFNA(INDEX(l_goods!$B$3:$B$65537,MATCH($C898,l_goods!$A$3:$A$65537,0)),INDEX(background_technosphere!$F$2:$F$65536,MATCH($C898,background_technosphere!$C$2:$C$65536,0))),INDEX(l_fp!$B$3:$B$65537,MATCH($C898,l_fp!$A$3:$A$65537,0))),"")</f>
        <v/>
      </c>
      <c r="H898" s="110" t="str">
        <f>_xlfn.IFNA(_xlfn.IFNA(_xlfn.IFNA(INDEX(l_goods!$B$3:$B$65537,MATCH($G898,l_goods!$A$3:$A$65537,0)),INDEX(background_technosphere!$F$2:$F$65536,MATCH($G898,background_technosphere!$C$2:$C$65536,0))),INDEX(l_fp!$B$3:$B$65537,MATCH($G898,l_fp!$A$3:$A$65537,0))),"")</f>
        <v/>
      </c>
    </row>
    <row r="899" spans="2:8" x14ac:dyDescent="0.25">
      <c r="B899" s="109" t="str">
        <f>_xlfn.IFNA(INDEX(l_act!$B$3:$B$65537,MATCH($A899,l_act!$A$3:$A$65537,0)),"")</f>
        <v/>
      </c>
      <c r="D899" s="66" t="str">
        <f>_xlfn.IFNA(_xlfn.IFNA(_xlfn.IFNA(INDEX(l_goods!$B$3:$B$65537,MATCH($C899,l_goods!$A$3:$A$65537,0)),INDEX(background_technosphere!$F$2:$F$65536,MATCH($C899,background_technosphere!$C$2:$C$65536,0))),INDEX(l_fp!$B$3:$B$65537,MATCH($C899,l_fp!$A$3:$A$65537,0))),"")</f>
        <v/>
      </c>
      <c r="H899" s="110" t="str">
        <f>_xlfn.IFNA(_xlfn.IFNA(_xlfn.IFNA(INDEX(l_goods!$B$3:$B$65537,MATCH($G899,l_goods!$A$3:$A$65537,0)),INDEX(background_technosphere!$F$2:$F$65536,MATCH($G899,background_technosphere!$C$2:$C$65536,0))),INDEX(l_fp!$B$3:$B$65537,MATCH($G899,l_fp!$A$3:$A$65537,0))),"")</f>
        <v/>
      </c>
    </row>
    <row r="900" spans="2:8" x14ac:dyDescent="0.25">
      <c r="B900" s="109" t="str">
        <f>_xlfn.IFNA(INDEX(l_act!$B$3:$B$65537,MATCH($A900,l_act!$A$3:$A$65537,0)),"")</f>
        <v/>
      </c>
      <c r="D900" s="66" t="str">
        <f>_xlfn.IFNA(_xlfn.IFNA(_xlfn.IFNA(INDEX(l_goods!$B$3:$B$65537,MATCH($C900,l_goods!$A$3:$A$65537,0)),INDEX(background_technosphere!$F$2:$F$65536,MATCH($C900,background_technosphere!$C$2:$C$65536,0))),INDEX(l_fp!$B$3:$B$65537,MATCH($C900,l_fp!$A$3:$A$65537,0))),"")</f>
        <v/>
      </c>
      <c r="H900" s="110" t="str">
        <f>_xlfn.IFNA(_xlfn.IFNA(_xlfn.IFNA(INDEX(l_goods!$B$3:$B$65537,MATCH($G900,l_goods!$A$3:$A$65537,0)),INDEX(background_technosphere!$F$2:$F$65536,MATCH($G900,background_technosphere!$C$2:$C$65536,0))),INDEX(l_fp!$B$3:$B$65537,MATCH($G900,l_fp!$A$3:$A$65537,0))),"")</f>
        <v/>
      </c>
    </row>
    <row r="901" spans="2:8" x14ac:dyDescent="0.25">
      <c r="B901" s="109" t="str">
        <f>_xlfn.IFNA(INDEX(l_act!$B$3:$B$65537,MATCH($A901,l_act!$A$3:$A$65537,0)),"")</f>
        <v/>
      </c>
      <c r="D901" s="66" t="str">
        <f>_xlfn.IFNA(_xlfn.IFNA(_xlfn.IFNA(INDEX(l_goods!$B$3:$B$65537,MATCH($C901,l_goods!$A$3:$A$65537,0)),INDEX(background_technosphere!$F$2:$F$65536,MATCH($C901,background_technosphere!$C$2:$C$65536,0))),INDEX(l_fp!$B$3:$B$65537,MATCH($C901,l_fp!$A$3:$A$65537,0))),"")</f>
        <v/>
      </c>
      <c r="H901" s="110" t="str">
        <f>_xlfn.IFNA(_xlfn.IFNA(_xlfn.IFNA(INDEX(l_goods!$B$3:$B$65537,MATCH($G901,l_goods!$A$3:$A$65537,0)),INDEX(background_technosphere!$F$2:$F$65536,MATCH($G901,background_technosphere!$C$2:$C$65536,0))),INDEX(l_fp!$B$3:$B$65537,MATCH($G901,l_fp!$A$3:$A$65537,0))),"")</f>
        <v/>
      </c>
    </row>
    <row r="902" spans="2:8" x14ac:dyDescent="0.25">
      <c r="B902" s="109" t="str">
        <f>_xlfn.IFNA(INDEX(l_act!$B$3:$B$65537,MATCH($A902,l_act!$A$3:$A$65537,0)),"")</f>
        <v/>
      </c>
      <c r="D902" s="66" t="str">
        <f>_xlfn.IFNA(_xlfn.IFNA(_xlfn.IFNA(INDEX(l_goods!$B$3:$B$65537,MATCH($C902,l_goods!$A$3:$A$65537,0)),INDEX(background_technosphere!$F$2:$F$65536,MATCH($C902,background_technosphere!$C$2:$C$65536,0))),INDEX(l_fp!$B$3:$B$65537,MATCH($C902,l_fp!$A$3:$A$65537,0))),"")</f>
        <v/>
      </c>
      <c r="H902" s="110" t="str">
        <f>_xlfn.IFNA(_xlfn.IFNA(_xlfn.IFNA(INDEX(l_goods!$B$3:$B$65537,MATCH($G902,l_goods!$A$3:$A$65537,0)),INDEX(background_technosphere!$F$2:$F$65536,MATCH($G902,background_technosphere!$C$2:$C$65536,0))),INDEX(l_fp!$B$3:$B$65537,MATCH($G902,l_fp!$A$3:$A$65537,0))),"")</f>
        <v/>
      </c>
    </row>
    <row r="903" spans="2:8" x14ac:dyDescent="0.25">
      <c r="B903" s="109" t="str">
        <f>_xlfn.IFNA(INDEX(l_act!$B$3:$B$65537,MATCH($A903,l_act!$A$3:$A$65537,0)),"")</f>
        <v/>
      </c>
      <c r="D903" s="66" t="str">
        <f>_xlfn.IFNA(_xlfn.IFNA(_xlfn.IFNA(INDEX(l_goods!$B$3:$B$65537,MATCH($C903,l_goods!$A$3:$A$65537,0)),INDEX(background_technosphere!$F$2:$F$65536,MATCH($C903,background_technosphere!$C$2:$C$65536,0))),INDEX(l_fp!$B$3:$B$65537,MATCH($C903,l_fp!$A$3:$A$65537,0))),"")</f>
        <v/>
      </c>
      <c r="H903" s="110" t="str">
        <f>_xlfn.IFNA(_xlfn.IFNA(_xlfn.IFNA(INDEX(l_goods!$B$3:$B$65537,MATCH($G903,l_goods!$A$3:$A$65537,0)),INDEX(background_technosphere!$F$2:$F$65536,MATCH($G903,background_technosphere!$C$2:$C$65536,0))),INDEX(l_fp!$B$3:$B$65537,MATCH($G903,l_fp!$A$3:$A$65537,0))),"")</f>
        <v/>
      </c>
    </row>
    <row r="904" spans="2:8" x14ac:dyDescent="0.25">
      <c r="B904" s="109" t="str">
        <f>_xlfn.IFNA(INDEX(l_act!$B$3:$B$65537,MATCH($A904,l_act!$A$3:$A$65537,0)),"")</f>
        <v/>
      </c>
      <c r="D904" s="66" t="str">
        <f>_xlfn.IFNA(_xlfn.IFNA(_xlfn.IFNA(INDEX(l_goods!$B$3:$B$65537,MATCH($C904,l_goods!$A$3:$A$65537,0)),INDEX(background_technosphere!$F$2:$F$65536,MATCH($C904,background_technosphere!$C$2:$C$65536,0))),INDEX(l_fp!$B$3:$B$65537,MATCH($C904,l_fp!$A$3:$A$65537,0))),"")</f>
        <v/>
      </c>
      <c r="H904" s="110" t="str">
        <f>_xlfn.IFNA(_xlfn.IFNA(_xlfn.IFNA(INDEX(l_goods!$B$3:$B$65537,MATCH($G904,l_goods!$A$3:$A$65537,0)),INDEX(background_technosphere!$F$2:$F$65536,MATCH($G904,background_technosphere!$C$2:$C$65536,0))),INDEX(l_fp!$B$3:$B$65537,MATCH($G904,l_fp!$A$3:$A$65537,0))),"")</f>
        <v/>
      </c>
    </row>
    <row r="905" spans="2:8" x14ac:dyDescent="0.25">
      <c r="B905" s="109" t="str">
        <f>_xlfn.IFNA(INDEX(l_act!$B$3:$B$65537,MATCH($A905,l_act!$A$3:$A$65537,0)),"")</f>
        <v/>
      </c>
      <c r="D905" s="66" t="str">
        <f>_xlfn.IFNA(_xlfn.IFNA(_xlfn.IFNA(INDEX(l_goods!$B$3:$B$65537,MATCH($C905,l_goods!$A$3:$A$65537,0)),INDEX(background_technosphere!$F$2:$F$65536,MATCH($C905,background_technosphere!$C$2:$C$65536,0))),INDEX(l_fp!$B$3:$B$65537,MATCH($C905,l_fp!$A$3:$A$65537,0))),"")</f>
        <v/>
      </c>
      <c r="H905" s="110" t="str">
        <f>_xlfn.IFNA(_xlfn.IFNA(_xlfn.IFNA(INDEX(l_goods!$B$3:$B$65537,MATCH($G905,l_goods!$A$3:$A$65537,0)),INDEX(background_technosphere!$F$2:$F$65536,MATCH($G905,background_technosphere!$C$2:$C$65536,0))),INDEX(l_fp!$B$3:$B$65537,MATCH($G905,l_fp!$A$3:$A$65537,0))),"")</f>
        <v/>
      </c>
    </row>
    <row r="906" spans="2:8" x14ac:dyDescent="0.25">
      <c r="B906" s="109" t="str">
        <f>_xlfn.IFNA(INDEX(l_act!$B$3:$B$65537,MATCH($A906,l_act!$A$3:$A$65537,0)),"")</f>
        <v/>
      </c>
      <c r="D906" s="66" t="str">
        <f>_xlfn.IFNA(_xlfn.IFNA(_xlfn.IFNA(INDEX(l_goods!$B$3:$B$65537,MATCH($C906,l_goods!$A$3:$A$65537,0)),INDEX(background_technosphere!$F$2:$F$65536,MATCH($C906,background_technosphere!$C$2:$C$65536,0))),INDEX(l_fp!$B$3:$B$65537,MATCH($C906,l_fp!$A$3:$A$65537,0))),"")</f>
        <v/>
      </c>
      <c r="H906" s="110" t="str">
        <f>_xlfn.IFNA(_xlfn.IFNA(_xlfn.IFNA(INDEX(l_goods!$B$3:$B$65537,MATCH($G906,l_goods!$A$3:$A$65537,0)),INDEX(background_technosphere!$F$2:$F$65536,MATCH($G906,background_technosphere!$C$2:$C$65536,0))),INDEX(l_fp!$B$3:$B$65537,MATCH($G906,l_fp!$A$3:$A$65537,0))),"")</f>
        <v/>
      </c>
    </row>
    <row r="907" spans="2:8" x14ac:dyDescent="0.25">
      <c r="B907" s="109" t="str">
        <f>_xlfn.IFNA(INDEX(l_act!$B$3:$B$65537,MATCH($A907,l_act!$A$3:$A$65537,0)),"")</f>
        <v/>
      </c>
      <c r="D907" s="66" t="str">
        <f>_xlfn.IFNA(_xlfn.IFNA(_xlfn.IFNA(INDEX(l_goods!$B$3:$B$65537,MATCH($C907,l_goods!$A$3:$A$65537,0)),INDEX(background_technosphere!$F$2:$F$65536,MATCH($C907,background_technosphere!$C$2:$C$65536,0))),INDEX(l_fp!$B$3:$B$65537,MATCH($C907,l_fp!$A$3:$A$65537,0))),"")</f>
        <v/>
      </c>
      <c r="H907" s="110" t="str">
        <f>_xlfn.IFNA(_xlfn.IFNA(_xlfn.IFNA(INDEX(l_goods!$B$3:$B$65537,MATCH($G907,l_goods!$A$3:$A$65537,0)),INDEX(background_technosphere!$F$2:$F$65536,MATCH($G907,background_technosphere!$C$2:$C$65536,0))),INDEX(l_fp!$B$3:$B$65537,MATCH($G907,l_fp!$A$3:$A$65537,0))),"")</f>
        <v/>
      </c>
    </row>
    <row r="908" spans="2:8" x14ac:dyDescent="0.25">
      <c r="B908" s="109" t="str">
        <f>_xlfn.IFNA(INDEX(l_act!$B$3:$B$65537,MATCH($A908,l_act!$A$3:$A$65537,0)),"")</f>
        <v/>
      </c>
      <c r="D908" s="66" t="str">
        <f>_xlfn.IFNA(_xlfn.IFNA(_xlfn.IFNA(INDEX(l_goods!$B$3:$B$65537,MATCH($C908,l_goods!$A$3:$A$65537,0)),INDEX(background_technosphere!$F$2:$F$65536,MATCH($C908,background_technosphere!$C$2:$C$65536,0))),INDEX(l_fp!$B$3:$B$65537,MATCH($C908,l_fp!$A$3:$A$65537,0))),"")</f>
        <v/>
      </c>
      <c r="H908" s="110" t="str">
        <f>_xlfn.IFNA(_xlfn.IFNA(_xlfn.IFNA(INDEX(l_goods!$B$3:$B$65537,MATCH($G908,l_goods!$A$3:$A$65537,0)),INDEX(background_technosphere!$F$2:$F$65536,MATCH($G908,background_technosphere!$C$2:$C$65536,0))),INDEX(l_fp!$B$3:$B$65537,MATCH($G908,l_fp!$A$3:$A$65537,0))),"")</f>
        <v/>
      </c>
    </row>
    <row r="909" spans="2:8" x14ac:dyDescent="0.25">
      <c r="B909" s="109" t="str">
        <f>_xlfn.IFNA(INDEX(l_act!$B$3:$B$65537,MATCH($A909,l_act!$A$3:$A$65537,0)),"")</f>
        <v/>
      </c>
      <c r="D909" s="66" t="str">
        <f>_xlfn.IFNA(_xlfn.IFNA(_xlfn.IFNA(INDEX(l_goods!$B$3:$B$65537,MATCH($C909,l_goods!$A$3:$A$65537,0)),INDEX(background_technosphere!$F$2:$F$65536,MATCH($C909,background_technosphere!$C$2:$C$65536,0))),INDEX(l_fp!$B$3:$B$65537,MATCH($C909,l_fp!$A$3:$A$65537,0))),"")</f>
        <v/>
      </c>
      <c r="H909" s="110" t="str">
        <f>_xlfn.IFNA(_xlfn.IFNA(_xlfn.IFNA(INDEX(l_goods!$B$3:$B$65537,MATCH($G909,l_goods!$A$3:$A$65537,0)),INDEX(background_technosphere!$F$2:$F$65536,MATCH($G909,background_technosphere!$C$2:$C$65536,0))),INDEX(l_fp!$B$3:$B$65537,MATCH($G909,l_fp!$A$3:$A$65537,0))),"")</f>
        <v/>
      </c>
    </row>
    <row r="910" spans="2:8" x14ac:dyDescent="0.25">
      <c r="B910" s="109" t="str">
        <f>_xlfn.IFNA(INDEX(l_act!$B$3:$B$65537,MATCH($A910,l_act!$A$3:$A$65537,0)),"")</f>
        <v/>
      </c>
      <c r="D910" s="66" t="str">
        <f>_xlfn.IFNA(_xlfn.IFNA(_xlfn.IFNA(INDEX(l_goods!$B$3:$B$65537,MATCH($C910,l_goods!$A$3:$A$65537,0)),INDEX(background_technosphere!$F$2:$F$65536,MATCH($C910,background_technosphere!$C$2:$C$65536,0))),INDEX(l_fp!$B$3:$B$65537,MATCH($C910,l_fp!$A$3:$A$65537,0))),"")</f>
        <v/>
      </c>
      <c r="H910" s="110" t="str">
        <f>_xlfn.IFNA(_xlfn.IFNA(_xlfn.IFNA(INDEX(l_goods!$B$3:$B$65537,MATCH($G910,l_goods!$A$3:$A$65537,0)),INDEX(background_technosphere!$F$2:$F$65536,MATCH($G910,background_technosphere!$C$2:$C$65536,0))),INDEX(l_fp!$B$3:$B$65537,MATCH($G910,l_fp!$A$3:$A$65537,0))),"")</f>
        <v/>
      </c>
    </row>
    <row r="911" spans="2:8" x14ac:dyDescent="0.25">
      <c r="B911" s="109" t="str">
        <f>_xlfn.IFNA(INDEX(l_act!$B$3:$B$65537,MATCH($A911,l_act!$A$3:$A$65537,0)),"")</f>
        <v/>
      </c>
      <c r="D911" s="66" t="str">
        <f>_xlfn.IFNA(_xlfn.IFNA(_xlfn.IFNA(INDEX(l_goods!$B$3:$B$65537,MATCH($C911,l_goods!$A$3:$A$65537,0)),INDEX(background_technosphere!$F$2:$F$65536,MATCH($C911,background_technosphere!$C$2:$C$65536,0))),INDEX(l_fp!$B$3:$B$65537,MATCH($C911,l_fp!$A$3:$A$65537,0))),"")</f>
        <v/>
      </c>
      <c r="H911" s="110" t="str">
        <f>_xlfn.IFNA(_xlfn.IFNA(_xlfn.IFNA(INDEX(l_goods!$B$3:$B$65537,MATCH($G911,l_goods!$A$3:$A$65537,0)),INDEX(background_technosphere!$F$2:$F$65536,MATCH($G911,background_technosphere!$C$2:$C$65536,0))),INDEX(l_fp!$B$3:$B$65537,MATCH($G911,l_fp!$A$3:$A$65537,0))),"")</f>
        <v/>
      </c>
    </row>
    <row r="912" spans="2:8" x14ac:dyDescent="0.25">
      <c r="B912" s="109" t="str">
        <f>_xlfn.IFNA(INDEX(l_act!$B$3:$B$65537,MATCH($A912,l_act!$A$3:$A$65537,0)),"")</f>
        <v/>
      </c>
      <c r="D912" s="66" t="str">
        <f>_xlfn.IFNA(_xlfn.IFNA(_xlfn.IFNA(INDEX(l_goods!$B$3:$B$65537,MATCH($C912,l_goods!$A$3:$A$65537,0)),INDEX(background_technosphere!$F$2:$F$65536,MATCH($C912,background_technosphere!$C$2:$C$65536,0))),INDEX(l_fp!$B$3:$B$65537,MATCH($C912,l_fp!$A$3:$A$65537,0))),"")</f>
        <v/>
      </c>
      <c r="H912" s="110" t="str">
        <f>_xlfn.IFNA(_xlfn.IFNA(_xlfn.IFNA(INDEX(l_goods!$B$3:$B$65537,MATCH($G912,l_goods!$A$3:$A$65537,0)),INDEX(background_technosphere!$F$2:$F$65536,MATCH($G912,background_technosphere!$C$2:$C$65536,0))),INDEX(l_fp!$B$3:$B$65537,MATCH($G912,l_fp!$A$3:$A$65537,0))),"")</f>
        <v/>
      </c>
    </row>
    <row r="913" spans="2:8" x14ac:dyDescent="0.25">
      <c r="B913" s="109" t="str">
        <f>_xlfn.IFNA(INDEX(l_act!$B$3:$B$65537,MATCH($A913,l_act!$A$3:$A$65537,0)),"")</f>
        <v/>
      </c>
      <c r="D913" s="66" t="str">
        <f>_xlfn.IFNA(_xlfn.IFNA(_xlfn.IFNA(INDEX(l_goods!$B$3:$B$65537,MATCH($C913,l_goods!$A$3:$A$65537,0)),INDEX(background_technosphere!$F$2:$F$65536,MATCH($C913,background_technosphere!$C$2:$C$65536,0))),INDEX(l_fp!$B$3:$B$65537,MATCH($C913,l_fp!$A$3:$A$65537,0))),"")</f>
        <v/>
      </c>
      <c r="H913" s="110" t="str">
        <f>_xlfn.IFNA(_xlfn.IFNA(_xlfn.IFNA(INDEX(l_goods!$B$3:$B$65537,MATCH($G913,l_goods!$A$3:$A$65537,0)),INDEX(background_technosphere!$F$2:$F$65536,MATCH($G913,background_technosphere!$C$2:$C$65536,0))),INDEX(l_fp!$B$3:$B$65537,MATCH($G913,l_fp!$A$3:$A$65537,0))),"")</f>
        <v/>
      </c>
    </row>
    <row r="914" spans="2:8" x14ac:dyDescent="0.25">
      <c r="B914" s="109" t="str">
        <f>_xlfn.IFNA(INDEX(l_act!$B$3:$B$65537,MATCH($A914,l_act!$A$3:$A$65537,0)),"")</f>
        <v/>
      </c>
      <c r="D914" s="66" t="str">
        <f>_xlfn.IFNA(_xlfn.IFNA(_xlfn.IFNA(INDEX(l_goods!$B$3:$B$65537,MATCH($C914,l_goods!$A$3:$A$65537,0)),INDEX(background_technosphere!$F$2:$F$65536,MATCH($C914,background_technosphere!$C$2:$C$65536,0))),INDEX(l_fp!$B$3:$B$65537,MATCH($C914,l_fp!$A$3:$A$65537,0))),"")</f>
        <v/>
      </c>
      <c r="H914" s="110" t="str">
        <f>_xlfn.IFNA(_xlfn.IFNA(_xlfn.IFNA(INDEX(l_goods!$B$3:$B$65537,MATCH($G914,l_goods!$A$3:$A$65537,0)),INDEX(background_technosphere!$F$2:$F$65536,MATCH($G914,background_technosphere!$C$2:$C$65536,0))),INDEX(l_fp!$B$3:$B$65537,MATCH($G914,l_fp!$A$3:$A$65537,0))),"")</f>
        <v/>
      </c>
    </row>
    <row r="915" spans="2:8" x14ac:dyDescent="0.25">
      <c r="B915" s="109" t="str">
        <f>_xlfn.IFNA(INDEX(l_act!$B$3:$B$65537,MATCH($A915,l_act!$A$3:$A$65537,0)),"")</f>
        <v/>
      </c>
      <c r="D915" s="66" t="str">
        <f>_xlfn.IFNA(_xlfn.IFNA(_xlfn.IFNA(INDEX(l_goods!$B$3:$B$65537,MATCH($C915,l_goods!$A$3:$A$65537,0)),INDEX(background_technosphere!$F$2:$F$65536,MATCH($C915,background_technosphere!$C$2:$C$65536,0))),INDEX(l_fp!$B$3:$B$65537,MATCH($C915,l_fp!$A$3:$A$65537,0))),"")</f>
        <v/>
      </c>
      <c r="H915" s="110" t="str">
        <f>_xlfn.IFNA(_xlfn.IFNA(_xlfn.IFNA(INDEX(l_goods!$B$3:$B$65537,MATCH($G915,l_goods!$A$3:$A$65537,0)),INDEX(background_technosphere!$F$2:$F$65536,MATCH($G915,background_technosphere!$C$2:$C$65536,0))),INDEX(l_fp!$B$3:$B$65537,MATCH($G915,l_fp!$A$3:$A$65537,0))),"")</f>
        <v/>
      </c>
    </row>
    <row r="916" spans="2:8" x14ac:dyDescent="0.25">
      <c r="B916" s="109" t="str">
        <f>_xlfn.IFNA(INDEX(l_act!$B$3:$B$65537,MATCH($A916,l_act!$A$3:$A$65537,0)),"")</f>
        <v/>
      </c>
      <c r="D916" s="66" t="str">
        <f>_xlfn.IFNA(_xlfn.IFNA(_xlfn.IFNA(INDEX(l_goods!$B$3:$B$65537,MATCH($C916,l_goods!$A$3:$A$65537,0)),INDEX(background_technosphere!$F$2:$F$65536,MATCH($C916,background_technosphere!$C$2:$C$65536,0))),INDEX(l_fp!$B$3:$B$65537,MATCH($C916,l_fp!$A$3:$A$65537,0))),"")</f>
        <v/>
      </c>
      <c r="H916" s="110" t="str">
        <f>_xlfn.IFNA(_xlfn.IFNA(_xlfn.IFNA(INDEX(l_goods!$B$3:$B$65537,MATCH($G916,l_goods!$A$3:$A$65537,0)),INDEX(background_technosphere!$F$2:$F$65536,MATCH($G916,background_technosphere!$C$2:$C$65536,0))),INDEX(l_fp!$B$3:$B$65537,MATCH($G916,l_fp!$A$3:$A$65537,0))),"")</f>
        <v/>
      </c>
    </row>
    <row r="917" spans="2:8" x14ac:dyDescent="0.25">
      <c r="B917" s="109" t="str">
        <f>_xlfn.IFNA(INDEX(l_act!$B$3:$B$65537,MATCH($A917,l_act!$A$3:$A$65537,0)),"")</f>
        <v/>
      </c>
      <c r="D917" s="66" t="str">
        <f>_xlfn.IFNA(_xlfn.IFNA(_xlfn.IFNA(INDEX(l_goods!$B$3:$B$65537,MATCH($C917,l_goods!$A$3:$A$65537,0)),INDEX(background_technosphere!$F$2:$F$65536,MATCH($C917,background_technosphere!$C$2:$C$65536,0))),INDEX(l_fp!$B$3:$B$65537,MATCH($C917,l_fp!$A$3:$A$65537,0))),"")</f>
        <v/>
      </c>
      <c r="H917" s="110" t="str">
        <f>_xlfn.IFNA(_xlfn.IFNA(_xlfn.IFNA(INDEX(l_goods!$B$3:$B$65537,MATCH($G917,l_goods!$A$3:$A$65537,0)),INDEX(background_technosphere!$F$2:$F$65536,MATCH($G917,background_technosphere!$C$2:$C$65536,0))),INDEX(l_fp!$B$3:$B$65537,MATCH($G917,l_fp!$A$3:$A$65537,0))),"")</f>
        <v/>
      </c>
    </row>
    <row r="918" spans="2:8" x14ac:dyDescent="0.25">
      <c r="B918" s="109" t="str">
        <f>_xlfn.IFNA(INDEX(l_act!$B$3:$B$65537,MATCH($A918,l_act!$A$3:$A$65537,0)),"")</f>
        <v/>
      </c>
      <c r="D918" s="66" t="str">
        <f>_xlfn.IFNA(_xlfn.IFNA(_xlfn.IFNA(INDEX(l_goods!$B$3:$B$65537,MATCH($C918,l_goods!$A$3:$A$65537,0)),INDEX(background_technosphere!$F$2:$F$65536,MATCH($C918,background_technosphere!$C$2:$C$65536,0))),INDEX(l_fp!$B$3:$B$65537,MATCH($C918,l_fp!$A$3:$A$65537,0))),"")</f>
        <v/>
      </c>
      <c r="H918" s="110" t="str">
        <f>_xlfn.IFNA(_xlfn.IFNA(_xlfn.IFNA(INDEX(l_goods!$B$3:$B$65537,MATCH($G918,l_goods!$A$3:$A$65537,0)),INDEX(background_technosphere!$F$2:$F$65536,MATCH($G918,background_technosphere!$C$2:$C$65536,0))),INDEX(l_fp!$B$3:$B$65537,MATCH($G918,l_fp!$A$3:$A$65537,0))),"")</f>
        <v/>
      </c>
    </row>
    <row r="919" spans="2:8" x14ac:dyDescent="0.25">
      <c r="B919" s="109" t="str">
        <f>_xlfn.IFNA(INDEX(l_act!$B$3:$B$65537,MATCH($A919,l_act!$A$3:$A$65537,0)),"")</f>
        <v/>
      </c>
      <c r="D919" s="66" t="str">
        <f>_xlfn.IFNA(_xlfn.IFNA(_xlfn.IFNA(INDEX(l_goods!$B$3:$B$65537,MATCH($C919,l_goods!$A$3:$A$65537,0)),INDEX(background_technosphere!$F$2:$F$65536,MATCH($C919,background_technosphere!$C$2:$C$65536,0))),INDEX(l_fp!$B$3:$B$65537,MATCH($C919,l_fp!$A$3:$A$65537,0))),"")</f>
        <v/>
      </c>
      <c r="H919" s="110" t="str">
        <f>_xlfn.IFNA(_xlfn.IFNA(_xlfn.IFNA(INDEX(l_goods!$B$3:$B$65537,MATCH($G919,l_goods!$A$3:$A$65537,0)),INDEX(background_technosphere!$F$2:$F$65536,MATCH($G919,background_technosphere!$C$2:$C$65536,0))),INDEX(l_fp!$B$3:$B$65537,MATCH($G919,l_fp!$A$3:$A$65537,0))),"")</f>
        <v/>
      </c>
    </row>
    <row r="920" spans="2:8" x14ac:dyDescent="0.25">
      <c r="B920" s="109" t="str">
        <f>_xlfn.IFNA(INDEX(l_act!$B$3:$B$65537,MATCH($A920,l_act!$A$3:$A$65537,0)),"")</f>
        <v/>
      </c>
      <c r="D920" s="66" t="str">
        <f>_xlfn.IFNA(_xlfn.IFNA(_xlfn.IFNA(INDEX(l_goods!$B$3:$B$65537,MATCH($C920,l_goods!$A$3:$A$65537,0)),INDEX(background_technosphere!$F$2:$F$65536,MATCH($C920,background_technosphere!$C$2:$C$65536,0))),INDEX(l_fp!$B$3:$B$65537,MATCH($C920,l_fp!$A$3:$A$65537,0))),"")</f>
        <v/>
      </c>
      <c r="H920" s="110" t="str">
        <f>_xlfn.IFNA(_xlfn.IFNA(_xlfn.IFNA(INDEX(l_goods!$B$3:$B$65537,MATCH($G920,l_goods!$A$3:$A$65537,0)),INDEX(background_technosphere!$F$2:$F$65536,MATCH($G920,background_technosphere!$C$2:$C$65536,0))),INDEX(l_fp!$B$3:$B$65537,MATCH($G920,l_fp!$A$3:$A$65537,0))),"")</f>
        <v/>
      </c>
    </row>
    <row r="921" spans="2:8" x14ac:dyDescent="0.25">
      <c r="B921" s="109" t="str">
        <f>_xlfn.IFNA(INDEX(l_act!$B$3:$B$65537,MATCH($A921,l_act!$A$3:$A$65537,0)),"")</f>
        <v/>
      </c>
      <c r="D921" s="66" t="str">
        <f>_xlfn.IFNA(_xlfn.IFNA(_xlfn.IFNA(INDEX(l_goods!$B$3:$B$65537,MATCH($C921,l_goods!$A$3:$A$65537,0)),INDEX(background_technosphere!$F$2:$F$65536,MATCH($C921,background_technosphere!$C$2:$C$65536,0))),INDEX(l_fp!$B$3:$B$65537,MATCH($C921,l_fp!$A$3:$A$65537,0))),"")</f>
        <v/>
      </c>
      <c r="H921" s="110" t="str">
        <f>_xlfn.IFNA(_xlfn.IFNA(_xlfn.IFNA(INDEX(l_goods!$B$3:$B$65537,MATCH($G921,l_goods!$A$3:$A$65537,0)),INDEX(background_technosphere!$F$2:$F$65536,MATCH($G921,background_technosphere!$C$2:$C$65536,0))),INDEX(l_fp!$B$3:$B$65537,MATCH($G921,l_fp!$A$3:$A$65537,0))),"")</f>
        <v/>
      </c>
    </row>
    <row r="922" spans="2:8" x14ac:dyDescent="0.25">
      <c r="B922" s="109" t="str">
        <f>_xlfn.IFNA(INDEX(l_act!$B$3:$B$65537,MATCH($A922,l_act!$A$3:$A$65537,0)),"")</f>
        <v/>
      </c>
      <c r="D922" s="66" t="str">
        <f>_xlfn.IFNA(_xlfn.IFNA(_xlfn.IFNA(INDEX(l_goods!$B$3:$B$65537,MATCH($C922,l_goods!$A$3:$A$65537,0)),INDEX(background_technosphere!$F$2:$F$65536,MATCH($C922,background_technosphere!$C$2:$C$65536,0))),INDEX(l_fp!$B$3:$B$65537,MATCH($C922,l_fp!$A$3:$A$65537,0))),"")</f>
        <v/>
      </c>
      <c r="H922" s="110" t="str">
        <f>_xlfn.IFNA(_xlfn.IFNA(_xlfn.IFNA(INDEX(l_goods!$B$3:$B$65537,MATCH($G922,l_goods!$A$3:$A$65537,0)),INDEX(background_technosphere!$F$2:$F$65536,MATCH($G922,background_technosphere!$C$2:$C$65536,0))),INDEX(l_fp!$B$3:$B$65537,MATCH($G922,l_fp!$A$3:$A$65537,0))),"")</f>
        <v/>
      </c>
    </row>
    <row r="923" spans="2:8" x14ac:dyDescent="0.25">
      <c r="B923" s="109" t="str">
        <f>_xlfn.IFNA(INDEX(l_act!$B$3:$B$65537,MATCH($A923,l_act!$A$3:$A$65537,0)),"")</f>
        <v/>
      </c>
      <c r="D923" s="66" t="str">
        <f>_xlfn.IFNA(_xlfn.IFNA(_xlfn.IFNA(INDEX(l_goods!$B$3:$B$65537,MATCH($C923,l_goods!$A$3:$A$65537,0)),INDEX(background_technosphere!$F$2:$F$65536,MATCH($C923,background_technosphere!$C$2:$C$65536,0))),INDEX(l_fp!$B$3:$B$65537,MATCH($C923,l_fp!$A$3:$A$65537,0))),"")</f>
        <v/>
      </c>
      <c r="H923" s="110" t="str">
        <f>_xlfn.IFNA(_xlfn.IFNA(_xlfn.IFNA(INDEX(l_goods!$B$3:$B$65537,MATCH($G923,l_goods!$A$3:$A$65537,0)),INDEX(background_technosphere!$F$2:$F$65536,MATCH($G923,background_technosphere!$C$2:$C$65536,0))),INDEX(l_fp!$B$3:$B$65537,MATCH($G923,l_fp!$A$3:$A$65537,0))),"")</f>
        <v/>
      </c>
    </row>
    <row r="924" spans="2:8" x14ac:dyDescent="0.25">
      <c r="B924" s="109" t="str">
        <f>_xlfn.IFNA(INDEX(l_act!$B$3:$B$65537,MATCH($A924,l_act!$A$3:$A$65537,0)),"")</f>
        <v/>
      </c>
      <c r="D924" s="66" t="str">
        <f>_xlfn.IFNA(_xlfn.IFNA(_xlfn.IFNA(INDEX(l_goods!$B$3:$B$65537,MATCH($C924,l_goods!$A$3:$A$65537,0)),INDEX(background_technosphere!$F$2:$F$65536,MATCH($C924,background_technosphere!$C$2:$C$65536,0))),INDEX(l_fp!$B$3:$B$65537,MATCH($C924,l_fp!$A$3:$A$65537,0))),"")</f>
        <v/>
      </c>
      <c r="H924" s="110" t="str">
        <f>_xlfn.IFNA(_xlfn.IFNA(_xlfn.IFNA(INDEX(l_goods!$B$3:$B$65537,MATCH($G924,l_goods!$A$3:$A$65537,0)),INDEX(background_technosphere!$F$2:$F$65536,MATCH($G924,background_technosphere!$C$2:$C$65536,0))),INDEX(l_fp!$B$3:$B$65537,MATCH($G924,l_fp!$A$3:$A$65537,0))),"")</f>
        <v/>
      </c>
    </row>
    <row r="925" spans="2:8" x14ac:dyDescent="0.25">
      <c r="B925" s="109" t="str">
        <f>_xlfn.IFNA(INDEX(l_act!$B$3:$B$65537,MATCH($A925,l_act!$A$3:$A$65537,0)),"")</f>
        <v/>
      </c>
      <c r="D925" s="66" t="str">
        <f>_xlfn.IFNA(_xlfn.IFNA(_xlfn.IFNA(INDEX(l_goods!$B$3:$B$65537,MATCH($C925,l_goods!$A$3:$A$65537,0)),INDEX(background_technosphere!$F$2:$F$65536,MATCH($C925,background_technosphere!$C$2:$C$65536,0))),INDEX(l_fp!$B$3:$B$65537,MATCH($C925,l_fp!$A$3:$A$65537,0))),"")</f>
        <v/>
      </c>
      <c r="H925" s="110" t="str">
        <f>_xlfn.IFNA(_xlfn.IFNA(_xlfn.IFNA(INDEX(l_goods!$B$3:$B$65537,MATCH($G925,l_goods!$A$3:$A$65537,0)),INDEX(background_technosphere!$F$2:$F$65536,MATCH($G925,background_technosphere!$C$2:$C$65536,0))),INDEX(l_fp!$B$3:$B$65537,MATCH($G925,l_fp!$A$3:$A$65537,0))),"")</f>
        <v/>
      </c>
    </row>
    <row r="926" spans="2:8" x14ac:dyDescent="0.25">
      <c r="B926" s="109" t="str">
        <f>_xlfn.IFNA(INDEX(l_act!$B$3:$B$65537,MATCH($A926,l_act!$A$3:$A$65537,0)),"")</f>
        <v/>
      </c>
      <c r="D926" s="66" t="str">
        <f>_xlfn.IFNA(_xlfn.IFNA(_xlfn.IFNA(INDEX(l_goods!$B$3:$B$65537,MATCH($C926,l_goods!$A$3:$A$65537,0)),INDEX(background_technosphere!$F$2:$F$65536,MATCH($C926,background_technosphere!$C$2:$C$65536,0))),INDEX(l_fp!$B$3:$B$65537,MATCH($C926,l_fp!$A$3:$A$65537,0))),"")</f>
        <v/>
      </c>
      <c r="H926" s="110" t="str">
        <f>_xlfn.IFNA(_xlfn.IFNA(_xlfn.IFNA(INDEX(l_goods!$B$3:$B$65537,MATCH($G926,l_goods!$A$3:$A$65537,0)),INDEX(background_technosphere!$F$2:$F$65536,MATCH($G926,background_technosphere!$C$2:$C$65536,0))),INDEX(l_fp!$B$3:$B$65537,MATCH($G926,l_fp!$A$3:$A$65537,0))),"")</f>
        <v/>
      </c>
    </row>
    <row r="927" spans="2:8" x14ac:dyDescent="0.25">
      <c r="B927" s="109" t="str">
        <f>_xlfn.IFNA(INDEX(l_act!$B$3:$B$65537,MATCH($A927,l_act!$A$3:$A$65537,0)),"")</f>
        <v/>
      </c>
      <c r="D927" s="66" t="str">
        <f>_xlfn.IFNA(_xlfn.IFNA(_xlfn.IFNA(INDEX(l_goods!$B$3:$B$65537,MATCH($C927,l_goods!$A$3:$A$65537,0)),INDEX(background_technosphere!$F$2:$F$65536,MATCH($C927,background_technosphere!$C$2:$C$65536,0))),INDEX(l_fp!$B$3:$B$65537,MATCH($C927,l_fp!$A$3:$A$65537,0))),"")</f>
        <v/>
      </c>
      <c r="H927" s="110" t="str">
        <f>_xlfn.IFNA(_xlfn.IFNA(_xlfn.IFNA(INDEX(l_goods!$B$3:$B$65537,MATCH($G927,l_goods!$A$3:$A$65537,0)),INDEX(background_technosphere!$F$2:$F$65536,MATCH($G927,background_technosphere!$C$2:$C$65536,0))),INDEX(l_fp!$B$3:$B$65537,MATCH($G927,l_fp!$A$3:$A$65537,0))),"")</f>
        <v/>
      </c>
    </row>
    <row r="928" spans="2:8" x14ac:dyDescent="0.25">
      <c r="B928" s="109" t="str">
        <f>_xlfn.IFNA(INDEX(l_act!$B$3:$B$65537,MATCH($A928,l_act!$A$3:$A$65537,0)),"")</f>
        <v/>
      </c>
      <c r="D928" s="66" t="str">
        <f>_xlfn.IFNA(_xlfn.IFNA(_xlfn.IFNA(INDEX(l_goods!$B$3:$B$65537,MATCH($C928,l_goods!$A$3:$A$65537,0)),INDEX(background_technosphere!$F$2:$F$65536,MATCH($C928,background_technosphere!$C$2:$C$65536,0))),INDEX(l_fp!$B$3:$B$65537,MATCH($C928,l_fp!$A$3:$A$65537,0))),"")</f>
        <v/>
      </c>
      <c r="H928" s="110" t="str">
        <f>_xlfn.IFNA(_xlfn.IFNA(_xlfn.IFNA(INDEX(l_goods!$B$3:$B$65537,MATCH($G928,l_goods!$A$3:$A$65537,0)),INDEX(background_technosphere!$F$2:$F$65536,MATCH($G928,background_technosphere!$C$2:$C$65536,0))),INDEX(l_fp!$B$3:$B$65537,MATCH($G928,l_fp!$A$3:$A$65537,0))),"")</f>
        <v/>
      </c>
    </row>
    <row r="929" spans="2:8" x14ac:dyDescent="0.25">
      <c r="B929" s="109" t="str">
        <f>_xlfn.IFNA(INDEX(l_act!$B$3:$B$65537,MATCH($A929,l_act!$A$3:$A$65537,0)),"")</f>
        <v/>
      </c>
      <c r="D929" s="66" t="str">
        <f>_xlfn.IFNA(_xlfn.IFNA(_xlfn.IFNA(INDEX(l_goods!$B$3:$B$65537,MATCH($C929,l_goods!$A$3:$A$65537,0)),INDEX(background_technosphere!$F$2:$F$65536,MATCH($C929,background_technosphere!$C$2:$C$65536,0))),INDEX(l_fp!$B$3:$B$65537,MATCH($C929,l_fp!$A$3:$A$65537,0))),"")</f>
        <v/>
      </c>
      <c r="H929" s="110" t="str">
        <f>_xlfn.IFNA(_xlfn.IFNA(_xlfn.IFNA(INDEX(l_goods!$B$3:$B$65537,MATCH($G929,l_goods!$A$3:$A$65537,0)),INDEX(background_technosphere!$F$2:$F$65536,MATCH($G929,background_technosphere!$C$2:$C$65536,0))),INDEX(l_fp!$B$3:$B$65537,MATCH($G929,l_fp!$A$3:$A$65537,0))),"")</f>
        <v/>
      </c>
    </row>
    <row r="930" spans="2:8" x14ac:dyDescent="0.25">
      <c r="B930" s="109" t="str">
        <f>_xlfn.IFNA(INDEX(l_act!$B$3:$B$65537,MATCH($A930,l_act!$A$3:$A$65537,0)),"")</f>
        <v/>
      </c>
      <c r="D930" s="66" t="str">
        <f>_xlfn.IFNA(_xlfn.IFNA(_xlfn.IFNA(INDEX(l_goods!$B$3:$B$65537,MATCH($C930,l_goods!$A$3:$A$65537,0)),INDEX(background_technosphere!$F$2:$F$65536,MATCH($C930,background_technosphere!$C$2:$C$65536,0))),INDEX(l_fp!$B$3:$B$65537,MATCH($C930,l_fp!$A$3:$A$65537,0))),"")</f>
        <v/>
      </c>
      <c r="H930" s="110" t="str">
        <f>_xlfn.IFNA(_xlfn.IFNA(_xlfn.IFNA(INDEX(l_goods!$B$3:$B$65537,MATCH($G930,l_goods!$A$3:$A$65537,0)),INDEX(background_technosphere!$F$2:$F$65536,MATCH($G930,background_technosphere!$C$2:$C$65536,0))),INDEX(l_fp!$B$3:$B$65537,MATCH($G930,l_fp!$A$3:$A$65537,0))),"")</f>
        <v/>
      </c>
    </row>
    <row r="931" spans="2:8" x14ac:dyDescent="0.25">
      <c r="B931" s="109" t="str">
        <f>_xlfn.IFNA(INDEX(l_act!$B$3:$B$65537,MATCH($A931,l_act!$A$3:$A$65537,0)),"")</f>
        <v/>
      </c>
      <c r="D931" s="66" t="str">
        <f>_xlfn.IFNA(_xlfn.IFNA(_xlfn.IFNA(INDEX(l_goods!$B$3:$B$65537,MATCH($C931,l_goods!$A$3:$A$65537,0)),INDEX(background_technosphere!$F$2:$F$65536,MATCH($C931,background_technosphere!$C$2:$C$65536,0))),INDEX(l_fp!$B$3:$B$65537,MATCH($C931,l_fp!$A$3:$A$65537,0))),"")</f>
        <v/>
      </c>
      <c r="H931" s="110" t="str">
        <f>_xlfn.IFNA(_xlfn.IFNA(_xlfn.IFNA(INDEX(l_goods!$B$3:$B$65537,MATCH($G931,l_goods!$A$3:$A$65537,0)),INDEX(background_technosphere!$F$2:$F$65536,MATCH($G931,background_technosphere!$C$2:$C$65536,0))),INDEX(l_fp!$B$3:$B$65537,MATCH($G931,l_fp!$A$3:$A$65537,0))),"")</f>
        <v/>
      </c>
    </row>
    <row r="932" spans="2:8" x14ac:dyDescent="0.25">
      <c r="B932" s="109" t="str">
        <f>_xlfn.IFNA(INDEX(l_act!$B$3:$B$65537,MATCH($A932,l_act!$A$3:$A$65537,0)),"")</f>
        <v/>
      </c>
      <c r="D932" s="66" t="str">
        <f>_xlfn.IFNA(_xlfn.IFNA(_xlfn.IFNA(INDEX(l_goods!$B$3:$B$65537,MATCH($C932,l_goods!$A$3:$A$65537,0)),INDEX(background_technosphere!$F$2:$F$65536,MATCH($C932,background_technosphere!$C$2:$C$65536,0))),INDEX(l_fp!$B$3:$B$65537,MATCH($C932,l_fp!$A$3:$A$65537,0))),"")</f>
        <v/>
      </c>
      <c r="H932" s="110" t="str">
        <f>_xlfn.IFNA(_xlfn.IFNA(_xlfn.IFNA(INDEX(l_goods!$B$3:$B$65537,MATCH($G932,l_goods!$A$3:$A$65537,0)),INDEX(background_technosphere!$F$2:$F$65536,MATCH($G932,background_technosphere!$C$2:$C$65536,0))),INDEX(l_fp!$B$3:$B$65537,MATCH($G932,l_fp!$A$3:$A$65537,0))),"")</f>
        <v/>
      </c>
    </row>
    <row r="933" spans="2:8" x14ac:dyDescent="0.25">
      <c r="B933" s="109" t="str">
        <f>_xlfn.IFNA(INDEX(l_act!$B$3:$B$65537,MATCH($A933,l_act!$A$3:$A$65537,0)),"")</f>
        <v/>
      </c>
      <c r="D933" s="66" t="str">
        <f>_xlfn.IFNA(_xlfn.IFNA(_xlfn.IFNA(INDEX(l_goods!$B$3:$B$65537,MATCH($C933,l_goods!$A$3:$A$65537,0)),INDEX(background_technosphere!$F$2:$F$65536,MATCH($C933,background_technosphere!$C$2:$C$65536,0))),INDEX(l_fp!$B$3:$B$65537,MATCH($C933,l_fp!$A$3:$A$65537,0))),"")</f>
        <v/>
      </c>
      <c r="H933" s="110" t="str">
        <f>_xlfn.IFNA(_xlfn.IFNA(_xlfn.IFNA(INDEX(l_goods!$B$3:$B$65537,MATCH($G933,l_goods!$A$3:$A$65537,0)),INDEX(background_technosphere!$F$2:$F$65536,MATCH($G933,background_technosphere!$C$2:$C$65536,0))),INDEX(l_fp!$B$3:$B$65537,MATCH($G933,l_fp!$A$3:$A$65537,0))),"")</f>
        <v/>
      </c>
    </row>
    <row r="934" spans="2:8" x14ac:dyDescent="0.25">
      <c r="B934" s="109" t="str">
        <f>_xlfn.IFNA(INDEX(l_act!$B$3:$B$65537,MATCH($A934,l_act!$A$3:$A$65537,0)),"")</f>
        <v/>
      </c>
      <c r="D934" s="66" t="str">
        <f>_xlfn.IFNA(_xlfn.IFNA(_xlfn.IFNA(INDEX(l_goods!$B$3:$B$65537,MATCH($C934,l_goods!$A$3:$A$65537,0)),INDEX(background_technosphere!$F$2:$F$65536,MATCH($C934,background_technosphere!$C$2:$C$65536,0))),INDEX(l_fp!$B$3:$B$65537,MATCH($C934,l_fp!$A$3:$A$65537,0))),"")</f>
        <v/>
      </c>
      <c r="H934" s="110" t="str">
        <f>_xlfn.IFNA(_xlfn.IFNA(_xlfn.IFNA(INDEX(l_goods!$B$3:$B$65537,MATCH($G934,l_goods!$A$3:$A$65537,0)),INDEX(background_technosphere!$F$2:$F$65536,MATCH($G934,background_technosphere!$C$2:$C$65536,0))),INDEX(l_fp!$B$3:$B$65537,MATCH($G934,l_fp!$A$3:$A$65537,0))),"")</f>
        <v/>
      </c>
    </row>
    <row r="935" spans="2:8" x14ac:dyDescent="0.25">
      <c r="B935" s="109" t="str">
        <f>_xlfn.IFNA(INDEX(l_act!$B$3:$B$65537,MATCH($A935,l_act!$A$3:$A$65537,0)),"")</f>
        <v/>
      </c>
      <c r="D935" s="66" t="str">
        <f>_xlfn.IFNA(_xlfn.IFNA(_xlfn.IFNA(INDEX(l_goods!$B$3:$B$65537,MATCH($C935,l_goods!$A$3:$A$65537,0)),INDEX(background_technosphere!$F$2:$F$65536,MATCH($C935,background_technosphere!$C$2:$C$65536,0))),INDEX(l_fp!$B$3:$B$65537,MATCH($C935,l_fp!$A$3:$A$65537,0))),"")</f>
        <v/>
      </c>
      <c r="H935" s="110" t="str">
        <f>_xlfn.IFNA(_xlfn.IFNA(_xlfn.IFNA(INDEX(l_goods!$B$3:$B$65537,MATCH($G935,l_goods!$A$3:$A$65537,0)),INDEX(background_technosphere!$F$2:$F$65536,MATCH($G935,background_technosphere!$C$2:$C$65536,0))),INDEX(l_fp!$B$3:$B$65537,MATCH($G935,l_fp!$A$3:$A$65537,0))),"")</f>
        <v/>
      </c>
    </row>
    <row r="936" spans="2:8" x14ac:dyDescent="0.25">
      <c r="B936" s="109" t="str">
        <f>_xlfn.IFNA(INDEX(l_act!$B$3:$B$65537,MATCH($A936,l_act!$A$3:$A$65537,0)),"")</f>
        <v/>
      </c>
      <c r="D936" s="66" t="str">
        <f>_xlfn.IFNA(_xlfn.IFNA(_xlfn.IFNA(INDEX(l_goods!$B$3:$B$65537,MATCH($C936,l_goods!$A$3:$A$65537,0)),INDEX(background_technosphere!$F$2:$F$65536,MATCH($C936,background_technosphere!$C$2:$C$65536,0))),INDEX(l_fp!$B$3:$B$65537,MATCH($C936,l_fp!$A$3:$A$65537,0))),"")</f>
        <v/>
      </c>
      <c r="H936" s="110" t="str">
        <f>_xlfn.IFNA(_xlfn.IFNA(_xlfn.IFNA(INDEX(l_goods!$B$3:$B$65537,MATCH($G936,l_goods!$A$3:$A$65537,0)),INDEX(background_technosphere!$F$2:$F$65536,MATCH($G936,background_technosphere!$C$2:$C$65536,0))),INDEX(l_fp!$B$3:$B$65537,MATCH($G936,l_fp!$A$3:$A$65537,0))),"")</f>
        <v/>
      </c>
    </row>
    <row r="937" spans="2:8" x14ac:dyDescent="0.25">
      <c r="B937" s="109" t="str">
        <f>_xlfn.IFNA(INDEX(l_act!$B$3:$B$65537,MATCH($A937,l_act!$A$3:$A$65537,0)),"")</f>
        <v/>
      </c>
      <c r="D937" s="66" t="str">
        <f>_xlfn.IFNA(_xlfn.IFNA(_xlfn.IFNA(INDEX(l_goods!$B$3:$B$65537,MATCH($C937,l_goods!$A$3:$A$65537,0)),INDEX(background_technosphere!$F$2:$F$65536,MATCH($C937,background_technosphere!$C$2:$C$65536,0))),INDEX(l_fp!$B$3:$B$65537,MATCH($C937,l_fp!$A$3:$A$65537,0))),"")</f>
        <v/>
      </c>
      <c r="H937" s="110" t="str">
        <f>_xlfn.IFNA(_xlfn.IFNA(_xlfn.IFNA(INDEX(l_goods!$B$3:$B$65537,MATCH($G937,l_goods!$A$3:$A$65537,0)),INDEX(background_technosphere!$F$2:$F$65536,MATCH($G937,background_technosphere!$C$2:$C$65536,0))),INDEX(l_fp!$B$3:$B$65537,MATCH($G937,l_fp!$A$3:$A$65537,0))),"")</f>
        <v/>
      </c>
    </row>
    <row r="938" spans="2:8" x14ac:dyDescent="0.25">
      <c r="B938" s="109" t="str">
        <f>_xlfn.IFNA(INDEX(l_act!$B$3:$B$65537,MATCH($A938,l_act!$A$3:$A$65537,0)),"")</f>
        <v/>
      </c>
      <c r="D938" s="66" t="str">
        <f>_xlfn.IFNA(_xlfn.IFNA(_xlfn.IFNA(INDEX(l_goods!$B$3:$B$65537,MATCH($C938,l_goods!$A$3:$A$65537,0)),INDEX(background_technosphere!$F$2:$F$65536,MATCH($C938,background_technosphere!$C$2:$C$65536,0))),INDEX(l_fp!$B$3:$B$65537,MATCH($C938,l_fp!$A$3:$A$65537,0))),"")</f>
        <v/>
      </c>
      <c r="H938" s="110" t="str">
        <f>_xlfn.IFNA(_xlfn.IFNA(_xlfn.IFNA(INDEX(l_goods!$B$3:$B$65537,MATCH($G938,l_goods!$A$3:$A$65537,0)),INDEX(background_technosphere!$F$2:$F$65536,MATCH($G938,background_technosphere!$C$2:$C$65536,0))),INDEX(l_fp!$B$3:$B$65537,MATCH($G938,l_fp!$A$3:$A$65537,0))),"")</f>
        <v/>
      </c>
    </row>
    <row r="939" spans="2:8" x14ac:dyDescent="0.25">
      <c r="B939" s="109" t="str">
        <f>_xlfn.IFNA(INDEX(l_act!$B$3:$B$65537,MATCH($A939,l_act!$A$3:$A$65537,0)),"")</f>
        <v/>
      </c>
      <c r="D939" s="66" t="str">
        <f>_xlfn.IFNA(_xlfn.IFNA(_xlfn.IFNA(INDEX(l_goods!$B$3:$B$65537,MATCH($C939,l_goods!$A$3:$A$65537,0)),INDEX(background_technosphere!$F$2:$F$65536,MATCH($C939,background_technosphere!$C$2:$C$65536,0))),INDEX(l_fp!$B$3:$B$65537,MATCH($C939,l_fp!$A$3:$A$65537,0))),"")</f>
        <v/>
      </c>
      <c r="H939" s="110" t="str">
        <f>_xlfn.IFNA(_xlfn.IFNA(_xlfn.IFNA(INDEX(l_goods!$B$3:$B$65537,MATCH($G939,l_goods!$A$3:$A$65537,0)),INDEX(background_technosphere!$F$2:$F$65536,MATCH($G939,background_technosphere!$C$2:$C$65536,0))),INDEX(l_fp!$B$3:$B$65537,MATCH($G939,l_fp!$A$3:$A$65537,0))),"")</f>
        <v/>
      </c>
    </row>
    <row r="940" spans="2:8" x14ac:dyDescent="0.25">
      <c r="B940" s="109" t="str">
        <f>_xlfn.IFNA(INDEX(l_act!$B$3:$B$65537,MATCH($A940,l_act!$A$3:$A$65537,0)),"")</f>
        <v/>
      </c>
      <c r="D940" s="66" t="str">
        <f>_xlfn.IFNA(_xlfn.IFNA(_xlfn.IFNA(INDEX(l_goods!$B$3:$B$65537,MATCH($C940,l_goods!$A$3:$A$65537,0)),INDEX(background_technosphere!$F$2:$F$65536,MATCH($C940,background_technosphere!$C$2:$C$65536,0))),INDEX(l_fp!$B$3:$B$65537,MATCH($C940,l_fp!$A$3:$A$65537,0))),"")</f>
        <v/>
      </c>
      <c r="H940" s="110" t="str">
        <f>_xlfn.IFNA(_xlfn.IFNA(_xlfn.IFNA(INDEX(l_goods!$B$3:$B$65537,MATCH($G940,l_goods!$A$3:$A$65537,0)),INDEX(background_technosphere!$F$2:$F$65536,MATCH($G940,background_technosphere!$C$2:$C$65536,0))),INDEX(l_fp!$B$3:$B$65537,MATCH($G940,l_fp!$A$3:$A$65537,0))),"")</f>
        <v/>
      </c>
    </row>
    <row r="941" spans="2:8" x14ac:dyDescent="0.25">
      <c r="B941" s="109" t="str">
        <f>_xlfn.IFNA(INDEX(l_act!$B$3:$B$65537,MATCH($A941,l_act!$A$3:$A$65537,0)),"")</f>
        <v/>
      </c>
      <c r="D941" s="66" t="str">
        <f>_xlfn.IFNA(_xlfn.IFNA(_xlfn.IFNA(INDEX(l_goods!$B$3:$B$65537,MATCH($C941,l_goods!$A$3:$A$65537,0)),INDEX(background_technosphere!$F$2:$F$65536,MATCH($C941,background_technosphere!$C$2:$C$65536,0))),INDEX(l_fp!$B$3:$B$65537,MATCH($C941,l_fp!$A$3:$A$65537,0))),"")</f>
        <v/>
      </c>
      <c r="H941" s="110" t="str">
        <f>_xlfn.IFNA(_xlfn.IFNA(_xlfn.IFNA(INDEX(l_goods!$B$3:$B$65537,MATCH($G941,l_goods!$A$3:$A$65537,0)),INDEX(background_technosphere!$F$2:$F$65536,MATCH($G941,background_technosphere!$C$2:$C$65536,0))),INDEX(l_fp!$B$3:$B$65537,MATCH($G941,l_fp!$A$3:$A$65537,0))),"")</f>
        <v/>
      </c>
    </row>
    <row r="942" spans="2:8" x14ac:dyDescent="0.25">
      <c r="B942" s="109" t="str">
        <f>_xlfn.IFNA(INDEX(l_act!$B$3:$B$65537,MATCH($A942,l_act!$A$3:$A$65537,0)),"")</f>
        <v/>
      </c>
      <c r="D942" s="66" t="str">
        <f>_xlfn.IFNA(_xlfn.IFNA(_xlfn.IFNA(INDEX(l_goods!$B$3:$B$65537,MATCH($C942,l_goods!$A$3:$A$65537,0)),INDEX(background_technosphere!$F$2:$F$65536,MATCH($C942,background_technosphere!$C$2:$C$65536,0))),INDEX(l_fp!$B$3:$B$65537,MATCH($C942,l_fp!$A$3:$A$65537,0))),"")</f>
        <v/>
      </c>
      <c r="H942" s="110" t="str">
        <f>_xlfn.IFNA(_xlfn.IFNA(_xlfn.IFNA(INDEX(l_goods!$B$3:$B$65537,MATCH($G942,l_goods!$A$3:$A$65537,0)),INDEX(background_technosphere!$F$2:$F$65536,MATCH($G942,background_technosphere!$C$2:$C$65536,0))),INDEX(l_fp!$B$3:$B$65537,MATCH($G942,l_fp!$A$3:$A$65537,0))),"")</f>
        <v/>
      </c>
    </row>
    <row r="943" spans="2:8" x14ac:dyDescent="0.25">
      <c r="B943" s="109" t="str">
        <f>_xlfn.IFNA(INDEX(l_act!$B$3:$B$65537,MATCH($A943,l_act!$A$3:$A$65537,0)),"")</f>
        <v/>
      </c>
      <c r="D943" s="66" t="str">
        <f>_xlfn.IFNA(_xlfn.IFNA(_xlfn.IFNA(INDEX(l_goods!$B$3:$B$65537,MATCH($C943,l_goods!$A$3:$A$65537,0)),INDEX(background_technosphere!$F$2:$F$65536,MATCH($C943,background_technosphere!$C$2:$C$65536,0))),INDEX(l_fp!$B$3:$B$65537,MATCH($C943,l_fp!$A$3:$A$65537,0))),"")</f>
        <v/>
      </c>
      <c r="H943" s="110" t="str">
        <f>_xlfn.IFNA(_xlfn.IFNA(_xlfn.IFNA(INDEX(l_goods!$B$3:$B$65537,MATCH($G943,l_goods!$A$3:$A$65537,0)),INDEX(background_technosphere!$F$2:$F$65536,MATCH($G943,background_technosphere!$C$2:$C$65536,0))),INDEX(l_fp!$B$3:$B$65537,MATCH($G943,l_fp!$A$3:$A$65537,0))),"")</f>
        <v/>
      </c>
    </row>
    <row r="944" spans="2:8" x14ac:dyDescent="0.25">
      <c r="B944" s="109" t="str">
        <f>_xlfn.IFNA(INDEX(l_act!$B$3:$B$65537,MATCH($A944,l_act!$A$3:$A$65537,0)),"")</f>
        <v/>
      </c>
      <c r="D944" s="66" t="str">
        <f>_xlfn.IFNA(_xlfn.IFNA(_xlfn.IFNA(INDEX(l_goods!$B$3:$B$65537,MATCH($C944,l_goods!$A$3:$A$65537,0)),INDEX(background_technosphere!$F$2:$F$65536,MATCH($C944,background_technosphere!$C$2:$C$65536,0))),INDEX(l_fp!$B$3:$B$65537,MATCH($C944,l_fp!$A$3:$A$65537,0))),"")</f>
        <v/>
      </c>
      <c r="H944" s="110" t="str">
        <f>_xlfn.IFNA(_xlfn.IFNA(_xlfn.IFNA(INDEX(l_goods!$B$3:$B$65537,MATCH($G944,l_goods!$A$3:$A$65537,0)),INDEX(background_technosphere!$F$2:$F$65536,MATCH($G944,background_technosphere!$C$2:$C$65536,0))),INDEX(l_fp!$B$3:$B$65537,MATCH($G944,l_fp!$A$3:$A$65537,0))),"")</f>
        <v/>
      </c>
    </row>
    <row r="945" spans="2:8" x14ac:dyDescent="0.25">
      <c r="B945" s="109" t="str">
        <f>_xlfn.IFNA(INDEX(l_act!$B$3:$B$65537,MATCH($A945,l_act!$A$3:$A$65537,0)),"")</f>
        <v/>
      </c>
      <c r="D945" s="66" t="str">
        <f>_xlfn.IFNA(_xlfn.IFNA(_xlfn.IFNA(INDEX(l_goods!$B$3:$B$65537,MATCH($C945,l_goods!$A$3:$A$65537,0)),INDEX(background_technosphere!$F$2:$F$65536,MATCH($C945,background_technosphere!$C$2:$C$65536,0))),INDEX(l_fp!$B$3:$B$65537,MATCH($C945,l_fp!$A$3:$A$65537,0))),"")</f>
        <v/>
      </c>
      <c r="H945" s="110" t="str">
        <f>_xlfn.IFNA(_xlfn.IFNA(_xlfn.IFNA(INDEX(l_goods!$B$3:$B$65537,MATCH($G945,l_goods!$A$3:$A$65537,0)),INDEX(background_technosphere!$F$2:$F$65536,MATCH($G945,background_technosphere!$C$2:$C$65536,0))),INDEX(l_fp!$B$3:$B$65537,MATCH($G945,l_fp!$A$3:$A$65537,0))),"")</f>
        <v/>
      </c>
    </row>
    <row r="946" spans="2:8" x14ac:dyDescent="0.25">
      <c r="B946" s="109" t="str">
        <f>_xlfn.IFNA(INDEX(l_act!$B$3:$B$65537,MATCH($A946,l_act!$A$3:$A$65537,0)),"")</f>
        <v/>
      </c>
      <c r="D946" s="66" t="str">
        <f>_xlfn.IFNA(_xlfn.IFNA(_xlfn.IFNA(INDEX(l_goods!$B$3:$B$65537,MATCH($C946,l_goods!$A$3:$A$65537,0)),INDEX(background_technosphere!$F$2:$F$65536,MATCH($C946,background_technosphere!$C$2:$C$65536,0))),INDEX(l_fp!$B$3:$B$65537,MATCH($C946,l_fp!$A$3:$A$65537,0))),"")</f>
        <v/>
      </c>
      <c r="H946" s="110" t="str">
        <f>_xlfn.IFNA(_xlfn.IFNA(_xlfn.IFNA(INDEX(l_goods!$B$3:$B$65537,MATCH($G946,l_goods!$A$3:$A$65537,0)),INDEX(background_technosphere!$F$2:$F$65536,MATCH($G946,background_technosphere!$C$2:$C$65536,0))),INDEX(l_fp!$B$3:$B$65537,MATCH($G946,l_fp!$A$3:$A$65537,0))),"")</f>
        <v/>
      </c>
    </row>
    <row r="947" spans="2:8" x14ac:dyDescent="0.25">
      <c r="B947" s="109" t="str">
        <f>_xlfn.IFNA(INDEX(l_act!$B$3:$B$65537,MATCH($A947,l_act!$A$3:$A$65537,0)),"")</f>
        <v/>
      </c>
      <c r="D947" s="66" t="str">
        <f>_xlfn.IFNA(_xlfn.IFNA(_xlfn.IFNA(INDEX(l_goods!$B$3:$B$65537,MATCH($C947,l_goods!$A$3:$A$65537,0)),INDEX(background_technosphere!$F$2:$F$65536,MATCH($C947,background_technosphere!$C$2:$C$65536,0))),INDEX(l_fp!$B$3:$B$65537,MATCH($C947,l_fp!$A$3:$A$65537,0))),"")</f>
        <v/>
      </c>
      <c r="H947" s="110" t="str">
        <f>_xlfn.IFNA(_xlfn.IFNA(_xlfn.IFNA(INDEX(l_goods!$B$3:$B$65537,MATCH($G947,l_goods!$A$3:$A$65537,0)),INDEX(background_technosphere!$F$2:$F$65536,MATCH($G947,background_technosphere!$C$2:$C$65536,0))),INDEX(l_fp!$B$3:$B$65537,MATCH($G947,l_fp!$A$3:$A$65537,0))),"")</f>
        <v/>
      </c>
    </row>
    <row r="948" spans="2:8" x14ac:dyDescent="0.25">
      <c r="B948" s="109" t="str">
        <f>_xlfn.IFNA(INDEX(l_act!$B$3:$B$65537,MATCH($A948,l_act!$A$3:$A$65537,0)),"")</f>
        <v/>
      </c>
      <c r="D948" s="66" t="str">
        <f>_xlfn.IFNA(_xlfn.IFNA(_xlfn.IFNA(INDEX(l_goods!$B$3:$B$65537,MATCH($C948,l_goods!$A$3:$A$65537,0)),INDEX(background_technosphere!$F$2:$F$65536,MATCH($C948,background_technosphere!$C$2:$C$65536,0))),INDEX(l_fp!$B$3:$B$65537,MATCH($C948,l_fp!$A$3:$A$65537,0))),"")</f>
        <v/>
      </c>
      <c r="H948" s="110" t="str">
        <f>_xlfn.IFNA(_xlfn.IFNA(_xlfn.IFNA(INDEX(l_goods!$B$3:$B$65537,MATCH($G948,l_goods!$A$3:$A$65537,0)),INDEX(background_technosphere!$F$2:$F$65536,MATCH($G948,background_technosphere!$C$2:$C$65536,0))),INDEX(l_fp!$B$3:$B$65537,MATCH($G948,l_fp!$A$3:$A$65537,0))),"")</f>
        <v/>
      </c>
    </row>
    <row r="949" spans="2:8" x14ac:dyDescent="0.25">
      <c r="B949" s="109" t="str">
        <f>_xlfn.IFNA(INDEX(l_act!$B$3:$B$65537,MATCH($A949,l_act!$A$3:$A$65537,0)),"")</f>
        <v/>
      </c>
      <c r="D949" s="66" t="str">
        <f>_xlfn.IFNA(_xlfn.IFNA(_xlfn.IFNA(INDEX(l_goods!$B$3:$B$65537,MATCH($C949,l_goods!$A$3:$A$65537,0)),INDEX(background_technosphere!$F$2:$F$65536,MATCH($C949,background_technosphere!$C$2:$C$65536,0))),INDEX(l_fp!$B$3:$B$65537,MATCH($C949,l_fp!$A$3:$A$65537,0))),"")</f>
        <v/>
      </c>
      <c r="H949" s="110" t="str">
        <f>_xlfn.IFNA(_xlfn.IFNA(_xlfn.IFNA(INDEX(l_goods!$B$3:$B$65537,MATCH($G949,l_goods!$A$3:$A$65537,0)),INDEX(background_technosphere!$F$2:$F$65536,MATCH($G949,background_technosphere!$C$2:$C$65536,0))),INDEX(l_fp!$B$3:$B$65537,MATCH($G949,l_fp!$A$3:$A$65537,0))),"")</f>
        <v/>
      </c>
    </row>
    <row r="950" spans="2:8" x14ac:dyDescent="0.25">
      <c r="B950" s="109" t="str">
        <f>_xlfn.IFNA(INDEX(l_act!$B$3:$B$65537,MATCH($A950,l_act!$A$3:$A$65537,0)),"")</f>
        <v/>
      </c>
      <c r="D950" s="66" t="str">
        <f>_xlfn.IFNA(_xlfn.IFNA(_xlfn.IFNA(INDEX(l_goods!$B$3:$B$65537,MATCH($C950,l_goods!$A$3:$A$65537,0)),INDEX(background_technosphere!$F$2:$F$65536,MATCH($C950,background_technosphere!$C$2:$C$65536,0))),INDEX(l_fp!$B$3:$B$65537,MATCH($C950,l_fp!$A$3:$A$65537,0))),"")</f>
        <v/>
      </c>
      <c r="H950" s="110" t="str">
        <f>_xlfn.IFNA(_xlfn.IFNA(_xlfn.IFNA(INDEX(l_goods!$B$3:$B$65537,MATCH($G950,l_goods!$A$3:$A$65537,0)),INDEX(background_technosphere!$F$2:$F$65536,MATCH($G950,background_technosphere!$C$2:$C$65536,0))),INDEX(l_fp!$B$3:$B$65537,MATCH($G950,l_fp!$A$3:$A$65537,0))),"")</f>
        <v/>
      </c>
    </row>
    <row r="951" spans="2:8" x14ac:dyDescent="0.25">
      <c r="B951" s="109" t="str">
        <f>_xlfn.IFNA(INDEX(l_act!$B$3:$B$65537,MATCH($A951,l_act!$A$3:$A$65537,0)),"")</f>
        <v/>
      </c>
      <c r="D951" s="66" t="str">
        <f>_xlfn.IFNA(_xlfn.IFNA(_xlfn.IFNA(INDEX(l_goods!$B$3:$B$65537,MATCH($C951,l_goods!$A$3:$A$65537,0)),INDEX(background_technosphere!$F$2:$F$65536,MATCH($C951,background_technosphere!$C$2:$C$65536,0))),INDEX(l_fp!$B$3:$B$65537,MATCH($C951,l_fp!$A$3:$A$65537,0))),"")</f>
        <v/>
      </c>
      <c r="H951" s="110" t="str">
        <f>_xlfn.IFNA(_xlfn.IFNA(_xlfn.IFNA(INDEX(l_goods!$B$3:$B$65537,MATCH($G951,l_goods!$A$3:$A$65537,0)),INDEX(background_technosphere!$F$2:$F$65536,MATCH($G951,background_technosphere!$C$2:$C$65536,0))),INDEX(l_fp!$B$3:$B$65537,MATCH($G951,l_fp!$A$3:$A$65537,0))),"")</f>
        <v/>
      </c>
    </row>
    <row r="952" spans="2:8" x14ac:dyDescent="0.25">
      <c r="B952" s="109" t="str">
        <f>_xlfn.IFNA(INDEX(l_act!$B$3:$B$65537,MATCH($A952,l_act!$A$3:$A$65537,0)),"")</f>
        <v/>
      </c>
      <c r="D952" s="66" t="str">
        <f>_xlfn.IFNA(_xlfn.IFNA(_xlfn.IFNA(INDEX(l_goods!$B$3:$B$65537,MATCH($C952,l_goods!$A$3:$A$65537,0)),INDEX(background_technosphere!$F$2:$F$65536,MATCH($C952,background_technosphere!$C$2:$C$65536,0))),INDEX(l_fp!$B$3:$B$65537,MATCH($C952,l_fp!$A$3:$A$65537,0))),"")</f>
        <v/>
      </c>
      <c r="H952" s="110" t="str">
        <f>_xlfn.IFNA(_xlfn.IFNA(_xlfn.IFNA(INDEX(l_goods!$B$3:$B$65537,MATCH($G952,l_goods!$A$3:$A$65537,0)),INDEX(background_technosphere!$F$2:$F$65536,MATCH($G952,background_technosphere!$C$2:$C$65536,0))),INDEX(l_fp!$B$3:$B$65537,MATCH($G952,l_fp!$A$3:$A$65537,0))),"")</f>
        <v/>
      </c>
    </row>
    <row r="953" spans="2:8" x14ac:dyDescent="0.25">
      <c r="B953" s="109" t="str">
        <f>_xlfn.IFNA(INDEX(l_act!$B$3:$B$65537,MATCH($A953,l_act!$A$3:$A$65537,0)),"")</f>
        <v/>
      </c>
      <c r="D953" s="66" t="str">
        <f>_xlfn.IFNA(_xlfn.IFNA(_xlfn.IFNA(INDEX(l_goods!$B$3:$B$65537,MATCH($C953,l_goods!$A$3:$A$65537,0)),INDEX(background_technosphere!$F$2:$F$65536,MATCH($C953,background_technosphere!$C$2:$C$65536,0))),INDEX(l_fp!$B$3:$B$65537,MATCH($C953,l_fp!$A$3:$A$65537,0))),"")</f>
        <v/>
      </c>
      <c r="H953" s="110" t="str">
        <f>_xlfn.IFNA(_xlfn.IFNA(_xlfn.IFNA(INDEX(l_goods!$B$3:$B$65537,MATCH($G953,l_goods!$A$3:$A$65537,0)),INDEX(background_technosphere!$F$2:$F$65536,MATCH($G953,background_technosphere!$C$2:$C$65536,0))),INDEX(l_fp!$B$3:$B$65537,MATCH($G953,l_fp!$A$3:$A$65537,0))),"")</f>
        <v/>
      </c>
    </row>
    <row r="954" spans="2:8" x14ac:dyDescent="0.25">
      <c r="B954" s="109" t="str">
        <f>_xlfn.IFNA(INDEX(l_act!$B$3:$B$65537,MATCH($A954,l_act!$A$3:$A$65537,0)),"")</f>
        <v/>
      </c>
      <c r="D954" s="66" t="str">
        <f>_xlfn.IFNA(_xlfn.IFNA(_xlfn.IFNA(INDEX(l_goods!$B$3:$B$65537,MATCH($C954,l_goods!$A$3:$A$65537,0)),INDEX(background_technosphere!$F$2:$F$65536,MATCH($C954,background_technosphere!$C$2:$C$65536,0))),INDEX(l_fp!$B$3:$B$65537,MATCH($C954,l_fp!$A$3:$A$65537,0))),"")</f>
        <v/>
      </c>
      <c r="H954" s="110" t="str">
        <f>_xlfn.IFNA(_xlfn.IFNA(_xlfn.IFNA(INDEX(l_goods!$B$3:$B$65537,MATCH($G954,l_goods!$A$3:$A$65537,0)),INDEX(background_technosphere!$F$2:$F$65536,MATCH($G954,background_technosphere!$C$2:$C$65536,0))),INDEX(l_fp!$B$3:$B$65537,MATCH($G954,l_fp!$A$3:$A$65537,0))),"")</f>
        <v/>
      </c>
    </row>
    <row r="955" spans="2:8" x14ac:dyDescent="0.25">
      <c r="B955" s="109" t="str">
        <f>_xlfn.IFNA(INDEX(l_act!$B$3:$B$65537,MATCH($A955,l_act!$A$3:$A$65537,0)),"")</f>
        <v/>
      </c>
      <c r="D955" s="66" t="str">
        <f>_xlfn.IFNA(_xlfn.IFNA(_xlfn.IFNA(INDEX(l_goods!$B$3:$B$65537,MATCH($C955,l_goods!$A$3:$A$65537,0)),INDEX(background_technosphere!$F$2:$F$65536,MATCH($C955,background_technosphere!$C$2:$C$65536,0))),INDEX(l_fp!$B$3:$B$65537,MATCH($C955,l_fp!$A$3:$A$65537,0))),"")</f>
        <v/>
      </c>
      <c r="H955" s="110" t="str">
        <f>_xlfn.IFNA(_xlfn.IFNA(_xlfn.IFNA(INDEX(l_goods!$B$3:$B$65537,MATCH($G955,l_goods!$A$3:$A$65537,0)),INDEX(background_technosphere!$F$2:$F$65536,MATCH($G955,background_technosphere!$C$2:$C$65536,0))),INDEX(l_fp!$B$3:$B$65537,MATCH($G955,l_fp!$A$3:$A$65537,0))),"")</f>
        <v/>
      </c>
    </row>
    <row r="956" spans="2:8" x14ac:dyDescent="0.25">
      <c r="B956" s="109" t="str">
        <f>_xlfn.IFNA(INDEX(l_act!$B$3:$B$65537,MATCH($A956,l_act!$A$3:$A$65537,0)),"")</f>
        <v/>
      </c>
      <c r="D956" s="66" t="str">
        <f>_xlfn.IFNA(_xlfn.IFNA(_xlfn.IFNA(INDEX(l_goods!$B$3:$B$65537,MATCH($C956,l_goods!$A$3:$A$65537,0)),INDEX(background_technosphere!$F$2:$F$65536,MATCH($C956,background_technosphere!$C$2:$C$65536,0))),INDEX(l_fp!$B$3:$B$65537,MATCH($C956,l_fp!$A$3:$A$65537,0))),"")</f>
        <v/>
      </c>
      <c r="H956" s="110" t="str">
        <f>_xlfn.IFNA(_xlfn.IFNA(_xlfn.IFNA(INDEX(l_goods!$B$3:$B$65537,MATCH($G956,l_goods!$A$3:$A$65537,0)),INDEX(background_technosphere!$F$2:$F$65536,MATCH($G956,background_technosphere!$C$2:$C$65536,0))),INDEX(l_fp!$B$3:$B$65537,MATCH($G956,l_fp!$A$3:$A$65537,0))),"")</f>
        <v/>
      </c>
    </row>
    <row r="957" spans="2:8" x14ac:dyDescent="0.25">
      <c r="B957" s="109" t="str">
        <f>_xlfn.IFNA(INDEX(l_act!$B$3:$B$65537,MATCH($A957,l_act!$A$3:$A$65537,0)),"")</f>
        <v/>
      </c>
      <c r="D957" s="66" t="str">
        <f>_xlfn.IFNA(_xlfn.IFNA(_xlfn.IFNA(INDEX(l_goods!$B$3:$B$65537,MATCH($C957,l_goods!$A$3:$A$65537,0)),INDEX(background_technosphere!$F$2:$F$65536,MATCH($C957,background_technosphere!$C$2:$C$65536,0))),INDEX(l_fp!$B$3:$B$65537,MATCH($C957,l_fp!$A$3:$A$65537,0))),"")</f>
        <v/>
      </c>
      <c r="H957" s="110" t="str">
        <f>_xlfn.IFNA(_xlfn.IFNA(_xlfn.IFNA(INDEX(l_goods!$B$3:$B$65537,MATCH($G957,l_goods!$A$3:$A$65537,0)),INDEX(background_technosphere!$F$2:$F$65536,MATCH($G957,background_technosphere!$C$2:$C$65536,0))),INDEX(l_fp!$B$3:$B$65537,MATCH($G957,l_fp!$A$3:$A$65537,0))),"")</f>
        <v/>
      </c>
    </row>
    <row r="958" spans="2:8" x14ac:dyDescent="0.25">
      <c r="B958" s="109" t="str">
        <f>_xlfn.IFNA(INDEX(l_act!$B$3:$B$65537,MATCH($A958,l_act!$A$3:$A$65537,0)),"")</f>
        <v/>
      </c>
      <c r="D958" s="66" t="str">
        <f>_xlfn.IFNA(_xlfn.IFNA(_xlfn.IFNA(INDEX(l_goods!$B$3:$B$65537,MATCH($C958,l_goods!$A$3:$A$65537,0)),INDEX(background_technosphere!$F$2:$F$65536,MATCH($C958,background_technosphere!$C$2:$C$65536,0))),INDEX(l_fp!$B$3:$B$65537,MATCH($C958,l_fp!$A$3:$A$65537,0))),"")</f>
        <v/>
      </c>
      <c r="H958" s="110" t="str">
        <f>_xlfn.IFNA(_xlfn.IFNA(_xlfn.IFNA(INDEX(l_goods!$B$3:$B$65537,MATCH($G958,l_goods!$A$3:$A$65537,0)),INDEX(background_technosphere!$F$2:$F$65536,MATCH($G958,background_technosphere!$C$2:$C$65536,0))),INDEX(l_fp!$B$3:$B$65537,MATCH($G958,l_fp!$A$3:$A$65537,0))),"")</f>
        <v/>
      </c>
    </row>
    <row r="959" spans="2:8" x14ac:dyDescent="0.25">
      <c r="B959" s="109" t="str">
        <f>_xlfn.IFNA(INDEX(l_act!$B$3:$B$65537,MATCH($A959,l_act!$A$3:$A$65537,0)),"")</f>
        <v/>
      </c>
      <c r="D959" s="66" t="str">
        <f>_xlfn.IFNA(_xlfn.IFNA(_xlfn.IFNA(INDEX(l_goods!$B$3:$B$65537,MATCH($C959,l_goods!$A$3:$A$65537,0)),INDEX(background_technosphere!$F$2:$F$65536,MATCH($C959,background_technosphere!$C$2:$C$65536,0))),INDEX(l_fp!$B$3:$B$65537,MATCH($C959,l_fp!$A$3:$A$65537,0))),"")</f>
        <v/>
      </c>
      <c r="H959" s="110" t="str">
        <f>_xlfn.IFNA(_xlfn.IFNA(_xlfn.IFNA(INDEX(l_goods!$B$3:$B$65537,MATCH($G959,l_goods!$A$3:$A$65537,0)),INDEX(background_technosphere!$F$2:$F$65536,MATCH($G959,background_technosphere!$C$2:$C$65536,0))),INDEX(l_fp!$B$3:$B$65537,MATCH($G959,l_fp!$A$3:$A$65537,0))),"")</f>
        <v/>
      </c>
    </row>
    <row r="960" spans="2:8" x14ac:dyDescent="0.25">
      <c r="B960" s="109" t="str">
        <f>_xlfn.IFNA(INDEX(l_act!$B$3:$B$65537,MATCH($A960,l_act!$A$3:$A$65537,0)),"")</f>
        <v/>
      </c>
      <c r="D960" s="66" t="str">
        <f>_xlfn.IFNA(_xlfn.IFNA(_xlfn.IFNA(INDEX(l_goods!$B$3:$B$65537,MATCH($C960,l_goods!$A$3:$A$65537,0)),INDEX(background_technosphere!$F$2:$F$65536,MATCH($C960,background_technosphere!$C$2:$C$65536,0))),INDEX(l_fp!$B$3:$B$65537,MATCH($C960,l_fp!$A$3:$A$65537,0))),"")</f>
        <v/>
      </c>
      <c r="H960" s="110" t="str">
        <f>_xlfn.IFNA(_xlfn.IFNA(_xlfn.IFNA(INDEX(l_goods!$B$3:$B$65537,MATCH($G960,l_goods!$A$3:$A$65537,0)),INDEX(background_technosphere!$F$2:$F$65536,MATCH($G960,background_technosphere!$C$2:$C$65536,0))),INDEX(l_fp!$B$3:$B$65537,MATCH($G960,l_fp!$A$3:$A$65537,0))),"")</f>
        <v/>
      </c>
    </row>
    <row r="961" spans="2:8" x14ac:dyDescent="0.25">
      <c r="B961" s="109" t="str">
        <f>_xlfn.IFNA(INDEX(l_act!$B$3:$B$65537,MATCH($A961,l_act!$A$3:$A$65537,0)),"")</f>
        <v/>
      </c>
      <c r="D961" s="66" t="str">
        <f>_xlfn.IFNA(_xlfn.IFNA(_xlfn.IFNA(INDEX(l_goods!$B$3:$B$65537,MATCH($C961,l_goods!$A$3:$A$65537,0)),INDEX(background_technosphere!$F$2:$F$65536,MATCH($C961,background_technosphere!$C$2:$C$65536,0))),INDEX(l_fp!$B$3:$B$65537,MATCH($C961,l_fp!$A$3:$A$65537,0))),"")</f>
        <v/>
      </c>
      <c r="H961" s="110" t="str">
        <f>_xlfn.IFNA(_xlfn.IFNA(_xlfn.IFNA(INDEX(l_goods!$B$3:$B$65537,MATCH($G961,l_goods!$A$3:$A$65537,0)),INDEX(background_technosphere!$F$2:$F$65536,MATCH($G961,background_technosphere!$C$2:$C$65536,0))),INDEX(l_fp!$B$3:$B$65537,MATCH($G961,l_fp!$A$3:$A$65537,0))),"")</f>
        <v/>
      </c>
    </row>
    <row r="962" spans="2:8" x14ac:dyDescent="0.25">
      <c r="B962" s="109" t="str">
        <f>_xlfn.IFNA(INDEX(l_act!$B$3:$B$65537,MATCH($A962,l_act!$A$3:$A$65537,0)),"")</f>
        <v/>
      </c>
      <c r="D962" s="66" t="str">
        <f>_xlfn.IFNA(_xlfn.IFNA(_xlfn.IFNA(INDEX(l_goods!$B$3:$B$65537,MATCH($C962,l_goods!$A$3:$A$65537,0)),INDEX(background_technosphere!$F$2:$F$65536,MATCH($C962,background_technosphere!$C$2:$C$65536,0))),INDEX(l_fp!$B$3:$B$65537,MATCH($C962,l_fp!$A$3:$A$65537,0))),"")</f>
        <v/>
      </c>
      <c r="H962" s="110" t="str">
        <f>_xlfn.IFNA(_xlfn.IFNA(_xlfn.IFNA(INDEX(l_goods!$B$3:$B$65537,MATCH($G962,l_goods!$A$3:$A$65537,0)),INDEX(background_technosphere!$F$2:$F$65536,MATCH($G962,background_technosphere!$C$2:$C$65536,0))),INDEX(l_fp!$B$3:$B$65537,MATCH($G962,l_fp!$A$3:$A$65537,0))),"")</f>
        <v/>
      </c>
    </row>
    <row r="963" spans="2:8" x14ac:dyDescent="0.25">
      <c r="B963" s="109" t="str">
        <f>_xlfn.IFNA(INDEX(l_act!$B$3:$B$65537,MATCH($A963,l_act!$A$3:$A$65537,0)),"")</f>
        <v/>
      </c>
      <c r="D963" s="66" t="str">
        <f>_xlfn.IFNA(_xlfn.IFNA(_xlfn.IFNA(INDEX(l_goods!$B$3:$B$65537,MATCH($C963,l_goods!$A$3:$A$65537,0)),INDEX(background_technosphere!$F$2:$F$65536,MATCH($C963,background_technosphere!$C$2:$C$65536,0))),INDEX(l_fp!$B$3:$B$65537,MATCH($C963,l_fp!$A$3:$A$65537,0))),"")</f>
        <v/>
      </c>
      <c r="H963" s="110" t="str">
        <f>_xlfn.IFNA(_xlfn.IFNA(_xlfn.IFNA(INDEX(l_goods!$B$3:$B$65537,MATCH($G963,l_goods!$A$3:$A$65537,0)),INDEX(background_technosphere!$F$2:$F$65536,MATCH($G963,background_technosphere!$C$2:$C$65536,0))),INDEX(l_fp!$B$3:$B$65537,MATCH($G963,l_fp!$A$3:$A$65537,0))),"")</f>
        <v/>
      </c>
    </row>
    <row r="964" spans="2:8" x14ac:dyDescent="0.25">
      <c r="B964" s="109" t="str">
        <f>_xlfn.IFNA(INDEX(l_act!$B$3:$B$65537,MATCH($A964,l_act!$A$3:$A$65537,0)),"")</f>
        <v/>
      </c>
      <c r="D964" s="66" t="str">
        <f>_xlfn.IFNA(_xlfn.IFNA(_xlfn.IFNA(INDEX(l_goods!$B$3:$B$65537,MATCH($C964,l_goods!$A$3:$A$65537,0)),INDEX(background_technosphere!$F$2:$F$65536,MATCH($C964,background_technosphere!$C$2:$C$65536,0))),INDEX(l_fp!$B$3:$B$65537,MATCH($C964,l_fp!$A$3:$A$65537,0))),"")</f>
        <v/>
      </c>
      <c r="H964" s="110" t="str">
        <f>_xlfn.IFNA(_xlfn.IFNA(_xlfn.IFNA(INDEX(l_goods!$B$3:$B$65537,MATCH($G964,l_goods!$A$3:$A$65537,0)),INDEX(background_technosphere!$F$2:$F$65536,MATCH($G964,background_technosphere!$C$2:$C$65536,0))),INDEX(l_fp!$B$3:$B$65537,MATCH($G964,l_fp!$A$3:$A$65537,0))),"")</f>
        <v/>
      </c>
    </row>
    <row r="965" spans="2:8" x14ac:dyDescent="0.25">
      <c r="B965" s="109" t="str">
        <f>_xlfn.IFNA(INDEX(l_act!$B$3:$B$65537,MATCH($A965,l_act!$A$3:$A$65537,0)),"")</f>
        <v/>
      </c>
      <c r="D965" s="66" t="str">
        <f>_xlfn.IFNA(_xlfn.IFNA(_xlfn.IFNA(INDEX(l_goods!$B$3:$B$65537,MATCH($C965,l_goods!$A$3:$A$65537,0)),INDEX(background_technosphere!$F$2:$F$65536,MATCH($C965,background_technosphere!$C$2:$C$65536,0))),INDEX(l_fp!$B$3:$B$65537,MATCH($C965,l_fp!$A$3:$A$65537,0))),"")</f>
        <v/>
      </c>
      <c r="H965" s="110" t="str">
        <f>_xlfn.IFNA(_xlfn.IFNA(_xlfn.IFNA(INDEX(l_goods!$B$3:$B$65537,MATCH($G965,l_goods!$A$3:$A$65537,0)),INDEX(background_technosphere!$F$2:$F$65536,MATCH($G965,background_technosphere!$C$2:$C$65536,0))),INDEX(l_fp!$B$3:$B$65537,MATCH($G965,l_fp!$A$3:$A$65537,0))),"")</f>
        <v/>
      </c>
    </row>
    <row r="966" spans="2:8" x14ac:dyDescent="0.25">
      <c r="B966" s="109" t="str">
        <f>_xlfn.IFNA(INDEX(l_act!$B$3:$B$65537,MATCH($A966,l_act!$A$3:$A$65537,0)),"")</f>
        <v/>
      </c>
      <c r="D966" s="66" t="str">
        <f>_xlfn.IFNA(_xlfn.IFNA(_xlfn.IFNA(INDEX(l_goods!$B$3:$B$65537,MATCH($C966,l_goods!$A$3:$A$65537,0)),INDEX(background_technosphere!$F$2:$F$65536,MATCH($C966,background_technosphere!$C$2:$C$65536,0))),INDEX(l_fp!$B$3:$B$65537,MATCH($C966,l_fp!$A$3:$A$65537,0))),"")</f>
        <v/>
      </c>
      <c r="H966" s="110" t="str">
        <f>_xlfn.IFNA(_xlfn.IFNA(_xlfn.IFNA(INDEX(l_goods!$B$3:$B$65537,MATCH($G966,l_goods!$A$3:$A$65537,0)),INDEX(background_technosphere!$F$2:$F$65536,MATCH($G966,background_technosphere!$C$2:$C$65536,0))),INDEX(l_fp!$B$3:$B$65537,MATCH($G966,l_fp!$A$3:$A$65537,0))),"")</f>
        <v/>
      </c>
    </row>
    <row r="967" spans="2:8" x14ac:dyDescent="0.25">
      <c r="B967" s="109" t="str">
        <f>_xlfn.IFNA(INDEX(l_act!$B$3:$B$65537,MATCH($A967,l_act!$A$3:$A$65537,0)),"")</f>
        <v/>
      </c>
      <c r="D967" s="66" t="str">
        <f>_xlfn.IFNA(_xlfn.IFNA(_xlfn.IFNA(INDEX(l_goods!$B$3:$B$65537,MATCH($C967,l_goods!$A$3:$A$65537,0)),INDEX(background_technosphere!$F$2:$F$65536,MATCH($C967,background_technosphere!$C$2:$C$65536,0))),INDEX(l_fp!$B$3:$B$65537,MATCH($C967,l_fp!$A$3:$A$65537,0))),"")</f>
        <v/>
      </c>
      <c r="H967" s="110" t="str">
        <f>_xlfn.IFNA(_xlfn.IFNA(_xlfn.IFNA(INDEX(l_goods!$B$3:$B$65537,MATCH($G967,l_goods!$A$3:$A$65537,0)),INDEX(background_technosphere!$F$2:$F$65536,MATCH($G967,background_technosphere!$C$2:$C$65536,0))),INDEX(l_fp!$B$3:$B$65537,MATCH($G967,l_fp!$A$3:$A$65537,0))),"")</f>
        <v/>
      </c>
    </row>
    <row r="968" spans="2:8" x14ac:dyDescent="0.25">
      <c r="B968" s="109" t="str">
        <f>_xlfn.IFNA(INDEX(l_act!$B$3:$B$65537,MATCH($A968,l_act!$A$3:$A$65537,0)),"")</f>
        <v/>
      </c>
      <c r="D968" s="66" t="str">
        <f>_xlfn.IFNA(_xlfn.IFNA(_xlfn.IFNA(INDEX(l_goods!$B$3:$B$65537,MATCH($C968,l_goods!$A$3:$A$65537,0)),INDEX(background_technosphere!$F$2:$F$65536,MATCH($C968,background_technosphere!$C$2:$C$65536,0))),INDEX(l_fp!$B$3:$B$65537,MATCH($C968,l_fp!$A$3:$A$65537,0))),"")</f>
        <v/>
      </c>
      <c r="H968" s="110" t="str">
        <f>_xlfn.IFNA(_xlfn.IFNA(_xlfn.IFNA(INDEX(l_goods!$B$3:$B$65537,MATCH($G968,l_goods!$A$3:$A$65537,0)),INDEX(background_technosphere!$F$2:$F$65536,MATCH($G968,background_technosphere!$C$2:$C$65536,0))),INDEX(l_fp!$B$3:$B$65537,MATCH($G968,l_fp!$A$3:$A$65537,0))),"")</f>
        <v/>
      </c>
    </row>
    <row r="969" spans="2:8" x14ac:dyDescent="0.25">
      <c r="B969" s="109" t="str">
        <f>_xlfn.IFNA(INDEX(l_act!$B$3:$B$65537,MATCH($A969,l_act!$A$3:$A$65537,0)),"")</f>
        <v/>
      </c>
      <c r="D969" s="66" t="str">
        <f>_xlfn.IFNA(_xlfn.IFNA(_xlfn.IFNA(INDEX(l_goods!$B$3:$B$65537,MATCH($C969,l_goods!$A$3:$A$65537,0)),INDEX(background_technosphere!$F$2:$F$65536,MATCH($C969,background_technosphere!$C$2:$C$65536,0))),INDEX(l_fp!$B$3:$B$65537,MATCH($C969,l_fp!$A$3:$A$65537,0))),"")</f>
        <v/>
      </c>
      <c r="H969" s="110" t="str">
        <f>_xlfn.IFNA(_xlfn.IFNA(_xlfn.IFNA(INDEX(l_goods!$B$3:$B$65537,MATCH($G969,l_goods!$A$3:$A$65537,0)),INDEX(background_technosphere!$F$2:$F$65536,MATCH($G969,background_technosphere!$C$2:$C$65536,0))),INDEX(l_fp!$B$3:$B$65537,MATCH($G969,l_fp!$A$3:$A$65537,0))),"")</f>
        <v/>
      </c>
    </row>
    <row r="970" spans="2:8" x14ac:dyDescent="0.25">
      <c r="B970" s="109" t="str">
        <f>_xlfn.IFNA(INDEX(l_act!$B$3:$B$65537,MATCH($A970,l_act!$A$3:$A$65537,0)),"")</f>
        <v/>
      </c>
      <c r="D970" s="66" t="str">
        <f>_xlfn.IFNA(_xlfn.IFNA(_xlfn.IFNA(INDEX(l_goods!$B$3:$B$65537,MATCH($C970,l_goods!$A$3:$A$65537,0)),INDEX(background_technosphere!$F$2:$F$65536,MATCH($C970,background_technosphere!$C$2:$C$65536,0))),INDEX(l_fp!$B$3:$B$65537,MATCH($C970,l_fp!$A$3:$A$65537,0))),"")</f>
        <v/>
      </c>
      <c r="H970" s="110" t="str">
        <f>_xlfn.IFNA(_xlfn.IFNA(_xlfn.IFNA(INDEX(l_goods!$B$3:$B$65537,MATCH($G970,l_goods!$A$3:$A$65537,0)),INDEX(background_technosphere!$F$2:$F$65536,MATCH($G970,background_technosphere!$C$2:$C$65536,0))),INDEX(l_fp!$B$3:$B$65537,MATCH($G970,l_fp!$A$3:$A$65537,0))),"")</f>
        <v/>
      </c>
    </row>
    <row r="971" spans="2:8" x14ac:dyDescent="0.25">
      <c r="B971" s="109" t="str">
        <f>_xlfn.IFNA(INDEX(l_act!$B$3:$B$65537,MATCH($A971,l_act!$A$3:$A$65537,0)),"")</f>
        <v/>
      </c>
      <c r="D971" s="66" t="str">
        <f>_xlfn.IFNA(_xlfn.IFNA(_xlfn.IFNA(INDEX(l_goods!$B$3:$B$65537,MATCH($C971,l_goods!$A$3:$A$65537,0)),INDEX(background_technosphere!$F$2:$F$65536,MATCH($C971,background_technosphere!$C$2:$C$65536,0))),INDEX(l_fp!$B$3:$B$65537,MATCH($C971,l_fp!$A$3:$A$65537,0))),"")</f>
        <v/>
      </c>
      <c r="H971" s="110" t="str">
        <f>_xlfn.IFNA(_xlfn.IFNA(_xlfn.IFNA(INDEX(l_goods!$B$3:$B$65537,MATCH($G971,l_goods!$A$3:$A$65537,0)),INDEX(background_technosphere!$F$2:$F$65536,MATCH($G971,background_technosphere!$C$2:$C$65536,0))),INDEX(l_fp!$B$3:$B$65537,MATCH($G971,l_fp!$A$3:$A$65537,0))),"")</f>
        <v/>
      </c>
    </row>
    <row r="972" spans="2:8" x14ac:dyDescent="0.25">
      <c r="B972" s="109" t="str">
        <f>_xlfn.IFNA(INDEX(l_act!$B$3:$B$65537,MATCH($A972,l_act!$A$3:$A$65537,0)),"")</f>
        <v/>
      </c>
      <c r="D972" s="66" t="str">
        <f>_xlfn.IFNA(_xlfn.IFNA(_xlfn.IFNA(INDEX(l_goods!$B$3:$B$65537,MATCH($C972,l_goods!$A$3:$A$65537,0)),INDEX(background_technosphere!$F$2:$F$65536,MATCH($C972,background_technosphere!$C$2:$C$65536,0))),INDEX(l_fp!$B$3:$B$65537,MATCH($C972,l_fp!$A$3:$A$65537,0))),"")</f>
        <v/>
      </c>
      <c r="H972" s="110" t="str">
        <f>_xlfn.IFNA(_xlfn.IFNA(_xlfn.IFNA(INDEX(l_goods!$B$3:$B$65537,MATCH($G972,l_goods!$A$3:$A$65537,0)),INDEX(background_technosphere!$F$2:$F$65536,MATCH($G972,background_technosphere!$C$2:$C$65536,0))),INDEX(l_fp!$B$3:$B$65537,MATCH($G972,l_fp!$A$3:$A$65537,0))),"")</f>
        <v/>
      </c>
    </row>
    <row r="973" spans="2:8" x14ac:dyDescent="0.25">
      <c r="B973" s="109" t="str">
        <f>_xlfn.IFNA(INDEX(l_act!$B$3:$B$65537,MATCH($A973,l_act!$A$3:$A$65537,0)),"")</f>
        <v/>
      </c>
      <c r="D973" s="66" t="str">
        <f>_xlfn.IFNA(_xlfn.IFNA(_xlfn.IFNA(INDEX(l_goods!$B$3:$B$65537,MATCH($C973,l_goods!$A$3:$A$65537,0)),INDEX(background_technosphere!$F$2:$F$65536,MATCH($C973,background_technosphere!$C$2:$C$65536,0))),INDEX(l_fp!$B$3:$B$65537,MATCH($C973,l_fp!$A$3:$A$65537,0))),"")</f>
        <v/>
      </c>
      <c r="H973" s="110" t="str">
        <f>_xlfn.IFNA(_xlfn.IFNA(_xlfn.IFNA(INDEX(l_goods!$B$3:$B$65537,MATCH($G973,l_goods!$A$3:$A$65537,0)),INDEX(background_technosphere!$F$2:$F$65536,MATCH($G973,background_technosphere!$C$2:$C$65536,0))),INDEX(l_fp!$B$3:$B$65537,MATCH($G973,l_fp!$A$3:$A$65537,0))),"")</f>
        <v/>
      </c>
    </row>
    <row r="974" spans="2:8" x14ac:dyDescent="0.25">
      <c r="B974" s="109" t="str">
        <f>_xlfn.IFNA(INDEX(l_act!$B$3:$B$65537,MATCH($A974,l_act!$A$3:$A$65537,0)),"")</f>
        <v/>
      </c>
      <c r="D974" s="66" t="str">
        <f>_xlfn.IFNA(_xlfn.IFNA(_xlfn.IFNA(INDEX(l_goods!$B$3:$B$65537,MATCH($C974,l_goods!$A$3:$A$65537,0)),INDEX(background_technosphere!$F$2:$F$65536,MATCH($C974,background_technosphere!$C$2:$C$65536,0))),INDEX(l_fp!$B$3:$B$65537,MATCH($C974,l_fp!$A$3:$A$65537,0))),"")</f>
        <v/>
      </c>
      <c r="H974" s="110" t="str">
        <f>_xlfn.IFNA(_xlfn.IFNA(_xlfn.IFNA(INDEX(l_goods!$B$3:$B$65537,MATCH($G974,l_goods!$A$3:$A$65537,0)),INDEX(background_technosphere!$F$2:$F$65536,MATCH($G974,background_technosphere!$C$2:$C$65536,0))),INDEX(l_fp!$B$3:$B$65537,MATCH($G974,l_fp!$A$3:$A$65537,0))),"")</f>
        <v/>
      </c>
    </row>
    <row r="975" spans="2:8" x14ac:dyDescent="0.25">
      <c r="B975" s="109" t="str">
        <f>_xlfn.IFNA(INDEX(l_act!$B$3:$B$65537,MATCH($A975,l_act!$A$3:$A$65537,0)),"")</f>
        <v/>
      </c>
      <c r="D975" s="66" t="str">
        <f>_xlfn.IFNA(_xlfn.IFNA(_xlfn.IFNA(INDEX(l_goods!$B$3:$B$65537,MATCH($C975,l_goods!$A$3:$A$65537,0)),INDEX(background_technosphere!$F$2:$F$65536,MATCH($C975,background_technosphere!$C$2:$C$65536,0))),INDEX(l_fp!$B$3:$B$65537,MATCH($C975,l_fp!$A$3:$A$65537,0))),"")</f>
        <v/>
      </c>
      <c r="H975" s="110" t="str">
        <f>_xlfn.IFNA(_xlfn.IFNA(_xlfn.IFNA(INDEX(l_goods!$B$3:$B$65537,MATCH($G975,l_goods!$A$3:$A$65537,0)),INDEX(background_technosphere!$F$2:$F$65536,MATCH($G975,background_technosphere!$C$2:$C$65536,0))),INDEX(l_fp!$B$3:$B$65537,MATCH($G975,l_fp!$A$3:$A$65537,0))),"")</f>
        <v/>
      </c>
    </row>
    <row r="976" spans="2:8" x14ac:dyDescent="0.25">
      <c r="B976" s="109" t="str">
        <f>_xlfn.IFNA(INDEX(l_act!$B$3:$B$65537,MATCH($A976,l_act!$A$3:$A$65537,0)),"")</f>
        <v/>
      </c>
      <c r="D976" s="66" t="str">
        <f>_xlfn.IFNA(_xlfn.IFNA(_xlfn.IFNA(INDEX(l_goods!$B$3:$B$65537,MATCH($C976,l_goods!$A$3:$A$65537,0)),INDEX(background_technosphere!$F$2:$F$65536,MATCH($C976,background_technosphere!$C$2:$C$65536,0))),INDEX(l_fp!$B$3:$B$65537,MATCH($C976,l_fp!$A$3:$A$65537,0))),"")</f>
        <v/>
      </c>
      <c r="H976" s="110" t="str">
        <f>_xlfn.IFNA(_xlfn.IFNA(_xlfn.IFNA(INDEX(l_goods!$B$3:$B$65537,MATCH($G976,l_goods!$A$3:$A$65537,0)),INDEX(background_technosphere!$F$2:$F$65536,MATCH($G976,background_technosphere!$C$2:$C$65536,0))),INDEX(l_fp!$B$3:$B$65537,MATCH($G976,l_fp!$A$3:$A$65537,0))),"")</f>
        <v/>
      </c>
    </row>
    <row r="977" spans="2:8" x14ac:dyDescent="0.25">
      <c r="B977" s="109" t="str">
        <f>_xlfn.IFNA(INDEX(l_act!$B$3:$B$65537,MATCH($A977,l_act!$A$3:$A$65537,0)),"")</f>
        <v/>
      </c>
      <c r="D977" s="66" t="str">
        <f>_xlfn.IFNA(_xlfn.IFNA(_xlfn.IFNA(INDEX(l_goods!$B$3:$B$65537,MATCH($C977,l_goods!$A$3:$A$65537,0)),INDEX(background_technosphere!$F$2:$F$65536,MATCH($C977,background_technosphere!$C$2:$C$65536,0))),INDEX(l_fp!$B$3:$B$65537,MATCH($C977,l_fp!$A$3:$A$65537,0))),"")</f>
        <v/>
      </c>
      <c r="H977" s="110" t="str">
        <f>_xlfn.IFNA(_xlfn.IFNA(_xlfn.IFNA(INDEX(l_goods!$B$3:$B$65537,MATCH($G977,l_goods!$A$3:$A$65537,0)),INDEX(background_technosphere!$F$2:$F$65536,MATCH($G977,background_technosphere!$C$2:$C$65536,0))),INDEX(l_fp!$B$3:$B$65537,MATCH($G977,l_fp!$A$3:$A$65537,0))),"")</f>
        <v/>
      </c>
    </row>
    <row r="978" spans="2:8" x14ac:dyDescent="0.25">
      <c r="B978" s="109" t="str">
        <f>_xlfn.IFNA(INDEX(l_act!$B$3:$B$65537,MATCH($A978,l_act!$A$3:$A$65537,0)),"")</f>
        <v/>
      </c>
      <c r="D978" s="66" t="str">
        <f>_xlfn.IFNA(_xlfn.IFNA(_xlfn.IFNA(INDEX(l_goods!$B$3:$B$65537,MATCH($C978,l_goods!$A$3:$A$65537,0)),INDEX(background_technosphere!$F$2:$F$65536,MATCH($C978,background_technosphere!$C$2:$C$65536,0))),INDEX(l_fp!$B$3:$B$65537,MATCH($C978,l_fp!$A$3:$A$65537,0))),"")</f>
        <v/>
      </c>
      <c r="H978" s="110" t="str">
        <f>_xlfn.IFNA(_xlfn.IFNA(_xlfn.IFNA(INDEX(l_goods!$B$3:$B$65537,MATCH($G978,l_goods!$A$3:$A$65537,0)),INDEX(background_technosphere!$F$2:$F$65536,MATCH($G978,background_technosphere!$C$2:$C$65536,0))),INDEX(l_fp!$B$3:$B$65537,MATCH($G978,l_fp!$A$3:$A$65537,0))),"")</f>
        <v/>
      </c>
    </row>
    <row r="979" spans="2:8" x14ac:dyDescent="0.25">
      <c r="B979" s="109" t="str">
        <f>_xlfn.IFNA(INDEX(l_act!$B$3:$B$65537,MATCH($A979,l_act!$A$3:$A$65537,0)),"")</f>
        <v/>
      </c>
      <c r="D979" s="66" t="str">
        <f>_xlfn.IFNA(_xlfn.IFNA(_xlfn.IFNA(INDEX(l_goods!$B$3:$B$65537,MATCH($C979,l_goods!$A$3:$A$65537,0)),INDEX(background_technosphere!$F$2:$F$65536,MATCH($C979,background_technosphere!$C$2:$C$65536,0))),INDEX(l_fp!$B$3:$B$65537,MATCH($C979,l_fp!$A$3:$A$65537,0))),"")</f>
        <v/>
      </c>
      <c r="H979" s="110" t="str">
        <f>_xlfn.IFNA(_xlfn.IFNA(_xlfn.IFNA(INDEX(l_goods!$B$3:$B$65537,MATCH($G979,l_goods!$A$3:$A$65537,0)),INDEX(background_technosphere!$F$2:$F$65536,MATCH($G979,background_technosphere!$C$2:$C$65536,0))),INDEX(l_fp!$B$3:$B$65537,MATCH($G979,l_fp!$A$3:$A$65537,0))),"")</f>
        <v/>
      </c>
    </row>
    <row r="980" spans="2:8" x14ac:dyDescent="0.25">
      <c r="B980" s="109" t="str">
        <f>_xlfn.IFNA(INDEX(l_act!$B$3:$B$65537,MATCH($A980,l_act!$A$3:$A$65537,0)),"")</f>
        <v/>
      </c>
      <c r="D980" s="66" t="str">
        <f>_xlfn.IFNA(_xlfn.IFNA(_xlfn.IFNA(INDEX(l_goods!$B$3:$B$65537,MATCH($C980,l_goods!$A$3:$A$65537,0)),INDEX(background_technosphere!$F$2:$F$65536,MATCH($C980,background_technosphere!$C$2:$C$65536,0))),INDEX(l_fp!$B$3:$B$65537,MATCH($C980,l_fp!$A$3:$A$65537,0))),"")</f>
        <v/>
      </c>
      <c r="H980" s="110" t="str">
        <f>_xlfn.IFNA(_xlfn.IFNA(_xlfn.IFNA(INDEX(l_goods!$B$3:$B$65537,MATCH($G980,l_goods!$A$3:$A$65537,0)),INDEX(background_technosphere!$F$2:$F$65536,MATCH($G980,background_technosphere!$C$2:$C$65536,0))),INDEX(l_fp!$B$3:$B$65537,MATCH($G980,l_fp!$A$3:$A$65537,0))),"")</f>
        <v/>
      </c>
    </row>
    <row r="981" spans="2:8" x14ac:dyDescent="0.25">
      <c r="B981" s="109" t="str">
        <f>_xlfn.IFNA(INDEX(l_act!$B$3:$B$65537,MATCH($A981,l_act!$A$3:$A$65537,0)),"")</f>
        <v/>
      </c>
      <c r="D981" s="66" t="str">
        <f>_xlfn.IFNA(_xlfn.IFNA(_xlfn.IFNA(INDEX(l_goods!$B$3:$B$65537,MATCH($C981,l_goods!$A$3:$A$65537,0)),INDEX(background_technosphere!$F$2:$F$65536,MATCH($C981,background_technosphere!$C$2:$C$65536,0))),INDEX(l_fp!$B$3:$B$65537,MATCH($C981,l_fp!$A$3:$A$65537,0))),"")</f>
        <v/>
      </c>
      <c r="H981" s="110" t="str">
        <f>_xlfn.IFNA(_xlfn.IFNA(_xlfn.IFNA(INDEX(l_goods!$B$3:$B$65537,MATCH($G981,l_goods!$A$3:$A$65537,0)),INDEX(background_technosphere!$F$2:$F$65536,MATCH($G981,background_technosphere!$C$2:$C$65536,0))),INDEX(l_fp!$B$3:$B$65537,MATCH($G981,l_fp!$A$3:$A$65537,0))),"")</f>
        <v/>
      </c>
    </row>
    <row r="982" spans="2:8" x14ac:dyDescent="0.25">
      <c r="B982" s="109" t="str">
        <f>_xlfn.IFNA(INDEX(l_act!$B$3:$B$65537,MATCH($A982,l_act!$A$3:$A$65537,0)),"")</f>
        <v/>
      </c>
      <c r="D982" s="66" t="str">
        <f>_xlfn.IFNA(_xlfn.IFNA(_xlfn.IFNA(INDEX(l_goods!$B$3:$B$65537,MATCH($C982,l_goods!$A$3:$A$65537,0)),INDEX(background_technosphere!$F$2:$F$65536,MATCH($C982,background_technosphere!$C$2:$C$65536,0))),INDEX(l_fp!$B$3:$B$65537,MATCH($C982,l_fp!$A$3:$A$65537,0))),"")</f>
        <v/>
      </c>
      <c r="H982" s="110" t="str">
        <f>_xlfn.IFNA(_xlfn.IFNA(_xlfn.IFNA(INDEX(l_goods!$B$3:$B$65537,MATCH($G982,l_goods!$A$3:$A$65537,0)),INDEX(background_technosphere!$F$2:$F$65536,MATCH($G982,background_technosphere!$C$2:$C$65536,0))),INDEX(l_fp!$B$3:$B$65537,MATCH($G982,l_fp!$A$3:$A$65537,0))),"")</f>
        <v/>
      </c>
    </row>
    <row r="983" spans="2:8" x14ac:dyDescent="0.25">
      <c r="B983" s="109" t="str">
        <f>_xlfn.IFNA(INDEX(l_act!$B$3:$B$65537,MATCH($A983,l_act!$A$3:$A$65537,0)),"")</f>
        <v/>
      </c>
      <c r="D983" s="66" t="str">
        <f>_xlfn.IFNA(_xlfn.IFNA(_xlfn.IFNA(INDEX(l_goods!$B$3:$B$65537,MATCH($C983,l_goods!$A$3:$A$65537,0)),INDEX(background_technosphere!$F$2:$F$65536,MATCH($C983,background_technosphere!$C$2:$C$65536,0))),INDEX(l_fp!$B$3:$B$65537,MATCH($C983,l_fp!$A$3:$A$65537,0))),"")</f>
        <v/>
      </c>
      <c r="H983" s="110" t="str">
        <f>_xlfn.IFNA(_xlfn.IFNA(_xlfn.IFNA(INDEX(l_goods!$B$3:$B$65537,MATCH($G983,l_goods!$A$3:$A$65537,0)),INDEX(background_technosphere!$F$2:$F$65536,MATCH($G983,background_technosphere!$C$2:$C$65536,0))),INDEX(l_fp!$B$3:$B$65537,MATCH($G983,l_fp!$A$3:$A$65537,0))),"")</f>
        <v/>
      </c>
    </row>
    <row r="984" spans="2:8" x14ac:dyDescent="0.25">
      <c r="B984" s="109" t="str">
        <f>_xlfn.IFNA(INDEX(l_act!$B$3:$B$65537,MATCH($A984,l_act!$A$3:$A$65537,0)),"")</f>
        <v/>
      </c>
      <c r="D984" s="66" t="str">
        <f>_xlfn.IFNA(_xlfn.IFNA(_xlfn.IFNA(INDEX(l_goods!$B$3:$B$65537,MATCH($C984,l_goods!$A$3:$A$65537,0)),INDEX(background_technosphere!$F$2:$F$65536,MATCH($C984,background_technosphere!$C$2:$C$65536,0))),INDEX(l_fp!$B$3:$B$65537,MATCH($C984,l_fp!$A$3:$A$65537,0))),"")</f>
        <v/>
      </c>
      <c r="H984" s="110" t="str">
        <f>_xlfn.IFNA(_xlfn.IFNA(_xlfn.IFNA(INDEX(l_goods!$B$3:$B$65537,MATCH($G984,l_goods!$A$3:$A$65537,0)),INDEX(background_technosphere!$F$2:$F$65536,MATCH($G984,background_technosphere!$C$2:$C$65536,0))),INDEX(l_fp!$B$3:$B$65537,MATCH($G984,l_fp!$A$3:$A$65537,0))),"")</f>
        <v/>
      </c>
    </row>
    <row r="985" spans="2:8" x14ac:dyDescent="0.25">
      <c r="B985" s="109" t="str">
        <f>_xlfn.IFNA(INDEX(l_act!$B$3:$B$65537,MATCH($A985,l_act!$A$3:$A$65537,0)),"")</f>
        <v/>
      </c>
      <c r="D985" s="66" t="str">
        <f>_xlfn.IFNA(_xlfn.IFNA(_xlfn.IFNA(INDEX(l_goods!$B$3:$B$65537,MATCH($C985,l_goods!$A$3:$A$65537,0)),INDEX(background_technosphere!$F$2:$F$65536,MATCH($C985,background_technosphere!$C$2:$C$65536,0))),INDEX(l_fp!$B$3:$B$65537,MATCH($C985,l_fp!$A$3:$A$65537,0))),"")</f>
        <v/>
      </c>
      <c r="H985" s="110" t="str">
        <f>_xlfn.IFNA(_xlfn.IFNA(_xlfn.IFNA(INDEX(l_goods!$B$3:$B$65537,MATCH($G985,l_goods!$A$3:$A$65537,0)),INDEX(background_technosphere!$F$2:$F$65536,MATCH($G985,background_technosphere!$C$2:$C$65536,0))),INDEX(l_fp!$B$3:$B$65537,MATCH($G985,l_fp!$A$3:$A$65537,0))),"")</f>
        <v/>
      </c>
    </row>
    <row r="986" spans="2:8" x14ac:dyDescent="0.25">
      <c r="B986" s="109" t="str">
        <f>_xlfn.IFNA(INDEX(l_act!$B$3:$B$65537,MATCH($A986,l_act!$A$3:$A$65537,0)),"")</f>
        <v/>
      </c>
      <c r="D986" s="66" t="str">
        <f>_xlfn.IFNA(_xlfn.IFNA(_xlfn.IFNA(INDEX(l_goods!$B$3:$B$65537,MATCH($C986,l_goods!$A$3:$A$65537,0)),INDEX(background_technosphere!$F$2:$F$65536,MATCH($C986,background_technosphere!$C$2:$C$65536,0))),INDEX(l_fp!$B$3:$B$65537,MATCH($C986,l_fp!$A$3:$A$65537,0))),"")</f>
        <v/>
      </c>
      <c r="H986" s="110" t="str">
        <f>_xlfn.IFNA(_xlfn.IFNA(_xlfn.IFNA(INDEX(l_goods!$B$3:$B$65537,MATCH($G986,l_goods!$A$3:$A$65537,0)),INDEX(background_technosphere!$F$2:$F$65536,MATCH($G986,background_technosphere!$C$2:$C$65536,0))),INDEX(l_fp!$B$3:$B$65537,MATCH($G986,l_fp!$A$3:$A$65537,0))),"")</f>
        <v/>
      </c>
    </row>
    <row r="987" spans="2:8" x14ac:dyDescent="0.25">
      <c r="B987" s="109" t="str">
        <f>_xlfn.IFNA(INDEX(l_act!$B$3:$B$65537,MATCH($A987,l_act!$A$3:$A$65537,0)),"")</f>
        <v/>
      </c>
      <c r="D987" s="66" t="str">
        <f>_xlfn.IFNA(_xlfn.IFNA(_xlfn.IFNA(INDEX(l_goods!$B$3:$B$65537,MATCH($C987,l_goods!$A$3:$A$65537,0)),INDEX(background_technosphere!$F$2:$F$65536,MATCH($C987,background_technosphere!$C$2:$C$65536,0))),INDEX(l_fp!$B$3:$B$65537,MATCH($C987,l_fp!$A$3:$A$65537,0))),"")</f>
        <v/>
      </c>
      <c r="H987" s="110" t="str">
        <f>_xlfn.IFNA(_xlfn.IFNA(_xlfn.IFNA(INDEX(l_goods!$B$3:$B$65537,MATCH($G987,l_goods!$A$3:$A$65537,0)),INDEX(background_technosphere!$F$2:$F$65536,MATCH($G987,background_technosphere!$C$2:$C$65536,0))),INDEX(l_fp!$B$3:$B$65537,MATCH($G987,l_fp!$A$3:$A$65537,0))),"")</f>
        <v/>
      </c>
    </row>
    <row r="988" spans="2:8" x14ac:dyDescent="0.25">
      <c r="B988" s="109" t="str">
        <f>_xlfn.IFNA(INDEX(l_act!$B$3:$B$65537,MATCH($A988,l_act!$A$3:$A$65537,0)),"")</f>
        <v/>
      </c>
      <c r="D988" s="66" t="str">
        <f>_xlfn.IFNA(_xlfn.IFNA(_xlfn.IFNA(INDEX(l_goods!$B$3:$B$65537,MATCH($C988,l_goods!$A$3:$A$65537,0)),INDEX(background_technosphere!$F$2:$F$65536,MATCH($C988,background_technosphere!$C$2:$C$65536,0))),INDEX(l_fp!$B$3:$B$65537,MATCH($C988,l_fp!$A$3:$A$65537,0))),"")</f>
        <v/>
      </c>
      <c r="H988" s="110" t="str">
        <f>_xlfn.IFNA(_xlfn.IFNA(_xlfn.IFNA(INDEX(l_goods!$B$3:$B$65537,MATCH($G988,l_goods!$A$3:$A$65537,0)),INDEX(background_technosphere!$F$2:$F$65536,MATCH($G988,background_technosphere!$C$2:$C$65536,0))),INDEX(l_fp!$B$3:$B$65537,MATCH($G988,l_fp!$A$3:$A$65537,0))),"")</f>
        <v/>
      </c>
    </row>
    <row r="989" spans="2:8" x14ac:dyDescent="0.25">
      <c r="B989" s="109" t="str">
        <f>_xlfn.IFNA(INDEX(l_act!$B$3:$B$65537,MATCH($A989,l_act!$A$3:$A$65537,0)),"")</f>
        <v/>
      </c>
      <c r="D989" s="66" t="str">
        <f>_xlfn.IFNA(_xlfn.IFNA(_xlfn.IFNA(INDEX(l_goods!$B$3:$B$65537,MATCH($C989,l_goods!$A$3:$A$65537,0)),INDEX(background_technosphere!$F$2:$F$65536,MATCH($C989,background_technosphere!$C$2:$C$65536,0))),INDEX(l_fp!$B$3:$B$65537,MATCH($C989,l_fp!$A$3:$A$65537,0))),"")</f>
        <v/>
      </c>
      <c r="H989" s="110" t="str">
        <f>_xlfn.IFNA(_xlfn.IFNA(_xlfn.IFNA(INDEX(l_goods!$B$3:$B$65537,MATCH($G989,l_goods!$A$3:$A$65537,0)),INDEX(background_technosphere!$F$2:$F$65536,MATCH($G989,background_technosphere!$C$2:$C$65536,0))),INDEX(l_fp!$B$3:$B$65537,MATCH($G989,l_fp!$A$3:$A$65537,0))),"")</f>
        <v/>
      </c>
    </row>
    <row r="990" spans="2:8" x14ac:dyDescent="0.25">
      <c r="B990" s="109" t="str">
        <f>_xlfn.IFNA(INDEX(l_act!$B$3:$B$65537,MATCH($A990,l_act!$A$3:$A$65537,0)),"")</f>
        <v/>
      </c>
      <c r="D990" s="66" t="str">
        <f>_xlfn.IFNA(_xlfn.IFNA(_xlfn.IFNA(INDEX(l_goods!$B$3:$B$65537,MATCH($C990,l_goods!$A$3:$A$65537,0)),INDEX(background_technosphere!$F$2:$F$65536,MATCH($C990,background_technosphere!$C$2:$C$65536,0))),INDEX(l_fp!$B$3:$B$65537,MATCH($C990,l_fp!$A$3:$A$65537,0))),"")</f>
        <v/>
      </c>
      <c r="H990" s="110" t="str">
        <f>_xlfn.IFNA(_xlfn.IFNA(_xlfn.IFNA(INDEX(l_goods!$B$3:$B$65537,MATCH($G990,l_goods!$A$3:$A$65537,0)),INDEX(background_technosphere!$F$2:$F$65536,MATCH($G990,background_technosphere!$C$2:$C$65536,0))),INDEX(l_fp!$B$3:$B$65537,MATCH($G990,l_fp!$A$3:$A$65537,0))),"")</f>
        <v/>
      </c>
    </row>
    <row r="991" spans="2:8" x14ac:dyDescent="0.25">
      <c r="B991" s="109" t="str">
        <f>_xlfn.IFNA(INDEX(l_act!$B$3:$B$65537,MATCH($A991,l_act!$A$3:$A$65537,0)),"")</f>
        <v/>
      </c>
      <c r="D991" s="66" t="str">
        <f>_xlfn.IFNA(_xlfn.IFNA(_xlfn.IFNA(INDEX(l_goods!$B$3:$B$65537,MATCH($C991,l_goods!$A$3:$A$65537,0)),INDEX(background_technosphere!$F$2:$F$65536,MATCH($C991,background_technosphere!$C$2:$C$65536,0))),INDEX(l_fp!$B$3:$B$65537,MATCH($C991,l_fp!$A$3:$A$65537,0))),"")</f>
        <v/>
      </c>
      <c r="H991" s="110" t="str">
        <f>_xlfn.IFNA(_xlfn.IFNA(_xlfn.IFNA(INDEX(l_goods!$B$3:$B$65537,MATCH($G991,l_goods!$A$3:$A$65537,0)),INDEX(background_technosphere!$F$2:$F$65536,MATCH($G991,background_technosphere!$C$2:$C$65536,0))),INDEX(l_fp!$B$3:$B$65537,MATCH($G991,l_fp!$A$3:$A$65537,0))),"")</f>
        <v/>
      </c>
    </row>
    <row r="992" spans="2:8" x14ac:dyDescent="0.25">
      <c r="B992" s="109" t="str">
        <f>_xlfn.IFNA(INDEX(l_act!$B$3:$B$65537,MATCH($A992,l_act!$A$3:$A$65537,0)),"")</f>
        <v/>
      </c>
      <c r="D992" s="66" t="str">
        <f>_xlfn.IFNA(_xlfn.IFNA(_xlfn.IFNA(INDEX(l_goods!$B$3:$B$65537,MATCH($C992,l_goods!$A$3:$A$65537,0)),INDEX(background_technosphere!$F$2:$F$65536,MATCH($C992,background_technosphere!$C$2:$C$65536,0))),INDEX(l_fp!$B$3:$B$65537,MATCH($C992,l_fp!$A$3:$A$65537,0))),"")</f>
        <v/>
      </c>
      <c r="H992" s="110" t="str">
        <f>_xlfn.IFNA(_xlfn.IFNA(_xlfn.IFNA(INDEX(l_goods!$B$3:$B$65537,MATCH($G992,l_goods!$A$3:$A$65537,0)),INDEX(background_technosphere!$F$2:$F$65536,MATCH($G992,background_technosphere!$C$2:$C$65536,0))),INDEX(l_fp!$B$3:$B$65537,MATCH($G992,l_fp!$A$3:$A$65537,0))),"")</f>
        <v/>
      </c>
    </row>
    <row r="993" spans="2:8" x14ac:dyDescent="0.25">
      <c r="B993" s="109" t="str">
        <f>_xlfn.IFNA(INDEX(l_act!$B$3:$B$65537,MATCH($A993,l_act!$A$3:$A$65537,0)),"")</f>
        <v/>
      </c>
      <c r="D993" s="66" t="str">
        <f>_xlfn.IFNA(_xlfn.IFNA(_xlfn.IFNA(INDEX(l_goods!$B$3:$B$65537,MATCH($C993,l_goods!$A$3:$A$65537,0)),INDEX(background_technosphere!$F$2:$F$65536,MATCH($C993,background_technosphere!$C$2:$C$65536,0))),INDEX(l_fp!$B$3:$B$65537,MATCH($C993,l_fp!$A$3:$A$65537,0))),"")</f>
        <v/>
      </c>
      <c r="H993" s="110" t="str">
        <f>_xlfn.IFNA(_xlfn.IFNA(_xlfn.IFNA(INDEX(l_goods!$B$3:$B$65537,MATCH($G993,l_goods!$A$3:$A$65537,0)),INDEX(background_technosphere!$F$2:$F$65536,MATCH($G993,background_technosphere!$C$2:$C$65536,0))),INDEX(l_fp!$B$3:$B$65537,MATCH($G993,l_fp!$A$3:$A$65537,0))),"")</f>
        <v/>
      </c>
    </row>
    <row r="994" spans="2:8" x14ac:dyDescent="0.25">
      <c r="B994" s="109" t="str">
        <f>_xlfn.IFNA(INDEX(l_act!$B$3:$B$65537,MATCH($A994,l_act!$A$3:$A$65537,0)),"")</f>
        <v/>
      </c>
      <c r="D994" s="66" t="str">
        <f>_xlfn.IFNA(_xlfn.IFNA(_xlfn.IFNA(INDEX(l_goods!$B$3:$B$65537,MATCH($C994,l_goods!$A$3:$A$65537,0)),INDEX(background_technosphere!$F$2:$F$65536,MATCH($C994,background_technosphere!$C$2:$C$65536,0))),INDEX(l_fp!$B$3:$B$65537,MATCH($C994,l_fp!$A$3:$A$65537,0))),"")</f>
        <v/>
      </c>
      <c r="H994" s="110" t="str">
        <f>_xlfn.IFNA(_xlfn.IFNA(_xlfn.IFNA(INDEX(l_goods!$B$3:$B$65537,MATCH($G994,l_goods!$A$3:$A$65537,0)),INDEX(background_technosphere!$F$2:$F$65536,MATCH($G994,background_technosphere!$C$2:$C$65536,0))),INDEX(l_fp!$B$3:$B$65537,MATCH($G994,l_fp!$A$3:$A$65537,0))),"")</f>
        <v/>
      </c>
    </row>
    <row r="995" spans="2:8" x14ac:dyDescent="0.25">
      <c r="B995" s="109" t="str">
        <f>_xlfn.IFNA(INDEX(l_act!$B$3:$B$65537,MATCH($A995,l_act!$A$3:$A$65537,0)),"")</f>
        <v/>
      </c>
      <c r="D995" s="66" t="str">
        <f>_xlfn.IFNA(_xlfn.IFNA(_xlfn.IFNA(INDEX(l_goods!$B$3:$B$65537,MATCH($C995,l_goods!$A$3:$A$65537,0)),INDEX(background_technosphere!$F$2:$F$65536,MATCH($C995,background_technosphere!$C$2:$C$65536,0))),INDEX(l_fp!$B$3:$B$65537,MATCH($C995,l_fp!$A$3:$A$65537,0))),"")</f>
        <v/>
      </c>
      <c r="H995" s="110" t="str">
        <f>_xlfn.IFNA(_xlfn.IFNA(_xlfn.IFNA(INDEX(l_goods!$B$3:$B$65537,MATCH($G995,l_goods!$A$3:$A$65537,0)),INDEX(background_technosphere!$F$2:$F$65536,MATCH($G995,background_technosphere!$C$2:$C$65536,0))),INDEX(l_fp!$B$3:$B$65537,MATCH($G995,l_fp!$A$3:$A$65537,0))),"")</f>
        <v/>
      </c>
    </row>
    <row r="996" spans="2:8" x14ac:dyDescent="0.25">
      <c r="B996" s="109" t="str">
        <f>_xlfn.IFNA(INDEX(l_act!$B$3:$B$65537,MATCH($A996,l_act!$A$3:$A$65537,0)),"")</f>
        <v/>
      </c>
      <c r="D996" s="66" t="str">
        <f>_xlfn.IFNA(_xlfn.IFNA(_xlfn.IFNA(INDEX(l_goods!$B$3:$B$65537,MATCH($C996,l_goods!$A$3:$A$65537,0)),INDEX(background_technosphere!$F$2:$F$65536,MATCH($C996,background_technosphere!$C$2:$C$65536,0))),INDEX(l_fp!$B$3:$B$65537,MATCH($C996,l_fp!$A$3:$A$65537,0))),"")</f>
        <v/>
      </c>
      <c r="H996" s="110" t="str">
        <f>_xlfn.IFNA(_xlfn.IFNA(_xlfn.IFNA(INDEX(l_goods!$B$3:$B$65537,MATCH($G996,l_goods!$A$3:$A$65537,0)),INDEX(background_technosphere!$F$2:$F$65536,MATCH($G996,background_technosphere!$C$2:$C$65536,0))),INDEX(l_fp!$B$3:$B$65537,MATCH($G996,l_fp!$A$3:$A$65537,0))),"")</f>
        <v/>
      </c>
    </row>
    <row r="997" spans="2:8" x14ac:dyDescent="0.25">
      <c r="B997" s="109" t="str">
        <f>_xlfn.IFNA(INDEX(l_act!$B$3:$B$65537,MATCH($A997,l_act!$A$3:$A$65537,0)),"")</f>
        <v/>
      </c>
      <c r="D997" s="66" t="str">
        <f>_xlfn.IFNA(_xlfn.IFNA(_xlfn.IFNA(INDEX(l_goods!$B$3:$B$65537,MATCH($C997,l_goods!$A$3:$A$65537,0)),INDEX(background_technosphere!$F$2:$F$65536,MATCH($C997,background_technosphere!$C$2:$C$65536,0))),INDEX(l_fp!$B$3:$B$65537,MATCH($C997,l_fp!$A$3:$A$65537,0))),"")</f>
        <v/>
      </c>
      <c r="H997" s="110" t="str">
        <f>_xlfn.IFNA(_xlfn.IFNA(_xlfn.IFNA(INDEX(l_goods!$B$3:$B$65537,MATCH($G997,l_goods!$A$3:$A$65537,0)),INDEX(background_technosphere!$F$2:$F$65536,MATCH($G997,background_technosphere!$C$2:$C$65536,0))),INDEX(l_fp!$B$3:$B$65537,MATCH($G997,l_fp!$A$3:$A$65537,0))),"")</f>
        <v/>
      </c>
    </row>
    <row r="998" spans="2:8" x14ac:dyDescent="0.25">
      <c r="B998" s="109" t="str">
        <f>_xlfn.IFNA(INDEX(l_act!$B$3:$B$65537,MATCH($A998,l_act!$A$3:$A$65537,0)),"")</f>
        <v/>
      </c>
      <c r="D998" s="66" t="str">
        <f>_xlfn.IFNA(_xlfn.IFNA(_xlfn.IFNA(INDEX(l_goods!$B$3:$B$65537,MATCH($C998,l_goods!$A$3:$A$65537,0)),INDEX(background_technosphere!$F$2:$F$65536,MATCH($C998,background_technosphere!$C$2:$C$65536,0))),INDEX(l_fp!$B$3:$B$65537,MATCH($C998,l_fp!$A$3:$A$65537,0))),"")</f>
        <v/>
      </c>
      <c r="H998" s="110" t="str">
        <f>_xlfn.IFNA(_xlfn.IFNA(_xlfn.IFNA(INDEX(l_goods!$B$3:$B$65537,MATCH($G998,l_goods!$A$3:$A$65537,0)),INDEX(background_technosphere!$F$2:$F$65536,MATCH($G998,background_technosphere!$C$2:$C$65536,0))),INDEX(l_fp!$B$3:$B$65537,MATCH($G998,l_fp!$A$3:$A$65537,0))),"")</f>
        <v/>
      </c>
    </row>
    <row r="999" spans="2:8" x14ac:dyDescent="0.25">
      <c r="B999" s="109" t="str">
        <f>_xlfn.IFNA(INDEX(l_act!$B$3:$B$65537,MATCH($A999,l_act!$A$3:$A$65537,0)),"")</f>
        <v/>
      </c>
      <c r="D999" s="66" t="str">
        <f>_xlfn.IFNA(_xlfn.IFNA(_xlfn.IFNA(INDEX(l_goods!$B$3:$B$65537,MATCH($C999,l_goods!$A$3:$A$65537,0)),INDEX(background_technosphere!$F$2:$F$65536,MATCH($C999,background_technosphere!$C$2:$C$65536,0))),INDEX(l_fp!$B$3:$B$65537,MATCH($C999,l_fp!$A$3:$A$65537,0))),"")</f>
        <v/>
      </c>
      <c r="H999" s="110" t="str">
        <f>_xlfn.IFNA(_xlfn.IFNA(_xlfn.IFNA(INDEX(l_goods!$B$3:$B$65537,MATCH($G999,l_goods!$A$3:$A$65537,0)),INDEX(background_technosphere!$F$2:$F$65536,MATCH($G999,background_technosphere!$C$2:$C$65536,0))),INDEX(l_fp!$B$3:$B$65537,MATCH($G999,l_fp!$A$3:$A$65537,0))),"")</f>
        <v/>
      </c>
    </row>
    <row r="1000" spans="2:8" x14ac:dyDescent="0.25">
      <c r="B1000" s="109" t="str">
        <f>_xlfn.IFNA(INDEX(l_act!$B$3:$B$65537,MATCH($A1000,l_act!$A$3:$A$65537,0)),"")</f>
        <v/>
      </c>
      <c r="D1000" s="66" t="str">
        <f>_xlfn.IFNA(_xlfn.IFNA(_xlfn.IFNA(INDEX(l_goods!$B$3:$B$65537,MATCH($C1000,l_goods!$A$3:$A$65537,0)),INDEX(background_technosphere!$F$2:$F$65536,MATCH($C1000,background_technosphere!$C$2:$C$65536,0))),INDEX(l_fp!$B$3:$B$65537,MATCH($C1000,l_fp!$A$3:$A$65537,0))),"")</f>
        <v/>
      </c>
      <c r="H1000" s="110" t="str">
        <f>_xlfn.IFNA(_xlfn.IFNA(_xlfn.IFNA(INDEX(l_goods!$B$3:$B$65537,MATCH($G1000,l_goods!$A$3:$A$65537,0)),INDEX(background_technosphere!$F$2:$F$65536,MATCH($G1000,background_technosphere!$C$2:$C$65536,0))),INDEX(l_fp!$B$3:$B$65537,MATCH($G1000,l_fp!$A$3:$A$65537,0))),"")</f>
        <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zoomScale="143" zoomScaleNormal="143" workbookViewId="0">
      <selection activeCell="B17" sqref="B17"/>
    </sheetView>
  </sheetViews>
  <sheetFormatPr defaultRowHeight="13.2" x14ac:dyDescent="0.25"/>
  <cols>
    <col min="1" max="1025" width="11.5546875"/>
  </cols>
  <sheetData>
    <row r="1" spans="1:3" x14ac:dyDescent="0.25">
      <c r="A1" t="s">
        <v>5701</v>
      </c>
    </row>
    <row r="2" spans="1:3" x14ac:dyDescent="0.25">
      <c r="B2" t="s">
        <v>5702</v>
      </c>
    </row>
    <row r="3" spans="1:3" x14ac:dyDescent="0.25">
      <c r="C3" t="s">
        <v>5703</v>
      </c>
    </row>
    <row r="5" spans="1:3" x14ac:dyDescent="0.25">
      <c r="B5" t="s">
        <v>5704</v>
      </c>
    </row>
    <row r="6" spans="1:3" x14ac:dyDescent="0.25">
      <c r="C6" t="s">
        <v>5705</v>
      </c>
    </row>
    <row r="8" spans="1:3" x14ac:dyDescent="0.25">
      <c r="B8" t="s">
        <v>5706</v>
      </c>
    </row>
    <row r="9" spans="1:3" x14ac:dyDescent="0.25">
      <c r="C9" t="s">
        <v>5707</v>
      </c>
    </row>
    <row r="11" spans="1:3" x14ac:dyDescent="0.25">
      <c r="B11" t="s">
        <v>5708</v>
      </c>
    </row>
    <row r="12" spans="1:3" x14ac:dyDescent="0.25">
      <c r="C12" t="s">
        <v>5709</v>
      </c>
    </row>
    <row r="14" spans="1:3" x14ac:dyDescent="0.25">
      <c r="B14" t="s">
        <v>5710</v>
      </c>
    </row>
    <row r="16" spans="1:3" x14ac:dyDescent="0.25">
      <c r="B16" t="s">
        <v>5711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1732</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l_cons</vt:lpstr>
      <vt:lpstr>l_noncons</vt:lpstr>
      <vt:lpstr>l_act</vt:lpstr>
      <vt:lpstr>l_fp</vt:lpstr>
      <vt:lpstr>l_goods</vt:lpstr>
      <vt:lpstr>mass_balance</vt:lpstr>
      <vt:lpstr>foreground</vt:lpstr>
      <vt:lpstr>background_technosphere</vt:lpstr>
      <vt:lpstr>background_biosphere</vt:lpstr>
      <vt:lpstr>lay_goods</vt:lpstr>
      <vt:lpstr>lay_noncons</vt:lpstr>
      <vt:lpstr>lay_f_noncons</vt:lpstr>
      <vt:lpstr>lay_cons</vt:lpstr>
      <vt:lpstr>y</vt:lpstr>
      <vt:lpstr>tr</vt:lpstr>
      <vt:lpstr>te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dc:creator>
  <dc:description/>
  <cp:lastModifiedBy>Arianne</cp:lastModifiedBy>
  <cp:revision>76</cp:revision>
  <dcterms:created xsi:type="dcterms:W3CDTF">2018-11-13T21:35:17Z</dcterms:created>
  <dcterms:modified xsi:type="dcterms:W3CDTF">2020-06-26T19:53:58Z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