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tarted Business Statistics" sheetId="2" r:id="rId2"/>
    <sheet name="Results" sheetId="3" r:id="rId3"/>
    <sheet name="Most Important Fea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" l="1"/>
  <c r="H68" i="2"/>
  <c r="H66" i="2"/>
  <c r="D29" i="2"/>
  <c r="D31" i="2"/>
  <c r="D27" i="2"/>
  <c r="M40" i="2" l="1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39" i="2"/>
  <c r="D168" i="2"/>
  <c r="D169" i="2"/>
  <c r="D170" i="2"/>
  <c r="D172" i="2"/>
  <c r="D171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67" i="2"/>
  <c r="D202" i="2" l="1"/>
  <c r="D201" i="2"/>
  <c r="D200" i="2"/>
  <c r="D199" i="2"/>
  <c r="Y207" i="2" l="1"/>
  <c r="Y208" i="2"/>
  <c r="Y206" i="2"/>
  <c r="D17" i="2" l="1"/>
  <c r="D18" i="2"/>
  <c r="D19" i="2"/>
  <c r="D20" i="2"/>
  <c r="D21" i="2"/>
  <c r="D16" i="2"/>
  <c r="D15" i="2"/>
</calcChain>
</file>

<file path=xl/sharedStrings.xml><?xml version="1.0" encoding="utf-8"?>
<sst xmlns="http://schemas.openxmlformats.org/spreadsheetml/2006/main" count="644" uniqueCount="237">
  <si>
    <t>Name: Service Center, dtype: int64</t>
  </si>
  <si>
    <t>Harford</t>
  </si>
  <si>
    <t>Howard</t>
  </si>
  <si>
    <t>Charles</t>
  </si>
  <si>
    <t>Frederick</t>
  </si>
  <si>
    <t>Baltimore</t>
  </si>
  <si>
    <t>Carroll</t>
  </si>
  <si>
    <t>Calvert</t>
  </si>
  <si>
    <t>Washington</t>
  </si>
  <si>
    <t>Hispanic</t>
  </si>
  <si>
    <t>Allegany</t>
  </si>
  <si>
    <t>Cecil</t>
  </si>
  <si>
    <t>Montgomery</t>
  </si>
  <si>
    <t>Garrett</t>
  </si>
  <si>
    <t>DUPLICATES</t>
  </si>
  <si>
    <t>Prince George's County</t>
  </si>
  <si>
    <t>Harford County</t>
  </si>
  <si>
    <t>Eastern Region, SU</t>
  </si>
  <si>
    <t>Anne Arundel County</t>
  </si>
  <si>
    <t>Eastern, Chesapeake</t>
  </si>
  <si>
    <t>Howard County</t>
  </si>
  <si>
    <t>Charles County - Southern Region</t>
  </si>
  <si>
    <t>Frederick County - Western Region</t>
  </si>
  <si>
    <t>Baltimore County</t>
  </si>
  <si>
    <t>Carroll County</t>
  </si>
  <si>
    <t>St. Mary's County - Southern Region</t>
  </si>
  <si>
    <t>Baltimore City</t>
  </si>
  <si>
    <t>Calvert County - Southern Region</t>
  </si>
  <si>
    <t>Washington County - Western Region</t>
  </si>
  <si>
    <t>Hispanic Business Center</t>
  </si>
  <si>
    <t>Allegany County - Western Region</t>
  </si>
  <si>
    <t>Cecil County</t>
  </si>
  <si>
    <t>Montgomery County</t>
  </si>
  <si>
    <t>Maryland SBDC Lead Center</t>
  </si>
  <si>
    <t>Baltimore City West</t>
  </si>
  <si>
    <t>Maryland PTAC - Government Contracts</t>
  </si>
  <si>
    <t>Garrett County - Western Region</t>
  </si>
  <si>
    <t>Baltimore Business Recovery</t>
  </si>
  <si>
    <t>Eastern, Cambridge</t>
  </si>
  <si>
    <t>Prince Georges</t>
  </si>
  <si>
    <t>Anne Arundel</t>
  </si>
  <si>
    <t>Saint Marys</t>
  </si>
  <si>
    <t>Wicomico</t>
  </si>
  <si>
    <t>Outside of Maryland</t>
  </si>
  <si>
    <t>Dorchester</t>
  </si>
  <si>
    <t>Worcester</t>
  </si>
  <si>
    <t>Talbot</t>
  </si>
  <si>
    <t>Caroline</t>
  </si>
  <si>
    <t>Queen Annes</t>
  </si>
  <si>
    <t>Somerset</t>
  </si>
  <si>
    <t>Kent</t>
  </si>
  <si>
    <t>Chrales</t>
  </si>
  <si>
    <t>Name: County, dtype:</t>
  </si>
  <si>
    <t>float64</t>
  </si>
  <si>
    <t>Name: Initial Services Sought at First Visit, dtype: float64</t>
  </si>
  <si>
    <t>Counseling</t>
  </si>
  <si>
    <t>Training</t>
  </si>
  <si>
    <t>Name: Business Status, dtype: float64</t>
  </si>
  <si>
    <t>Pre-venture/Nascent</t>
  </si>
  <si>
    <t>In Business (&gt; 1 year)</t>
  </si>
  <si>
    <t>Started with SBDC</t>
  </si>
  <si>
    <t>Start-up (in bus. &lt; 1 year)</t>
  </si>
  <si>
    <t>Name: Impact: Capital Investments, Length: 755, dtype: float64</t>
  </si>
  <si>
    <t>Name: Impact: Created New Jobs, Length: 84, dtype: float64</t>
  </si>
  <si>
    <t>Name: Impact: Revenue Increase, Length: 777, dtype: float64</t>
  </si>
  <si>
    <t>Name: Impact: Started Business, dtype: float64</t>
  </si>
  <si>
    <t>Not applicable: Already in Business</t>
  </si>
  <si>
    <t>No</t>
  </si>
  <si>
    <t>Yes</t>
  </si>
  <si>
    <t>Name: Company's Total employees, Length: 125, dtype: float64</t>
  </si>
  <si>
    <t>Name: Company's Gross Revenue, $, Length: 1328, dtype: float64</t>
  </si>
  <si>
    <t>Name: NAICS code, dtype: float64</t>
  </si>
  <si>
    <t>Undefined</t>
  </si>
  <si>
    <t>Name: Ownership Gender, dtype: float64</t>
  </si>
  <si>
    <t>Male-Owned</t>
  </si>
  <si>
    <t>Woman-Owned</t>
  </si>
  <si>
    <t>Choose not to respond</t>
  </si>
  <si>
    <t>Male/Female-Owned</t>
  </si>
  <si>
    <t>Woman-Owned (WOSB) Certified</t>
  </si>
  <si>
    <t>EDWOSB Certified</t>
  </si>
  <si>
    <t>WBE Certified</t>
  </si>
  <si>
    <t>Name: Owner's Hispanic Origin, dtype: float64</t>
  </si>
  <si>
    <t>Non-Hispanic</t>
  </si>
  <si>
    <t>Name: Owner's Race, dtype: float64</t>
  </si>
  <si>
    <t>White/Caucasian</t>
  </si>
  <si>
    <t>Black or African American</t>
  </si>
  <si>
    <t>Asian</t>
  </si>
  <si>
    <t>Native American</t>
  </si>
  <si>
    <t>Native Hawaiian or Pacific Islander</t>
  </si>
  <si>
    <t>Alaska Native</t>
  </si>
  <si>
    <t>Impact: Started Business</t>
  </si>
  <si>
    <t>Owner's Race</t>
  </si>
  <si>
    <t>Native Hawaiian or Pacific</t>
  </si>
  <si>
    <t>County</t>
  </si>
  <si>
    <t>...</t>
  </si>
  <si>
    <t>Service Center</t>
  </si>
  <si>
    <t>Initial Services Sought at First Visit</t>
  </si>
  <si>
    <t>Impact: Capital Investments</t>
  </si>
  <si>
    <t>Length: 990, dtype: float</t>
  </si>
  <si>
    <t>Impact: Created New Jobs</t>
  </si>
  <si>
    <t>Total Counseling Time, hrs</t>
  </si>
  <si>
    <t>Length: 2047, dtype: float 64</t>
  </si>
  <si>
    <t>Length: 881, dtype: float64</t>
  </si>
  <si>
    <t>Impact: Revenue Increase</t>
  </si>
  <si>
    <t>Length: 1482, dtype: float64</t>
  </si>
  <si>
    <t>Company's Gross Revenue, $</t>
  </si>
  <si>
    <t>Length: 182, dtype: float64</t>
  </si>
  <si>
    <t>Company's Total employees</t>
  </si>
  <si>
    <t>dtype: float64</t>
  </si>
  <si>
    <t>Ownership Gender</t>
  </si>
  <si>
    <t>Business Status</t>
  </si>
  <si>
    <t>Owner's Hispanic Origin</t>
  </si>
  <si>
    <t>Correlation for Started Businesses</t>
  </si>
  <si>
    <t>Success rate</t>
  </si>
  <si>
    <t>Min Yes = 0</t>
  </si>
  <si>
    <t>Max No = 2,500,000</t>
  </si>
  <si>
    <t>With Service Center</t>
  </si>
  <si>
    <t>Without Service Center</t>
  </si>
  <si>
    <t>array([[6921,    7],</t>
  </si>
  <si>
    <t xml:space="preserve">       [ 124, 1543]])</t>
  </si>
  <si>
    <t>array([[1407,    1],</t>
  </si>
  <si>
    <t xml:space="preserve">       [  21,  290]])</t>
  </si>
  <si>
    <t>Confusion Matrices for training and Prediction</t>
  </si>
  <si>
    <t>array([[6922,    6],</t>
  </si>
  <si>
    <t xml:space="preserve">       [  48, 1619]])</t>
  </si>
  <si>
    <t>array([[1408,    0],</t>
  </si>
  <si>
    <t xml:space="preserve">       [   9,  302]])</t>
  </si>
  <si>
    <t>Logit</t>
  </si>
  <si>
    <t>SVM</t>
  </si>
  <si>
    <t>Random Forrest</t>
  </si>
  <si>
    <t>array([[6927,    1],</t>
  </si>
  <si>
    <t xml:space="preserve">       [  64, 1603]])</t>
  </si>
  <si>
    <t xml:space="preserve">       [   7,  304]])</t>
  </si>
  <si>
    <t>array([[6899,   29],</t>
  </si>
  <si>
    <t xml:space="preserve">       [  38, 1629]])</t>
  </si>
  <si>
    <t>array([[1380,   28],</t>
  </si>
  <si>
    <t xml:space="preserve">       [   8,  303]])</t>
  </si>
  <si>
    <t>array([[8143,    6],</t>
  </si>
  <si>
    <t xml:space="preserve">       [  72,  374]])</t>
  </si>
  <si>
    <t>for the new definition of success: start+possitive increase</t>
  </si>
  <si>
    <t>feature</t>
  </si>
  <si>
    <t>score</t>
  </si>
  <si>
    <t>Business Status_Started with SBDC</t>
  </si>
  <si>
    <t>Business Status_Pre-venture/Nascent</t>
  </si>
  <si>
    <t>Business Status_In Business (&gt; 1 year)</t>
  </si>
  <si>
    <t>Ownership Gender_Choose not to respond</t>
  </si>
  <si>
    <t>Ownership Gender_Woman-Owned</t>
  </si>
  <si>
    <t>Attended Group Training?_Yes</t>
  </si>
  <si>
    <t>County_Anne Arundel</t>
  </si>
  <si>
    <t>Owner's Race_Black or African American</t>
  </si>
  <si>
    <t>Ownership Gender_Male-Owned</t>
  </si>
  <si>
    <t>Attended Group Training?_No</t>
  </si>
  <si>
    <t>Owner's Race_White/Caucasian</t>
  </si>
  <si>
    <t>Industry Title_Manufacturing</t>
  </si>
  <si>
    <t>Industry Title_Retail Trade</t>
  </si>
  <si>
    <t>Industry Title_Construction</t>
  </si>
  <si>
    <t>Ownership Gender_EDWOSB Certified</t>
  </si>
  <si>
    <t>County_Carroll</t>
  </si>
  <si>
    <t>County_Outside of Maryland</t>
  </si>
  <si>
    <t>Industry Title_Educational Services</t>
  </si>
  <si>
    <t>County_Calvert</t>
  </si>
  <si>
    <t>County_Washington</t>
  </si>
  <si>
    <t>..</t>
  </si>
  <si>
    <t>Industry Title_Utilities</t>
  </si>
  <si>
    <t>County_Garrett</t>
  </si>
  <si>
    <t>County_Montgomery</t>
  </si>
  <si>
    <t>County_Kent</t>
  </si>
  <si>
    <t>Owner's Race_Asian</t>
  </si>
  <si>
    <t>Industry Title_Finance and Insurance</t>
  </si>
  <si>
    <t>County_Cecil</t>
  </si>
  <si>
    <t>County_Caroline</t>
  </si>
  <si>
    <t>Ownership Gender_Male/Female-Owned</t>
  </si>
  <si>
    <t>Industry Title_Mining</t>
  </si>
  <si>
    <t>County_Charles</t>
  </si>
  <si>
    <t>County_Worcester</t>
  </si>
  <si>
    <t>County_Howard</t>
  </si>
  <si>
    <t>County_Frederick</t>
  </si>
  <si>
    <t>County_Talbot</t>
  </si>
  <si>
    <t>Owner's Race_Choose not to respond</t>
  </si>
  <si>
    <t>County_Somerset</t>
  </si>
  <si>
    <t>County_Queen Annes</t>
  </si>
  <si>
    <t>Owner's Race_Native American</t>
  </si>
  <si>
    <t>County_Allegany</t>
  </si>
  <si>
    <t>County_Prince Georges</t>
  </si>
  <si>
    <t>Business Status_Start-up (in bus. &lt; 1 year)</t>
  </si>
  <si>
    <t>Ownership Gender_Woman-Owned (WOSB) Certified</t>
  </si>
  <si>
    <t>Industry Title_Professional, Scientific, and T...</t>
  </si>
  <si>
    <t>Industry Title_Administrative and Support and ...</t>
  </si>
  <si>
    <t>Industry Title_Health Care and Social Assistance</t>
  </si>
  <si>
    <t>Industry Title_Real Estate Rental and Leasing</t>
  </si>
  <si>
    <t>Industry Title_Accommodation and Food Services</t>
  </si>
  <si>
    <t>Owner's Race_Native Hawaiian or Pacific Islander</t>
  </si>
  <si>
    <t>Industry Title_Management of Companies and Ent...</t>
  </si>
  <si>
    <t>Initial Services Sought at First Visit_Counseling</t>
  </si>
  <si>
    <t>Industry Title_Transportation and Warehousing</t>
  </si>
  <si>
    <t>Industry Title_Agriculture, Forestry, Fishing ...</t>
  </si>
  <si>
    <t>With Min Max Normalization</t>
  </si>
  <si>
    <t>Success Rate</t>
  </si>
  <si>
    <t>Not Applicable</t>
  </si>
  <si>
    <t>yes</t>
  </si>
  <si>
    <t>mean(Capital Investments)</t>
  </si>
  <si>
    <t>Not Applicable: Already in Business</t>
  </si>
  <si>
    <t>Accommodation and Food Services</t>
  </si>
  <si>
    <t>Administrative and Support and Waste Management and Remediation Services</t>
  </si>
  <si>
    <t>Agriculture, Forestry, Fishing and Hunting</t>
  </si>
  <si>
    <t>Arts, Entertainment, and Recreation</t>
  </si>
  <si>
    <t>Construction</t>
  </si>
  <si>
    <t>Educational Services</t>
  </si>
  <si>
    <t>Finance and Insurance</t>
  </si>
  <si>
    <t>Health Care and Social Assistance</t>
  </si>
  <si>
    <t>Information</t>
  </si>
  <si>
    <t>Manufacturing</t>
  </si>
  <si>
    <t>Mining</t>
  </si>
  <si>
    <t>Other Services (except Public Administration)</t>
  </si>
  <si>
    <t>Professional, Scientific, and Technical Services</t>
  </si>
  <si>
    <t>Public Administration</t>
  </si>
  <si>
    <t>Real Estate Rental and Leasing</t>
  </si>
  <si>
    <t>Retail Trade</t>
  </si>
  <si>
    <t>Transportation and Warehousing</t>
  </si>
  <si>
    <t>Utilities</t>
  </si>
  <si>
    <t>Wholesale Trade</t>
  </si>
  <si>
    <t xml:space="preserve">Logit </t>
  </si>
  <si>
    <t>No Impact Column incldued</t>
  </si>
  <si>
    <t>array([[6928,    0],</t>
  </si>
  <si>
    <t xml:space="preserve">       [   0, 1667]])</t>
  </si>
  <si>
    <t xml:space="preserve">       [   0,  311]])</t>
  </si>
  <si>
    <t>For the case with no impact included</t>
  </si>
  <si>
    <t>Owner's Hispanic Origin_Hispanic</t>
  </si>
  <si>
    <t>County_Baltimore City</t>
  </si>
  <si>
    <t>County_Harford</t>
  </si>
  <si>
    <t>Owner's Hispanic Origin_Choose not to respond</t>
  </si>
  <si>
    <t>County_Chrales</t>
  </si>
  <si>
    <t>NaN</t>
  </si>
  <si>
    <t>Ownership Gender_WBE Certified</t>
  </si>
  <si>
    <t>rate</t>
  </si>
  <si>
    <t>Attended Group Training</t>
  </si>
  <si>
    <t>dtype: 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</si>
</sst>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1" fillId="3" borderId="2" xfId="0" applyFont="1" applyFill="1" applyBorder="1" applyAlignment="1">
      <alignment horizontal="left" vertical="center"/>
    </xf>
    <xf numFmtId="0" fontId="0" fillId="3" borderId="3" xfId="0" applyFill="1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1" xfId="0" applyFill="1" applyBorder="1"/>
    <xf numFmtId="0" fontId="0" fillId="4" borderId="0" xfId="0" applyFill="1"/>
    <xf numFmtId="0" fontId="2" fillId="4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top" wrapText="1"/>
    </xf>
    <xf numFmtId="0" fontId="3" fillId="5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top" wrapText="1"/>
    </xf>
    <xf numFmtId="0" fontId="3" fillId="4" borderId="0" xfId="0" applyFont="1" applyFill="1" applyAlignment="1">
      <alignment horizontal="right" vertical="center" wrapText="1"/>
    </xf>
    <xf numFmtId="0" fontId="0" fillId="0" borderId="4" xfId="0" applyBorder="1"/>
    <xf numFmtId="0" fontId="1" fillId="0" borderId="4" xfId="0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/>
    <xf numFmtId="0" fontId="0" fillId="2" borderId="4" xfId="0" applyFill="1" applyBorder="1"/>
    <xf numFmtId="11" fontId="0" fillId="0" borderId="0" xfId="0" applyNumberFormat="1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11" fontId="0" fillId="2" borderId="0" xfId="0" applyNumberFormat="1" applyFill="1"/>
    <xf numFmtId="11" fontId="0" fillId="2" borderId="1" xfId="0" applyNumberFormat="1" applyFill="1" applyBorder="1"/>
    <xf numFmtId="0" fontId="0" fillId="2" borderId="0" xfId="0" applyFill="1" applyBorder="1"/>
    <xf numFmtId="0" fontId="0" fillId="2" borderId="7" xfId="0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0" xfId="0" applyNumberFormat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0" xfId="0" applyNumberFormat="1"/>
    <xf numFmtId="164" fontId="0" fillId="3" borderId="1" xfId="0" applyNumberFormat="1" applyFill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6" fontId="0" fillId="0" borderId="0" xfId="0" applyNumberFormat="1"/>
    <xf numFmtId="6" fontId="0" fillId="0" borderId="0" xfId="0" applyNumberFormat="1" applyBorder="1"/>
    <xf numFmtId="0" fontId="1" fillId="0" borderId="8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6" fontId="0" fillId="0" borderId="9" xfId="0" applyNumberFormat="1" applyBorder="1"/>
    <xf numFmtId="0" fontId="2" fillId="4" borderId="0" xfId="0" applyFont="1" applyFill="1" applyAlignment="1">
      <alignment horizontal="left" vertical="center" wrapText="1"/>
    </xf>
    <xf numFmtId="0" fontId="0" fillId="6" borderId="0" xfId="0" applyFill="1"/>
    <xf numFmtId="0" fontId="0" fillId="6" borderId="5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Sucessful Business</a:t>
            </a:r>
            <a:r>
              <a:rPr lang="en-US" baseline="0"/>
              <a:t> Start By race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60-4BF6-91FE-7003AFE59A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60-4BF6-91FE-7003AFE59A3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9525" cap="flat" cmpd="sng" algn="ctr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2C1-4D53-B914-B6A3833B3892}"/>
              </c:ext>
            </c:extLst>
          </c:dPt>
          <c:dPt>
            <c:idx val="3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72C1-4D53-B914-B6A3833B389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C60-4BF6-91FE-7003AFE59A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C60-4BF6-91FE-7003AFE59A30}"/>
              </c:ext>
            </c:extLst>
          </c:dPt>
          <c:dPt>
            <c:idx val="6"/>
            <c:bubble3D val="0"/>
            <c:spPr>
              <a:solidFill>
                <a:sysClr val="window" lastClr="FFFFFF"/>
              </a:soli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2C1-4D53-B914-B6A3833B3892}"/>
              </c:ext>
            </c:extLst>
          </c:dPt>
          <c:cat>
            <c:strRef>
              <c:f>'Started Business Statistics'!$B$15:$B$21</c:f>
              <c:strCache>
                <c:ptCount val="7"/>
                <c:pt idx="0">
                  <c:v>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Choose not to respond</c:v>
                </c:pt>
                <c:pt idx="4">
                  <c:v>Native American</c:v>
                </c:pt>
                <c:pt idx="5">
                  <c:v>Native Hawaiian or Pacific</c:v>
                </c:pt>
                <c:pt idx="6">
                  <c:v>White/Caucasian</c:v>
                </c:pt>
              </c:strCache>
            </c:strRef>
          </c:cat>
          <c:val>
            <c:numRef>
              <c:f>'Started Business Statistics'!$C$15:$C$21</c:f>
              <c:numCache>
                <c:formatCode>0.000</c:formatCode>
                <c:ptCount val="7"/>
                <c:pt idx="0">
                  <c:v>5.8999999999999998E-5</c:v>
                </c:pt>
                <c:pt idx="1">
                  <c:v>3.3960000000000001E-3</c:v>
                </c:pt>
                <c:pt idx="2">
                  <c:v>2.3185999999999998E-2</c:v>
                </c:pt>
                <c:pt idx="3">
                  <c:v>1.5106E-2</c:v>
                </c:pt>
                <c:pt idx="4">
                  <c:v>5.8600000000000004E-4</c:v>
                </c:pt>
                <c:pt idx="5">
                  <c:v>2.34E-4</c:v>
                </c:pt>
                <c:pt idx="6">
                  <c:v>5.5037999999999997E-2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1-4D53-B914-B6A3833B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Services Sought at First Visit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'Started Business Statistics'!$F$25</c:f>
              <c:strCache>
                <c:ptCount val="1"/>
                <c:pt idx="0">
                  <c:v>Counseling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'Started Business Statistics'!$E$26:$E$28</c:f>
              <c:strCache>
                <c:ptCount val="3"/>
                <c:pt idx="0">
                  <c:v>No</c:v>
                </c:pt>
                <c:pt idx="1">
                  <c:v>Not applicable: Already in Business</c:v>
                </c:pt>
                <c:pt idx="2">
                  <c:v>Yes</c:v>
                </c:pt>
              </c:strCache>
            </c:strRef>
          </c:cat>
          <c:val>
            <c:numRef>
              <c:f>'Started Business Statistics'!$F$26:$F$28</c:f>
              <c:numCache>
                <c:formatCode>0.000</c:formatCode>
                <c:ptCount val="3"/>
                <c:pt idx="0">
                  <c:v>0.352128</c:v>
                </c:pt>
                <c:pt idx="1">
                  <c:v>0.435915</c:v>
                </c:pt>
                <c:pt idx="2">
                  <c:v>8.3084000000000005E-2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2-49A4-9977-45A2DED07C57}"/>
            </c:ext>
          </c:extLst>
        </c:ser>
        <c:ser>
          <c:idx val="1"/>
          <c:order val="1"/>
          <c:tx>
            <c:strRef>
              <c:f>'Started Business Statistics'!$G$25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'Started Business Statistics'!$E$26:$E$28</c:f>
              <c:strCache>
                <c:ptCount val="3"/>
                <c:pt idx="0">
                  <c:v>No</c:v>
                </c:pt>
                <c:pt idx="1">
                  <c:v>Not applicable: Already in Business</c:v>
                </c:pt>
                <c:pt idx="2">
                  <c:v>Yes</c:v>
                </c:pt>
              </c:strCache>
            </c:strRef>
          </c:cat>
          <c:val>
            <c:numRef>
              <c:f>'Started Business Statistics'!$G$26:$G$28</c:f>
              <c:numCache>
                <c:formatCode>0.000</c:formatCode>
                <c:ptCount val="3"/>
                <c:pt idx="0" formatCode="General">
                  <c:v>5.3999999999999999E-2</c:v>
                </c:pt>
                <c:pt idx="1">
                  <c:v>6.0835E-2</c:v>
                </c:pt>
                <c:pt idx="2">
                  <c:v>1.4520999999999999E-2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2-49A4-9977-45A2DED07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90715263"/>
        <c:axId val="490721919"/>
      </c:barChart>
      <c:catAx>
        <c:axId val="49071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21919"/>
        <c:crosses val="autoZero"/>
        <c:auto val="1"/>
        <c:lblAlgn val="ctr"/>
        <c:lblOffset val="100"/>
        <c:noMultiLvlLbl val="0"/>
      </c:catAx>
      <c:valAx>
        <c:axId val="490721919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1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and Failed Small Businesses Per 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'Started Business Statistics'!$B$166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'Started Business Statistics'!$A$167:$A$176</c:f>
              <c:strCache>
                <c:ptCount val="10"/>
                <c:pt idx="0">
                  <c:v>Professional, Scientific, and Technical Services</c:v>
                </c:pt>
                <c:pt idx="1">
                  <c:v>Retail Trade</c:v>
                </c:pt>
                <c:pt idx="2">
                  <c:v>Manufacturing</c:v>
                </c:pt>
                <c:pt idx="3">
                  <c:v>Accommodation and Food Services</c:v>
                </c:pt>
                <c:pt idx="4">
                  <c:v>Health Care and Social Assistance</c:v>
                </c:pt>
                <c:pt idx="5">
                  <c:v>Other Services (except Public Administration)</c:v>
                </c:pt>
                <c:pt idx="6">
                  <c:v>Administrative and Support and Waste Management and Remediation Services</c:v>
                </c:pt>
                <c:pt idx="7">
                  <c:v>Construction</c:v>
                </c:pt>
                <c:pt idx="8">
                  <c:v>Arts, Entertainment, and Recreation</c:v>
                </c:pt>
                <c:pt idx="9">
                  <c:v>Educational Services</c:v>
                </c:pt>
              </c:strCache>
            </c:strRef>
          </c:cat>
          <c:val>
            <c:numRef>
              <c:f>'Started Business Statistics'!$B$167:$B$176</c:f>
              <c:numCache>
                <c:formatCode>General</c:formatCode>
                <c:ptCount val="10"/>
                <c:pt idx="0">
                  <c:v>0.102765</c:v>
                </c:pt>
                <c:pt idx="1">
                  <c:v>9.3307000000000001E-2</c:v>
                </c:pt>
                <c:pt idx="2">
                  <c:v>7.6391000000000001E-2</c:v>
                </c:pt>
                <c:pt idx="3">
                  <c:v>8.7485999999999994E-2</c:v>
                </c:pt>
                <c:pt idx="4">
                  <c:v>6.2385999999999997E-2</c:v>
                </c:pt>
                <c:pt idx="5">
                  <c:v>6.3840999999999995E-2</c:v>
                </c:pt>
                <c:pt idx="6">
                  <c:v>4.6380999999999999E-2</c:v>
                </c:pt>
                <c:pt idx="7">
                  <c:v>3.2011999999999999E-2</c:v>
                </c:pt>
                <c:pt idx="8">
                  <c:v>3.8196000000000001E-2</c:v>
                </c:pt>
                <c:pt idx="9">
                  <c:v>2.6918999999999998E-2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4CA3-88D0-6D5585126DED}"/>
            </c:ext>
          </c:extLst>
        </c:ser>
        <c:ser>
          <c:idx val="1"/>
          <c:order val="1"/>
          <c:tx>
            <c:strRef>
              <c:f>'Started Business Statistics'!$C$166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'Started Business Statistics'!$A$167:$A$176</c:f>
              <c:strCache>
                <c:ptCount val="10"/>
                <c:pt idx="0">
                  <c:v>Professional, Scientific, and Technical Services</c:v>
                </c:pt>
                <c:pt idx="1">
                  <c:v>Retail Trade</c:v>
                </c:pt>
                <c:pt idx="2">
                  <c:v>Manufacturing</c:v>
                </c:pt>
                <c:pt idx="3">
                  <c:v>Accommodation and Food Services</c:v>
                </c:pt>
                <c:pt idx="4">
                  <c:v>Health Care and Social Assistance</c:v>
                </c:pt>
                <c:pt idx="5">
                  <c:v>Other Services (except Public Administration)</c:v>
                </c:pt>
                <c:pt idx="6">
                  <c:v>Administrative and Support and Waste Management and Remediation Services</c:v>
                </c:pt>
                <c:pt idx="7">
                  <c:v>Construction</c:v>
                </c:pt>
                <c:pt idx="8">
                  <c:v>Arts, Entertainment, and Recreation</c:v>
                </c:pt>
                <c:pt idx="9">
                  <c:v>Educational Services</c:v>
                </c:pt>
              </c:strCache>
            </c:strRef>
          </c:cat>
          <c:val>
            <c:numRef>
              <c:f>'Started Business Statistics'!$C$167:$C$176</c:f>
              <c:numCache>
                <c:formatCode>General</c:formatCode>
                <c:ptCount val="10"/>
                <c:pt idx="0">
                  <c:v>3.9833E-2</c:v>
                </c:pt>
                <c:pt idx="1">
                  <c:v>3.2557000000000003E-2</c:v>
                </c:pt>
                <c:pt idx="2">
                  <c:v>2.801E-2</c:v>
                </c:pt>
                <c:pt idx="3">
                  <c:v>2.3099000000000001E-2</c:v>
                </c:pt>
                <c:pt idx="4">
                  <c:v>2.0917000000000002E-2</c:v>
                </c:pt>
                <c:pt idx="5">
                  <c:v>2.0917000000000002E-2</c:v>
                </c:pt>
                <c:pt idx="6">
                  <c:v>1.7097000000000001E-2</c:v>
                </c:pt>
                <c:pt idx="7">
                  <c:v>1.3459E-2</c:v>
                </c:pt>
                <c:pt idx="8">
                  <c:v>1.2368000000000001E-2</c:v>
                </c:pt>
                <c:pt idx="9">
                  <c:v>1.0730999999999999E-2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E-4CA3-88D0-6D558512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50008303"/>
        <c:axId val="750010799"/>
      </c:barChart>
      <c:catAx>
        <c:axId val="75000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10799"/>
        <c:crosses val="autoZero"/>
        <c:auto val="1"/>
        <c:lblAlgn val="ctr"/>
        <c:lblOffset val="100"/>
        <c:noMultiLvlLbl val="0"/>
      </c:catAx>
      <c:valAx>
        <c:axId val="750010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0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Business Start Per Ownership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5872-44F4-9BDA-5AB448F8DD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5872-44F4-9BDA-5AB448F8DD1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5872-44F4-9BDA-5AB448F8DD1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72-44F4-9BDA-5AB448F8DD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5872-44F4-9BDA-5AB448F8DD1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12-4315-ADEF-6A09FABE98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'Started Business Statistics'!$B$199:$B$204</c:f>
              <c:strCache>
                <c:ptCount val="6"/>
                <c:pt idx="0">
                  <c:v>Choose not to respond</c:v>
                </c:pt>
                <c:pt idx="1">
                  <c:v>Male-Owned</c:v>
                </c:pt>
                <c:pt idx="2">
                  <c:v>Male/Female-Owned</c:v>
                </c:pt>
                <c:pt idx="3">
                  <c:v>Woman-Owned</c:v>
                </c:pt>
                <c:pt idx="4">
                  <c:v>Woman-Owned (WOSB) Certified</c:v>
                </c:pt>
                <c:pt idx="5">
                  <c:v>EDWOSB Certified</c:v>
                </c:pt>
              </c:strCache>
            </c:strRef>
          </c:cat>
          <c:val>
            <c:numRef>
              <c:f>'Started Business Statistics'!$C$199:$C$204</c:f>
              <c:numCache>
                <c:formatCode>0.000</c:formatCode>
                <c:ptCount val="6"/>
                <c:pt idx="0">
                  <c:v>2.1663999999999999E-2</c:v>
                </c:pt>
                <c:pt idx="1">
                  <c:v>2.5937999999999999E-2</c:v>
                </c:pt>
                <c:pt idx="2">
                  <c:v>1.7448000000000002E-2</c:v>
                </c:pt>
                <c:pt idx="3">
                  <c:v>3.1558999999999997E-2</c:v>
                </c:pt>
                <c:pt idx="4">
                  <c:v>7.6099999999999996E-4</c:v>
                </c:pt>
                <c:pt idx="5">
                  <c:v>2.34E-4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2-44F4-9BDA-5AB448F8DD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Bussiness</a:t>
            </a:r>
            <a:r>
              <a:rPr lang="en-US" baseline="0"/>
              <a:t> Sucessful Start Rate Per Industry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85067526415994E-16"/>
                  <c:y val="-0.152777777777777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8BA-4EF3-847C-BF61F6930F5A}"/>
                </c:ext>
              </c:extLst>
            </c:dLbl>
            <c:dLbl>
              <c:idx val="1"/>
              <c:layout>
                <c:manualLayout>
                  <c:x val="0"/>
                  <c:y val="-0.143518518518518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08BA-4EF3-847C-BF61F6930F5A}"/>
                </c:ext>
              </c:extLst>
            </c:dLbl>
            <c:dLbl>
              <c:idx val="2"/>
              <c:layout>
                <c:manualLayout>
                  <c:x val="0"/>
                  <c:y val="-0.143518518518518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08BA-4EF3-847C-BF61F6930F5A}"/>
                </c:ext>
              </c:extLst>
            </c:dLbl>
            <c:dLbl>
              <c:idx val="6"/>
              <c:layout>
                <c:manualLayout>
                  <c:x val="2.7777777777777779E-3"/>
                  <c:y val="-0.138888888888888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8BA-4EF3-847C-BF61F6930F5A}"/>
                </c:ext>
              </c:extLst>
            </c:dLbl>
            <c:dLbl>
              <c:idx val="7"/>
              <c:layout>
                <c:manualLayout>
                  <c:x val="5.5555555555555558E-3"/>
                  <c:y val="-0.152777777777777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8BA-4EF3-847C-BF61F6930F5A}"/>
                </c:ext>
              </c:extLst>
            </c:dLbl>
            <c:dLbl>
              <c:idx val="9"/>
              <c:layout>
                <c:manualLayout>
                  <c:x val="-5.0925337632079971E-17"/>
                  <c:y val="-0.14814814814814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8BA-4EF3-847C-BF61F6930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'Started Business Statistics'!$A$167:$A$176</c:f>
              <c:strCache>
                <c:ptCount val="10"/>
                <c:pt idx="0">
                  <c:v>Professional, Scientific, and Technical Services</c:v>
                </c:pt>
                <c:pt idx="1">
                  <c:v>Retail Trade</c:v>
                </c:pt>
                <c:pt idx="2">
                  <c:v>Manufacturing</c:v>
                </c:pt>
                <c:pt idx="3">
                  <c:v>Accommodation and Food Services</c:v>
                </c:pt>
                <c:pt idx="4">
                  <c:v>Health Care and Social Assistance</c:v>
                </c:pt>
                <c:pt idx="5">
                  <c:v>Other Services (except Public Administration)</c:v>
                </c:pt>
                <c:pt idx="6">
                  <c:v>Administrative and Support and Waste Management and Remediation Services</c:v>
                </c:pt>
                <c:pt idx="7">
                  <c:v>Construction</c:v>
                </c:pt>
                <c:pt idx="8">
                  <c:v>Arts, Entertainment, and Recreation</c:v>
                </c:pt>
                <c:pt idx="9">
                  <c:v>Educational Services</c:v>
                </c:pt>
              </c:strCache>
            </c:strRef>
          </c:cat>
          <c:val>
            <c:numRef>
              <c:f>'Started Business Statistics'!$D$167:$D$176</c:f>
              <c:numCache>
                <c:formatCode>0.00</c:formatCode>
                <c:ptCount val="10"/>
                <c:pt idx="0">
                  <c:v>0.27933771862157952</c:v>
                </c:pt>
                <c:pt idx="1">
                  <c:v>0.2586680861882667</c:v>
                </c:pt>
                <c:pt idx="2">
                  <c:v>0.26829244930604113</c:v>
                </c:pt>
                <c:pt idx="3">
                  <c:v>0.20888004702265228</c:v>
                </c:pt>
                <c:pt idx="4">
                  <c:v>0.25109539872513598</c:v>
                </c:pt>
                <c:pt idx="5">
                  <c:v>0.24678496425116214</c:v>
                </c:pt>
                <c:pt idx="6">
                  <c:v>0.26933740823592422</c:v>
                </c:pt>
                <c:pt idx="7">
                  <c:v>0.29599085131182512</c:v>
                </c:pt>
                <c:pt idx="8">
                  <c:v>0.24460090182738708</c:v>
                </c:pt>
                <c:pt idx="9">
                  <c:v>0.28501992031872508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A-4EF3-847C-BF61F6930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75977792"/>
        <c:axId val="1375968224"/>
      </c:barChart>
      <c:catAx>
        <c:axId val="13759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68224"/>
        <c:crosses val="autoZero"/>
        <c:auto val="1"/>
        <c:lblAlgn val="ctr"/>
        <c:lblOffset val="100"/>
        <c:noMultiLvlLbl val="0"/>
      </c:catAx>
      <c:valAx>
        <c:axId val="13759682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759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Bussiness</a:t>
            </a:r>
            <a:r>
              <a:rPr lang="en-US" baseline="0"/>
              <a:t> Sucessful Start Rate Per County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85067526415994E-16"/>
                  <c:y val="-0.152777777777777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CB8-4D70-8CF3-413DEDA69C19}"/>
                </c:ext>
              </c:extLst>
            </c:dLbl>
            <c:dLbl>
              <c:idx val="1"/>
              <c:layout>
                <c:manualLayout>
                  <c:x val="0"/>
                  <c:y val="-0.143518518518518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CB8-4D70-8CF3-413DEDA69C19}"/>
                </c:ext>
              </c:extLst>
            </c:dLbl>
            <c:dLbl>
              <c:idx val="2"/>
              <c:layout>
                <c:manualLayout>
                  <c:x val="0"/>
                  <c:y val="-0.143518518518518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CB8-4D70-8CF3-413DEDA69C19}"/>
                </c:ext>
              </c:extLst>
            </c:dLbl>
            <c:dLbl>
              <c:idx val="6"/>
              <c:layout>
                <c:manualLayout>
                  <c:x val="2.7777777777777779E-3"/>
                  <c:y val="-0.138888888888888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CB8-4D70-8CF3-413DEDA69C19}"/>
                </c:ext>
              </c:extLst>
            </c:dLbl>
            <c:dLbl>
              <c:idx val="7"/>
              <c:layout>
                <c:manualLayout>
                  <c:x val="5.5555555555555558E-3"/>
                  <c:y val="-0.152777777777777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CB8-4D70-8CF3-413DEDA69C19}"/>
                </c:ext>
              </c:extLst>
            </c:dLbl>
            <c:dLbl>
              <c:idx val="9"/>
              <c:layout>
                <c:manualLayout>
                  <c:x val="-5.0925337632079971E-17"/>
                  <c:y val="-0.148148148148148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CB8-4D70-8CF3-413DEDA69C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'Started Business Statistics'!$A$167:$A$176</c:f>
              <c:strCache>
                <c:ptCount val="10"/>
                <c:pt idx="0">
                  <c:v>Professional, Scientific, and Technical Services</c:v>
                </c:pt>
                <c:pt idx="1">
                  <c:v>Retail Trade</c:v>
                </c:pt>
                <c:pt idx="2">
                  <c:v>Manufacturing</c:v>
                </c:pt>
                <c:pt idx="3">
                  <c:v>Accommodation and Food Services</c:v>
                </c:pt>
                <c:pt idx="4">
                  <c:v>Health Care and Social Assistance</c:v>
                </c:pt>
                <c:pt idx="5">
                  <c:v>Other Services (except Public Administration)</c:v>
                </c:pt>
                <c:pt idx="6">
                  <c:v>Administrative and Support and Waste Management and Remediation Services</c:v>
                </c:pt>
                <c:pt idx="7">
                  <c:v>Construction</c:v>
                </c:pt>
                <c:pt idx="8">
                  <c:v>Arts, Entertainment, and Recreation</c:v>
                </c:pt>
                <c:pt idx="9">
                  <c:v>Educational Services</c:v>
                </c:pt>
              </c:strCache>
            </c:strRef>
          </c:cat>
          <c:val>
            <c:numRef>
              <c:f>'Started Business Statistics'!$D$167:$D$176</c:f>
              <c:numCache>
                <c:formatCode>0.00</c:formatCode>
                <c:ptCount val="10"/>
                <c:pt idx="0">
                  <c:v>0.27933771862157952</c:v>
                </c:pt>
                <c:pt idx="1">
                  <c:v>0.2586680861882667</c:v>
                </c:pt>
                <c:pt idx="2">
                  <c:v>0.26829244930604113</c:v>
                </c:pt>
                <c:pt idx="3">
                  <c:v>0.20888004702265228</c:v>
                </c:pt>
                <c:pt idx="4">
                  <c:v>0.25109539872513598</c:v>
                </c:pt>
                <c:pt idx="5">
                  <c:v>0.24678496425116214</c:v>
                </c:pt>
                <c:pt idx="6">
                  <c:v>0.26933740823592422</c:v>
                </c:pt>
                <c:pt idx="7">
                  <c:v>0.29599085131182512</c:v>
                </c:pt>
                <c:pt idx="8">
                  <c:v>0.24460090182738708</c:v>
                </c:pt>
                <c:pt idx="9">
                  <c:v>0.28501992031872508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B8-4D70-8CF3-413DEDA6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75977792"/>
        <c:axId val="1375968224"/>
      </c:barChart>
      <c:catAx>
        <c:axId val="13759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968224"/>
        <c:crosses val="autoZero"/>
        <c:auto val="1"/>
        <c:lblAlgn val="ctr"/>
        <c:lblOffset val="100"/>
        <c:noMultiLvlLbl val="0"/>
      </c:catAx>
      <c:valAx>
        <c:axId val="13759682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759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'Started Business Statistics'!$AA$212:$AA$214</c:f>
              <c:strCache>
                <c:ptCount val="3"/>
                <c:pt idx="0">
                  <c:v>Hispanic</c:v>
                </c:pt>
                <c:pt idx="1">
                  <c:v>Choose not to respond</c:v>
                </c:pt>
                <c:pt idx="2">
                  <c:v>Non-Hispanic</c:v>
                </c:pt>
              </c:strCache>
            </c:strRef>
          </c:cat>
          <c:val>
            <c:numRef>
              <c:f>'Started Business Statistics'!$AB$212:$AB$214</c:f>
              <c:numCache>
                <c:formatCode>0.00</c:formatCode>
                <c:ptCount val="3"/>
                <c:pt idx="0">
                  <c:v>0.25032844196040882</c:v>
                </c:pt>
                <c:pt idx="1">
                  <c:v>0.19640807441124081</c:v>
                </c:pt>
                <c:pt idx="2">
                  <c:v>0.18616771159874607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F-4EDC-A430-99F3BDD7640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288031"/>
        <c:axId val="168283455"/>
      </c:barChart>
      <c:catAx>
        <c:axId val="1682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83455"/>
        <c:crosses val="autoZero"/>
        <c:auto val="1"/>
        <c:lblAlgn val="ctr"/>
        <c:lblOffset val="100"/>
        <c:noMultiLvlLbl val="0"/>
      </c:catAx>
      <c:valAx>
        <c:axId val="16828345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828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Group Training Attendance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'Started Business Statistics'!$F$66:$F$68</c:f>
              <c:strCache>
                <c:ptCount val="3"/>
                <c:pt idx="0">
                  <c:v>No</c:v>
                </c:pt>
                <c:pt idx="1">
                  <c:v>Not applicable: Already in Business</c:v>
                </c:pt>
                <c:pt idx="2">
                  <c:v>Yes</c:v>
                </c:pt>
              </c:strCache>
            </c:strRef>
          </c:cat>
          <c:val>
            <c:numRef>
              <c:f>'Started Business Statistics'!$H$66:$H$68</c:f>
              <c:numCache>
                <c:formatCode>0.00</c:formatCode>
                <c:ptCount val="3"/>
                <c:pt idx="0">
                  <c:v>0.24076212471131639</c:v>
                </c:pt>
                <c:pt idx="1">
                  <c:v>0.31801037246581804</c:v>
                </c:pt>
                <c:pt idx="2">
                  <c:v>0.35812837432513495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B93-9D85-31FEE507BC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6769519"/>
        <c:axId val="356781583"/>
      </c:barChart>
      <c:catAx>
        <c:axId val="35676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781583"/>
        <c:crosses val="autoZero"/>
        <c:auto val="1"/>
        <c:lblAlgn val="ctr"/>
        <c:lblOffset val="100"/>
        <c:noMultiLvlLbl val="0"/>
      </c:catAx>
      <c:valAx>
        <c:axId val="3567815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5676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2049" name="AutoShape 1" descr="data:image/png;base64,iVBORw0KGgoAAAANSUhEUgAAA3oAAAGtCAYAAABA9wbGAAAABHNCSVQICAgIfAhkiAAAAAlwSFlz%0AAAALEgAACxIB0t1+/AAAIABJREFUeJzs3Xl8lNW9x/HvyULCEnYygKgsgkhWEGIRUFwAUS9acUUF%0ArEutC3Wt9PZauW19Vastrd7eUq2otVxRcaNVQVGpC7YsEtlENkEhMBNAmGGZbHPuH08mBEjIJJmd%0Az/v14vXMPPM85/klCPLLOef3M9ZaAQAAAACSR0qsAwAAAAAAhBeJHgAAAAAkGRI9AAAAAEgyJHoA%0AAAAAkGRI9AAAAAAgyZDoAQAAAECSIdEDAAAAgCRDogcAAAAASYZEDwAAAACSTFqsA2iMzp072549%0Ae8Y6DAAAAACIiWXLlu201nZp6LqESvR69uyppUuXxjoMAAAAAIgJY8yWUK5j6SYAAAAAJBkSPQAA%0AAABIMiR6AAAAAJBkEmqPXl0qKiq0detW+f3+WIcCJLTMzEz16NFD6enpsQ4FAAAAzZTwid7WrVuV%0AlZWlnj17yhgT63CAhGSt1a5du7R161b16tUr1uEAAACgmRJ+6abf71enTp1I8oBmMMaoU6dOzIwD%0AAAAkiYRP9CSR5AFhwJ8jAACA5JEUiR4AAAAA4BASvRho06ZNTJ773HPPqaSkpMHr3G63Lr74YhUU%0AFGjAgAG68MILJUmbN2/W//3f/zX6uXv27NH//u//Nvq+adOm6fHHH6/z/AknnKDCwkL1799fP/rR%0AjxQIBBo9viSdeeaZTboPAAAAiGckeseRUBO9n//85xo1apS++OILrVmzRo888oikpiV6lZWVTU70%0AjuXuu+9WcXGx1qxZo5UrV+qf//xnk8ZZtGhRWOMCAAAA4gGJXgwtXLhQZ599ti655BL17t1bU6dO%0A1axZs1RUVKS8vDxt3LhRkjR58mTdeuutGjx4sPr166d//OMfkpzEa8SIERo0aJAGDRp0WNLy6KOP%0AKi8vTwUFBZo6darmzJmjpUuX6tprr1VhYaEOHjxYb1zbt29Xjx49at7n5+dLkqZOnaqPP/5YhYWF%0Amj59er3PX7hwoUaMGKFx48ZpwIABmjp1qjZu3KjCwkLdf//9kqTHHntMQ4YMUX5+vh566KGaZz38%0A8MPq16+fhg8frq+++qrB72F5ebn8fr86dOggSRo5cqSWLl0qSdq5c6d69uwpSVq9erWKiopUWFio%0A/Px8rV+/XtKh2dWFCxdq5MiRuvzyy9W/f39de+21stZKkpYtW6azzz5bp59+usaMGaPt27dLkp54%0A4gkNGDBA+fn5uvrqqyVJ//znP1VYWKjCwkINHDhQPp+vwa8BAAAACDtrbcL8Ov300+2R1qxZc9S5%0AeNe6dWtrrbUffvihbdeunS0pKbF+v992797d/vznP7fWWvv73//e/vjHP7bWWjtp0iQ7ZswYW1VV%0AZdetW2dPOOEEe/DgQbt//3578OBBa62169ats8Hvz9tvv22HDh1q9+/fb621dteuXdZaa88++2y7%0AZMmSmjgefPBB++abbx4V37x582y7du3syJEj7a9+9Su7bdu2mngvuuiimuvqe/6HH35oW7VqZTdt%0A2mSttfbrr7+2OTk5NffNnz/f3nzzzTYQCNiqqip70UUX2X/+85926dKlNjc31+7fv9/u3bvX9unT%0Axz722GNHxffQQw/Z7t2724KCAtu+fXt7zTXX1HxW+2ssLS21J598srXW2jvuuMP+7W9/s9ZaW1ZW%0AZg8cOHDU70Xbtm3tt99+a6uqquz3vvc9+/HHH9vy8nI7dOhQ6/F4rLXWzp49295www3WWmu7detm%0A/X6/tdba7777zlpr7cUXX2w/+eQTa621Pp/PVlRUHBV/PEvEP08AAADHE0lLbQi5U8L30Ut0Q4YM%0AUbdu3SRJffr00ejRoyVJeXl5+vDDD2uuu/LKK5WSkqK+ffuqd+/eWrt2rXr16qU77rhDxcXFSk1N%0A1bp16yRJCxYs0A033KBWrVpJkjp27Fjns3/xi1/UeX7MmDHatGmT5s2bp3feeUcDBw7UqlWrjrqu%0AoqKizudLUlFRUb392N599129++67GjhwoCRp3759Wr9+vXw+n77//e/XxD1u3Lh6v29333237rvv%0APlVUVOjyyy/X7Nmza2bV6jJ06FA9/PDD2rp1qy677DL17dv3qGuKiopqZjILCwu1efNmtW/fXqtW%0ArdKoUaMkSVVVVTW/X/n5+br22mt16aWX6tJLL5UkDRs2TPfcc4+uvfZaXXbZZYfNjAIAAADRwtLN%0AGMvIyKh5nZKSUvM+JSVFlZWVNZ8dWfreGKPp06fL5XLpiy++0NKlS1VeXh62uDp27KgJEybohRde%0A0JAhQ/TRRx8ddc2xnt+6det6x7bW6qc//amKi4tVXFysDRs26MYbb2xSnOnp6brgggtq4ktLS6sp%0AzFK7J9yECRM0d+5ctWzZUhdeeKE++OCDo8aq/XuRmpqqyspKWWuVk5NTE+vKlSv17rvvSpLeeust%0A3X777fr88881ZMgQVVZWaurUqfrLX/6igwcPatiwYVq7dm2Tvi4AAACgOUj0EsQrr7yiQCCgjRs3%0AatOmTTr11FO1d+9edevWTSkpKXrhhRdUVVUlSRo1apSeffZZHThwQJK0e/duSVJWVlZIe8Y++OCD%0Amnt9Pp82btyok0466aj763v+kY68b8yYMZo5c6b27dsnSdq2bZs8Ho/OOussvfHGGzp48KB8Pp/+%0A/ve/NxirtVaffvqp+vTpI0nq2bOnli1bJkmaM2dOzXWbNm1S7969NWXKFF1yySVasWJFg2NL0qmn%0AnqrS0lJ99tlnkpxZzNWrVysQCOjbb7/VOeeco0cffVR79+7Vvn37tHHjRuXl5emBBx7QkCFDSPQA%0AAAAQNhs8+0K+lkQvQZx00kkqKirS2LFjNWPGDGVmZuq2227T888/r4KCAq1du7ZmFu2CCy7QuHHj%0ANHjwYBUWFta0KAgWdQkWY/n5z3+uuXPnHvWsZcuWafDgwcrPz9fQoUN100031RROSU1NVUFBgaZP%0An17v84/UqVMnDRs2TLm5ubr//vs1evRoTZgwQUOHDlVeXp4uv/xy+Xw+DRo0SFdddZUKCgo0duxY%0ADRkypN7vx/Tp01VYWKjc3FxVVVXptttukyTdd999+tOf/qSBAwdq586dNde//PLLys3NVWFhoVat%0AWqWJEyeG9H1v0aKF5syZowceeEAFBQUqLCzUokWLVFVVpeuuu055eXkaOHCgpkyZovbt2+v3v/+9%0AcnNzlZ+fr/T0dI0dOzak5wAAAAANuful4pCvNba6smAiGDx4sA1WVAz68ssvddppp8UoouiYPHmy%0ALr74Yl1++eWxDgVJ7nj48wQAAJCoih5eoCX/NWqZtXZwQ9cyowcAAAAAca6yKqCd+8pCvp6qmwng%0Aueeei3UIAAAAAGJo1/5yBRqxGJMZPQAAAACIc26vv+GLaiHRAwAAAIA45/aGvmxTItEDAAAAgLjH%0AjB4AAAAAJBmP168UE/r1JHphYIzRvffeW/P+8ccf17Rp02IXEAAAAICk4vaWqXObjJCvJ9ELg4yM%0ADL322muHNegGAAAAgHBx+/xytc0M+XoSvTBIS0vTLbfcounTpx/12ebNm3XuuecqPz9f5513nr75%0A5psYRAgAAAAgkbm9ZXK1DX1GL6n66P3331drTYk3rGMO6N5WD/1HToPX3X777crPz9dPfvKTw87f%0AeeedmjRpkiZNmqSZM2dqypQpeuONN8IaIwAAAIDk5vH6NfCk9iFfz4xemLRt21YTJ07UE088cdj5%0Azz77TBMmTJAkXX/99frkk09iER4AAACABFVRFdCu/eVyZYW+dDOpZvRCmXmLpLvuukuDBg3SDTfc%0AENM4AAAAACSPUp/TQ68xSzeZ0Qujjh076sorr9QzzzxTc+7MM8/U7NmzJUmzZs3SiBEjYhUeAAAA%0AgAQU7KFHMZYYuvfeew+rvvnkk0/q2WefVX5+vl544QX94Q9/iGF0AAAAABKN2+vM6GUfr8VYYmXf%0Avn01r10ulw4cOFDz/uSTT9YHH3wQi7AAAAAAJAGPjxk9AAAAAEgqbq9faSlGHVu1CPkeEj0AAAAA%0AiGNub5myszKUkmJCvodEDwAAAADimNvrV3Yjlm1KJHoAAAAAENc83rJGtVaQSPQAAAAAIK65ff5G%0AFWKRSPQAAAAAIG75K6q050AFiV4sGGN077331rx//PHHNW3atGPe88Ybb2jNmjURjkzq2bNnTV+/%0AM888s0ljTJ48WXPmzDnq/MKFC3XxxRc3K77i4mIZYzRv3rzDzrdp06ZZ49ansTHPnTtXjzzySKOe%0AkZqaqsLCQhUUFGjQoEFatGhRY8OUJM2YMUN//etfm3QvAAAAkkOpr7qHXhZLN6MuIyNDr7322mGN%0A0hsSrUSvtqYmHJH04osvavjw4XrxxRcbvLaysjIKER1u3Lhxmjp1aqPuadmypYqLi/XFF1/o17/+%0AtX7605826dm33nqrJk6c2KR7AQAAkBzcXqeHHsVYYiAtLU233HKLpk+fftRnmzdv1rnnnqv8/Hyd%0Ad955+uabb7Ro0SLNnTtX999/vwoLC7Vx48bD7vn73/+uM844QwMHDtT5558vt9stSZo2bZquv/56%0ADR06VH379tXTTz8tyZmlOuuss3TRRRfp1FNP1a233qpAIHBULLVnyR599FHl5eWpoKCgJpF5+umn%0ANWTIEBUUFGj8+PGHNX5fsGCBBg8erH79+ukf//jHUWPv379fP/jBD1RUVKSBAwfqzTffbPD7Zq3V%0AK6+8oueee07vvfee/H7/UdcsXLhQI0aM0Lhx4zRgwABJ0t/+9jcVFRWpsLBQP/zhD1VVVSVJ+tGP%0AfqTBgwcrJydHDz30UM0Y8+bNU//+/TVo0CC99tprkqRAIKC+ffuqtLS05v0pp5xS8z7oueee0x13%0A3CHJmdmcMmWKzjzzTPXu3bvOWc4jeb1edejQoeZrqT2beMcdd+i5556TJE2dOlUDBgxQfn6+7rvv%0APknO7/fjjz8uSRo5cqQeeOABFRUVqV+/fvr4448lSVVVVbr//vs1ZMgQ5efn689//rMkafv27Trr%0ArLNUWFio3Nxcffzxx6qqqtLkyZOVm5urvLy8Ov97BQAAQHxxe50ZvcYWY0mLRDAx885UacfK8I7Z%0ANU8a2/DSvdtvv135+fn6yU9+ctj5O++8U5MmTdKkSZM0c+ZMTZkyRW+88YbGjRuniy++WJdffvlR%0AYw0fPlz/+te/ZIzRX/7yF/3mN7/Rb3/7W0nSihUr9K9//Uv79+/XwIEDddFFF0mSFi9erDVr1ujk%0Ak0/WBRdcoNdee63OsSXpnXfe0Ztvvql///vfatWqlXbv3i1Juuyyy3TzzTdLkv7rv/5LzzzzjO68%0A805JTsK6ePFibdy4Ueecc442bNhw2JgPP/ywzj33XM2cOVN79uxRUVGRzj//fO3du1c33XST3n77%0A7aPiWLRokXr16qU+ffpo5MiReuuttzR+/Pijrvv888+1atUq9erVS19++aVeeuklffrpp0pPT9dt%0At92mWbNmaeLEiXr44YfVsWNHVVVV6bzzztOKFSvUr18/3Xzzzfrggw90yimn6KqrrpIkpaSk6Lrr%0ArtOsWbN01113acGCBSooKFCXLl3q/02Wk0B98sknWrt2rcaNG1fn9/jgwYMqLCyU3+/X9u3b9cEH%0AHxxzzF27dun111/X2rVrZYzRnj176ryusrJSixcv1ttvv63//u//1oIFC/TMM8+oXbt2WrJkicrK%0AyjRs2DCNHj1ar732msaMGaOf/exnqqqq0oEDB1RcXKxt27Zp1apVklTvcwAAABA/gjN6rixm9GKi%0Abdu2mjhxop544onDzn/22WeaMGGCJOn666/XJ5980uBYW7du1ZgxY5SXl6fHHntMq1evrvnskksu%0AUcuWLdW5c2edc845Wrx4sSSpqKhIvXv3Vmpqqq655ppjPmfBggW64YYb1KpVK0lSx44dJUmrVq3S%0AiBEjlJeXp1mzZh323CuvvFIpKSnq27evevfurbVr1x425rvvvqtHHnlEhYWFGjlypPx+v7755ht1%0A7969ziRPcpZtXn311ZKkq6++ut7lm0VFRerVq5ck6f3339eyZcs0ZMgQFRYW6v3339emTZskSS+/%0A/LIGDRqkgQMHavXq1VqzZo3Wrl2rXr16qW/fvjLG6LrrrqsZ9wc/+EHNHriZM2fqhhtuqPd7FnTp%0ApZcqJSVFAwYMqJlpPVJw6ebatWs1b948TZw4Udbaesds166dMjMzdeONN+q1116r+X050mWXXSZJ%0AOv3007V582ZJzvf9r3/9qwoLC3XGGWdo165dWr9+vYYMGaJnn31W06ZN08qVK5WVlaXevXtr06ZN%0AuvPOOzVv3jy1bdu2wa8XAAAAseX2+dUiNUXtW6U36r7kmtELYeYtku666y4NGjQopIThWO68807d%0Ac889GjdunBYuXHhYYRdjzGHXBt/Xd74xJk+erDfeeEMFBQV67rnntHDhwgafG2St1auvvqpTTz01%0ApGdVVVXp1Vdf1ZtvvqmHH35Y1lrt2rVLPp9PWVlZh13bunXrw54zadIk/frXvz7smq+//lqPP/64%0AlixZog4dOmjy5Ml1LgWt7cQTT5TL5dIHH3ygxYsXa9asWQ3GnZFxaMr8WMlb0NChQ7Vz506VlpYq%0ALS3tsCW1wfjS0tK0ePFivf/++5ozZ47+53/+p85ZwOCzU1NTa/YrWmv15JNPasyYMUdd/9FHH+mt%0At97S5MmTdc8992jixIn64osvNH/+fM2YMUMvv/yyZs6c2eDXAAAAgNjxeMuU3Taj0f++Z0YvjDp2%0A7Kgrr7xSzzzzTM25M888U7Nnz5YkzZo1SyNGjJAkZWVlyefz1TnO3r17dcIJJ0iSnn/++cM+e/PN%0AN+X3+7Vr1y4tXLhQQ4YMkeQs3fz6668VCAT00ksvafjw4fXGOWrUKD377LM1e/CCSzd9Pp+6deum%0AioqKo5KeV155RYFAQBs3btSmTZuOSujGjBmjJ598sib5Wb58+TG+U87MXH5+vr799ltt3rxZW7Zs%0A0fjx4/X6668f877zzjtPc+bMkcfjqYl9y5Yt8nq9at26tdq1aye326133nlHktS/f39t3ry5Zh/k%0AkbOGN910k6677jpdccUVSk1NPeazm2Lt2rWqqqpSp06ddPLJJ2vNmjUqKyvTnj179P7770uS9u3b%0Ap7179+rCCy/U9OnT9cUXX4Q8/pgxY/SnP/1JFRUVkqR169Zp//792rJli1wul26++WbddNNN+vzz%0Az7Vz504FAgGNHz9ev/rVr/T555+H/esFAABAeLm9je+hJ4WY6BljLjDGfGWM2WCMOaoEoTGmvzHm%0AM2NMmTHmviM+22yMWWmMKTbGLK11vqMx5j1jzPrqY4dGRx+H7r333sOqbz755JN69tlnlZ+frxde%0AeEF/+MMfJDlLFR977DENHDjwqGIs06ZN0xVXXKHTTz9dnTt3Puyz/Px8nXPOOfre976nBx98UN27%0Ad5ckDRkyRHfccYdOO+009erVS9///vfrjfGCCy7QuHHjNHjwYBUWFtYU/PjlL3+pM844Q8OGDVP/%0A/v0Pu+ekk05SUVGRxo4dqxkzZigz8/D/2B588EFVVFQoPz9fOTk5evDBByVJJSUluvDCC4+K4cUX%0AXzwqxvHjxzdYfXPAgAH61a9+pdGjRys/P1+jRo3S9u3bVVBQoIEDB6p///6aMGGChg0bJknKzMzU%0AU089pYsuukiDBg1Sdnb2YeONGzdO+/bta/YsbG3BPXqFhYW66qqr9Pzzzys1NVUnnniirrzySuXm%0A5urKK6/UwIEDJTkJ9sUXX6z8/HwNHz5cv/vd70J+1k033aQBAwZo0KBBys3N1Q9/+ENVVlZq4cKF%0ANd+Tl156ST/+8Y+1bds2jRw5UoWFhbruuuuOmhUFAABA/HESvcYVYpEk09DyM2NMqqR1kkZJ2ipp%0AiaRrrLVral2TLelkSZdK+s5a+3itzzZLGmyt3XnEuL+RtNta+0h18tjBWvvAsWIZPHiwXbp06WHn%0AvvzyS5122mkNfZ1JYdq0aWrTpk1NVcaghQsX6vHHH6+zGiaObenSpbr77rtrqlge746nP08AAACJ%0AIO+h+Rp/eg9NG5cjSTLGLLPWDm7ovlBm9IokbbDWbrLWlkuaLemS2hdYaz3W2iWSKhoR8yWSgusS%0An5eTJAJR88gjj2j8+PHMbAEAACAu7S+rlK+ssklLN0MpxnKCpG9rvd8q6YxGPMNKWmCMqZL0Z2vt%0AU9XnXdba7dWvd0hyNWLM41Ltoiy1jRw5UiNHjoxqLMlg6tSpjW6GDgAAAESLx9e0HnpSdKpuDrfW%0Abqte3vmeMWattfaj2hdYa60xps41pMaYWyTdIjn7xAAAAADgeFDTQy9CxVi2STqx1vse1edCYq3d%0AVn30SHpdzlJQSXIbY7pJUvXRU8/9T1lrB1trBzfUzBoAAAAAksWhRK/xM3qhJHpLJPU1xvQyxrSQ%0AdLWkuaEMboxpbYzJCr6WNFrSquqP50qaVP16kqQ3GxM4AAAAACQzj9dZupkdiT161tpKY8wdkuZL%0ASpU001q72hhza/XnM4wxXSUtldRWUsAYc5ekAZI6S3q9urlfmqT/s9bOqx76EUkvG2NulLRF0pWN%0Ajh4AAAAAkpTb61fL9FRlZTR+x11Id1hr35b09hHnZtR6vUPOks4jeSUV1DPmLknnhRxpnLLWasSI%0AEfrZz36msWPHSnKaiz/zzDOaN29eA3cDAAAAQN3cvjK52maoeuKsUaJRjCWpGWM0Y8YMXXHFFTrn%0AnHNUWVmp//zP/yTJAwAAANAsbq+/Scs2pdD26KEBubm5+o//+A89+uij+sUvfqGJEyeqT58+ev75%0A51VUVKTCwkLddtttCgQCqqys1PXXX6+8vDzl5ubqiSeeiHX4AAAAAOKQx+tvUsVNKclm9B5d/KjW%0A7l4b1jH7d+yvB4oeaPC6hx56SIMGDVKLFi20dOlSrVq1Sq+//roWLVqktLQ03XLLLZo9e7b69Omj%0AnTt3auXKlZKkPXv2hDVeAAAAAInPWiu3t0znZzW+4qaUZIleLLVu3VpXXXWV2rRpo4yMDC1YsEBL%0AlizR4MGDJUkHDx7UiSeeqDFjxuirr77SlClTdNFFF2n06NExjhwAAABAvPGVVepgRRUzepJCmnmL%0ApJSUFKWkOKthrbX6wQ9+oF/+8pdHXbdixQq98847+uMf/6hXX31VTz31VLRDBQAAABDHDrVWaNqM%0AHnv0IuT888/Xyy+/rJ07d0qSdu3apW+++UalpaWy1uqKK67QL37xC33++ecxjhQAAABAvPHUNEtn%0ARi+u5OXl6aGHHtL555+vQCCg9PR0zZgxQ6mpqbrxxhtlrZUxRo8++misQwUAAAAQZ9w+Er24MW3a%0AtMPeT5gwQRMmTDjquuXLl0cpIgAAAACJyB1cutnEYiws3QQAAACAOOP2+pWVkabWGU2bmyPRAwAA%0AAIA44/GWNbkQi5QkiZ61NtYhAAmPP0cAAADxw92MZulSEiR6mZmZ2rVrF/9IBZrBWqtdu3YpM7Pp%0Af5kAAAAgfNy+5iV6CV+MpUePHtq6datKS0tjHQqQ0DIzM9WjR49YhwEAAHDcs9bK3cylmwmf6KWn%0Ap6tXr16xDgMAAAAAwmLvwQqVVwbkyjqOl24CAAAAQDKpaa1wvBdjAQAAAIBk4fY2r1m6RKIHAAAA%0AAHGlJtFj6SYAAAAAJAePj6WbAAAAAJBU3F6/2rVMV2Z6apPHINEDAAAAgDjiNEtv+myeRKIHAAAA%0AAHHF7S1rViEWiUQPAAAAAOKKx+tXdjMKsUgkegAAAAAQNwIBK4+vjKWbAAAAAJAsdh8oV2XAsnQT%0AAAAAAJLFoWbpzOgBAAAAQFLweIM99JjRAwAAAICkcGhGj0QPAAAAAJKCu3pGr0sblm4CAAAAQFJw%0A+/zq1LqFWqQ1L1Uj0QMAAACAOOHx+pu9P08i0QMAAACAuOH2Nr+HnkSiBwAAAABxw+31y5XFjB4A%0AAAAAJIXKqoB27mNGDwAAAACSxq795QrY5vfQk0j0AAAAACAuBJulN7eHnkSiBwAAAABx4VCzdJZu%0AAgAAAEBScPuCiR4zegAAAACQFNzeMqUYqVPrFs0ei0QPAAAAAOKAx+tX5zYZSkttfppGogcAAAAA%0AccDt9Ydl2aZEogcAAAAAccHtDU8PPYlEDwAAAADigsfnD0sPPYlEDwAAAABirqIqoJ37yuXKimKi%0AZ4y5wBjzlTFmgzFmah2f9zfGfGaMKTPG3Ffr/InGmA+NMWuMMauNMT+u9dk0Y8w2Y0xx9a8Lw/IV%0AAQAAAECCKfU5zdKzw7R0M62hC4wxqZL+KGmUpK2Slhhj5lpr19S6bLekKZIuPeL2Skn3Wms/N8Zk%0ASVpmjHmv1r3TrbWPN/urAAAAAIAEFs5m6VJoM3pFkjZYazdZa8slzZZ0Se0LrLUea+0SSRVHnN9u%0Arf28+rVP0peSTghL5AAAAACQJNze6hm9KC7dPEHSt7Xeb1UTkjVjTE9JAyX9u9bpO40xK4wxM40x%0AHRo7JgAAAAAkA48vOKOXQMVYjDFtJL0q6S5rrbf69J8k9ZZUKGm7pN/Wc+8txpilxpilpaWl0QgX%0AAAAAAKLK7fUrNcWoU+sWYRkvlERvm6QTa73vUX0uJMaYdDlJ3ixr7WvB89Zat7W2ylobkPS0nCWi%0AR7HWPmWtHWytHdylS5dQHwsAAAAACcPtLVN2VoZSUkxYxgsl0Vsiqa8xppcxpoWkqyXNDWVwY4yR%0A9IykL621vzvis2613n5f0qrQQgYAAACA5OL2hq+HnhRC1U1rbaUx5g5J8yWlSppprV1tjLm1+vMZ%0AxpiukpZKaispYIy5S9IASfmSrpe00hhTXD3kf1pr35b0G2NMoSQrabOkH4btqwIAAACABOLxlunk%0ATq3CNl6DiZ4kVSdmbx9xbkat1zvkLOk80ieS6px7tNZeH3qYAAAAAJC83D6/inp1DNt4USnGAgAA%0AAACom78PPfJxAAAgAElEQVSiSnsOVISth55EogcAAAAAMVXqq+6hF8Y9eiR6AAAAABBDbm94e+hJ%0AJHoAAAAAEFNurzOjx9JNAAAAAEgSNTN6WczoAQAAAEBScPv8apGaovat0sM2JokeAAAAAMSQx1um%0A7LYZMqbOznRNQqIHAAAAADHk9vrDWohFItEDAAAAgJhyEr3wFWKRSPQAAAAAIKY83jJlh7EQi0Si%0ABwAAAAAxs7+sUr6ySpZuAgAAAECy8PjC30NPItEDAAAAgJjxBHvoMaMHAAAAAMnBzYweAAAAACSX%0A4IxeNjN6AAAAAJAc3F6/WqanKisjLazjkugBAAAAQIy4vWVytc2QMSas45LoAQAAAECMuL3+sC/b%0AlEj0AAAAACBmPL6ysFfclEj0AAAAACAmrLVye/1yZYW34qZEogcAAAAAMbGvrFIHyquUHebWChKJ%0AHgAAAADEhNsb7KHH0k0AAAAASAo1PfSySPQAAAAAICm4fU6i52LpJgAAAAAkh+DSTdorAAAAAECS%0AcHv9apORpjYZaWEfm0QPAAAAAGLA4y2LSMVNiUQPAAAAAGLC6aEX/mWbEokeAAAAAMSE2+ePSCEW%0AiUQPAAAAAKLOWiu3tywiPfQkEj0AAAAAiLq9BytUXhmISMVNiUQPAAAAAKIu2FqBpZsAAAAAkCTc%0A3mCzdGb0AAAAACAp1CR6VN0EAAAAgOTg8TlLN+mjBwAAAABJwu31q13LdGWmp0ZkfBI9AAAAAIgy%0AtzdyPfQkEj0AAAAAiLpI9tCTSPQAAAAAIOo8Xr+yI1SIRSLRAwAAAICoCgSsPL4ylm4CAAAAQLLY%0AfaBclQHL0k0AAAAASBaHmqUzowcAAAAASeFQD70Yz+gZYy4wxnxljNlgjJlax+f9jTGfGWPKjDH3%0AhXKvMaajMeY9Y8z66mOH5n85AAAAABDfPDUzejFM9IwxqZL+KGmspAGSrjHGDDjist2Spkh6vBH3%0ATpX0vrW2r6T3q98DAAAAQFJze50ZvS5tYrt0s0jSBmvtJmttuaTZki6pfYG11mOtXSKpohH3XiLp%0A+erXz0u6tIlfAwAAAAAkDLfXr06tW6hFWuR20oUy8gmSvq31fmv1uVAc616XtXZ79esdklwhjgkA%0AAAAACcvtLYvo/jwpToqxWGutJFvXZ8aYW4wxS40xS0tLS6McGQAAAACEl8fnj2jFTSm0RG+bpBNr%0Ave9RfS4Ux7rXbYzpJknVR09dA1hrn7LWDrbWDu7SpUuIjwUAAACA+OT2+uXKiv2M3hJJfY0xvYwx%0ALSRdLWluiOMf6965kiZVv54k6c3QwwYAAACAxFMVsCr1lUV8Ri+toQustZXGmDskzZeUKmmmtXa1%0AMebW6s9nGGO6Sloqqa2kgDHmLkkDrLXeuu6tHvoRSS8bY26UtEXSleH+4gAAAAAgnuzaV6aAlbpE%0AeI9eg4meJFlr35b09hHnZtR6vUPOssyQ7q0+v0vSeY0JFgAAAAASWbC1gisr9nv0AAAAAABh4I5C%0As3SJRA8AAAAAosbtI9EDAAAAgKTi9pbJGKlzmxYRfQ6JHgAAAABEicfrV+c2GUpLjWwqRqIHAAAA%0AAFHi9ka+WbpEogcAAAAAUeP2lkW8WbpEogcAAAAAUePx+ZUd4UIsEokeAAAAAERFRVVAO/eVs3QT%0AAAAAAJJFqa+6WTozegAAACGqqpAqy2IdBQDU61CzdGb0AAAAQvPWPdIL3491FABQL7fX+WFUdhSK%0AsaRF/AkAAADRsGmh5N0uVZZLaZFtRAwATeHxBWf0WLoJAADQsAO7pT3fSIEKadf6WEcDAHVye/1K%0ATTHq1DryP4wi0QMAAImvZPmh1+7VsYsDAI7B7S1TdlaGUlJMxJ9FogcAABJfMNFLSZd2rIxtLABQ%0AD7c3Oj30JPboAQCAZLC9WOrYW2rRhhk9AHHL4y3TyZ1aReVZzOgBAIDEV1IsdR8ouXJJ9ADELbfP%0AH5VCLBKJHgAASHT7d0p7v5W6FUquHGnfDuccAMQRf0WV9hyoiEoPPYlEDwAAJLqSYufYfaCT6EmS%0Ae1Xs4gGAOpT6qnvoMaMHAAAQgmAhlm4FUtc85zXLNwHEGbc3ej30JIqxAACARLe9WOp0ipTZ1nnf%0AxkWiByDueKpn9Fi6CQAAEIqS5c6yzSBXDi0WAMSdmhm9LJZuAgAAHNs+j+Td5hRiCXLlSqVrparK%0A2MUFAEdwe8vUIjVF7VulR+V5JHoAACBx1S7EEuTKlarKpV0bYhMTANTB4/Uru22GjDFReR6JHgAA%0ASFzbiyUZqVv+oXNU3gQQh6LZQ08i0QMAAImsZLnUua+UkXXoXOd+Uko6iR6AuOL2lkWtEItEogcA%0AABLZkYVYJCmthdTlVCpvAogrbq9f2VEqxCKR6AEAgETl2yH5th9eiCXIlUOiByBuHCivlM9fqWxm%0A9AAAABpQVyGWIFeOU43zwO7oxgQAdfB4q3voMaMHAADQgGAhlq55R3/mynWOzOoBiAM1PfQoxgIA%0AANCAkuXOXryMNkd/RqIHII64fdUzeizdBAAAaEBdhViC2mRLrTpL7pXRjQkA6uCpntHLZkYPAADg%0AGLzbpX3uuguxSJIxFGQBEDfcXr8y01PUNjMtas8k0QMAAImnZLlzrG9GT3L27nm+lAJV0YkJAOrh%0A9NDLlDEmas8k0QMAAIlne7FkUuouxBLkypEq/dLuTdGLCwDq4Pb6o1pxUyLRAwAAiahkudSlv9Si%0AVf3XuHKc4w726QGILY+vLKo99CQSPQAAkGisdXro1bc/L6hLf8mksk8PQExZa50ZvSgWYpFI9AAA%0AQKLxlkj7PcfenydJaRlS534kegBial9ZpQ6UV0W1tYJEogcAABJNKIVYglw5kntVZOMBgGNwe4M9%0A9JjRAwAAqN/2YmdJZtfchq915Uh7v5UO7ol8XABQh5oeehRjAQAAOIaS5VL2aVJ6y4avDVbl9KyJ%0AbEwAUA+3z0n0WLoJAABQn1ALsQQFK2+yTw9AjASXbmazdBMAAKAee7dKB3ZK3UNM9LK6SS070GIB%0AQMy4vX61yUhTm4y0qD6XRA8AACSOmkIsg0K73hjJlcuMHoCY8Xij30NPCjHRM8ZcYIz5yhizwRgz%0AtY7PjTHmierPVxhjBlWfP9UYU1zrl9cYc1f1Z9OMMdtqfXZheL80AACQdLYXSylph5ZkhsKV6+zR%0ACwQiFxcA1MPt9csV5UIsUgiJnjEmVdIfJY2VNEDSNcaYAUdcNlZS3+pft0j6kyRZa7+y1hZaawsl%0AnS7pgKTXa903Pfi5tfbtZn81AAAgudUUYmnEP5pcOVLFAem7ryMXFwDUw+3zR70QixTajF6RpA3W%0A2k3W2nJJsyVdcsQ1l0j6q3X8S1J7Y0y3I645T9JGa+2WZkcNAACOP40txBJUU5CFfnoAostaK7e3%0ALOo99KTQEr0TJH1b6/3W6nONveZqSS8ece7O6qWeM40xHep6uDHmFmPMUmPM0tLS0hDCBQAASWnP%0AN9LB3aE1Sq8t+zTJpLBPD0DU7T1YofLKQNQrbkpRKsZijGkhaZykV2qd/pOk3pIKJW2X9Nu67rXW%0APmWtHWytHdylS5eIxwoAAOLU9mLn2NhEL72l1OkUaQczegCiK9haIV6Xbm6TdGKt9z2qzzXmmrGS%0APrfWuoMnrLVua22VtTYg6Wk5S0QBAADqVrJcSklvXCGWIFcOSzcBRJ3bG2yWHp8zeksk9TXG9Kqe%0Ambta0twjrpkraWJ19c3vSdprrd1e6/NrdMSyzSP28H1fEn/7AgCA+pUsl1wDpLQm/GTclSvt2SL5%0AveGPCwDqUZPoxaDqZoNd+6y1lcaYOyTNl5Qqaaa1drUx5tbqz2dIelvShZI2yKmseUPwfmNMa0mj%0AJP3wiKF/Y4wplGQlba7jcwAAAEewEMuAI+vBhciV6xw9X0onnRG+uADgGDw+Z+lmLProhdSevbr1%0AwdtHnJtR67WVdHs99+6X1KmO89c3KlIAAHD8+m6z5N/T+P15QTWVN1eS6AGIGo/Xr3Yt05WZnhr1%0AZ0elGAsAAECz1BRiaWRrhaB2PaTMdlTeBBBVTmuF6M/mSSR6AAAgEZQsl1JbSNkDmna/Mc7yTRI9%0AAFHkNEuP/v48iUQPAAAkgpJiZ/llUwqxBLlynEQvEAhfXABwDB5vmbJjUIhFItEDAADxLliIpVsT%0Al20GuXKk8n1O9U0AiLBAwMrj88ekEItEogcAAOLd7k1S2d6mF2IJcuU5R5ZvAoiC7w6Uq6LKypVF%0AogcAAHC05hZiCcruL8mQ6AGICrfXaa3AHj0AAIC6lCyXUjOkLqc1b5wWraWOvZ0WCwAQYW6f0yw9%0Am0QPAACgDiXFUtdcKa1F88cKFmQBgAjzeJ1Ej/YKAAAARwoEpO1fNL8QS1DXPGn311LZvvCMBwD1%0ACC7d7MIePQAAgCPs3iSVeZtfiCXIlSPJSp4vwzMeANTD7fWrY+sWykhLjcnzSfQAAED8ClchliBX%0AjnN0rwrPeABQD7e3TNkxms2TSPQAAEA8K1kupWVKXfqHZ7z2J0ststinByDiPD5/zCpuSiR6AAAg%0AnpUUS65cKTU9POMZQ0EWAFHh9vpjVohFItEDAADxKliIJVz784KCiZ614R0XAKpVBaxKfWXM6AEA%0AABxl90ap3BeZRK9sr7T32/COCwDVdu0rU8DGroeeRKIHAADiVcly5xiuQixBXfOcI8s3AURIsLWC%0Ai2IsAAAARyhZLqW1lDqfGt5xs09zjjuovAkgMtw1zdKZ0QMAADhcSbEz+5aaFt5xM7KkDj1psQAg%0AYtw+Ej0AAICjBaoiU4glyJXL0k0AEeP2lskYqXObFjGLgUQPAADEn10bpIr9kU30dm+Uyg9EZnwA%0AxzWP16/ObTKUlhq7dItEDwAAxJ9IFWIJcuVINiCVfhmZ8QEc12LdQ08i0QMAAPGoZLmU3krq3C8y%0A47tynCPLNwFEgNtbJldW7PbnSSR6AAAgHpUUS13zpZTUyIzfoZeU3ppED0BEeHz+mPbQk0j0AABA%0AvAlUSTtWRG5/niSlpEiuAbRYABB2FVUB7dxXztJNAACAw+xcJ1UciNz+vCBXjtNiwdrIPgfAcaXU%0AV90snRk9AACAWmoKsURwRk9yKm/690jeksg+B8Bx5VCzdGb0AAAADikpllq0kTqdEtnnuHKdI/v0%0AAISR2+vM6GVHohjLx78L+VISPQAAEF9Klke2EEuQa4BzdK+M7HMAHFc8vuCMXpgTvUCVtOjJkC8n%0A0QMAAPGjqlLasTLyyzYlKbOd1O4kZvQAhJXHW6bUFKNOrVuEd+CtS6WDu0O+nEQPAADEj51fSZUH%0AI1+IJahrLokegLBye/3KzspQSooJ78Dr5kkpaSFfTqIHAADiR7QKsQS5cqSd66UKf3SeByDpuX1l%0Akemht26+dNLQkC8n0QMAAPGjpFhqkSV17BOd57lyJFslla6NzvMAJD2P1y9XVpgrbu75RvKslvqN%0ACfkWEj0AABA/SpZL3QqchubRQOVNAGHm9vqVHe7WCuvmO8d+F4R8C4keAACID1UV1YVYorQ/T5I6%0A9pbSWpLoAQiLssoqfXegQq5wt1ZYN9/5+6oRbWdI9AAAQHwoXStVlUVvf57ktHDIPo0WCwDCwlPd%0AQy+srRXK90tff+TM5pnQC7yQ6AEAgPgQ7UIsQa4caccqydroPhdA0gn20Avr0s2vP3J+CNaI/XkS%0AiR4AAIgXJcVSRlupQ6/oPrdrntObap87us8FkHTckZjRWzfPKVJ10pmNuo1EDwAAxIdoF2IJcuU4%0Axx2rovtcAEnH7XVm9MKW6Fnr7M875VwprXEN2En0AABA7FWWOwVRor1sU5KyBzhHN4kegOZxe8uU%0AnmrUoVV6eAbcsULybZf6Nm7ZpkSiBwAA4kHpl9WFWKJYcTOoVUep7QlU3gTQbB6vX9lZmTKNKJpy%0ATOvmSzJS31GNvpVEDwAAxF6sCrEEuXJJ9AA0m9vnlyuchVjWzZNOOF1qk93oW0n0AABA7JUUS5nt%0Aol+IJciVI+38Sqosi83zASQFt7csfPvz9nmkbZ83qkl6bSR6AAAg9kqWS90KG9UjKqxcOVKgUtq5%0ALjbPB5AU3F5/+BK99e9Jso1uqxAUUqJnjLnAGPOVMWaDMWZqHZ8bY8wT1Z+vMMYMqvXZZmPMSmNM%0AsTFmaa3zHY0x7xlj1lcfOzTpKwAAAImtsix2hViCuuY5R5ZvAmiiA+WV8vkrw9dDb908Kav7ob+f%0AGqnBRM8Ykyrpj5LGShog6RpjzIAjLhsrqW/1r1sk/emIz8+x1hZaawfXOjdV0vvW2r6S3q9+DwAA%0AjjeeNVKgIjaFWII69pFSM6QdK2MXA4CE5gn20MsKw4xeZbm08QOp3+gmr3QIZUavSNIGa+0ma225%0ApNmSLjnimksk/dU6/iWpvTGmWwPjXiLp+erXz0u6tBFxAwCAZFFS7BxjOaOXmiZl92dGD0CThbWH%0A3pZPpfJ9Td6fJ4WW6J0g6dta77dWnwv1GitpgTFmmTHmllrXuKy126tf75DkquvhxphbjDFLjTFL%0AS0tLQwgXAAAklJLlUmZ7qf3JsY2DypsAmsHtq57RC8fSzXXzpbRMqdfZTR4iGsVYhltrC+Us77zd%0AGHPWkRdYa62chPAo1tqnrLWDrbWDu3TpEuFQAQBA1JUsd2bzYlWIJciVK+33OJXuAKCRPNUzetnN%0AndGz1tmf1+ssqUWrJg8TSqK3TdKJtd73qD4X0jXW2uDRI+l1OUtBJckdXN5ZfeRv1URWtk/6+4+l%0APd82fC0AAEEVfsnzZWz35wW5cpyje1Vs4wCQkNxevzLTU9Q2M615A+3aIH33dZOrbQaFkugtkdTX%0AGNPLGNNC0tWS5h5xzVxJE6urb35P0l5r7XZjTGtjTJYkGWNaSxotaVWteyZVv54k6c1mfSWIrTVv%0ASMuekxb+OtaRAAASiWd1dSGWGO7PC3LlOkeWbwJogmAPPdPc1Qnr5jnHvhFO9Ky1lZLukDRf0peS%0AXrbWrjbG3GqMubX6srclbZK0QdLTkm6rPu+S9Ikx5gtJiyW9Za2tjlyPSBpljFkv6fzq90hUK19x%0AjiteYlYPABC6eCjEEtS6k5TVjUQPQJO4vf7wVNxcN9/5wVP7Exu+9hhCmle01r4tJ5mrfW5GrddW%0A0u113LdJUkE9Y+6SdF5jgkWc8u2Qvv5IKpggrXxZ+ux/pLGPxjoqAEAiKFkutewotWveP2jCxpUj%0A7WDpJoDG8/jKlNO9bfMGObhH2rJIGvbjZscTjWIsSHarX5dsQBp+l5R3pbTseWn/zlhHBQBIBCXF%0A8VGIJciVI5WulaoqYh0JgARirXVm9JpbiGXj+5KtalZbhSASPTTfylekrnlSl1OdZK/SL/17RsP3%0AAQCObxUHpdI4KcQS5Mp19gzuXB/rSAAkkH1llTpQXtX81grr5jurHHoMbnZMJHponl0bpW3LpLwr%0AnPddTpVOu1ha/JTk98Y2NgBAfHOvlgKV8bE/L6imIAvLNwGEzu0N9tBrxoxeoEpa/57Ud7SUktrs%0AmEj00DyrXnOOueMPnRt+j+TfKy17NjYxAQASQ8ly5xhPiV7nvlJKOokegEap6aHXnGIsW5dKB3c3%0Au61CEIkems5ap/jKycOkdj0OnT9hkNR7pPTZH53+SAAA1KWkWGrVWWp7QqwjOSQ1XerSn8qbABrF%0A7XP+zduspZvr5kkpaVKfc8MSE4kemm7HSmnnOinv8qM/G36PtM8tFc+KflwAgMSwPc4KsQR1zSXR%0AA9AowaWb2c1ZurluvnTSUKll+7DERKKHplv5ivNThwGXHv1Zr7OkE06XPv2DVFUZ/dgAAPGt/IDk%0AibNCLEGuHMm3Xdq/K9aRAEgQHm+Z2mSkqU1GSN3rjrbnG8mzOmzLNiUSPTRVICCtelXqc57UquPR%0AnxvjzOrt2eK0XwAAoDb3KqeEeDztzwty5ThH9ukBCJHb51d2s5ZtzneOYWirEESih6b55jPJu+1Q%0Atc26nHqhs8/hk+nOfj4AAIJKip1jt3ic0QtW3mT5JoDQeLx+uZpTiGX9u1LH3lKnU8IWE4kemmbl%0AK1J6K+nUsfVfk5IiDbvLmYYO/pQCAADJqbjZOltq2z3WkRytTbYTGzN6AELk9pY1fUavfL+06Z/O%0AbF4Y9yyT6KHxKsulNW84M3YZbY59bd7lUruTpE9+x6weAOCQeC3EEuTKIdEDEBJrrdxef9N76H39%0AkVRVFtb9eRKJHppi04fSwe+OvWwzKDVdGjZF+vbf0pZFkY8NABD/yvdLpWvjsxBLkCtH8qyloBiA%0ABnkPVqqsMqDsrCbO6K2bJ7XIkk46M6xxkeih8Va+IrXsEHqPj4HXSa27OLN6AADsWCnZQHwWYgnq%0Amuf8hH33xlhHAiDOHeqh14QZPWudLU59zpHSWoQ1LhI9NE75fmntW9KAS0L/jzG9pfS9H0kbFhza%0AfA8AOH7FcyGWoGDlzR0rYxsHgLjn9jYj0duxwmnnEsZqm0Ekemicr96RKg6EtmyztiE3SRltnQqc%0AAIDjW8lyqU1XqW23WEdSv879nF6xVN4E0IBgs3RXU4qxrHtXkpH6jgpvUCLRQ2OtfEXK6t74NcSZ%0A7aQhN0pr3pR2bohMbACAxBAsxBLP0jKcZI9ED0ADgjN62U1pr7BunnTC6U613zAj0UPoDux2ll/m%0AjXdaJzTW925z/sf56e/DHxsAIDGU7ZNKv4rvQixBrlwqbwJokMfrV9vMNLVskdq4G/d5pG3LIrJs%0AUyLRQ2OseVMKVDZ+2WZQm2ynMMsXs6W928IbGwAgMexYKcnG/4ye5OzT825zftAJAPVwe8uatj9v%0A/XuSbNjbKgSR6CF0K+c4y1i65jd9jDOnOJXWPvtj+OICACSOkuXOMZ4LsQS5cp2jZ01s4wAQ19y+%0AJvbQWzfP2RLVNS/8QYlED6Hau1Xa8qkzm9ec5rYdTnbGWPYcPyEFgONRyXLnHzZZrlhH0rCu1Yke%0A+/QAHIPHW6bsxhZiqSyXNn4g9RvdvH9bHwOJHkKz6jVJVsod3/yxht8lVeyX/v3n5o8FAEgs24sT%0AY3+eJLVxSa06JX6LhQq/06sLQNgFAlaepszobflUKt8Xsf15EokeQrXyFan7IKlTn+aPlX2adOpF%0A0r9nSGW+5o8HAEgMZT5p5/rE2J8nOT9ld+Uk9oxexUHpj0OkV28i2QMi4LsD5aqosnJlNXJGb/27%0AUlqm1OvsyAQmEj2EonSd08yxqUVY6jLiHsm/x1nCCQA4PmxfoYQpxBLkypU8X0qBqlhH0jRfvCjt%0A+UZaNUda+kysowGSzqEeeo2Y0bPW6U3d6yypRasIRUaih1CsmiPJSLmXhW/MHoOlniOcoiyVZeEb%0AFwAQvxKpEEuQK1eqPCjt3hTrSBovEJAW/Y/z/T5llDTvPxN/GSoQZ9y+6h56jUn0dm2Qvvs6YtU2%0Ag0j0cGzWOss2e50lZXUN79gj7pF8252fNgIAkt/2YqltD6lNl1hHEjpXjnNMxH56696Rdm+Uhk2R%0Avj9DatVRemWy08sQQFh4qpuluxpTjGXdPOfYl0QPsVTyufNTzHAu2wzqfY7zU8ZP/5C4S2IAAKEr%0AWZ44hViCuvSXTGpi7tNb9KTU7iTptEuk1p2l8X9x/p/+1r2xjgxIGsGlm10as0dv3XxntUD7EyMU%0AlYNED8e2co6U2kI67T/CP7Yx0oh7nf/prHkj/OMDAOKHf6+zXCnREr30TKlz38RL9L5dIn3zmTT0%0ANik1zTnXc7h09gPSitlS8f/FNj4gSbi9fnVs3UIZaamh3XBwj7RlkdR3dGQDE4kejiVQJa161fkP%0AsWX7yDyj/8VOE/aPp1MNDACS2fYVzjGRCrEEuXKkHQm2dPOzJ6XMdtLA6w8/f9b9zh75t+6VSr+K%0ATWxAEnF7y5TdmNm8jR9ItiqibRWCSPRQv80fS/vcUt7lkXtGSoo07C7JvVLasCByzwEAxFZNIZbI%0AJXrWWgUCEfihoStH2vuNMyuZCHZvkr78uzT4RimjzeGfpaRKlz0tpbdy9utVHIxJiECyaHQPvXXz%0ApZYdncKEEUaih/qtnCO1aBP5nzjkXeFszv/4t5F9DgAgdrYXO/vFWneK2CPufqlYVz/9r/Ane65c%0A5+heE95xI+Wz/3X2FZ7xw7o/b9tNuuzPkmeNNG9qdGMDkozb6w+9EEugyumf13e080OXCCPRQ90q%0Ay6Q1c529eektI/ustBbSmXc6ewm2fBbZZwEAYqNkudS9IGLDv7fGrTeKS7T4692av3pHeAevSfQS%0AYPnmgd3S8r9J+Vcdu1r2Kec7K2qWPeds0wDQaFUBq1JfWegzeluXSgd3R7ytQhCJHuq2/j2pbG9k%0Al23W9v/snXdc1PUfx5/HnoIoQwUVUUTBvfdOzZG5Ms0003JkqWX92mXbTHPlyJ17pGa5Fw5cKCq4%0AWMpesve4+/7++ICignBwcCDf5+NxjxPuOz6HN77v9Xq1fhNMasC5heVzPhkZGRmZ8iM9QbQTltF8%0AXlpWDt/8c4tGNmY4WZuy6LivZqt61WqDkWXlCPSurBW+f53fK3rb3l+AfXv454PK6RMoI6NlYlMy%0AUUlqeOj5HgYdPXDqXbYLy0UO9GQKxnsXmNQEx57lcz4DE+gwTZSzZTNXGRkZmReLiBvivoyM0ped%0A9CcsIZ3vh7kxq68zvlEp/OcdobkTKBSiqlfRlTezM+DyKmGObtOk6O119WHkWtFCtust0c0jIyNT%0AbPKsFWyLK8biewTqdio7kcOnkAM9mWfJSBIZB9dXH0sylwftJ4uZwHOLyu+cMjIyMjJlT54QSxlU%0A9Pyjk/nzbCDDW9ehQ4MaDGpWC2dbMxaf8EOpyaqenZuY0VOpNHdMTXNzB6TGiHGI4mJZF15ZLmYo%0Aj31ddmuTkVGXpHCI8dX2Kp5L1COz9GJU9BJCIPpWubVtghzoyRTE3f8gJ6NsTNKfh3F1aPc23NoL%0AsX0J5qcAACAASURBVAHle24ZGRkZmbIj4jpY1gMTK40eVpIkvtx3C2N9XT4dKCpYOjoKZvV1xj86%0AhX9vhmvuZLaukJ0K8fc1d0xNolLBhWVg1xwcu6u3b5PB0GEqXFoBdw+WzfpkZIpDWhx4rocNg2Fh%0AU1jZtUK3FUclqxHo+R0R9+Vgq5CHHOjJPIvPbpHhc2hf/ufuOAN09MFjSfmfW0ZGRkambAj3KhOj%0A9H9uhHMhMJa5A1ywztc6NcDVDhc7cxYf9yNHqaEKnK2ruK+o7Zt+R+GhL3T5QLSaqku/eVCrBeyb%0AJioPMjLlRVaqUHrfOgYWOMO/syA5Erp/JNqLD3+q7RUWSlRSJgoF1DQzKHpj3yNg1QBqNCz7heUi%0AB3oyT5ISAwGnwG1kyb4oSou5LbQaB9e3QpIG5ytkZGRkZLRDejzEP9B422ZSRjbf/XuHFvYWjG1f%0A94nH8qp6gQ9T2X9dQ1U96yag0Km4gZ7HUrBwgKavlGx/PUMYuV7Iv+95G5TZml2fjEx+lNki8Nkz%0AGX5tKF5zETeg41R49wy8d0WIBfX4RIwT3Tus7RUXSExyBjXNDNHTLSKkykqFQHdRzSvH62s50JN5%0Aktv7QFKWf9tmfjq/D6oc0YIiIyMjI1O5Cb8u7jUsxLLwqC+xqZl8P6wZujrPXjj1d7XFtXY1lpzU%0AUFXPwASsnCqm8mbYVQg6Bx2niQpISanhBEN+h5BLcOpHza1PRgZEe/GD83BgFixoBFtHg/9xYQUy%0A8SDMvgUvfS8qy3nBUMdpULMxHP5EiA1VMKKSMovnoXf/DCgzy3U+D+RAT+ZpvHeBjSvYNtXeGqwc%0AwW2E6NFOi9PeOmRkZGRkSs8jIRbNBXo+YYlsuvCA8R3r0czeosBtFAoFs/s6ExSbxt9eYZo5sa1r%0AxQz0PJaCoYWwKiotzUZC6wnC7sj/eOmPJ1O1kSRRqTv6BfzuBhteFqJBDfvC2J3woa9ILtTvAjoF%0AhCW6+vDyfNEVUAHHeqKSMrAxL8Z8nu9hMDCHup3LflH5kAM9mcfEPxBZvGYjtL0S6DpbDL1f/lPb%0AK5GRkZGRKQ0R16G6oxDc0gBKlcTn+3ywMjXgw5caP3fbPk1saG5vwZITfmRroqpn6ya+KzOTS38s%0ATRH/AG7vh7YTwdBcM8cc8DPYNIW/3xWzUjJVhqO3Ipmw7jIHboSXrhIeGwCnf4Hl7WFVd7i4QggF%0AjVgLc/1hxBpR3dIrxmxbg57QdBic/Q3ig0q+pjKgWBU9SQLfo+DUq3jPV4PIgZ7MY3z2iHu3ChDo%0A2bqKPuZLK0Vfs4yMjIxM5UTDQizbrwRzIySBzwc1wcL4+W2KeVW90Ph0dl8NLf3J7dzEffSd0h9L%0AU1xcIWYHO0zV3DENTMS8XlaqmKFSKTV3bJkKy16vUKZtucal+7HM3OZFzwWnWX/+PqmZOcU7QHIk%0AXPgDVveCpa3h9E9gZguDf4eP/GDsdlExNjBVf3H9fxCv8yOfqb9vGZGtVBGbmll0RS/SG5LDy1Vt%0AMw850JN5jPcecOgA1etreyWCrnMgPQ6ubtT2SmRkZGRkSkJaHCQEa0yI5WFKJvMP36ODoxXDWtYp%0A1j49G1vT0sGSZSf9ycopZVUvT3kz0rt0x9EUaXFw7S8xV1+ttmaPbeMCgxbAg7OikiLzQrP5YhBz%0Adt6gg6MVVz7vy6rxbbCtZsS3B27T+eeTLDhyj+jkAmbk0uPh2ibYOAR+c4Ejnwqth5e+FzN3E/+F%0Atm+V3lrFwh66z4W7/4JfxWgpfpiSiSQVw1rB9wiggEb9ymVd+SlHN2yZCk3ULWHi+PICba/kMXU7%0AQL2uQpSl3eRyL3fLyMjIyJSSvPk8DQmx/HzoLqmZOXw/zA1FMZXrFAoFc/o58+a6y+z0DOGNjvVK%0AvgALBzCsVnGUN6+uF2MOnd4rm+O3HCdEJE7/BPU6Q/2uZXMeGa2y+kwAPx68S98mNiwb2xojfV36%0Au9rR39WOq0FxrD4TyPLT/qw+E8jw1nWY0rEWTvFnhSWC31FQZQuhoh6fiIpdzUZls9BOM+D6Fjg0%0AFxwvCqVYLRKVlAlQdOum72Go0wbMbMphVU9SrIqeQqEYoFAo7ikUCn+FQvG/Ah5XKBSKJbmP31Qo%0AFK1zf++gUChOKRSK2wqF4pZCofgg3z7fKBSKMIVCcT339rLmnpaM2njvBoWu6IGuSHSbDUlhYnBX%0ARkZGRqZy8SjQa1HqQ12+H8fuq6FM7taARrbqzaJ1a1STtvWqs/yUPxnZpWhDVChyBVkqQKCXkwmX%0AVoFT78ctpZpGoYBBvwnvrz2TIfVh2ZxHRitIksTCY778ePAug5vXYsUbbTDS131imzb1rFg1vi0n%0AZ3Xhc+cQOt34FNvVbrD7LbKCPZHavwNTTsHMq9Dr07IL8kAEdgN/EQbqFUCZPSqpGGbpKdFCFVcL%0AbZtQjEBPoVDoAsuBgUBT4HWFQvG0JONAoFHu7R1gRe7vc4APJUlqCnQEZjy17yJJklrm3g6W7qnI%0AlBhJEoGeUy8ws9b2ap7EqY8Y3j3/uzwjICMjI1PZiLguggRjy1IdJlup4st9PtS2MOL9PuqbDSsU%0ACmb3cyYiMYMdV0ppBm7rJgI9lYaM2EuK9y5IiRKWRGWJobmY10uLg71Ttf+8NUVOJvj8XbGEdcoR%0ASZL4/r87LDnhx+i29iwe0wr9p73gVCoIugD/zsFxY2sm3J/LEGNv7tsNYLLiG1zif+PVgEEcjKuF%0AUiqnhTfsCy6D4cwCSCjle7mUROcGejbPq+j5HQOkcrdVyKM4Fb32gL8kSYGSJGUB24Gn3ThfATZJ%0AgouApUKhqCVJUoQkSdcAJElKBu4AxWuqlyk/Qi5DYrAwSa9oKBTQbQ7E+sOdf7S9GhkZGRkZdQi/%0ArpH5vA3nH3AvKpmvh7piYlCyqZPOTjVo72jFH6dLWdWzdYWsZPG9qS0kSVgq2DYTioRlTa3mQgzD%0A/1iFqKSUmrCrQgly91uwtr+YI61CKFUSn+31Zu25+0zsXJ+fhzd/0osy0geOfQ2Lm8P6AXB9q3id%0AjdmGzlw/mk3byNJP3+fbV5oRn5bF9C3X6P3baf668ID0rHJIyg/4SbwHjn5e9ud6DlFJmejqKKhh%0A+pxAz/cwmNcGu2blt7B8FCfQqwPkD5lDeTZYK3IbhUJRH2gFXMr365m5rZ7rFAqFZnSXZdTHexfo%0AGYHLIG2vpGCaDIUaDeHsQvHGlpGRkZGp+KQ+hMSQUgd6EYnpLDruS28XG15qalvi4+TN6kUlZbL1%0AUiku7G1z2yS12b7pdwxi7kLnmY+NpcuadpPF9/GJbyHkSvmcU9PkZMKJebCmH2QkQr95kBgKf/YW%0ASe8qQLZSxZyd19l2OYT3ejXk6yFN0ckL8rLTYe80WNlFBPQ2TWD4n8IOYeQ6cHn50VycsYEu4zvV%0A5+SHPVkxrjXVTQz4cv8tOv98goXHfHmYkll2T8KyLnT7UNiKBJwqu/MUQVRSBtZmhk8GyfnJyRLr%0Ac36p/N6nT1EuqpsKhcIM2APMkiQpKffXK4AGQEsgAihQ0kmhULyjUCg8FQqFZ0xMTHkst2qhzIFb%0Ae0XvsFE1ba+mYHR0ocsHEHkTAk5oezUyLxKR3rDjDdg6RrQvZ6Vpe0UyMi8O4dfFfSmFWL779zZK%0AlcQ3Q1yLLcBSGB0b1KCzUw3+OB1Q8sqDTRNAod1Az2OJqBK4DS+/cyoUMHSpUPfcPUmoLVYmwr1g%0AdU+hINpiDEy/KK4tJh8HAzPYMBhu7tL2KsuUzBwl07dcY//1cD4Z4MJH/Rs/fk8lhsK6AXBjqwii%0APvSFcbug+WgwNCv0mLo6CgY2q8Xe6Z3ZNbUTbepZseSEH11+Pslne70JjEkpmyfTeabw5zw4VwRU%0AWiAquQgPvWAPUf3X0nweFC/QCwMc8v1sn/u7Ym2jUCj0EUHeFkmS/s7bQJKkKEmSlJIkqYA/ES2i%0AzyBJ0mpJktpKktTW2rqCzY+9CNw/DWkPhTRzRab5GPGldnaRtlci8yIQHwR/vwMru8H9syKJsOdt%0A+LWhMAj2PyGSIDIyMiUnovRCLKfvRXPQO5L3ejWkbg0TjSxrdj9nHqZksvliCY2XDc3AylF7Fgvh%0AXsLyoOM00H2+j6DGMbaEkRuEJ9g/MytHl01OFpz8Hv7sI+YMx+6EYX88nhu1doYpJ8G+Lfw9GU7+%0A8OLMIeYjLSuHyRs9OXY7inmvuDKtp9PjBx+ch1U9hMn5mG3Q5yswraHW8RUKBe3qW7FmQluOz+nB%0A8NZ12H01lD4L3XlnkydXg+I0+4T0jYQwS6wfXFpR9PZlQHRSBjbPE2LxPSI65hx7lN+inqI4gd4V%0AoJFCoXBUKBQGwBjg6WGpf4A3c9U3OwKJkiRFKESaYC1wR5Kkhfl3UCgUtfL9+CrgU+JnIVNyvHeD%0AoYVWvD3UQs8AOr8HQeeqTHuFTBmQGguHP4NlbUXLR9dZ8MENmOUDE/+DZiPg3iHYPBwWNoHDn0LY%0AtcpxMSMjU9EIvy7a7kvYLZKRreTrf27RoKYp7/RooLFltatvRbdGNVnpHkBaVgkTOtpU3vRYBgbm%0A0GaCds5v3wb6fgN3DsCVNdpZQ3EJvy6qeGd+FZWpGRcLFsUwsYLx+6DVG3Bmvpjde4E6PJIyspmw%0A7jLn/R+yYFQL3uxUXzwgSXBpNWwaKgLfKSdFe2YpaWhjxk/Dm3P+k96816shl+7HMWLFBUas8OCw%0ATyRKlYa+U537g/NAOP0LJIVr5phqEJWUUXhFT5LE9YRjdzDQTJKqJBQZ6EmSlAO8BxxBiKnslCTp%0AlkKhmKpQKKbmbnYQCAT8EdW56bm/7wKMB3oXYKMwX6FQeCsUiptAL2C2xp6VTPHIThcf1E2Hat2L%0ApFi0ngDGVmJWT0ZGHbJShULXkpYi89f8NZh5TVysGFuCjo7whxq6FD7yhdF/CR/HK2vgz16wrB24%0Az4e4+9p+JjIylYdwr1LN5610DyAoNo15r7hhqKdb9A5qMKuvM7GpWWy6UMKqnq2bkHjPStXouook%0AIViMW7SZAEYW5Xvu/HScAY36w5HPIOKG9tZRGDlZcOpHWNNHdC29vh1eXQnGz5GD0DOAocvE3N7t%0A/bBhECRHlt+ay4i41CzG/XmJ6yEJLBvbmpFt7MUD2Rmw/z3hSdewrwjyrJ01em5rc0M+fKkxFz7t%0AzTdDmhKVlMHUzVfpu9CdLZeCSieKlMeAn0CVA0e/KP2x1CAzR0l8Wja25oVU9GL9If6+1tQ28yiW%0AdFWu9cHBp363Mt+/JWBGAfudAwpsqJckabxaK5XRPL6HISul4rdt5mFoBh2mwukfIeo22D7t8iEj%0A8xTKHPD6C07/DCmR0HiQaEmxcSl8H30jkfxoOlTMoNz+B27uhFM/iJt9e5EZdh2udmuLjEyVISVa%0AeKCWMNB78DCVP04HMKRFbbo2qqnhxUGbetXp4WzNKvcA3uhYDzNDNZU8bd0ACaLviJa/8uLiSjEr%0A13Fa+Z2zIHR0YNgKWNkVdr0F77oLG4aKQKS3EBSJ8hZJvQE/i4pdcVAoxNxejYawZ4oQaXl9m0Z8%0AILVBdFIGb6y9RFBsGqvHt6WXS65hd2IY7Bwv1Ee7fww9PxX/p2WEiYEeE7s48kbHehy+FcnqM4F8%0AvteHhUd9ebNTfcZ3qoeVqUHJDm7lCF1ng/vP0GaiqKCVA9GPzNILCfR8D4v7RtoN9MpFjEWmguK9%0AG8zsRCWjstB+ihiaPifP6sk8B0kS1eo/OsK/s6B6PZh0BF7f+vwg72mMq4vM+Vv/ifbOvt+I5MjB%0Aj+A3Z9j6miziIiNTEKUQYpEkia/+uYWBrg5fDGqi4YU9ZnY/Z+LTstno8UD9nW1dxX1UOU6dpCfA%0AtY3gNgIs7MvvvIVhWgNGrBFVi39na7/FXZktknqrewp/wTFbYfjq4gd5+XEZBJNyL9TXDYA7/2p0%0AqeVBaHwao1ZdICw+nQ1vtX8c5AVdEH+jmHvw2mbo/XmZBnn50dPVYXDz2uyf0YVtUzrSwsGSRcd9%0A6fzzCb7c50NQbAkr5F1nCSXOg3PF66AciE4uwkPP9wjYuIKlQ8GPlxNyoFdVSU8Av6NCsUtHsy0x%0AZYqJlcjY+OyR2+hkCibIA9b2E2qaCh0xWD7pCNTtWLrjWjqIrOH0CzD1PHScDhG5Ii4LGgkj4YCT%0AoCoHDyEZmYpOxHVAIfzX1OSQTyRnfGOY08+58Gy5BmjpYEkfFxtWnwkkOUPNi0PLeiLpWJ5zelc3%0AiERTp/fK75xFUb8L9PxM2DR5bdbeOiJ9RPXt9E/QdBjMuFR6y6hazXPbGV3E98m537UfzBaTwJgU%0ARq+8QHxqFpsnd6CTUw2x9itrYeNg0SE1+QQ0GaKV9SkUCjo51WDdxHYcnd2doS1qs+NKCD0XnGba%0A5qt4Baup6KpvLCq3MXfh8uqyWfRTRD2vopeeAMEXtN62CXKgV3W5cwCUWdCsApqkF0Wn90Rw6rFE%0A2yuRqUhE3RY2CesHCpnooUthmocYLNe0f42dG7z0Hcz2gQkHwPVVuPsf/PVqrojLZ2I+qZJcFMjI%0AaJxwL6jZSO12vpTMHOYduE2TWtV4s1O9MlrcY2b3cyYxPZv15x+ot6OOjqjqRZZTRS8nCy6tFKbV%0AJQiey5Ruc4Sq4MG5opW1PFFmi/np1T0hOUJUqEauLVkVryDM7eCtg+A6DI5/LWbatCTlX1zuRiYx%0AetVFMnNUbH+nE63qVhf+gQc+gP/mQINeMOWUet0tZYizrTnzR7bg3Ce9mNrDiXP+D3n1Dw9Gr7zA%0AsdtRqIor3NL4ZWjYD079VC6zlVFJoqJXYKAXcFLMDWrRViEPOdCrqnjvAqsGULu1tleiPtVqQYvX%0AwWsLJEdpezUy2iYxFPbNEAavQR7Q52shtNL6TdBVc+5GXXR0xTzAK8vgIz8YvQns24mM4uqesLw9%0AuP8K8Q/Kdh0yMhWNEgqxLD7uS2RSBt8Pc0NPt+wvUdzqWNCvqS1/ng0kMV3Nql6e8mZ5JHR8dotA%0ApvPMsj+XuujoClNtQzMxr1derexRt4XYyqkfRGVq+qWyqVDpG8OIddDjE7i+Gf4aJhScKyDXQxJ4%0AbdVF9HQU7Jzaiaa1q0FShPAIvLZR+OON3fHYWqICYVPNiE8GuHDh0z58ObgpYQnpTNnkybA/zhfv%0AvalQCLsFZSYc+6rM1xuVlIm+roLqJgVYnPgeEeKB5Tm/WwhyoFcVSY6E+2eECIumKx3lRZcPQJUN%0AF5dreyUy2iI9Ho5+CUtag/dO0Ur5wXWRXdaGlLG+ETR9BcZsEcqdg38Hk5pw6ntY3ALWviRUPNM0%0A7CUkI1PRSI4UQYmagd7dyCTWnX/AmHYOtKn3HHVEDTOrbyOSM3JYd07NcQBbV8hMFMmmskSSwGMp%0A2DQFpz5le66SYm4r5uFi7sLhT8r2XMocoaK8qrsQFRm9CUatV0scS5Ik9nmFMeD3M3y134eQuCKC%0AUx0d6PUZDF8DoZ6wpreYcatAXAqMZdyfF7Ew1mfX1E44WZsJO6rVPUVCYtRGIUZWwcd1zAz1eLur%0AI+5ze/LryObciUhi+parZCuL4W1Ywwk6vw83d4jEbxkSnZSBjbnRY8P5PFRKMRrV6KUK8beWA72q%0AiM/fgARulbBtM48aTqIP/8o60QstU3XITofzi0Xw5LFUCBPMvAr9f9Bcu05pMbGCtm/BpEMwy1t8%0AuWYkwn8finm+rWPEnGl2urZXKiOjeUogxKJSSXyx14dqRnp8MqB8W8pca1sw0M2Odefuk5CmRlue%0ArZu4L+s5vYATEH1bVPMqcnLWqbdItF3bBDd3lc05ou/A2r5w8jsxgzfjkkiwqUFsSibTt1xj1o7r%0AZClVbLscTM8Fp/lguxe3w5Oev3PzUTDxX2GrsaYf+J8oxZPRHKfvRTNh/WVqWRqza2onHKxM4OpG%0AWP+ySEJOPibaTysRero6jGrrIPz4/GP5Yq8PUnGq593mQDV7+O8jkRQoI6KSC/HQC/WE9LgKMZ8H%0AcqBXNfHeBXbNNe6XUu50mwNZyXDlT22vRKY8UCnFsP/SNqItw6EDTDsPr64QalsVFcu6ol1m+kV4%0A96yQRY+4Drsnwa+NYN90CDgli7jIvDhEXBdCSHbNir3LnmuheAbF87+BLlQvqcx6KZjV15mUrBzW%0AnFWjqmeTa/ET5V02i8rDYymY16ocydmen4FDrtpxbIDmjqvMER66q7oLL8FRG2D0RjBVz3rj2O0o%0A+v9+hhN3ovnfQBeOze7B2Y97M6lLfY7fjuLlJWeZsO4yFwNjCw8qHNoLkRYLe9gyCi5r9xrksE8E%0AUzZ54mRtxo53OmJroiNUUA+8D47dxDxenkpsJWRkG3ve792QHZ4hrHAvxmvKwBQG/AjRt0QXTRkR%0AlZRZ8Hye72HQ0ROJjwqAHOhVNWIDIPxa5fHOex52zURp/OIKWd7+RUaS4N4hWNEF9s8Qw/ET/oVx%0AuyrXl5ciV4Hwpe9h9i148x+Rib5zQMx8LGwKRz6vcO1AMjJqE+4FNZ3FzFYxSEjL4qdDd2ld15JR%0AbbQjRd7YzpyXm9Vi/fn7xKUWs6pnVE2ob5ZlRS/iJgSehg7vCkPvio6unhBD0dWHXROFCEhpib4L%0A616CE98KcYvpl4QAlhokZWTz0a4bTNnkiY25Ef/M7MLUHk7o6iiwszDi80FN8fhfH+b2b8yt8ETG%0ArL7Iq394cNgnsmAxEMu68PYRYTR+8CM4+HGZVo8K4+9roczY6kVze0u2TulIDSkBNg4Bz3VixGXc%0A7orT6VIKZvdz5pWWtZl/+B7/3gwveocmQ4XozKkfhKdnGRCVlFFwoOd3FOp2qjBzkHKgV9Xw3g0o%0ARLvbi0DXOZAWK0yxZV48Qi6L1pNtY8RM5uhNQhLasZu2V1Y6dHShQQ8YtlzM843aAHXawKVVQsBl%0A80hxcSerdspURsKvqzWfN//IPRLTs/l+WDN0dLTXmjirTyPSspX8eTaw+DvZupVtoHdhmbBxaPNW%0A2Z1D01jYCzP1yJtijrqkqJTC0mBVd2GnNHKd+A4ws1brMOf9HzJg0Rn2eoUxs3dD9s3ogotdtWeX%0AbaLPjF4NOfdJb74b5kZcahZTN1+l3yJ3dl4JISvnqRkxQ3Nhpt7pPbi8CraOFi365cTmi0HM2XmD%0Ajg2s2DSpPRaxN8U8XsQNGLEW+s2rEDNimkChUPDLiOa0q1+dOTtvcDWoCPsFhQJe/lWMRxz/RuPr%0AScvKITkj51kPvYQQ4a1ZQdo2QQ70qhaSJNo263UBizraXo1mqNdJZE7OL6nwksdaJ+yamJ3wPyEq%0Au5rItJYVMb6wfZzww4sLgMGLROtj01cq9oxKSdA3Ftnp17fCh3dF61O4F2x6BVZ1gxvb5de2TOUh%0AKQJSIos9n+cVHM+2y8FM7FxfKARqkUa25gxtUZuNHg94mFLMz0c7N4j1L5t528RQMcvbekKFqQ4U%0Am8YDoeMMEQDdOaD+/jG+sK6/sDRo1E/M4rmNUOvzPz1Lydf7fRi35hJGBrrsmdaZD19qjIHe8y99%0AjfR1Gd+xHic/7MHS11thqKfLx3tu0n3+Kf48E0hKZr7KnY6umA8fshjuuwvRrXLw+F3lHsAX+3zo%0A28SGtRPaYXp7O6wfICqqk49VTuusIjDS12XV+LbUtjBiyiZPgmOL6OSq2Qg6zYDrW0TSWINE53no%0AmT9V0fM7Iu4rgK1CHnKgV5WIvAmxfi/eB0DXOZAUKoJYmSfJShPB3aoe8Gcv+GcmbB4OS1vD97bw%0Amwus7Q97psCJ78S2gachLlA7wUVSBPzzPvzRAQLdodcX8L4XtJ0kWoFedExrQs9PRGvnkNzkxd53%0AYXFzOLdIKI3KyFRkwr3EfTEqekqVxBf7fLAxN2RW30ZlvLDi8X6fRmRkK1l9pphVPVtXkFRl4x93%0AaaVI0Hacqvljlwd9vxGvg/0zxFxdcVApReJ2ZVcRQA9fI7zxzGzUOvW14HheXnKWjReCeKtLff6b%0A2Y2WDuoFy3q6OgxpUZv/3u/Kpkntcaxpyg8H79D5pxMsOHLvyWRAm4kwfq9QnF3TB4IuqHWu4iJJ%0AEguP+fLTobsMbl6LFa83x+joJ+JvXLcTvOOu1mxsZcPK1ID1b7VHJUlM3HCZxLQibBe6zwXz2kII%0ATYNz8IV66PkeEdZlNRpq7FylpYxNpmQqFN67QEdfbYWqCk+jfmDbDM7/Lvz1dOT8BTH3RI/+9W1C%0A/tu6Cby8QAwHp0RBfJD44k0IhoQgCLkoMsdSvg9ChY74gLSsK27V6z3+t2U9qFZHcz51GYlCSfPC%0AH8JktP270P0jtQftXxj0jaDNBGg1XijueSwV7Sfuv0KrN4Sgi5WjtlcpI/MsagixbL4YxK3wJJaN%0AbYW5UcVI5DhZmzGsZR02XXjA5G6O2DydsX+a/MqbdTToS5uRCJ4bRLW/IotNPQ89A9FuuaqHEJ96%0A69DzE3YP/WHfNAi9DI0HiU4Oc1u1TpmVo+L3476sdA+gloUxW6d0oLNT6b5HFAoF3Z2t6e5szY2Q%0ABFa6B7D8tD9/ng1kVFt73unmRN0aJsJTdcpJ0cK5aahI1rV8vVTnzo8kSXz/3x3WnrvPa20d+LG/%0AHbpbXoWg86J9tO+3Ze8dWwFwrGnK6vFteWPNJd7d7MmmSR0Kr9IamkH/78Xrz3MdtJ+ikTVEJedW%0A9PK3bmaligR1u7crVOfRi/+KkBGoVOC9RwwOvwCDuU+gUEDXWbDnbbj7LzQdqu0VaYecLPH8PdfB%0Ag7OPg/p2b4tMX94HTw0nqNf52f2VOZAUli8AzA0CE4LFF4n3TpG5zkOhK4K9JwLA3CDQsi5Uq130%0AfEBOplDFOvOrqFY1GwW9Pn/hg5jUzBzuP0wl8GEqgTEp4t8xqQTFptKybnU+7t8YtzoWImnRqJ+4%0ARdyEC8vBc61QmnUZLOTWHdpr++nIyDwm3AusXYr0soxOzmDBkXt0a1STQc1qldPiisfMPo3Yn+hE%0AqgAAIABJREFUfyOcVe6BfDm46fM3rl4f9E00P6d3daNQle78nmaPW95YNRBtjbvfEpYI/eY9u41K%0AKUTVTn4Hekbw6mpoPlrti+U7EUnM3nGdu5HJjG5rz5eDm2o8gdDCwZIVb7QhICaFP88EsvNKKFsv%0ABTOoeW2m9miAa20nmHwcdr4J+6bCw3vQ+6tSJ6BF9dubbZdDeKtLfb5slYnOnz2FRsHwNcL2oQrR%0A3tGK+SObM2vHdT7925sFo5o/62eXh+twuLpBvL5cX9VIAjk6t6Jnk7+id/+MMGuvQPN5IAd6VYdg%0AD0gOh5e+0/ZKyoamw+Dk93BuITQZUqGyKWVOQoj4ELu2CVKjRZDV52tRDVJnaF1XTwRt1esV/HhO%0A1lOBYL6qYMApYZBMPvEQHT0xlP8oAKz/ZED44Jz4P0sMFpXGvt9ArRYl/jNUNHKUKsIS0gmMSSUg%0AXzB3/2EqkblfEiBeqrUtjGlgbUrTWrU4cjuSwUvPMaRFbT56yZl6NUzFhrWaw/BV0PdrIdpydT3c%0A+Qfs24uLQZfBL8zgvUwlRZKEEEujfkVu+uN/d8jMUfHtUNfCL9C0hGNNU4a3qsPmi0G8071Bwcp6%0AeejoCpuFKB/NLSAnSwQ+9bupbTpfIXEbLpKP5xeL55T/9REbICxmQi6C80AY8rtQVlaDHKWKVWcC%0A+f24LxbGBqx5sy19m6pXCVQXJ2szfh7RnNn9nFl37j5bLgVz4EY43RrVZFpPJzqN24Pi0FzRch/r%0AD6+uErL/JSBbqeKjXTfYfz2cmb0bMsfmKor1s0Q766QjULv4fpUvEsNa1SEoNo1Fx32pX8OEmX0K%0Aaf9WKGDgr7Cyi1BuHbq01OeOSsrASF+Hakb5wijfI2BgDnULSKRrGI+w4pvBy4FeVcF7l8g6Nh6o%0A7ZWUDbp6oqp34AMxY+bUS9srKltUKtHSd2WtGP6VJJFFavs2NOxTNhf8egai0lZYtS0nU4gH5A8A%0AE4JFm6jfcSHQ8DS1WsDQJZX2/0uSJOJSswh8mMr9mFQCHqY8CuaCYlPJVj4OfKsZ6dHA2ozODWvQ%0AoKYpDazNaGBtSv0aphjpP/7/+jyjCavdA1lzLpBD3hGM7VCXmb0bYW2e2yJSrTb0+1bMHlzfIqp8%0AO98UlYWO06HluGLL2suUAJVSDqgLIylcJJuKEGLxCHjIvuvhvN+7IQ2sK+ZrdWbvRuz1CmPF6QC+%0AGVqEjYutq0i6SJJmkoy39orE7JDFpT9WLvGpWRgb6D7xWVOu9P9RCGLsfRemngczWzGDeGKe+G4Z%0AthJajFH773f/YSpzdl7HKziBQc1q8d0wN6zK0YfRtpoRn77chOm9GrLlUhDrzj1g7J+XaGFvwbQe%0An/BSDWd0jn0B6wfC69vF57caZGQrmbnNi2O3o/j0JSfezVwP+3KTAKM2VN3xhlze79OQoNhUfjvm%0AS90aJrzSshChQRsX6DBVfF+2ngj2bUp13jwPvUdJKkkSgZ5TrzK3QTkQcICvzn9V7O0VxXKZryC0%0AbdtW8vT01PYyKh85WfCbs2jbHFF25pFaJycTFrcQSksTSqDyVRlIfSisJDzXi4DK1BpavykGwSv6%0AHEd2BiSGiHXHB4kv+sYvV4qZyoxsJfcfpuZW5UQwl9d2mZTxWIFNX1dBvRqmNKhpiqO1KU41zXC0%0AFj9bmRqoVbmITspg8Qk/tl8JwVBPh8ldHZnSvcGzrUgqpWjZ9VgmZluMLIQUe4d31b6okHkOKhWc%0AmQ9nfxNdA51nvhjVFk1y9z/YPhbePg4O7QrcJCtHxcDFZ8hSqjg2u4f2Ao9i8L89N/n7WhjuH/ek%0AloVx4RteWg2H5sKcO6V/z0kSrOwm7GSmXdDI5+MZ3ximbb6KjkLB4Ba1GdnGntZ1Lcu/khrjC6t7%0AgF1zMccZ7AGN+ouAtpp67bsqlcRfF4P46dAdDPV0mfeKK0Nb1NZ6dTgjW8mea6GsPhNIUGwaDWqa%0A8rVLKN1vfoLCwEzYMRRzljMtK4d3/7rKWb+HzB9Yi9H3vxKV0Y7Tod93VWIerzhk5ih5c+1lvIIT%0A2DKlA+3qFzKelJEEy9qK9+jkE6VK2I1ZfQGlSmLX1NzqXcRNoZL9yh/QalyJj/s8JEliw60NLLy6%0AkHZ27Vg/YP1VSZLaFrWfHOhVBe4dhm2vwdidFa53WON4LIWjX8Dkk6XO2FQYJAmCL4rZrNv7QZkF%0A9bpCu0ngMqRymOhWAlQqibCE9EfB3OMZulTCE9OfsLSzq2ZEA2tTHPMqczVNaWBtSh1LY/R0NRu4%0A3n+YyoKj9/jvZgRWpga816sh4zrWxVCvgC+pkMviPXD3XzFD6TZCtHW+wCps5UJWKuydKqo29boK%0An6qsZJFV7zwTGvarFAmLMufk93B2IXwWJmxDCmD5KX9+PXKP9RPb0ctFPSXF8iYkLo3ev51mTLu6%0AfDfMrfANgzxExWbsLnB+qXQnDTgFfw2DV5YL4aVSsvtqKP/bc5NGtuY0qWXOIe9I0rOVNKhpyog2%0A9gxvXef5Qaymub5NzK4ZWsCAn6DlWLWreOEJ6czdfYPz/rH0cLZm/sjmz2+v1QJKlcQhnwhWugfg%0AE5ZEJ7NIVuv9illOAopXV4LrsOfun5SRzaT1V7gWHM/qvvr0vTlHGH8PXSIqnzJPkJCWxfA/PIhP%0Ay+Lv6V1wrFlIm+zNnfD3FBj8O7QtuTdl7wWnaVK7GsvH5gbt7r8Kc/aPfNVWiC0OKknFr1d+ZfOd%0AzfSv358fu/6IoZ6hHOjJ5LL7bQg4KV6AL7pEfWYyLHKD+l1hzBZtr6Z0ZCTBzR1CXCX6NhhWE6qi%0AbSeJNgSZUiFJEteCE9h9NQSv4ATuP0wlM58hrpmh3uNgLl9lzrGmKaaG5Z9JvRmawM+H7uIREIt9%0AdWPm9HPmlZZ10C3IYDruvmiLuvYXZKeCYw+hytawrxyQqEtCMGwbC9G3RBa90wzxOXNtk5ijSgqF%0Amo3F75u/JhRTqyqbRwh5+WnnC3w4JC6Nfovc6eFszarxRV6fVAg+3+vNTs8QTs/tRR3LQgKi9AT4%0ApZ6Yje42p3Qn/Gu4mPeb5Q16hkVvXwiSJLH8lD8LjvrStWFNVrzRGnMjfVIyczjoHcHuq6Fcvh8n%0AtMwa1mRkG3v6u9qVT4X13mExc6xm9VOSJPZcC+Pbf26hlCS+GNSU19s7aL2K9zwkSeK8fywr3P25%0A6x/IWqNFtMSX1C6fYtr3kwKD3LjULCasu8zdyCR2dQ6lpdeXYFJD2ExoUtn1BSMoNpVX//DAwlif%0Av6d1pnpBLbySBBsGiWuqmddKLE7o+tVhXmtXl6+G5Io1/dlH3E85UcLVF06WMovPz33O4QeHeaPJ%0AG8xtNxcdhQ4KhUIO9GSAzBRY0EhkgAYv0vZqyodTP4L7L0L5zdoFbJrk3jcVCmAVvd0h0lvM3t3c%0AKS7Sa7UQs3fNRpZ4mFvmMTHJmez1CmWnZyj+0SmYGOjSsUENnKxNcawp5uYa1DTF2tywwl1ASJLE%0AWb+H/HL4LrfCk3CxM+eTAS70bGxd8FrT44VQz6VVQixHDkjUI8gDdowHZbaQiW/U98nHldlwax94%0ALBE+pabWwhqk3dsvnrpxUUgS/NoQGg8Q1agCmLzRk/P+Dzn+YY/CgyYNoJJU6Cg0k9AIT0in56+n%0AGdHGnp+GP6cyvsgNHDrAyLUlP1mkjxCM6PMVdPuwxIfJUar46p9bbL0UzKut6vDLiOYFys8Hxaay%0A51oYe66GEpaQjrmhnnZbO59DTHImn+315tjtKNrXt2LBqBbC0qAScTM0gbWn7tLL91uG6XrgVb0/%0A1cespL7t48+K6KQMxq25RFhcModdT1D33jqo1wVGbVRPXK2K4vkgjrFrLtHS3pK/JrcvuPMl0gdW%0AdRcWRiW4Lk7JzMHt6yN8OtCFd3s4iUrrAmehGN5jrgaeRb5zZaUw69QsLkVeYk6bOUx0nfjofSkH%0AejKCm7vg78kw8SDU76Lt1ZQPWWniwiv8OsTcEfNgeWqQugZQo5GoiFk3eXxv5ahdgYXsDLi9TwR4%0AoZeFxLTbSFG9q9O6aqmIlgE5ShXuvjHsuBLCybvR5KgkWte15LV2DgxqXhszLVToSoNKJfGvdwS/%0AHb1HUGwa7R2t+N9AF1rXrV7wDjlZcOtvMccX5S0CknZTREBSxYf5C+XqBvjvI6FC+/p2MftbGJIk%0ApLUvLAO/o6BnLOY0Ok4XdiZVgYQQ+N1N+HUW4FV17HYUUzZ58r+BLkztUTZ/k4ycDJZ5LSMmPYZf%0Auv+iseN+td+HrZeCOfVRTxysCgkutr4mvmtmXCz5ifZOE+35s31KnChIz1Iyc9s1jt+JZlpPJz7u%0A37jIgE2lkrh4P5bdV0O139pZAIe8I/h8nw8pmTnMfakxk7o6FtzJUEm4H5OC3+6veSlqDZ4qZ3Y1%0A/JnxfdpiaaLPuDWXyEmO4b/a67GM9ID27wghmxe9G0uD/HMjnPe3eTGsZW0Wvday4Nf/oU9EAvSd%0AU2rPWgfEpNDnN3d+f60lw1rVAa8tsH86vHtWVKo1RExaDNOOTyMgIYB5XeYxxGnIE4/LgZ6MYMvo%0A3DYQn6rbspWVJrxsou+KwC/vPiH48Ta6hlDTOTfwy1cFrF6/bAPA2AAhk++1BdLjoEZDUb1r+ToY%0AF3LRLlNs7j9MZadnCHuuhhKdnElNMwOGt7ZndFt7GtqYa3t5pSYrR8X2K8EsOeHHw5Qs+rvaMre/%0ACw1tClEyfCYgMRLtwJ1mPD+QqUoos+HIZ3B5NTj1EZU8Y8vi7x99R/x9b+4Ux2oyGDrNhLodym7N%0AFYE7B2DHGwXOR6dnKem70B0TA13+e79b4ebGpcAr2ouvzn/Fg6QHjHQeyecdPkdPRzMJnMjEDLr/%0AeopXW9bhl5GFXMid+E5I6X8WXrJqeVI4/N5cJF8GlixIjU3J5O2NntwITWDeUFfGd6qv9jEqRGtn%0ALolp2Xxz4BZ7vcJwq1ONhaNb4mxb+T+380j03InJf+8RparGpKyPCNOvTxOdILaYLcEwPVpUmzQw%0Ap1kVyZsF/qBPI2b3c352g/QEIcxiWQ/ePqbW9bFHwEPG/nmJrVM60NmpplC9DrkCc25rLCl/P/E+%0AU49NJT4znt97/k7nOs9aNhQ30KtcaWwZ9UiLExL8HadXiSBPkiSSM3OIT80iW6nCydpMZHIMTETG%0A5umsTWbKswFg0AVhRZGHnrG4ALZpkhv85VYBLeqW/G+qzAHfQ6J6F3hKiGY0GSwCPMfucvWulKRl%0A5XDQO5KdV0K4/CAOHQX0amzD6HYO9HaxQV/DYinaxEBPhzc71WdEa3vWnrvP6jOBHLvtzui2Dszq%0A64ydxVMXnAoFNOghbtF34eJyuL5VJBucB4qAr37XqvsaTIuDXRNEMNzpPWHurG6ix6aJaF3s/aUI%0AFq+sFUGQfXsh3OIy6MW0Zwj3Et6Zts9aESw75UdYQjrb3+mo8SAvPSedJdeWsOXOFmqZ1mJ1v9V0%0Aqt1Jo+ewszBiXIe6bLoQxPReTo+9LfNj6wqSUnynlMQP9NJKsX/HaSVaY1BsKhPWXSYiMYOVb7Sh%0Av6t6XnR5mBnqMbqtA6PbOjzR2vnB9uvl2trp7hvDJ7tvEpOSyQd9GvFe74Yv1Gc3gEXb0VDLidpb%0Ax/Bvxjz+NR7CsPR96Cis4K3DL46gnBaY3tOJBw9TWXzCj7pWJoxoY//kBsaW4vN93zRhU9R6fLGP%0AHZ2UCQhrDXKywP8kNBuhse/NmzE3mXFiBjoKHdb3X49rzSLsXYpArui9yHiug39na7ycXB7kBW0J%0AqdnEpWURn5pFXGoW8WniFpeaTfxTPyekZZGjevx6dqtTjXe7OzHQzU49JcSMJIi592T1L/qu8DXK%0AQ98UrJ2fbP+0cQELh8Lf7EkRcG0jXN0ojmVeW9gitH5TbWlpmSeRJInrIQns9AzhwI0IUjJzcKxp%0Ayqi29oxobV/hFNnKitiUTJad8mfzxSB0FAomdqnP9B4NsTB5TttPSjRcWSNuabHiIrXTTKEKV5Xa%0AhaLvwLbXISlMyL23HKuZ42alior9hWXCWqS6owioW44TSagXhb9ehdQYmHruiV/7R6cwcPEZhrSo%0AzcLRmjV29oz05CuPrwhJDuG1xq8xu81sTPXLZo45OimDbvNPMbh5bX4bXUAgF+MLy9vBsBXqv3Yy%0AkmCRq/BAHbVB7bXdCElg0oYrKCWJtRPa0qaeZudDy7O1MzUzhx8P3mHLpWAa2pixcHQLmturUVGv%0AjCSGCWX0SG+o20nM45mXreF7VSArR8XE9Ze58iCOv97uQMcGNZ7cQKWC9QNEZ9VMz2J3Ua1yD+Cn%0AQ3fx+bY/ZmHnYNMror1fAz7V7iHufOT+EdYm1qzsu5K61Qq3zZJbN2Vg/cvCd23GJa1m6CVJIiUz%0Ah4S0bOJSsx4FbvFpIlh7/HMW8fkCu/xBW350dRRUN9GnuokB1U0NqG6ij5WpAdVNDLAyNcDSxIDU%0AzBw2ejwg8GEqDlbGTO7agFFt7TExKEUROz2h4AAwvxG4gRlYN34yAFQggru7/4mMrVMf0Z7TqH/F%0AF4ap4MSmZLLXK4ydniH4RqVgrK/Ly81qMbqtPe0drSqUmEB5EhKXxqJjvuy9Hoa5oR7TezVkYuf6%0Az2+7yk6HG9uFoWysH1SzF4Plrca/mBWo/Nw7BHsmC7Gj17YU6gFXKlRKUdnzWAphuRcV7SaLGZwy%0AkOMuVyQJ5jcQnQlDl+b7tcS4NZfwCUvkxIc9sTYvuYpkftKy01h8bTFb726ljlkd5nWeR/ta7TVy%0A7Ofx/b+3WXf+Psfn9HjW6F2ZAz/VEZ0ZA35U78AXlot24SknoY56VZyTd6OYscWLGmYGbJzUHqcy%0ANqBPyczh4M3c1s4Hmm3tvPIgjo923SA4Lo23uzjyUf/GFdpnUaNkpYLfMeEtK1smaYzE9GxGrPAg%0AJjmTv6d3fvb9EXFTeDu2mwwv/1qsY847cJsdV4K5NW8AHP5UFFU+vl/qxN1ev718e+FbGls15o8+%0Af1DDuMZzt5cDvapOYqjIEPb6QuMqQAURl5rFtsvBhCek51bYsh4FdvFpWWQrnx+0WZoYYGViQHVT%0A/UfBmlVuIGdlqv/Ez+aGeugUYxBbpZI4dieKVe4BXAtOwNJEnzc71WdCp3rUMNPMBQcg2r1i7oqK%0AQP771JjH2xhbiV77tm8J5U+ZEqNUSZzxi2HnlRCO34kiWynR0sGS0W0dGNKi1rOG4lWYOxFJzD98%0Al1P3YrCrZsSsvo0Y2cb++RVulUrM7539TQgD2TWHgfOhnmbb4SoEkgTnFor5qlotYMxWsKhT9ucM%0AuZTrd/ifqJo2f020ilZW25T4IFjcHAYtFEmsXPZfD+OD7df5bpgb4zvW08ipLkdc5iuPrwhLCWOs%0Ay1g+aP0BJvrlUxmNSc6k+/xTDHCzY9FrBVQnV/cUNjgT/in+QZXZsKQVWNaFtw6qtZ4dV4L5bK8P%0ATWqZs25iO2zMy7dz4cHDVP6+Fsqea2FCtdNIj8HN1W/tzMhWsuiYL6vPBlLH0pgFo1o8W32RkSkh%0AIXFpDFt+HlNDPfZO7/zs9d9/H4pg7R33YnW/zdh6jTvhSZz8sId479ZsBON2FblfYUiSxOqbq1l2%0AfRmda3dmUc9FxfpMkwO9qs75xXDsK3jfq0wDC6VKYvuVYH49co/E9OzHwZmJAZZ5lbbcqltexa16%0AXvXNxABzo+IFbaXF80EcK90DOX4nCkM9HUa1tWdy1wbUL8xUUxOkxoqqX2YyNOgly9mXkuDYNHZ6%0AhrD7aiiRSRlYmRrwaqs6jG7rQGO7F2dAvyy4FBjLz4fv4hWcgJO1KXP7u9Df1fb5F2KSBD574OiX%0AotXYbaSYaSjrQKi8yEqDf94Tz9FtJLyyrFCT7zLjof/jOcmcDFHl7zyz8s1J3t4vBAmmnHrk85WU%0AkU2f39ypZWHE3uldSq2SmJqdyqKri9hxbwcO5g7M6zyPtnbl78X308E7/Hk2kKOzuz8r6LR/hqgO%0Azw0o/v+f927Y8za8vkNYUxQDSZL4/bgfi0/40d3Zmj/GtdaqcnBpWjt9whKZs/M6vlEpvN7egc8H%0ANa10KsgyFZ9rwfG8vvoibnUs2DK5w5OV4vR4WNpGKLJPOlzke3fUSg90dRRsH15TCLoM+k1UBEuA%0AUqXkp8s/sePeDoY0GMK3nb9Fv5gjE3KgV9VZ2VVYCUw5WWanuB6SwJf7fPAOS6SDoxXzXnGr8Bfc%0A/tHJ/HnmPnu9wshRqRjgZse73Z1o4fCCzwBUUjKylRzyiWDHlRAuBgphle7O1rzW1oE+TWzLRL3v%0ARUWSJI7ejmL+4bsExKTSqq4lnwxwKTpznpUq1ATPLxEtnF3nQOf3yj8o0iSJYbB9LETcgL5fQ5dZ%0A2g2sUh8K0ZbLqyHtoagudn4fmr5SceYkldlCqTjuPsTff/ZeUsGnoY9Mvr/55xYbLzxg/4wupZ6x%0Auhhxka/Pf01EagTjmozj/dbvY6ynnddfbEom3eafok8TW5a+/pTA18UVcPh/8KFv8WasJEm0jWWn%0Aw/RLxRL4ylaqck3cQxmZ6+1XkURKitvamaNU8cfpAJac8MPK1IBfRjSnl0slb2GWqdAc9I5g+pZr%0ADG5eiyVjWj1ZZLi2Cf6ZCcNWCtXz59B9/ila1bVkcd3zcPRzoWpv6aD2ejJyMvjf2f9xIvgEk9wm%0AMav1LLXGTeRAryoTcw+Wt4cBP5dYwet5xKVmMf/wXXZ4hmBtZsjng5owtEXtSjUPFZ2UwXqPB2y+%0AGERyRg4dHK2Y2sOpcOPpSkxATArHbkdx7HYU9x+mYmNuiG01I+yqGWFrIe7tLMTvbKsZYWViUC5V%0A1sKQJAnvsER2eoaw/3o4yRk51LUyYXRbe0a0sde6p1NlJ0epYs+1UBYd8yMyKYNeja35eIALTWpV%0Ae/6O8Q/g6BdizsyyLrz0AzQZUrkqTwAhl2H7OHFxPWJNsaso5UJ2OtzcIfwOY/2EuFPHaUKwybAc%0AkmiZyYUHcomhIpjLQ89Y2M9YOQqBGcduj8QIfMISGbrsHOM61OO7YW4lXk5KVgoLry5kl+8u6lWr%0Ax3ddvqOVjXqeV2XB/MN3WeEewJFZ3Z+U+79/FjYOhjf2QMO+RR/o/hnYOASGLBHmzUWQmpnDjK3X%0AOH0vhvd7N2R2P+cK/X1VWGtnr8bWLD/lz43QRIa0qM13r7hiaSLPpcmUPSvdA/j50F3e69WQj/o3%0AfvyASgVr+4lk1kxPMLIocH9JknD58jATOtfns+i5YnRnuofa60jMTOT9k+/jFe3Fx+0+5o2m6tto%0AyIFeVebkD3B2Acy5A+Ylk1guCKVKYttl0aaZkpnDW53r80HfRpV6JiolM4ftl4NZe+4+EYkZONua%0A8U53J4a2qF1pq0VKlcT1kHiO5gZ3gTGpgFAhbVbHgpjkLKKSMohMyuBhSiZPfwTo6yqwMTfCLjcI%0AtM0XCIqgUPxO00Py8alZ7Lsexo4rIdyNTMZQT4eXm9ViVFt7OjrW0Grw+SKSka1kg8cD/jjlT3Jm%0ADq+2rMPsfs6FG0LnEeguqhbRt4UdyIBfwLZp+Sy6tFzfCgc+gGp1hEpaRZ2JU6nA74iY4ws6L+a+%0A2kyEDlNL1zorSUJltaBALu6+qCbmx9jqcSD39L25XYFBvkolMXyFB6HxaZyY0/P5iq/PwSPMg68v%0AfE10WjRvNn2TGS1nYKRXMdrf41Oz6Db/FD2crVk+rvXjB9LiYL6jaHHu8kHRB9oySthSzPIpsrU/%0AJjmTSRuucCs8ke+HNWNsh8LV+CoaKpXExUDR2nnQJ4KMbBWWJvp8P8yNwc1ra3t5MlUISZL4bK83%0A2y6HMH9kc0a3zVeJC7sGf/YWybUBPxW4f2JaNi3mHWXeS/a8ea636Lzo+7Vaa4hMjWTa8WkEJQXx%0AY7cfGVC/ZMlGOdCrqkiSGA6tXg/e3K+xw3oFx/PV/luVqk1THbKVKg7cCGf1mUDuRiZjV82ISV3r%0A83r7upUikM3IVnLO7yHHbkdx4m4UD1Oy0NdV0LFBDfo1taVvE1tqWz5bCctWqohJziQyKYOoRBH8%0ARSVlikAwMeNRQJiWpXxmX0sTfeyqGWFTzQi7aoZPVAhtcwPCoqqDSpXEef+H7PAM4ditKLKUKprb%0AW+QKq9TGwrji/+0rO4lp2axwD2D9+ftIEozrWJf3ejV8vmCRMkcMr5/6QVSB2r0NPT8FE83KumsM%0AZQ4c/1pYHDj2EBL2FXWtTxN2VVT4bu8DhQ64jRDCLYWJBiizITHkqUDuweP77NR8GyvAwv7Jylz+%0A+0Ky2s9j66VgPtvrzcLRLRje2r7oHZ4iOSuZBZ4L+NvvbxwtHPmuy3e0sC6BL10Z89vReyw96c+h%0AD7o9WQ3/rYmobg5f/fwDRN+BPzoWSzAtMCaFCesvE5OcyfKxrenTpPJK7ydnZHMxMI4WDhblLh4j%0AIwPiumfShitcCIhl06T2dG5Y8/GDBz6Aa3/B1LMFeoL6RiXz0qIz7O4WSdsrc2DSUajbodjn9o/3%0A593j7wrl4F6LS6UWLAd6VZXQq7CmtzDsbaV+Kfhp8to0t18Jwca8crZpqoMkSbj7xrD6TCAeAbGY%0AG+oxtmNdJnVxrHBebLEpmZy4G82x21Gc9YshI1uFuaEePV1s6NfUlp6NrammgSA1z9MwLxDMHwBG%0AJmaqVR20yQ0I7SyMCIhJZbdnCOGJGVia6D8SVimyhVCmTIhITGfxcT92eoZgYqDHlG4NmNi5/vMr%0AMmlxcPJ7YbhuZAm9P4c2b1UsO4b0BNg9CQJOQPt3of8PFWfuTR3iH8DFlWKWJDsVGvQUap2pD5+s%0AzCWECBuXPHQNCw/kLOs+mqnTBLEpmfT+zZ3GdubseKej2t8TZ0PP8u2Fb4lJj2Gi60Smt5yOoa4G%0AFZI1SGJaNl1/OUnnhjVYNT7ftdbmkZAUXnQ7174ZQghozu3nJh2uBcfz9oYrKBQK1k2ehfknAAAg%0AAElEQVRsR0t5nlymjFCqlAQmBnIr9hYhySEY6hpirGf86GakZ4SxnjEmeiZP/Jx309OpPCI6SRnZ%0AjFzhQURiBnund34srJQWB0tbg01TmPjfM10LZ/1iGL/2Mp5Nd1Ezwh3m+hf7++5q1FVmnpyJka4R%0AK/quoLFV46J3eg5yoFdVOfQ/kWmf61eibGweT7dpTupSn/f7VO42TXXxDk1k1ZkADnpHoKujYFjL%0AOrzTvQGNbLVXybz/MJVjtyM5djuKq0HxqCSobWFEv6a29GtqR3tHK621nOYoVcSkZD4OBBMziHxO%0AdTBvSP+1dg70a2qLoV4FCg6qMP7RKSw4co/DtyIx0NOhXxNbRrSpQ/dG1oXbMkT6iHbOB2fB1g0G%0A/iKUI7XNQz/YNkbI/w9aINofKzvp8XB1gwj68jw8jasX3F5p5QhmdsUS+dAEc3fdYK9XGAc/6Pbk%0A7FoRJGYm8uuVX9kfsB8nCye+6/IdzaybleFKNcPvx335/bgf/87silud3O/b49+IltvPIgr3Q0uO%0AhEVu4vU4aEGhxz92O4qZ265hW82IjW+1L1uV6CpKljILA92qNx8oSRKhyaH4xPrg81Dc7sTdIT0n%0AHQAFCiTUiw/0dPQeBX0meibPBIJP/1zQraBtLAwsiq1EqQ6h8WkMW+6Bkb4Oe6d3eezz6bkO/p0N%0Aw9dA81FP7LP7aigf7/LCz3Imus79YfiqYp3reNBxPjnzCbXNarOy30rqmJVevVoO9KoiKiX85gIO%0A7WHMlhIfxis4ni/3++ATlkTHBqJNU50v7ReN4Ng01pwLZKdnCBnZKvq42PBuDyfa1a9e5pVNlUri%0AemjCIzEV/+gUAJrWqpYb3NniWrtapamw5q8OVjPWr3BVUpnH3ApPZJdnKP/cCCcuNYuaZoYMa1mb%0AEW3sC666SpKQ2T/6hWgdbDoMXvpOVI20gd9xUcnT1YfXNr94PoA5WbnG9nXAWPtVnisP4hi18gLv%0A9mjApwObFHs/9xB35l2YR2xGLJPcJjG1xdRKc+GdlJFN159P0t6xBmsm5F5v5dklTD0PdoUI0Rz/%0AFs7/DjOvFmp/tPliEF/t96FZHQvWTmxHTU16v1ZR4jLiuBN7h9uxt7kTJ+7DUsKoblidBpYNcLJw%0AEveWTjhZOFHTuGal+W4tiui06EcB3a3YW9yKvUViZiIABjoGuFi54FrTFbeabrjVcKO+RX2UKiVp%0AOWlk5GSQnpP+6Jb3c1pO2hM/F7TNo5synfTsJ7cpbiBprGdMv3r9GOo0lHZ27dBRaC5xdSMkgddW%0AX8DFrhrb3+kotAdUSjGrlxwphFnyCWEtP+XPiaMH+NvwGxi5HtyGF3mOHXd38MOlH2hm3YzlvZdj%0AaaSZz2s50KuKBJyCv4bBqI3gOkzt3WNTMpl/+B47PEOwrWbI54OaMqR5rRfmg660xKVmsenCAzZd%0ACCIuNYuWDpZM7dGAfk3tSu0RlZ+MbCUeAWLe7vidaGKSM9HTUdChgRX9mtjSt6kt9tXLxyBYRiYr%0AR8Xpe9HsvhrKqXvRZCslXGtXY0Rre15pWfvZWb7sdGHFcG4RIAnrgi4fgEE5vWYlScziHftKzFiM%0A2VYi6eunSUjLwt03hhshiVibG+JgZYxDdRMcrEyobqJfpT8ns5UqBi85R3JGNsfm9MC0GD5oiZmJ%0A/HL5Fw4EHqChZUO+7/o9rjWenYmp6Cw94cdvx3z5571cG4m82btXV0OL157dITMFFjUVrbejNz3z%0AsCRJLDh6j+WnAujtYsOysa0wMag8LXEVhei0aBHUxd1+FNxFpUU9etzB3IEmVk1oYNmAmLQYAhMD%0A+X97dx4fVX3vf/z1mSX7vocEAgQMCSiIgIo71qVq8aqtrfdq3a1atcuvtrW9XZRb9/vo3ipt1V5v%0A1doqF9xXWtSKEhCUJcEEQkwg+56ZSWb5/v44M5OZECBgIIuf5+Mxj7PMOZNvcMw57/Pdqjqq6O7v%0ADh+TEpNCcVox01MHwt/0tOnkJhxgDtJR1tnXyZaWLeHaui0tW2hyNwFgFzsz0mYwJ2sOZZllzMma%0Aw8y0mYelxmx/jDH0B/oHwp8/uAxue/ye8Pa2tm28UvMKPd4e8hPz+ULxF1havJSilKIRKcvLmxu4%0A6S/r+fycPH5z2XxrXIG6cvjjmda8pmf/V/jYn6zcTOEHD3K9rILv7tjvQzZjDL/Z+BuWf7ic0wpP%0A44HTHhjRaWE06H0Wrfw6bFlpNds8iDmu/AHDE+/t4sFXt9Pb5+Oak6dx25kzddLSfXD3+/n7+k/4%0Aw1s7qW1zMS0rketOmcYl8wsPeSTK9t5+3gz2t1vzcTOufj9JsQ5OK8nm7LJcTj8q55BHr1ND8wf8%0A1PXUUd1RTa+3F6fdidPmJMYWE1532pzE2GOi1h02R9S2Xexj+qI/ktp6+1m1sZ5nNtTzUX0nDptw%0AekkOXzyugCWzBs1r2PGJFba2PAsphVbt3uyLDu90DF4PPP9N2PSkNQfdv/0eYg6tuZsxhu2NPbxZ%0A0cSbFQNNpWMcNvp9gahjk2IdFKbHMzkjIRj+4pmSYYXAwvT4CXGj7vH6aej0sCfYDHtPp4eGTjd7%0AOj3sanVR2djNw1ccxzmzDzzS85u1b7Js7TI6PB1cd8x13HD0DUf8RnOkdHu8nHL/ao6dnMajVy+y%0ABv65Ox+O/1rUDWLY2ofg5e/BdW9AYfQ9Wr8vwPef/ZBnN9Rz2aLJLLtwzr6bSx+kRzY/QrwjnkmJ%0Ak5iUZL0SneO/KagxhobeBra2bg2Hum1t22hxWyPICkJRShFlmWWUZZZRmlHKrMxZpMTs3SrBGEOL%0Au4XqzmqqO6rZ0bEjvN7R1xE+LsmZFK4BjAyC+YlH/sG4y+tia+tWtrRuCdfY1fXUhd+fmjLVqqnL%0AnMOcrDmUZJSM2hyUn4bH52H1J6tZWb2Sd3e/S8AEmJc9j6UzlnLO1HOG/O95MP741g7+64Vt3Hha%0AMd//fHA05pVfh01PWbXzwRGab3x8PbfvvIbiKZPhquf3+Xm+gI+73r2LFVUruHjmxfzohB+NeB9G%0ADXqfNV4PPHgUzDofLvr9sE/bUNvOj4PNNE+cnsldF84e1T5o44k/YHh5cwPL11Szqa6TzMQYrlo8%0AlStOLBrWnEC1rS5eDfa3K9/Vjj9gyEuJ43NlOZxVlscJ0zO039oI8Aa8fNL9iXXR7qimutO6gO/s%0A3El/oP9Tf74gVvCzB0NicD1qOYzAGFqflDSJkowSZqbNJME5dmtutzd288z6OlZ8UE9Tdx9pCU6W%0Azp3EJfMLOaYwdeCGp+YdeOl70PgRFJ1kze+5rxEjP43uBmt+vPpyOOOHcOrtBx0qPV4/71a3BsNd%0AE/UdVn+VsvwUzizN4YxZOcwtTMPt9fNJm8t6tbsj1l180ubG7Y0epTYrKYbC9IRg+BuoCZySkUB+%0AatyI3cwfqp4+Xzi0WQFu70DX7vLudV5ynIP81DjyUuM5cXomN542fb83uu2edu55/x5e2vkSJekl%0ALDtpGaWZw2/mOVb97h9V3P9yJc/evJj5U9LhoVMgMQuuWBF9oN8Hvz7Wam57zctRb3V7vNz8lw28%0A9XEL3z7rKG5dMmPEQoMxhpOfOpmu/q6o/amxqUxKnER+Yn44/E1KmhQOgykxY6tbQKhfWWQt3ba2%0AbeEQZhMb01OnR4W6koySEQm0re5WdnQGryEd1eEawDZPW/iYBEcC01OnRzX/nJ42nYKkghFpbtjv%0A72d7+/aoJpg7OncQCM5vmZeYx5zMOeEmmGWZZZ86AI1FTa4mXtjxAiurVlLdWU2MLYYlU5awtHgp%0AJ0468ZAClTGGH63czP+ureWei4/mskVTrIGufj0f8ufCV1eBCNf/egV/aL3Keoiz+NYhP8vldXH7%0AmttZU7eGG+feyM1zbz4s/x9p0Pus2fYc/PVyuPxZmHHmAQ9v7enjvpcreLq8jtyUWP7z/DIu+JTN%0ANPv9/RgMDnFgH0uj7h1mxhjW7mhj+ZpqVlc2kxBj59IFk7n25GlRc5IFAtZE4KH+dpWNVhORWXnJ%0A4f52RxekjqkL63ji9XvZ1bUrHORCT2JrumrwBXzh4wqSCsJPYEPL1NhUvH4v3oCX/kB/eN0b8Eav%0AB7z0+/uHXB98zuDP6ff34wv49v85fi8+Y5U19CS6JKOEWRmzOCr9KGZlzCI7PntMfUd8/gBvV7Xw%0A9/V1vLq1kX5fgJk5SVxyXCEXHVtg9cMM+GHDn+GNZeDpgPlXwpIfQWLmyBSifr0V8jxdVuf40i8M%0A+9TdHW7erGhidUUT71S34PEGiHfaOWlGlhXuSnLISx1+X1JjDK29/dQGw19dMAjWBoPg7g4P/sDA%0AddduE/JT44aoCbS2s5NiD/m/tzGGDpfXCmtdbho6+8KBriEY4ho7PXT3+fY6NzMxJjxabl5qXDjQ%0A5acOTJ9yMK0+Xt/1OsvWLqOrr4sb5t7AdXOuG7e1eIP19vk45f7VzClI5X+uWQQrbrJGef3O9ugD%0ANz8Lf78avvKE9VA2qKnLw1WPrqOysZt7Lj46em6vERIwAdo8bdT31LOnZ4+17N3D7p7d1qt3d3gg%0AjpBEZyL5ifkUJBUMLJPyw0EwIy7jsP0tCpgANV01Vg1dsJZuW+s2ur3WddNhczAzbSalmaWUZpRS%0AllnGzPSZR7y2qt3THg6AkUGw2d0cPibOHse01GlW+Ated2akzaAgqWCf90qhETBDgW5zy2Yq2yvD%0A17L02PSoPnWzs2aTFZ815GdNVMYYtrZuZWX1Sl7c+SKdfZ1kx2dzwfQLWFq8lBnpMw7q83z+ANf+%0AuZy3q1p47OqFnDIzG97/A7z4nXB/vAf+67vc7nsYbimHrJl7fUa7p51b3riFza2b+eHxP+TSkktH%0A6tfdy4QMevOKc0z5336Bo+h4qwPzGLrZGXVPfxV2/Qu+XQH2fV98Q800H3ilEle/n2tPnsath9hM%0As7Ovkw2NG1jXuI7yhnIq2irCnWttYsMhDpx2Jw6bY2D9APuc4tzvcQ7boHOG2mdzEGePoyCpgMnJ%0Ak4/oJLuVDd0sX7ODlRvrMcD5R+dzVlkua3e08vq2Rhq7+rDbhIVT0zmrLI+zy3IPPEG1itLn76Om%0As2avi2ttV21USCpMLtyrc/201GljupbMGMPu3t1UtlVar/ZKKtoqqO+pDx+THpu+V/ibmjoVp230%0Ab5o73V5e+HAPz2yoY/2udmwCJ8/M5pL5BZwzO484Xxf8417r4hmbBKf/wJqD79Pc8H/4N1h1CyTm%0AwGVP7nsAjCB/wLDxk3berGjijW1NVDRYN46TM+JZUpLDktJcjp+WccjNsA/E5w+wp9MTrP2zagDD%0A6+1umrv7oo6Pc9rCNYCTg81DQyEwIzGG5u6+IWrh3OHtvkHNTG0C2cmxVmiLCnFWqMtPjScnJXbE%0Afv82Txt3v3c3r9S8QmlGKctOWvaphxUfix7+ZzX3vFTB3288kQW7n4BXfwjfqYKkbOsAY6wBHjyd%0A1k1icCTUqqZurnxkHe2ufn77H/M5oyRnVMpvjKGjr4PdvbvD4W9P755wMNzdszscskLi7HHh4Jef%0ANCgQJuaTnZA9rJosX8DHzs6d4Rq6ba3bqGirwOVzAdZgISUZJZRmlFrBLrOUmWkzx/SgPZ19nezs%0A3BnViqSqoyqqn2CMLYZpqdPCzUBzEnKo6qjaawTMRGei1Z8uorZuUuLEnebqUHj9XtbUrWFl9Ure%0AqnsLn/FRllnG0uKlnDftPNLj0of1Od0eL1966F3q2938/abFlOQkwPLToLeVwNffZ83dF3BMQgsZ%0A39u8Vwap76nnxtduZE/vHu479T7OnHLgSpdPY0IGvfmTnGbDDdZNmsueQk/WPOKnLSJ5xolQcJw1%0AxPRnkacLHphhDdV83v37PGz9LquZ5pbdXSwuzuTOpQfXTLOzr5PyxnLKG8opbyynsq0SgyHWHsvc%0A7LnMy5lHvCMeb8CLL+AL115ELg+0b/D7g48NLQ9GbkIuRSlFTEmZQlGytZySPIXJKZMP2xxNezrd%0APPpODU+8V0tPn4/EGDunlWTzudJclszKGVbTzpHk8XlodDXS099jDX3sTAgPgTxWn6q7fW5qOmsG%0AauiCF8xPuj8JN1WxiY3JyZMH+koEL5hTU6eOy34I+9Ld38329u1UtFWEl1XtVeGmp06bkxlpM6IC%0AYElGyag229nZ0suzG+p4dkM99R1ukmMdnH9MPpccV8iC+AbklTtgxz8ge5bVnLP4jIP7AQE/vLnM%0AGvSl6CRrYIvEoZ9od7q8/PPjZlZXNPGPyibaXV7sNmFBUTpLZuWwZFYOM3KSxsSNk7vfT137QDPQ%0AgdpAN3VtriFr30KcdiE3Ze/at1CQy0+NIzsp9og1FX2l5hV+tvZndHu7uWnuTVw95+ox8UDicHD1%0A+zj1/tWU5CXzlyUe+J8L4Yr/G/he17wDj50HF/wcFlwDWCOVXvfncpx2a468YwpHf/TU/enu746q%0AAQyFwdC+9r72qOMdNofVLDRYAxgKhTkJOezp3WMFu9ZtVLZX0ue3HnDEO+IpSS+xml4Ga+ump02f%0AMN+bnv6eIWsAd/fuBoIjYGbOCvepm501m6kpU0d0pMmJrs3Txos7XmRV9Sq2tW3DYXNwasGpLJ2x%0AlFMLTj3gPc/uDjf/9tt3cNptrPj6YnLaN8Ij5+Cefz2y/jGqiy5l9jW/izqnoq2Cm16/iT5/H79Z%0A8hvm584/nL8iMEGD3szZx5jbf/oz/LXryOr8kKOp4iipwybW79CRMBXfpONInbEYZ9FCyJm939qt%0ACWPjE/B/N8G1r1lTKwzS0tPHfS9V8Lf1B9dMs8PTwfrG9ZQ3lrOuYR3b27eHg928nHksyF3AwryF%0AHJ119BF9smaMwW/8+w2MLq+Lup46dnXtorarltruWmq7aqMuRIKQl5gXDn5FKUXhZWFy4Yj8Tl0e%0AL5UN3RxdkHrYagj6/f009jbS4GqgobeBRlejtYzYF9mRfLDQ3DcJjoSoAHiw6/HOgYlUE5wJw74w%0Au7wu68lnRAf4qo4q6nvqwzXEdrEzJWUKM9JmRDW7nJo6dcxOqHy4+QI+ajprqGyPrv2L7DNSkFQQ%0ArvUrSS+hJKOEgqSCIxpoAgHD2p2tPLO+npc278HV76coM4FLji3g31M/IuudO6FjF8y6wOr3kDHt%0AwB/q6YJnr4ftL1sTtH/+/qg5y4wxVDX18Eawr936YB/Y9AQnZ5RYfe1OnZk97gY4MsbQ6fbySZub%0A2jYX7a7+cJDLTYkjMzHGGjFulLW4W7j7vbt5bddrzM6czbKTljEzfe9mThNNaECHZ746k+OeXghn%0A/wwW32K9+cSXoW4dfGsLOON5efMebntqIwVp8fz56kVMyRy7LQ2Gy+V1hYNfZG1gfa+1jGzOCFZN%0AVbiWLqOU2ZmzKUop+kx1/QhxeV00uZooSC6YMKF2LNjevp1VVat4fsfztHpaSY9N57zp57G0eCml%0AGaX7vBZuru/kSw+9y8zcJP56w4nEv/B1a5Av4P1THmXRmQPTKry35z2+sfobJDmTeOhzDx10k9FD%0ANSGDXmQfvX5fgG17uvhoxye0f/w+MQ3rmd63jWNtVWSJ1eG43xZHd/psYqYeT1LxCUjhQkiZNJq/%0AwuHx+EXQWgXf+DCqKtkfMPzlvV08OMxmmu2edtY3rmddwzrKG8vZ3m71L4izx0UFuzlZc8Z0k4n9%0A6ervorar1gqAwfBX21XLru5d4TllwAqB+Yn5Vi1gMABOSbFek5MmH7FaMK/fS5O7iYbe6BAXuR15%0AYx+SEpNCXmIeuQm55CXmhdeTY5Kj5sBxeV1R8+G4vK6o9fB7XmvpN/4hSjk0h82x32DY6+2NepIZ%0AOmdqytSojuzFqcUUpRSN2ZrHsabF3UJFW4VV+9e2nYr2CnZ17QrXgiY5k8I1frMyZlGSUcKMtBlH%0AJDD39vl4aXMDz6yv490drQCcMi2J76a8zpwdf0ICPuvG+ORvW007h9JaDU9eBm3V1sTsC68DrIFU%0A1u5oZXVFE29UNFHXbjV7Ks1P4cxZVribNzltRKdCUdGMMby08yXuef8eer293DzvZq6afdWIjzY3%0AVnm8fk65fzXF2Yk81XUlFJ9pDY7WXAm/XQSn3wGnf5/H3tnJnc9vZd7kNP505UIyEsfn9fRg9fn7%0Awg8hcxNzmZw8WWuq1BHhC/j41+5/sap6FatrV9Mf6GdG2gwuLL6Q86efT3ZC9l7nvL61kesfL+fs%0Aslx+d+FkzK/n4+738/GVm5g/PReAl3e+zB1v38HUlKn8/nO/Jy/xwKMOj5QJH/SG0tTt4YNd7ez4%0AeBv9u9aS1vYhx/AxZVJDrFjNXXpic+nPm09y8Qk4i463RtM5UvM7HQ49TdYk6Sd/E878cXj34Gaa%0Ad104mxk50c002zxt4WC3rmEdVR1VgNV0Yl72PBbmLWRB3gLmZM75TNxkd/Z1hkNfOAwGtyPn1rGJ%0AjfzEfIpSipicPJmilKJwGCxIKhj2v5Uv4KPZ1Rwd3lzBmrjgequ7da9JRZOdyeQm5pKbmEteQl54%0AmZc4sH44+qEZY/AGvHuFwYNdD02WGmOPCTe5DDW7nJw8WZ9mHgZun5uq9qpwrd/29u1UtlWG+8DY%0Axc601GlRtX9HZRxFZlzmYav9q2t3sWJDPc9sqKOm1UWRs5P/Tn+WBV2vYZLzkbPugqO/FN0PYsc/%0A4OkrQWxw6Z9pyFgUHiHznaoW3F4/cU4bJ8/I4oxZ1kAqk9JGpgmvMYau/i46+jqItceS6Ewk3hH/%0AmQkxB9LibmHZu8t485M3OSbrGO466S6K04pHu1hH3KPv7OTO57bywfTfkx7ogBvfhlW3wodPE/jm%0AFu5b08zDa3ZwVlkuv/rKscTHfPZqr5QaTZ19nbxS8worq1fyYfOH2MTG4kmLubD4Qs6YckbUQ8/Q%0A/8/XnzKNU9jAinc28/9u/zGF6Qk8vvVx7l93P/Nz5vOrJb8iNTb1iP4en8mgN5jXH6CyoZuNNY00%0Af1yOfXc5U91bmSdVTLFZTQj82OlOLcE+ZRFJxccjhYsgs3j8DPTy3nJ46Xa4eS3klEY108xLieM/%0ALyjl/KOtZpqt7taoGrvIYHdszrFWsMtdwOzM2Z+JYDdcxhg6+zqjA2BEbWBkB3W72MMhMNQkNDM+%0Ak2ZX80DTymCTyhZ3S7iWJSTBkRBVAxdaDwe6xLwJMfeRGn0BE6Cuu24g/AVr/xp6G8LHxNnjyIrP%0AIjsh21rGZ0etZ8VnkZOQQ1ps2qcaGXJDbTt/X1/P8x/uZmbfVn4W9zilphpP3gLilj4I+fPg/eWY%0Al+/AkzaD/516LytqnGzdY7XeKEyPZ0mw1u7E6ZkH3Uy619tLk6uJZlczTe7g0tVEs7s5aj3UjyhS%0AnD2OBGdCuMY60ZkY3k50Jg4sI/c5E0h0BPcN2h9jizliTWt9AR99/j48Po+19Hvo8/VFrXv8nqhj%0Aoo6POO+d+nfw+DzceuytXFF2xWey+R1YtXqnPbCaHzifZKlnFXLbRvjVPPzzLudbPV9l1abdXH7C%0AFO5cOkdrl5UaZTs7d/Jc9XM8t+M5GnobSHYmc860c7iw+ELmZs9FRPjpqi089q8aSnKTqWzsZtuy%0As/n9pl/z6JZH+dyUz3HvqfeOSheSEQ16InIu8EvADvzRGHPvoPcl+P55gAu4yhizYX/nikgG8Fdg%0AKlADXGqMie7JO8hITK/Q2tPHB7UdVFZX4d75Psmtm5gT2M5cWzVJ4gHA40jFnTOPxOknEFO0CArm%0AQ0LGp/q5hyQQAJ/HenndQy/fuAtMAP/X3o5qpnndKdP598XpbG3/wBo8paGc6s5qwAp283PmsyDP%0AaopZllmmtSiHyBhDe197uB9guBYwGAZ7vb3hY+Md8eHwNrhJZWg9yTk2BoRQn12dfZ1UtlWyvX07%0ADb0NNLubaXG3WEtXy14j74HV5DYy/GXHZ5OVEAyGwXCYHZ9NRlzGfgOAx+vnta2NPLu+lpzqZ/iO%0A4ykypZvmlNnkdm1mNQu5xXMjHlsCx0UMpDJzHwOpeHyeIcPb4BAXqtmMFPr/NVT2nIQcsuOzSY9L%0Ap8/fh8vrotfXi9vrptfbS6+v16q9DtZg93p7B5be4Td7dogjHACHCoOh8JjgTCDWHrtX+BpucOvz%0A9YVHqT0UcfY4Yh2xxNpjibPHMSVlCrcvvJ3pqdMP+TMnisffrWH9cw/zi5jfwawLMBUv8O2cP7Gi%0ANo7bzynh5tOL9e+8UmNIwAR4v+F9VlWt4vXa13H73BSlFAVH7byAnzxTzxsVTaQn2jj39DU8v+N5%0AvlzyZe5YdMeoPdQasaAnInZgO3AWUAesAy4zxmyNOOY84FasoHc88EtjzPH7O1dE7gfajDH3isj3%0AgXRjzPf2V5ak6UnmhPtOiHpKGu+Mty5+Qz0djXySGnHRDDW5sYkNnz/A9sYePtjVwu6PNyH16yjs%0A3cI8W3XUQC/didOg8DiSik9EChdAfJo1SbnPPczlfsLa4KXPY50zxNPjoXyy8Ad8rWox25rqKZve%0ATOm0Zj7u2sSOzh2AVUt0bO6xLMxdyMK8hZRmlmqwOwKMMbR52mjztJGTkDPmJp9V6lC4fW4r+Lma%0AB0Jg5HowQA01AJBNbGTEZQwEwkE1haFgmBWfRVuvnxfXVZD03s/5Qt8LPC5fYNusWzm9NI/FxWn0%0A0xEd3IJliKyZi2xyHRJrjx0IbpEhLiGbnPjgMiFnRGvOjTH0B/rDoa/X24vbFwyIEYEwtC90TKgf%0A7VDHRNYuhqaUibVbwSvWETuwHbEe5xg4JrQeCmz7Oz4q1Dnijmit43jU5/Nz3X2P8bj32wC84zyR%0AK3tv4/4vHsPF8wtHuXRKqf3p9fbyas2rrKpeRXljOYJwXM5Cdu6ahTumHJd9K7cdexvXHX3dqP4d%0AHMmgdyLwU2PMOcHtOwCMMfdEHPMw8A9jzJPB7UrgdKzauiHPDR1jjNkjIvnB81pxiB0AAArBSURB%0AVPc7uU5haaG56g9XhS9+kU9LQ+tDNa3Zl3hHfHRoDG47JA53n4OeHh+mo52Enmam+FuYSRN5xkVC%0AIEAov5uol4BE7wMIYMNnc+LFgV8ceG1OfGK9/OKw1m0OfEQvrfcc4eNC25HLDh+8391ETFINxtkE%0AWCNZhZpiLsy1gp32I1FKHUlev3cg+AVrAweHwWZ3M22etr2aMAOkxaaFQ2CcLZl+0xs+b/Aw7mDV%0AhGUnZO8V2EIhMrRvojxw8QV89Pv7ibHH6N/3MejJd6u45OVFxIify80yvnb5ZdYEzEqpcaOuu47n%0AdjzHqqpV1PXUYRc7PznxJ1w086LRLtqIBr0vAucaY64Lbl8BHG+MuSXimOeBe40xbwe33wC+hxX0%0AhjxXRDqMMWnB/QK0h7b3ZThNN30B30AQHBQGI5vWhNYjn5pGBceIYwYPhjHWOCSe4/MXcHy+VWM3%0AK2OWXviVUuOCP+CnzdO2V+1gZC1hm6eNtNi0IUNcqDYuLTZNR/BTY0a/L0DV3YvoN3ac17/K7ElH%0AdqAGpdTIMcawsXkjdrFzTPYxo10cYPhBb0ykAWOMEZEh05SI3ADcADBlypQDfpbD5iAlJmXEJgo2%0AxkQNRR8Kg5FPoAVBRKKWwbIPrEe+J8HtQcdHnjPU8Xv9rOB6XmKeBjul1Lhkt9nDNXFKTRQxDht5%0AX/s/7DFxpKZryFNqPBMRjs05drSLcUiGkw7qgckR24XBfcM5xrmfcxtFJD+i6WbTUD/cGLMcWA5W%0Ajd4wyjuiRCTcx4+RGaVbKaWUUhNcRq72x1NKja7htHNZB8wUkWkiEgN8BVg16JhVwFfFcgLQaYzZ%0Ac4BzVwFXBtevBFZ+yt9FKaWUUkoppRTDqNEzxvhE5BbgFawpEh4xxmwRkRuD7z8EvIg14mYV1vQK%0AV+/v3OBH3ws8LSLXAruAS0f0N1NKKaWUUkqpz6gJPWG6UkoppZRSSk0kwx2MRYcoU0oppZRSSqkJ%0ARoOeUkoppZRSSk0wGvSUUkoppZRSaoLRoKeUUkoppZRSE4wGPaWUUkoppZSaYDToKaWUUkoppdQE%0Ao0FPKaWUUkoppSYYDXpKKaWUUkopNcFo0FNKKaWUUkqpCUaDnlJKKaWUUkpNMBr0lFJKKaWUUmqC%0A0aCnlFJKKaWUUhOMGGNGuwzDJiLdQOVol0Opg5QFtIx2IZQ6BPrdVeORfm/VeKTfW3Uwiowx2Qc6%0AyHEkSjKCKo0xC0a7EEodDBEp1++tGo/0u6vGI/3eqvFIv7fqcNCmm0oppZRSSik1wWjQU0oppZRS%0ASqkJZrwFveWjXQClDoF+b9V4pd9dNR7p91aNR/q9VSNuXA3GopRSSimllFLqwMZbjZ5SSimllFJK%0AqQMYs0FPRB4RkSYR2Ryx70siskVEAiKiIxOpMUdE4kTkfRHZFPyu3hnc/4CIVIjIhyKyQkTSRrus%0ASg0mInYR+UBEng9uzxORtSKyUUTKRWTRaJdRqcFEpEZEPgp9Twe99/9ExIhI1miVT6nBRKQk+H0N%0AvbpE5Jt6n6tG2pgNesBjwLmD9m0GLgbWHPHSKDU8fcASY8xcYB5wroicALwGzDHGHANsB+4YxTIq%0AtS/fALZFbN8P3GmMmQf8OLit1Fh0hjFmXuTw9CIyGTgbqB29Yim1N2NMZfD7Og84DnABK9D7XDXC%0AxmzQM8asAdoG7dtmjNEJ09WYZSw9wU1n8GWMMa8aY3zB/WuBwlEpoFL7ICKFwPnAHyN2GyAluJ4K%0A7D7S5VLqU/g58F2s77FSY9WZQLUxZpfe56qRNt4mTFdqzBMRO7AemAH81hjz3qBDrgH+esQLptT+%0A/QLrpjg5Yt83gVdE5EGsB4OLR6NgSh2AAV4XET/wsDFmuYhcCNQbYzaJyCgXT6n9+grw5GgXQk1M%0AY7ZGT6nxyhjjDzbHKAQWicic0Hsi8kPAB/xltMqn1GAicgHQZIxZP+itm4BvGWMmA98C/nTEC6fU%0AgZ0c/Jv7eeDrInIq8AOs5sZKjVkiEgMsBf422mVRE5MGPaUOE2NMB7CaYF9TEbkKuAD4D6Pzmqix%0A5SRgqYjUAE8BS0Tkf4ErgWeDx/wN0MFY1JhjjKkPLpuw+jmdBkwDNgW/04XABhHJG7VCKjW0zwMb%0AjDGNo10QNTFp0FNqBIlIdmhETRGJB84CKkTkXKxmcUuNMa7RLKNSgxlj7jDGFBpjpmI1I3rTGHM5%0AVp+804KHLQE+HqUiKjUkEUkUkeTQOtbgK+uMMTnGmKnB73QdMN8Y0zCKRVVqKJehzTbVYTRm++iJ%0AyJPA6UCWiNQBP8EanOXXQDbwgohsNMacM3qlVGov+cCfg/30bMDTxpjnRaQKiAVeC/YXWWuMuXEU%0Ay6nUcFwP/FJEHIAHuGGUy6PUYLnAiuDfVQfwhDHm5dEtklIHFnwwcRbwtYh9F6H3uWoEibYgU0op%0ApZRSSqmJRZtuKqWUUkoppdQEo0FPKaWUUkoppSYYDXpKKaWUUkopNcFo0FNKKaWUUkqpCUaDnlJK%0AKaWUUkpNMBr0lFJKjWsiYkTkvyO2vyMiPx10zEYReWrQvsdE5IvBdaeI3CsiH4vIBhF5V0Q+H3zv%0AGhH5SEQ+FJHNInLhCJf/pyLynZH8TKWUUmrMzqOnlFJKDVMfcLGI3GOMaRn8poiUAnbgFBFJNMb0%0ADvEZy7DmwZxjjOkTkVzgNBEpBH6INeF2p4gkYc1xpZRSSo1pWqOnlFJqvPMBy4Fv7eP9y4DHgVeB%0AvWrjRCQBa3L4W40xfQDGmEZjzNNADtAN9AT39xhjdg7xGbkiskJENgVfi4P7vx2sBdwsIt+MOP6H%0AIrJdRN4GSiL2F4vIyyKyXkTeEpFZh/IPopRSSmmNnlJKqYngt8CHInL/EO99GTgLmAXcCjwx6P0Z%0AQK0xpmuIczcBjcBOEXkDeNYY89wQx/0K+Kcx5iIRsQNJInIccDVwPCDAeyLyT6yHrF8B5mFdhzcA%0A64Ofsxy40RjzsYgcD/wOWDKsfwGllFIqggY9pZRS454xpktE/ge4DXCH9ovIAqDFGFMrIvXAIyKS%0AYYxpG+bn+kXkXGAhcCbwcxE5zhjz00GHLgG+GjoH6BSRk4EVoaaiIvIscApW0FthjHEF968KLpOA%0AxcDfRCT0ubEH+U+hlFJKAdp0Uyml1MTxC+BaIDFi32XALBGpAaqBFOCSQedVAVNEJGWoDzWW940x%0A92DVxA0+f6TYgA5jzLyIV+lh+llKKaUmOA16SimlJoRgLd3TWGEPEbEBlwJHG2OmGmOmYvXRu2zQ%0AeS7gT8AvRSQmeG62iHxJRCaJyPyIw+cBu4b48W8ANwXPtYtIKvAW8G8ikiAiicBFwX1rgvvjRSQZ%0A+EKwHF1YTUS/FPwcEZG5n/ofRiml1GeSBj2llFITyX8DWcH1U4B6Y8zuiPfXAGUikj/ovP8EmoGt%0AIrIZeB7oApzAgyJSISIbsfr7fWOIn/sN4AwR+Qirv12ZMWYD8BjwPvAe8EdjzAfB/X/F6v/3ErAu%0A4nP+A7hWRDYBWxhi8BillFJqOMQYM9plUEoppZRSSik1grRGTymllFJKKaUmGA16SimllFJKKTXB%0AaNBTSimllFJKqQlGg55SSimllFJKTTAa9JRSSimllFJqgtGgp5RSSimllFITjAY9pZRSSimllJpg%0ANOgppZRSSiml1ATz/wFOashffOfIVgAAAABJRU5ErkJggg=="/>
        <xdr:cNvSpPr>
          <a:spLocks noChangeAspect="1" noChangeArrowheads="1"/>
        </xdr:cNvSpPr>
      </xdr:nvSpPr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114300</xdr:rowOff>
    </xdr:to>
    <xdr:sp macro="" textlink="">
      <xdr:nvSpPr>
        <xdr:cNvPr id="2050" name="AutoShape 2" descr="data:image/png;base64,iVBORw0KGgoAAAANSUhEUgAAA3oAAAGtCAYAAABA9wbGAAAABHNCSVQICAgIfAhkiAAAAAlwSFlz%0AAAALEgAACxIB0t1+/AAAIABJREFUeJzs3Xl8lNW9x/HvyULCEnYygKgsgkhWEGIRUFwAUS9acUUF%0ArEutC3Wt9PZauW19Vastrd7eUq2otVxRcaNVQVGpC7YsEtlENkEhMBNAmGGZbHPuH08mBEjIJJmd%0Az/v14vXMPPM85/klCPLLOef3M9ZaAQAAAACSR0qsAwAAAAAAhBeJHgAAAAAkGRI9AAAAAEgyJHoA%0AAAAAkGRI9AAAAAAgyZDoAQAAAECSIdEDAAAAgCRDogcAAAAASYZEDwAAAACSTFqsA2iMzp072549%0Ae8Y6DAAAAACIiWXLlu201nZp6LqESvR69uyppUuXxjoMAAAAAIgJY8yWUK5j6SYAAAAAJBkSPQAA%0AAABIMiR6AAAAAJBkEmqPXl0qKiq0detW+f3+WIcCJLTMzEz16NFD6enpsQ4FAAAAzZTwid7WrVuV%0AlZWlnj17yhgT63CAhGSt1a5du7R161b16tUr1uEAAACgmRJ+6abf71enTp1I8oBmMMaoU6dOzIwD%0AAAAkiYRP9CSR5AFhwJ8jAACA5JEUiR4AAAAA4BASvRho06ZNTJ773HPPqaSkpMHr3G63Lr74YhUU%0AFGjAgAG68MILJUmbN2/W//3f/zX6uXv27NH//u//Nvq+adOm6fHHH6/z/AknnKDCwkL1799fP/rR%0AjxQIBBo9viSdeeaZTboPAAAAiGckeseRUBO9n//85xo1apS++OILrVmzRo888oikpiV6lZWVTU70%0AjuXuu+9WcXGx1qxZo5UrV+qf//xnk8ZZtGhRWOMCAAAA4gGJXgwtXLhQZ599ti655BL17t1bU6dO%0A1axZs1RUVKS8vDxt3LhRkjR58mTdeuutGjx4sPr166d//OMfkpzEa8SIERo0aJAGDRp0WNLy6KOP%0AKi8vTwUFBZo6darmzJmjpUuX6tprr1VhYaEOHjxYb1zbt29Xjx49at7n5+dLkqZOnaqPP/5YhYWF%0Amj59er3PX7hwoUaMGKFx48ZpwIABmjp1qjZu3KjCwkLdf//9kqTHHntMQ4YMUX5+vh566KGaZz38%0A8MPq16+fhg8frq+++qrB72F5ebn8fr86dOggSRo5cqSWLl0qSdq5c6d69uwpSVq9erWKiopUWFio%0A/Px8rV+/XtKh2dWFCxdq5MiRuvzyy9W/f39de+21stZKkpYtW6azzz5bp59+usaMGaPt27dLkp54%0A4gkNGDBA+fn5uvrqqyVJ//znP1VYWKjCwkINHDhQPp+vwa8BAAAACDtrbcL8Ov300+2R1qxZc9S5%0AeNe6dWtrrbUffvihbdeunS0pKbF+v992797d/vznP7fWWvv73//e/vjHP7bWWjtp0iQ7ZswYW1VV%0AZdetW2dPOOEEe/DgQbt//3578OBBa62169ats8Hvz9tvv22HDh1q9+/fb621dteuXdZaa88++2y7%0AZMmSmjgefPBB++abbx4V37x582y7du3syJEj7a9+9Su7bdu2mngvuuiimuvqe/6HH35oW7VqZTdt%0A2mSttfbrr7+2OTk5NffNnz/f3nzzzTYQCNiqqip70UUX2X/+85926dKlNjc31+7fv9/u3bvX9unT%0Axz722GNHxffQQw/Z7t2724KCAtu+fXt7zTXX1HxW+2ssLS21J598srXW2jvuuMP+7W9/s9ZaW1ZW%0AZg8cOHDU70Xbtm3tt99+a6uqquz3vvc9+/HHH9vy8nI7dOhQ6/F4rLXWzp49295www3WWmu7detm%0A/X6/tdba7777zlpr7cUXX2w/+eQTa621Pp/PVlRUHBV/PEvEP08AAADHE0lLbQi5U8L30Ut0Q4YM%0AUbdu3SRJffr00ejRoyVJeXl5+vDDD2uuu/LKK5WSkqK+ffuqd+/eWrt2rXr16qU77rhDxcXFSk1N%0A1bp16yRJCxYs0A033KBWrVpJkjp27Fjns3/xi1/UeX7MmDHatGmT5s2bp3feeUcDBw7UqlWrjrqu%0AoqKizudLUlFRUb392N599129++67GjhwoCRp3759Wr9+vXw+n77//e/XxD1u3Lh6v29333237rvv%0APlVUVOjyyy/X7Nmza2bV6jJ06FA9/PDD2rp1qy677DL17dv3qGuKiopqZjILCwu1efNmtW/fXqtW%0ArdKoUaMkSVVVVTW/X/n5+br22mt16aWX6tJLL5UkDRs2TPfcc4+uvfZaXXbZZYfNjAIAAADRwtLN%0AGMvIyKh5nZKSUvM+JSVFlZWVNZ8dWfreGKPp06fL5XLpiy++0NKlS1VeXh62uDp27KgJEybohRde%0A0JAhQ/TRRx8ddc2xnt+6det6x7bW6qc//amKi4tVXFysDRs26MYbb2xSnOnp6brgggtq4ktLS6sp%0AzFK7J9yECRM0d+5ctWzZUhdeeKE++OCDo8aq/XuRmpqqyspKWWuVk5NTE+vKlSv17rvvSpLeeust%0A3X777fr88881ZMgQVVZWaurUqfrLX/6igwcPatiwYVq7dm2Tvi4AAACgOUj0EsQrr7yiQCCgjRs3%0AatOmTTr11FO1d+9edevWTSkpKXrhhRdUVVUlSRo1apSeffZZHThwQJK0e/duSVJWVlZIe8Y++OCD%0Amnt9Pp82btyok0466aj763v+kY68b8yYMZo5c6b27dsnSdq2bZs8Ho/OOussvfHGGzp48KB8Pp/+%0A/ve/NxirtVaffvqp+vTpI0nq2bOnli1bJkmaM2dOzXWbNm1S7969NWXKFF1yySVasWJFg2NL0qmn%0AnqrS0lJ99tlnkpxZzNWrVysQCOjbb7/VOeeco0cffVR79+7Vvn37tHHjRuXl5emBBx7QkCFDSPQA%0AAAAQNhs8+0K+lkQvQZx00kkqKirS2LFjNWPGDGVmZuq2227T888/r4KCAq1du7ZmFu2CCy7QuHHj%0ANHjwYBUWFta0KAgWdQkWY/n5z3+uuXPnHvWsZcuWafDgwcrPz9fQoUN100031RROSU1NVUFBgaZP%0An17v84/UqVMnDRs2TLm5ubr//vs1evRoTZgwQUOHDlVeXp4uv/xy+Xw+DRo0SFdddZUKCgo0duxY%0ADRkypN7vx/Tp01VYWKjc3FxVVVXptttukyTdd999+tOf/qSBAwdq586dNde//PLLys3NVWFhoVat%0AWqWJEyeG9H1v0aKF5syZowceeEAFBQUqLCzUokWLVFVVpeuuu055eXkaOHCgpkyZovbt2+v3v/+9%0AcnNzlZ+fr/T0dI0dOzak5wAAAAANuful4pCvNba6smAiGDx4sA1WVAz68ssvddppp8UoouiYPHmy%0ALr74Yl1++eWxDgVJ7nj48wQAAJCoih5eoCX/NWqZtXZwQ9cyowcAAAAAca6yKqCd+8pCvp6qmwng%0Aueeei3UIAAAAAGJo1/5yBRqxGJMZPQAAAACIc26vv+GLaiHRAwAAAIA45/aGvmxTItEDAAAAgLjH%0AjB4AAAAAJBmP168UE/r1JHphYIzRvffeW/P+8ccf17Rp02IXEAAAAICk4vaWqXObjJCvJ9ELg4yM%0ADL322muHNegGAAAAgHBx+/xytc0M+XoSvTBIS0vTLbfcounTpx/12ebNm3XuuecqPz9f5513nr75%0A5psYRAgAAAAgkbm9ZXK1DX1GL6n66P3331drTYk3rGMO6N5WD/1HToPX3X777crPz9dPfvKTw87f%0AeeedmjRpkiZNmqSZM2dqypQpeuONN8IaIwAAAIDk5vH6NfCk9iFfz4xemLRt21YTJ07UE088cdj5%0Azz77TBMmTJAkXX/99frkk09iER4AAACABFVRFdCu/eVyZYW+dDOpZvRCmXmLpLvuukuDBg3SDTfc%0AENM4AAAAACSPUp/TQ68xSzeZ0Qujjh076sorr9QzzzxTc+7MM8/U7NmzJUmzZs3SiBEjYhUeAAAA%0AgAQU7KFHMZYYuvfeew+rvvnkk0/q2WefVX5+vl544QX94Q9/iGF0AAAAABKN2+vM6GUfr8VYYmXf%0Avn01r10ulw4cOFDz/uSTT9YHH3wQi7AAAAAAJAGPjxk9AAAAAEgqbq9faSlGHVu1CPkeEj0AAAAA%0AiGNub5myszKUkmJCvodEDwAAAADimNvrV3Yjlm1KJHoAAAAAENc83rJGtVaQSPQAAAAAIK65ff5G%0AFWKRSPQAAAAAIG75K6q050AFiV4sGGN077331rx//PHHNW3atGPe88Ybb2jNmjURjkzq2bNnTV+/%0AM888s0ljTJ48WXPmzDnq/MKFC3XxxRc3K77i4mIZYzRv3rzDzrdp06ZZ49ansTHPnTtXjzzySKOe%0AkZqaqsLCQhUUFGjQoEFatGhRY8OUJM2YMUN//etfm3QvAAAAkkOpr7qHXhZLN6MuIyNDr7322mGN%0A0hsSrUSvtqYmHJH04osvavjw4XrxxRcbvLaysjIKER1u3Lhxmjp1aqPuadmypYqLi/XFF1/o17/+%0AtX7605826dm33nqrJk6c2KR7AQAAkBzcXqeHHsVYYiAtLU233HKLpk+fftRnmzdv1rnnnqv8/Hyd%0Ad955+uabb7Ro0SLNnTtX999/vwoLC7Vx48bD7vn73/+uM844QwMHDtT5558vt9stSZo2bZquv/56%0ADR06VH379tXTTz8tyZmlOuuss3TRRRfp1FNP1a233qpAIHBULLVnyR599FHl5eWpoKCgJpF5+umn%0ANWTIEBUUFGj8+PGHNX5fsGCBBg8erH79+ukf//jHUWPv379fP/jBD1RUVKSBAwfqzTffbPD7Zq3V%0AK6+8oueee07vvfee/H7/UdcsXLhQI0aM0Lhx4zRgwABJ0t/+9jcVFRWpsLBQP/zhD1VVVSVJ+tGP%0AfqTBgwcrJydHDz30UM0Y8+bNU//+/TVo0CC99tprkqRAIKC+ffuqtLS05v0pp5xS8z7oueee0x13%0A3CHJmdmcMmWKzjzzTPXu3bvOWc4jeb1edejQoeZrqT2beMcdd+i5556TJE2dOlUDBgxQfn6+7rvv%0APknO7/fjjz8uSRo5cqQeeOABFRUVqV+/fvr4448lSVVVVbr//vs1ZMgQ5efn689//rMkafv27Trr%0ArLNUWFio3Nxcffzxx6qqqtLkyZOVm5urvLy8Ov97BQAAQHxxe50ZvcYWY0mLRDAx885UacfK8I7Z%0ANU8a2/DSvdtvv135+fn6yU9+ctj5O++8U5MmTdKkSZM0c+ZMTZkyRW+88YbGjRuniy++WJdffvlR%0AYw0fPlz/+te/ZIzRX/7yF/3mN7/Rb3/7W0nSihUr9K9//Uv79+/XwIEDddFFF0mSFi9erDVr1ujk%0Ak0/WBRdcoNdee63OsSXpnXfe0Ztvvql///vfatWqlXbv3i1Juuyyy3TzzTdLkv7rv/5LzzzzjO68%0A805JTsK6ePFibdy4Ueecc442bNhw2JgPP/ywzj33XM2cOVN79uxRUVGRzj//fO3du1c33XST3n77%0A7aPiWLRokXr16qU+ffpo5MiReuuttzR+/Pijrvv888+1atUq9erVS19++aVeeuklffrpp0pPT9dt%0At92mWbNmaeLEiXr44YfVsWNHVVVV6bzzztOKFSvUr18/3Xzzzfrggw90yimn6KqrrpIkpaSk6Lrr%0ArtOsWbN01113acGCBSooKFCXLl3q/02Wk0B98sknWrt2rcaNG1fn9/jgwYMqLCyU3+/X9u3b9cEH%0AHxxzzF27dun111/X2rVrZYzRnj176ryusrJSixcv1ttvv63//u//1oIFC/TMM8+oXbt2WrJkicrK%0AyjRs2DCNHj1ar732msaMGaOf/exnqqqq0oEDB1RcXKxt27Zp1apVklTvcwAAABA/gjN6rixm9GKi%0Abdu2mjhxop544onDzn/22WeaMGGCJOn666/XJ5980uBYW7du1ZgxY5SXl6fHHntMq1evrvnskksu%0AUcuWLdW5c2edc845Wrx4sSSpqKhIvXv3Vmpqqq655ppjPmfBggW64YYb1KpVK0lSx44dJUmrVq3S%0AiBEjlJeXp1mzZh323CuvvFIpKSnq27evevfurbVr1x425rvvvqtHHnlEhYWFGjlypPx+v7755ht1%0A7969ziRPcpZtXn311ZKkq6++ut7lm0VFRerVq5ck6f3339eyZcs0ZMgQFRYW6v3339emTZskSS+/%0A/LIGDRqkgQMHavXq1VqzZo3Wrl2rXr16qW/fvjLG6LrrrqsZ9wc/+EHNHriZM2fqhhtuqPd7FnTp%0ApZcqJSVFAwYMqJlpPVJw6ebatWs1b948TZw4Udbaesds166dMjMzdeONN+q1116r+X050mWXXSZJ%0AOv3007V582ZJzvf9r3/9qwoLC3XGGWdo165dWr9+vYYMGaJnn31W06ZN08qVK5WVlaXevXtr06ZN%0AuvPOOzVv3jy1bdu2wa8XAAAAseX2+dUiNUXtW6U36r7kmtELYeYtku666y4NGjQopIThWO68807d%0Ac889GjdunBYuXHhYYRdjzGHXBt/Xd74xJk+erDfeeEMFBQV67rnntHDhwgafG2St1auvvqpTTz01%0ApGdVVVXp1Vdf1ZtvvqmHH35Y1lrt2rVLPp9PWVlZh13bunXrw54zadIk/frXvz7smq+//lqPP/64%0AlixZog4dOmjy5Ml1LgWt7cQTT5TL5dIHH3ygxYsXa9asWQ3GnZFxaMr8WMlb0NChQ7Vz506VlpYq%0ALS3tsCW1wfjS0tK0ePFivf/++5ozZ47+53/+p85ZwOCzU1NTa/YrWmv15JNPasyYMUdd/9FHH+mt%0At97S5MmTdc8992jixIn64osvNH/+fM2YMUMvv/yyZs6c2eDXAAAAgNjxeMuU3Taj0f++Z0YvjDp2%0A7Kgrr7xSzzzzTM25M888U7Nnz5YkzZo1SyNGjJAkZWVlyefz1TnO3r17dcIJJ0iSnn/++cM+e/PN%0AN+X3+7Vr1y4tXLhQQ4YMkeQs3fz6668VCAT00ksvafjw4fXGOWrUKD377LM1e/CCSzd9Pp+6deum%0AioqKo5KeV155RYFAQBs3btSmTZuOSujGjBmjJ598sib5Wb58+TG+U87MXH5+vr799ltt3rxZW7Zs%0A0fjx4/X6668f877zzjtPc+bMkcfjqYl9y5Yt8nq9at26tdq1aye326133nlHktS/f39t3ry5Zh/k%0AkbOGN910k6677jpdccUVSk1NPeazm2Lt2rWqqqpSp06ddPLJJ2vNmjUqKyvTnj179P7770uS9u3b%0Ap7179+rCCy/U9OnT9cUXX4Q8/pgxY/SnP/1JFRUVkqR169Zp//792rJli1wul26++WbddNNN+vzz%0Az7Vz504FAgGNHz9ev/rVr/T555+H/esFAABAeLm9je+hJ4WY6BljLjDGfGWM2WCMOaoEoTGmvzHm%0AM2NMmTHmviM+22yMWWmMKTbGLK11vqMx5j1jzPrqY4dGRx+H7r333sOqbz755JN69tlnlZ+frxde%0AeEF/+MMfJDlLFR977DENHDjwqGIs06ZN0xVXXKHTTz9dnTt3Puyz/Px8nXPOOfre976nBx98UN27%0Ad5ckDRkyRHfccYdOO+009erVS9///vfrjfGCCy7QuHHjNHjwYBUWFtYU/PjlL3+pM844Q8OGDVP/%0A/v0Pu+ekk05SUVGRxo4dqxkzZigz8/D/2B588EFVVFQoPz9fOTk5evDBByVJJSUluvDCC4+K4cUX%0AXzwqxvHjxzdYfXPAgAH61a9+pdGjRys/P1+jRo3S9u3bVVBQoIEDB6p///6aMGGChg0bJknKzMzU%0AU089pYsuukiDBg1Sdnb2YeONGzdO+/bta/YsbG3BPXqFhYW66qqr9Pzzzys1NVUnnniirrzySuXm%0A5urKK6/UwIEDJTkJ9sUXX6z8/HwNHz5cv/vd70J+1k033aQBAwZo0KBBys3N1Q9/+ENVVlZq4cKF%0ANd+Tl156ST/+8Y+1bds2jRw5UoWFhbruuuuOmhUFAABA/HESvcYVYpEk09DyM2NMqqR1kkZJ2ipp%0AiaRrrLVral2TLelkSZdK+s5a+3itzzZLGmyt3XnEuL+RtNta+0h18tjBWvvAsWIZPHiwXbp06WHn%0AvvzyS5122mkNfZ1JYdq0aWrTpk1NVcaghQsX6vHHH6+zGiaObenSpbr77rtrqlge746nP08AAACJ%0AIO+h+Rp/eg9NG5cjSTLGLLPWDm7ovlBm9IokbbDWbrLWlkuaLemS2hdYaz3W2iWSKhoR8yWSgusS%0An5eTJAJR88gjj2j8+PHMbAEAACAu7S+rlK+ssklLN0MpxnKCpG9rvd8q6YxGPMNKWmCMqZL0Z2vt%0AU9XnXdba7dWvd0hyNWLM41Ltoiy1jRw5UiNHjoxqLMlg6tSpjW6GDgAAAESLx9e0HnpSdKpuDrfW%0Abqte3vmeMWattfaj2hdYa60xps41pMaYWyTdIjn7xAAAAADgeFDTQy9CxVi2STqx1vse1edCYq3d%0AVn30SHpdzlJQSXIbY7pJUvXRU8/9T1lrB1trBzfUzBoAAAAAksWhRK/xM3qhJHpLJPU1xvQyxrSQ%0AdLWkuaEMboxpbYzJCr6WNFrSquqP50qaVP16kqQ3GxM4AAAAACQzj9dZupkdiT161tpKY8wdkuZL%0ASpU001q72hhza/XnM4wxXSUtldRWUsAYc5ekAZI6S3q9urlfmqT/s9bOqx76EUkvG2NulLRF0pWN%0Ajh4AAAAAkpTb61fL9FRlZTR+x11Id1hr35b09hHnZtR6vUPOks4jeSUV1DPmLknnhRxpnLLWasSI%0AEfrZz36msWPHSnKaiz/zzDOaN29eA3cDAAAAQN3cvjK52maoeuKsUaJRjCWpGWM0Y8YMXXHFFTrn%0AnHNUWVmp//zP/yTJAwAAANAsbq+/Scs2pdD26KEBubm5+o//+A89+uij+sUvfqGJEyeqT58+ev75%0A51VUVKTCwkLddtttCgQCqqys1PXXX6+8vDzl5ubqiSeeiHX4AAAAAOKQx+tvUsVNKclm9B5d/KjW%0A7l4b1jH7d+yvB4oeaPC6hx56SIMGDVKLFi20dOlSrVq1Sq+//roWLVqktLQ03XLLLZo9e7b69Omj%0AnTt3auXKlZKkPXv2hDVeAAAAAInPWiu3t0znZzW+4qaUZIleLLVu3VpXXXWV2rRpo4yMDC1YsEBL%0AlizR4MGDJUkHDx7UiSeeqDFjxuirr77SlClTdNFFF2n06NExjhwAAABAvPGVVepgRRUzepJCmnmL%0ApJSUFKWkOKthrbX6wQ9+oF/+8pdHXbdixQq98847+uMf/6hXX31VTz31VLRDBQAAABDHDrVWaNqM%0AHnv0IuT888/Xyy+/rJ07d0qSdu3apW+++UalpaWy1uqKK67QL37xC33++ecxjhQAAABAvPHUNEtn%0ARi+u5OXl6aGHHtL555+vQCCg9PR0zZgxQ6mpqbrxxhtlrZUxRo8++misQwUAAAAQZ9w+Er24MW3a%0AtMPeT5gwQRMmTDjquuXLl0cpIgAAAACJyB1cutnEYiws3QQAAACAOOP2+pWVkabWGU2bmyPRAwAA%0AAIA44/GWNbkQi5QkiZ61NtYhAAmPP0cAAADxw92MZulSEiR6mZmZ2rVrF/9IBZrBWqtdu3YpM7Pp%0Af5kAAAAgfNy+5iV6CV+MpUePHtq6datKS0tjHQqQ0DIzM9WjR49YhwEAAHDcs9bK3cylmwmf6KWn%0Ap6tXr16xDgMAAAAAwmLvwQqVVwbkyjqOl24CAAAAQDKpaa1wvBdjAQAAAIBk4fY2r1m6RKIHAAAA%0AAHGlJtFj6SYAAAAAJAePj6WbAAAAAJBU3F6/2rVMV2Z6apPHINEDAAAAgDjiNEtv+myeRKIHAAAA%0AAHHF7S1rViEWiUQPAAAAAOKKx+tXdjMKsUgkegAAAAAQNwIBK4+vjKWbAAAAAJAsdh8oV2XAsnQT%0AAAAAAJLFoWbpzOgBAAAAQFLweIM99JjRAwAAAICkcGhGj0QPAAAAAJKCu3pGr0sblm4CAAAAQFJw%0A+/zq1LqFWqQ1L1Uj0QMAAACAOOHx+pu9P08i0QMAAACAuOH2Nr+HnkSiBwAAAABxw+31y5XFjB4A%0AAAAAJIXKqoB27mNGDwAAAACSxq795QrY5vfQk0j0AAAAACAuBJulN7eHnkSiBwAAAABx4VCzdJZu%0AAgAAAEBScPuCiR4zegAAAACQFNzeMqUYqVPrFs0ei0QPAAAAAOKAx+tX5zYZSkttfppGogcAAAAA%0AccDt9Ydl2aZEogcAAAAAccHtDU8PPYlEDwAAAADigsfnD0sPPYlEDwAAAABirqIqoJ37yuXKimKi%0AZ4y5wBjzlTFmgzFmah2f9zfGfGaMKTPG3Ffr/InGmA+NMWuMMauNMT+u9dk0Y8w2Y0xx9a8Lw/IV%0AAQAAAECCKfU5zdKzw7R0M62hC4wxqZL+KGmUpK2Slhhj5lpr19S6bLekKZIuPeL2Skn3Wms/N8Zk%0ASVpmjHmv1r3TrbWPN/urAAAAAIAEFs5m6VJoM3pFkjZYazdZa8slzZZ0Se0LrLUea+0SSRVHnN9u%0Arf28+rVP0peSTghL5AAAAACQJNze6hm9KC7dPEHSt7Xeb1UTkjVjTE9JAyX9u9bpO40xK4wxM40x%0AHRo7JgAAAAAkA48vOKOXQMVYjDFtJL0q6S5rrbf69J8k9ZZUKGm7pN/Wc+8txpilxpilpaWl0QgX%0AAAAAAKLK7fUrNcWoU+sWYRkvlERvm6QTa73vUX0uJMaYdDlJ3ixr7WvB89Zat7W2ylobkPS0nCWi%0AR7HWPmWtHWytHdylS5dQHwsAAAAACcPtLVN2VoZSUkxYxgsl0Vsiqa8xppcxpoWkqyXNDWVwY4yR%0A9IykL621vzvis2613n5f0qrQQgYAAACA5OL2hq+HnhRC1U1rbaUx5g5J8yWlSppprV1tjLm1+vMZ%0AxpiukpZKaispYIy5S9IASfmSrpe00hhTXD3kf1pr35b0G2NMoSQrabOkH4btqwIAAACABOLxlunk%0ATq3CNl6DiZ4kVSdmbx9xbkat1zvkLOk80ieS6px7tNZeH3qYAAAAAJC83D6/inp1DNt4USnGAgAA%0AAACom78PPfJxAAAgAElEQVSiSnsOVISth55EogcAAAAAMVXqq+6hF8Y9eiR6AAAAABBDbm94e+hJ%0AJHoAAAAAEFNurzOjx9JNAAAAAEgSNTN6WczoAQAAAEBScPv8apGaovat0sM2JokeAAAAAMSQx1um%0A7LYZMqbOznRNQqIHAAAAADHk9vrDWohFItEDAAAAgJhyEr3wFWKRSPQAAAAAIKY83jJlh7EQi0Si%0ABwAAAAAxs7+sUr6ySpZuAgAAAECy8PjC30NPItEDAAAAgJjxBHvoMaMHAAAAAMnBzYweAAAAACSX%0A4IxeNjN6AAAAAJAc3F6/WqanKisjLazjkugBAAAAQIy4vWVytc2QMSas45LoAQAAAECMuL3+sC/b%0AlEj0AAAAACBmPL6ysFfclEj0AAAAACAmrLVye/1yZYW34qZEogcAAAAAMbGvrFIHyquUHebWChKJ%0AHgAAAADEhNsb7KHH0k0AAAAASAo1PfSySPQAAAAAICm4fU6i52LpJgAAAAAkh+DSTdorAAAAAECS%0AcHv9apORpjYZaWEfm0QPAAAAAGLA4y2LSMVNiUQPAAAAAGLC6aEX/mWbEokeAAAAAMSE2+ePSCEW%0AiUQPAAAAAKLOWiu3tywiPfQkEj0AAAAAiLq9BytUXhmISMVNiUQPAAAAAKIu2FqBpZsAAAAAkCTc%0A3mCzdGb0AAAAACAp1CR6VN0EAAAAgOTg8TlLN+mjBwAAAABJwu31q13LdGWmp0ZkfBI9AAAAAIgy%0AtzdyPfQkEj0AAAAAiLpI9tCTSPQAAAAAIOo8Xr+yI1SIRSLRAwAAAICoCgSsPL4ylm4CAAAAQLLY%0AfaBclQHL0k0AAAAASBaHmqUzowcAAAAASeFQD70Yz+gZYy4wxnxljNlgjJlax+f9jTGfGWPKjDH3%0AhXKvMaajMeY9Y8z66mOH5n85AAAAABDfPDUzejFM9IwxqZL+KGmspAGSrjHGDDjist2Spkh6vBH3%0ATpX0vrW2r6T3q98DAAAAQFJze50ZvS5tYrt0s0jSBmvtJmttuaTZki6pfYG11mOtXSKpohH3XiLp%0A+erXz0u6tIlfAwAAAAAkDLfXr06tW6hFWuR20oUy8gmSvq31fmv1uVAc616XtXZ79esdklwhjgkA%0AAAAACcvtLYvo/jwpToqxWGutJFvXZ8aYW4wxS40xS0tLS6McGQAAAACEl8fnj2jFTSm0RG+bpBNr%0Ave9RfS4Ux7rXbYzpJknVR09dA1hrn7LWDrbWDu7SpUuIjwUAAACA+OT2+uXKiv2M3hJJfY0xvYwx%0ALSRdLWluiOMf6965kiZVv54k6c3QwwYAAACAxFMVsCr1lUV8Ri+toQustZXGmDskzZeUKmmmtXa1%0AMebW6s9nGGO6Sloqqa2kgDHmLkkDrLXeuu6tHvoRSS8bY26UtEXSleH+4gAAAAAgnuzaV6aAlbpE%0AeI9eg4meJFlr35b09hHnZtR6vUPOssyQ7q0+v0vSeY0JFgAAAAASWbC1gisr9nv0AAAAAABh4I5C%0As3SJRA8AAAAAosbtI9EDAAAAgKTi9pbJGKlzmxYRfQ6JHgAAAABEicfrV+c2GUpLjWwqRqIHAAAA%0AAFHi9ka+WbpEogcAAAAAUeP2lkW8WbpEogcAAAAAUePx+ZUd4UIsEokeAAAAAERFRVVAO/eVs3QT%0AAAAAAJJFqa+6WTozegAAACGqqpAqy2IdBQDU61CzdGb0AAAAQvPWPdIL3491FABQL7fX+WFUdhSK%0AsaRF/AkAAADRsGmh5N0uVZZLaZFtRAwATeHxBWf0WLoJAADQsAO7pT3fSIEKadf6WEcDAHVye/1K%0ATTHq1DryP4wi0QMAAImvZPmh1+7VsYsDAI7B7S1TdlaGUlJMxJ9FogcAABJfMNFLSZd2rIxtLABQ%0AD7c3Oj30JPboAQCAZLC9WOrYW2rRhhk9AHHL4y3TyZ1aReVZzOgBAIDEV1IsdR8ouXJJ9ADELbfP%0AH5VCLBKJHgAASHT7d0p7v5W6FUquHGnfDuccAMQRf0WV9hyoiEoPPYlEDwAAJLqSYufYfaCT6EmS%0Ae1Xs4gGAOpT6qnvoMaMHAAAQgmAhlm4FUtc85zXLNwHEGbc3ej30JIqxAACARLe9WOp0ipTZ1nnf%0AxkWiByDueKpn9Fi6CQAAEIqS5c6yzSBXDi0WAMSdmhm9LJZuAgAAHNs+j+Td5hRiCXLlSqVrparK%0A2MUFAEdwe8vUIjVF7VulR+V5JHoAACBx1S7EEuTKlarKpV0bYhMTANTB4/Uru22GjDFReR6JHgAA%0ASFzbiyUZqVv+oXNU3gQQh6LZQ08i0QMAAImsZLnUua+UkXXoXOd+Uko6iR6AuOL2lkWtEItEogcA%0AABLZkYVYJCmthdTlVCpvAogrbq9f2VEqxCKR6AEAgETl2yH5th9eiCXIlUOiByBuHCivlM9fqWxm%0A9AAAABpQVyGWIFeOU43zwO7oxgQAdfB4q3voMaMHAADQgGAhlq55R3/mynWOzOoBiAM1PfQoxgIA%0AANCAkuXOXryMNkd/RqIHII64fdUzeizdBAAAaEBdhViC2mRLrTpL7pXRjQkA6uCpntHLZkYPAADg%0AGLzbpX3uuguxSJIxFGQBEDfcXr8y01PUNjMtas8k0QMAAImnZLlzrG9GT3L27nm+lAJV0YkJAOrh%0A9NDLlDEmas8k0QMAAIlne7FkUuouxBLkypEq/dLuTdGLCwDq4Pb6o1pxUyLRAwAAiahkudSlv9Si%0AVf3XuHKc4w726QGILY+vLKo99CQSPQAAkGisdXro1bc/L6hLf8mksk8PQExZa50ZvSgWYpFI9AAA%0AQKLxlkj7PcfenydJaRlS534kegBial9ZpQ6UV0W1tYJEogcAABJNKIVYglw5kntVZOMBgGNwe4M9%0A9JjRAwAAqN/2YmdJZtfchq915Uh7v5UO7ol8XABQh5oeehRjAQAAOIaS5VL2aVJ6y4avDVbl9KyJ%0AbEwAUA+3z0n0WLoJAABQn1ALsQQFK2+yTw9AjASXbmazdBMAAKAee7dKB3ZK3UNM9LK6SS070GIB%0AQMy4vX61yUhTm4y0qD6XRA8AACSOmkIsg0K73hjJlcuMHoCY8Xij30NPCjHRM8ZcYIz5yhizwRgz%0AtY7PjTHmierPVxhjBlWfP9UYU1zrl9cYc1f1Z9OMMdtqfXZheL80AACQdLYXSylph5ZkhsKV6+zR%0ACwQiFxcA1MPt9csV5UIsUgiJnjEmVdIfJY2VNEDSNcaYAUdcNlZS3+pft0j6kyRZa7+y1hZaawsl%0AnS7pgKTXa903Pfi5tfbtZn81AAAgudUUYmnEP5pcOVLFAem7ryMXFwDUw+3zR70QixTajF6RpA3W%0A2k3W2nJJsyVdcsQ1l0j6q3X8S1J7Y0y3I645T9JGa+2WZkcNAACOP40txBJUU5CFfnoAostaK7e3%0ALOo99KTQEr0TJH1b6/3W6nONveZqSS8ece7O6qWeM40xHep6uDHmFmPMUmPM0tLS0hDCBQAASWnP%0AN9LB3aE1Sq8t+zTJpLBPD0DU7T1YofLKQNQrbkpRKsZijGkhaZykV2qd/pOk3pIKJW2X9Nu67rXW%0APmWtHWytHdylS5eIxwoAAOLU9mLn2NhEL72l1OkUaQczegCiK9haIV6Xbm6TdGKt9z2qzzXmmrGS%0APrfWuoMnrLVua22VtTYg6Wk5S0QBAADqVrJcSklvXCGWIFcOSzcBRJ3bG2yWHp8zeksk9TXG9Kqe%0Ambta0twjrpkraWJ19c3vSdprrd1e6/NrdMSyzSP28H1fEn/7AgCA+pUsl1wDpLQm/GTclSvt2SL5%0AveGPCwDqUZPoxaDqZoNd+6y1lcaYOyTNl5Qqaaa1drUx5tbqz2dIelvShZI2yKmseUPwfmNMa0mj%0AJP3wiKF/Y4wplGQlba7jcwAAAEewEMuAI+vBhciV6xw9X0onnRG+uADgGDw+Z+lmLProhdSevbr1%0AwdtHnJtR67WVdHs99+6X1KmO89c3KlIAAHD8+m6z5N/T+P15QTWVN1eS6AGIGo/Xr3Yt05WZnhr1%0AZ0elGAsAAECz1BRiaWRrhaB2PaTMdlTeBBBVTmuF6M/mSSR6AAAgEZQsl1JbSNkDmna/Mc7yTRI9%0AAFHkNEuP/v48iUQPAAAkgpJiZ/llUwqxBLlynEQvEAhfXABwDB5vmbJjUIhFItEDAADxLliIpVsT%0Al20GuXKk8n1O9U0AiLBAwMrj88ekEItEogcAAOLd7k1S2d6mF2IJcuU5R5ZvAoiC7w6Uq6LKypVF%0AogcAAHC05hZiCcruL8mQ6AGICrfXaa3AHj0AAIC6lCyXUjOkLqc1b5wWraWOvZ0WCwAQYW6f0yw9%0Am0QPAACgDiXFUtdcKa1F88cKFmQBgAjzeJ1Ej/YKAAAARwoEpO1fNL8QS1DXPGn311LZvvCMBwD1%0ACC7d7MIePQAAgCPs3iSVeZtfiCXIlSPJSp4vwzMeANTD7fWrY+sWykhLjcnzSfQAAED8ClchliBX%0AjnN0rwrPeABQD7e3TNkxms2TSPQAAEA8K1kupWVKXfqHZ7z2J0ststinByDiPD5/zCpuSiR6AAAg%0AnpUUS65cKTU9POMZQ0EWAFHh9vpjVohFItEDAADxKliIJVz784KCiZ614R0XAKpVBaxKfWXM6AEA%0AABxl90ap3BeZRK9sr7T32/COCwDVdu0rU8DGroeeRKIHAADiVcly5xiuQixBXfOcI8s3AURIsLWC%0Ai2IsAAAARyhZLqW1lDqfGt5xs09zjjuovAkgMtw1zdKZ0QMAADhcSbEz+5aaFt5xM7KkDj1psQAg%0AYtw+Ej0AAICjBaoiU4glyJXL0k0AEeP2lskYqXObFjGLgUQPAADEn10bpIr9kU30dm+Uyg9EZnwA%0AxzWP16/ObTKUlhq7dItEDwAAxJ9IFWIJcuVINiCVfhmZ8QEc12LdQ08i0QMAAPGoZLmU3krq3C8y%0A47tynCPLNwFEgNtbJldW7PbnSSR6AAAgHpUUS13zpZTUyIzfoZeU3ppED0BEeHz+mPbQk0j0AABA%0AvAlUSTtWRG5/niSlpEiuAbRYABB2FVUB7dxXztJNAACAw+xcJ1UciNz+vCBXjtNiwdrIPgfAcaXU%0AV90snRk9AACAWmoKsURwRk9yKm/690jeksg+B8Bx5VCzdGb0AAAADikpllq0kTqdEtnnuHKdI/v0%0AAISR2+vM6GVHohjLx78L+VISPQAAEF9Klke2EEuQa4BzdK+M7HMAHFc8vuCMXpgTvUCVtOjJkC8n%0A0QMAAPGjqlLasTLyyzYlKbOd1O4kZvQAhJXHW6bUFKNOrVuEd+CtS6WDu0O+nEQPAADEj51fSZUH%0AI1+IJahrLokegLBye/3KzspQSooJ78Dr5kkpaSFfTqIHAADiR7QKsQS5cqSd66UKf3SeByDpuX1l%0Akemht26+dNLQkC8n0QMAAPGjpFhqkSV17BOd57lyJFslla6NzvMAJD2P1y9XVpgrbu75RvKslvqN%0ACfkWEj0AABA/SpZL3QqchubRQOVNAGHm9vqVHe7WCuvmO8d+F4R8C4keAACID1UV1YVYorQ/T5I6%0A9pbSWpLoAQiLssoqfXegQq5wt1ZYN9/5+6oRbWdI9AAAQHwoXStVlUVvf57ktHDIPo0WCwDCwlPd%0AQy+srRXK90tff+TM5pnQC7yQ6AEAgPgQ7UIsQa4caccqydroPhdA0gn20Avr0s2vP3J+CNaI/XkS%0AiR4AAIgXJcVSRlupQ6/oPrdrntObap87us8FkHTckZjRWzfPKVJ10pmNuo1EDwAAxIdoF2IJcuU4%0Axx2rovtcAEnH7XVm9MKW6Fnr7M875VwprXEN2En0AABA7FWWOwVRor1sU5KyBzhHN4kegOZxe8uU%0AnmrUoVV6eAbcsULybZf6Nm7ZpkSiBwAA4kHpl9WFWKJYcTOoVUep7QlU3gTQbB6vX9lZmTKNKJpy%0ATOvmSzJS31GNvpVEDwAAxF6sCrEEuXJJ9AA0m9vnlyuchVjWzZNOOF1qk93oW0n0AABA7JUUS5nt%0Aol+IJciVI+38Sqosi83zASQFt7csfPvz9nmkbZ83qkl6bSR6AAAg9kqWS90KG9UjKqxcOVKgUtq5%0ALjbPB5AU3F5/+BK99e9Jso1uqxAUUqJnjLnAGPOVMWaDMWZqHZ8bY8wT1Z+vMMYMqvXZZmPMSmNM%0AsTFmaa3zHY0x7xlj1lcfOzTpKwAAAImtsix2hViCuuY5R5ZvAmiiA+WV8vkrw9dDb908Kav7ob+f%0AGqnBRM8Ykyrpj5LGShog6RpjzIAjLhsrqW/1r1sk/emIz8+x1hZaawfXOjdV0vvW2r6S3q9+DwAA%0AjjeeNVKgIjaFWII69pFSM6QdK2MXA4CE5gn20MsKw4xeZbm08QOp3+gmr3QIZUavSNIGa+0ma225%0ApNmSLjnimksk/dU6/iWpvTGmWwPjXiLp+erXz0u6tBFxAwCAZFFS7BxjOaOXmiZl92dGD0CThbWH%0A3pZPpfJ9Td6fJ4WW6J0g6dta77dWnwv1GitpgTFmmTHmllrXuKy126tf75DkquvhxphbjDFLjTFL%0AS0tLQwgXAAAklJLlUmZ7qf3JsY2DypsAmsHtq57RC8fSzXXzpbRMqdfZTR4iGsVYhltrC+Us77zd%0AGHPWkRdYa62chPAo1tqnrLWDrbWDu3TpEuFQAQBA1JUsd2bzYlWIJciVK+33OJXuAKCRPNUzetnN%0AndGz1tmf1+ssqUWrJg8TSqK3TdKJtd73qD4X0jXW2uDRI+l1OUtBJckdXN5ZfeRv1URWtk/6+4+l%0APd82fC0AAEEVfsnzZWz35wW5cpyje1Vs4wCQkNxevzLTU9Q2M615A+3aIH33dZOrbQaFkugtkdTX%0AGNPLGNNC0tWS5h5xzVxJE6urb35P0l5r7XZjTGtjTJYkGWNaSxotaVWteyZVv54k6c1mfSWIrTVv%0ASMuekxb+OtaRAAASiWd1dSGWGO7PC3LlOkeWbwJogmAPPdPc1Qnr5jnHvhFO9Ky1lZLukDRf0peS%0AXrbWrjbG3GqMubX6srclbZK0QdLTkm6rPu+S9Ikx5gtJiyW9Za2tjlyPSBpljFkv6fzq90hUK19x%0AjiteYlYPABC6eCjEEtS6k5TVjUQPQJO4vf7wVNxcN9/5wVP7Exu+9hhCmle01r4tJ5mrfW5GrddW%0A0u113LdJUkE9Y+6SdF5jgkWc8u2Qvv5IKpggrXxZ+ux/pLGPxjoqAEAiKFkutewotWveP2jCxpUj%0A7WDpJoDG8/jKlNO9bfMGObhH2rJIGvbjZscTjWIsSHarX5dsQBp+l5R3pbTseWn/zlhHBQBIBCXF%0A8VGIJciVI5WulaoqYh0JgARirXVm9JpbiGXj+5KtalZbhSASPTTfylekrnlSl1OdZK/SL/17RsP3%0AAQCObxUHpdI4KcQS5Mp19gzuXB/rSAAkkH1llTpQXtX81grr5jurHHoMbnZMJHponl0bpW3LpLwr%0AnPddTpVOu1ha/JTk98Y2NgBAfHOvlgKV8bE/L6imIAvLNwGEzu0N9tBrxoxeoEpa/57Ud7SUktrs%0AmEj00DyrXnOOueMPnRt+j+TfKy17NjYxAQASQ8ly5xhPiV7nvlJKOokegEap6aHXnGIsW5dKB3c3%0Au61CEIkems5ap/jKycOkdj0OnT9hkNR7pPTZH53+SAAA1KWkWGrVWWp7QqwjOSQ1XerSn8qbABrF%0A7XP+zduspZvr5kkpaVKfc8MSE4kemm7HSmnnOinv8qM/G36PtM8tFc+KflwAgMSwPc4KsQR1zSXR%0AA9AowaWb2c1ZurluvnTSUKll+7DERKKHplv5ivNThwGXHv1Zr7OkE06XPv2DVFUZ/dgAAPGt/IDk%0AibNCLEGuHMm3Xdq/K9aRAEgQHm+Z2mSkqU1GSN3rjrbnG8mzOmzLNiUSPTRVICCtelXqc57UquPR%0AnxvjzOrt2eK0XwAAoDb3KqeEeDztzwty5ThH9ukBCJHb51d2s5ZtzneOYWirEESih6b55jPJu+1Q%0Atc26nHqhs8/hk+nOfj4AAIJKip1jt3ic0QtW3mT5JoDQeLx+uZpTiGX9u1LH3lKnU8IWE4kemmbl%0AK1J6K+nUsfVfk5IiDbvLmYYO/pQCAADJqbjZOltq2z3WkRytTbYTGzN6AELk9pY1fUavfL+06Z/O%0AbF4Y9yyT6KHxKsulNW84M3YZbY59bd7lUruTpE9+x6weAOCQeC3EEuTKIdEDEBJrrdxef9N76H39%0AkVRVFtb9eRKJHppi04fSwe+OvWwzKDVdGjZF+vbf0pZFkY8NABD/yvdLpWvjsxBLkCtH8qyloBiA%0ABnkPVqqsMqDsrCbO6K2bJ7XIkk46M6xxkeih8Va+IrXsEHqPj4HXSa27OLN6AADsWCnZQHwWYgnq%0Amuf8hH33xlhHAiDOHeqh14QZPWudLU59zpHSWoQ1LhI9NE75fmntW9KAS0L/jzG9pfS9H0kbFhza%0AfA8AOH7FcyGWoGDlzR0rYxsHgLjn9jYj0duxwmnnEsZqm0Ekemicr96RKg6EtmyztiE3SRltnQqc%0AAIDjW8lyqU1XqW23WEdSv879nF6xVN4E0IBgs3RXU4qxrHtXkpH6jgpvUCLRQ2OtfEXK6t74NcSZ%0A7aQhN0pr3pR2bohMbACAxBAsxBLP0jKcZI9ED0ADgjN62U1pr7BunnTC6U613zAj0UPoDux2ll/m%0AjXdaJzTW925z/sf56e/DHxsAIDGU7ZNKv4rvQixBrlwqbwJokMfrV9vMNLVskdq4G/d5pG3LIrJs%0AUyLRQ2OseVMKVDZ+2WZQm2ynMMsXs6W928IbGwAgMexYKcnG/4ye5OzT825zftAJAPVwe8uatj9v%0A/XuSbNjbKgSR6CF0K+c4y1i65jd9jDOnOJXWPvtj+OICACSOkuXOMZ4LsQS5cp2jZ01s4wAQ19y+%0AJvbQWzfP2RLVNS/8QYlED6Hau1Xa8qkzm9ec5rYdTnbGWPYcPyEFgONRyXLnHzZZrlhH0rCu1Yke%0A+/QAHIPHW6bsxhZiqSyXNn4g9RvdvH9bHwOJHkKz6jVJVsod3/yxht8lVeyX/v3n5o8FAEgs24sT%0AY3+eJLVxSa06JX6LhQq/06sLQNgFAlaepszobflUKt8Xsf15EokeQrXyFan7IKlTn+aPlX2adOpF%0A0r9nSGW+5o8HAEgMZT5p5/rE2J8nOT9ld+Uk9oxexUHpj0OkV28i2QMi4LsD5aqosnJlNXJGb/27%0AUlqm1OvsyAQmEj2EonSd08yxqUVY6jLiHsm/x1nCCQA4PmxfoYQpxBLkypU8X0qBqlhH0jRfvCjt%0A+UZaNUda+kysowGSzqEeeo2Y0bPW6U3d6yypRasIRUaih1CsmiPJSLmXhW/MHoOlniOcoiyVZeEb%0AFwAQvxKpEEuQK1eqPCjt3hTrSBovEJAW/Y/z/T5llDTvPxN/GSoQZ9y+6h56jUn0dm2Qvvs6YtU2%0Ag0j0cGzWOss2e50lZXUN79gj7pF8252fNgIAkt/2YqltD6lNl1hHEjpXjnNMxH56696Rdm+Uhk2R%0Avj9DatVRemWy08sQQFh4qpuluxpTjGXdPOfYl0QPsVTyufNTzHAu2wzqfY7zU8ZP/5C4S2IAAKEr%0AWZ44hViCuvSXTGpi7tNb9KTU7iTptEuk1p2l8X9x/p/+1r2xjgxIGsGlm10as0dv3XxntUD7EyMU%0AlYNED8e2co6U2kI67T/CP7Yx0oh7nf/prHkj/OMDAOKHf6+zXCnREr30TKlz38RL9L5dIn3zmTT0%0ANik1zTnXc7h09gPSitlS8f/FNj4gSbi9fnVs3UIZaamh3XBwj7RlkdR3dGQDE4kejiVQJa161fkP%0AsWX7yDyj/8VOE/aPp1MNDACS2fYVzjGRCrEEuXKkHQm2dPOzJ6XMdtLA6w8/f9b9zh75t+6VSr+K%0ATWxAEnF7y5TdmNm8jR9ItiqibRWCSPRQv80fS/vcUt7lkXtGSoo07C7JvVLasCByzwEAxFZNIZbI%0AJXrWWgUCEfihoStH2vuNMyuZCHZvkr78uzT4RimjzeGfpaRKlz0tpbdy9utVHIxJiECyaHQPvXXz%0ApZYdncKEEUaih/qtnCO1aBP5nzjkXeFszv/4t5F9DgAgdrYXO/vFWneK2CPufqlYVz/9r/Ane65c%0A5+heE95xI+Wz/3X2FZ7xw7o/b9tNuuzPkmeNNG9qdGMDkozb6w+9EEugyumf13e080OXCCPRQ90q%0Ay6Q1c529eektI/ustBbSmXc6ewm2fBbZZwEAYqNkudS9IGLDv7fGrTeKS7T4692av3pHeAevSfQS%0AYPnmgd3S8r9J+Vcdu1r2Kec7K2qWPeds0wDQaFUBq1JfWegzeluXSgd3R7ytQhCJHuq2/j2pbG9k%0Al23W9v/snXdc1PUfx5/HnoIoQwUVUUTBvfdOzZG5Ms0003JkqWX92mXbTHPlyJ17pGa5Fw5cKCq4%0AWMpesve4+/7++ICignBwcCDf5+NxjxPuOz6HN77v9Xq1fhNMasC5heVzPhkZGRmZ8iM9QbQTltF8%0AXlpWDt/8c4tGNmY4WZuy6LivZqt61WqDkWXlCPSurBW+f53fK3rb3l+AfXv454PK6RMoI6NlYlMy%0AUUlqeOj5HgYdPXDqXbYLy0UO9GQKxnsXmNQEx57lcz4DE+gwTZSzZTNXGRkZmReLiBvivoyM0ped%0A9CcsIZ3vh7kxq68zvlEp/OcdobkTKBSiqlfRlTezM+DyKmGObtOk6O119WHkWtFCtust0c0jIyNT%0AbPKsFWyLK8biewTqdio7kcOnkAM9mWfJSBIZB9dXH0sylwftJ4uZwHOLyu+cMjIyMjJlT54QSxlU%0A9Pyjk/nzbCDDW9ehQ4MaDGpWC2dbMxaf8EOpyaqenZuY0VOpNHdMTXNzB6TGiHGI4mJZF15ZLmYo%0Aj31ddmuTkVGXpHCI8dX2Kp5L1COz9GJU9BJCIPpWubVtghzoyRTE3f8gJ6NsTNKfh3F1aPc23NoL%0AsX0J5qcAACAASURBVAHle24ZGRkZmbIj4jpY1gMTK40eVpIkvtx3C2N9XT4dKCpYOjoKZvV1xj86%0AhX9vhmvuZLaukJ0K8fc1d0xNolLBhWVg1xwcu6u3b5PB0GEqXFoBdw+WzfpkZIpDWhx4rocNg2Fh%0AU1jZtUK3FUclqxHo+R0R9+Vgq5CHHOjJPIvPbpHhc2hf/ufuOAN09MFjSfmfW0ZGRkambAj3KhOj%0A9H9uhHMhMJa5A1ywztc6NcDVDhc7cxYf9yNHqaEKnK2ruK+o7Zt+R+GhL3T5QLSaqku/eVCrBeyb%0AJioPMjLlRVaqUHrfOgYWOMO/syA5Erp/JNqLD3+q7RUWSlRSJgoF1DQzKHpj3yNg1QBqNCz7heUi%0AB3oyT5ISAwGnwG1kyb4oSou5LbQaB9e3QpIG5ytkZGRkZLRDejzEP9B422ZSRjbf/XuHFvYWjG1f%0A94nH8qp6gQ9T2X9dQ1U96yag0Km4gZ7HUrBwgKavlGx/PUMYuV7Iv+95G5TZml2fjEx+lNki8Nkz%0AGX5tKF5zETeg41R49wy8d0WIBfX4RIwT3Tus7RUXSExyBjXNDNHTLSKkykqFQHdRzSvH62s50JN5%0Aktv7QFKWf9tmfjq/D6oc0YIiIyMjI1O5Cb8u7jUsxLLwqC+xqZl8P6wZujrPXjj1d7XFtXY1lpzU%0AUFXPwASsnCqm8mbYVQg6Bx2niQpISanhBEN+h5BLcOpHza1PRgZEe/GD83BgFixoBFtHg/9xYQUy%0A8SDMvgUvfS8qy3nBUMdpULMxHP5EiA1VMKKSMovnoXf/DCgzy3U+D+RAT+ZpvHeBjSvYNtXeGqwc%0AwW2E6NFOi9PeOmRkZGRkSs8jIRbNBXo+YYlsuvCA8R3r0czeosBtFAoFs/s6ExSbxt9eYZo5sa1r%0AxQz0PJaCoYWwKiotzUZC6wnC7sj/eOmPJ1O1kSRRqTv6BfzuBhteFqJBDfvC2J3woa9ILtTvAjoF%0AhCW6+vDyfNEVUAHHeqKSMrAxL8Z8nu9hMDCHup3LflH5kAM9mcfEPxBZvGYjtL0S6DpbDL1f/lPb%0AK5GRkZGRKQ0R16G6oxDc0gBKlcTn+3ywMjXgw5caP3fbPk1saG5vwZITfmRroqpn6ya+KzOTS38s%0ATRH/AG7vh7YTwdBcM8cc8DPYNIW/3xWzUjJVhqO3Ipmw7jIHboSXrhIeGwCnf4Hl7WFVd7i4QggF%0AjVgLc/1hxBpR3dIrxmxbg57QdBic/Q3ig0q+pjKgWBU9SQLfo+DUq3jPV4PIgZ7MY3z2iHu3ChDo%0A2bqKPuZLK0Vfs4yMjIxM5UTDQizbrwRzIySBzwc1wcL4+W2KeVW90Ph0dl8NLf3J7dzEffSd0h9L%0AU1xcIWYHO0zV3DENTMS8XlaqmKFSKTV3bJkKy16vUKZtucal+7HM3OZFzwWnWX/+PqmZOcU7QHIk%0AXPgDVveCpa3h9E9gZguDf4eP/GDsdlExNjBVf3H9fxCv8yOfqb9vGZGtVBGbmll0RS/SG5LDy1Vt%0AMw850JN5jPcecOgA1etreyWCrnMgPQ6ubtT2SmRkZGRkSkJaHCQEa0yI5WFKJvMP36ODoxXDWtYp%0A1j49G1vT0sGSZSf9ycopZVUvT3kz0rt0x9EUaXFw7S8xV1+ttmaPbeMCgxbAg7OikiLzQrP5YhBz%0Adt6gg6MVVz7vy6rxbbCtZsS3B27T+eeTLDhyj+jkAmbk0uPh2ibYOAR+c4Ejnwqth5e+FzN3E/+F%0Atm+V3lrFwh66z4W7/4JfxWgpfpiSiSQVw1rB9wiggEb9ymVd+SlHN2yZCk3ULWHi+PICba/kMXU7%0AQL2uQpSl3eRyL3fLyMjIyJSSvPk8DQmx/HzoLqmZOXw/zA1FMZXrFAoFc/o58+a6y+z0DOGNjvVK%0AvgALBzCsVnGUN6+uF2MOnd4rm+O3HCdEJE7/BPU6Q/2uZXMeGa2y+kwAPx68S98mNiwb2xojfV36%0Au9rR39WOq0FxrD4TyPLT/qw+E8jw1nWY0rEWTvFnhSWC31FQZQuhoh6fiIpdzUZls9BOM+D6Fjg0%0AFxwvCqVYLRKVlAlQdOum72Go0wbMbMphVU9SrIqeQqEYoFAo7ikUCn+FQvG/Ah5XKBSKJbmP31Qo%0AFK1zf++gUChOKRSK2wqF4pZCofgg3z7fKBSKMIVCcT339rLmnpaM2njvBoWu6IGuSHSbDUlhYnBX%0ARkZGRqZy8SjQa1HqQ12+H8fuq6FM7taARrbqzaJ1a1STtvWqs/yUPxnZpWhDVChyBVkqQKCXkwmX%0AVoFT78ctpZpGoYBBvwnvrz2TIfVh2ZxHRitIksTCY778ePAug5vXYsUbbTDS131imzb1rFg1vi0n%0AZ3Xhc+cQOt34FNvVbrD7LbKCPZHavwNTTsHMq9Dr07IL8kAEdgN/EQbqFUCZPSqpGGbpKdFCFVcL%0AbZtQjEBPoVDoAsuBgUBT4HWFQvG0JONAoFHu7R1gRe7vc4APJUlqCnQEZjy17yJJklrm3g6W7qnI%0AlBhJEoGeUy8ws9b2ap7EqY8Y3j3/uzwjICMjI1PZiLguggRjy1IdJlup4st9PtS2MOL9PuqbDSsU%0ACmb3cyYiMYMdV0ppBm7rJgI9lYaM2EuK9y5IiRKWRGWJobmY10uLg71Ttf+8NUVOJvj8XbGEdcoR%0ASZL4/r87LDnhx+i29iwe0wr9p73gVCoIugD/zsFxY2sm3J/LEGNv7tsNYLLiG1zif+PVgEEcjKuF%0AUiqnhTfsCy6D4cwCSCjle7mUROcGejbPq+j5HQOkcrdVyKM4Fb32gL8kSYGSJGUB24Gn3ThfATZJ%0AgouApUKhqCVJUoQkSdcAJElKBu4AxWuqlyk/Qi5DYrAwSa9oKBTQbQ7E+sOdf7S9GhkZGRkZdQi/%0ArpH5vA3nH3AvKpmvh7piYlCyqZPOTjVo72jFH6dLWdWzdYWsZPG9qS0kSVgq2DYTioRlTa3mQgzD%0A/1iFqKSUmrCrQgly91uwtr+YI61CKFUSn+31Zu25+0zsXJ+fhzd/0osy0geOfQ2Lm8P6AXB9q3id%0AjdmGzlw/mk3byNJP3+fbV5oRn5bF9C3X6P3baf668ID0rHJIyg/4SbwHjn5e9ud6DlFJmejqKKhh%0A+pxAz/cwmNcGu2blt7B8FCfQqwPkD5lDeTZYK3IbhUJRH2gFXMr365m5rZ7rFAqFZnSXZdTHexfo%0AGYHLIG2vpGCaDIUaDeHsQvHGlpGRkZGp+KQ+hMSQUgd6EYnpLDruS28XG15qalvi4+TN6kUlZbL1%0AUiku7G1z2yS12b7pdwxi7kLnmY+NpcuadpPF9/GJbyHkSvmcU9PkZMKJebCmH2QkQr95kBgKf/YW%0ASe8qQLZSxZyd19l2OYT3ejXk6yFN0ckL8rLTYe80WNlFBPQ2TWD4n8IOYeQ6cHn50VycsYEu4zvV%0A5+SHPVkxrjXVTQz4cv8tOv98goXHfHmYkll2T8KyLnT7UNiKBJwqu/MUQVRSBtZmhk8GyfnJyRLr%0Ac36p/N6nT1EuqpsKhcIM2APMkiQpKffXK4AGQEsgAihQ0kmhULyjUCg8FQqFZ0xMTHkst2qhzIFb%0Ae0XvsFE1ba+mYHR0ocsHEHkTAk5oezUyLxKR3rDjDdg6RrQvZ6Vpe0UyMi8O4dfFfSmFWL779zZK%0AlcQ3Q1yLLcBSGB0b1KCzUw3+OB1Q8sqDTRNAod1Az2OJqBK4DS+/cyoUMHSpUPfcPUmoLVYmwr1g%0AdU+hINpiDEy/KK4tJh8HAzPYMBhu7tL2KsuUzBwl07dcY//1cD4Z4MJH/Rs/fk8lhsK6AXBjqwii%0APvSFcbug+WgwNCv0mLo6CgY2q8Xe6Z3ZNbUTbepZseSEH11+Pslne70JjEkpmyfTeabw5zw4VwRU%0AWiAquQgPvWAPUf3X0nweFC/QCwMc8v1sn/u7Ym2jUCj0EUHeFkmS/s7bQJKkKEmSlJIkqYA/ES2i%0AzyBJ0mpJktpKktTW2rqCzY+9CNw/DWkPhTRzRab5GPGldnaRtlci8yIQHwR/vwMru8H9syKJsOdt%0A+LWhMAj2PyGSIDIyMiUnovRCLKfvRXPQO5L3ejWkbg0TjSxrdj9nHqZksvliCY2XDc3AylF7Fgvh%0AXsLyoOM00H2+j6DGMbaEkRuEJ9g/MytHl01OFpz8Hv7sI+YMx+6EYX88nhu1doYpJ8G+Lfw9GU7+%0A8OLMIeYjLSuHyRs9OXY7inmvuDKtp9PjBx+ch1U9hMn5mG3Q5yswraHW8RUKBe3qW7FmQluOz+nB%0A8NZ12H01lD4L3XlnkydXg+I0+4T0jYQwS6wfXFpR9PZlQHRSBjbPE2LxPSI65hx7lN+inqI4gd4V%0AoJFCoXBUKBQGwBjg6WGpf4A3c9U3OwKJkiRFKESaYC1wR5Kkhfl3UCgUtfL9+CrgU+JnIVNyvHeD%0AoYVWvD3UQs8AOr8HQeeqTHuFTBmQGguHP4NlbUXLR9dZ8MENmOUDE/+DZiPg3iHYPBwWNoHDn0LY%0AtcpxMSMjU9EIvy7a7kvYLZKRreTrf27RoKYp7/RooLFltatvRbdGNVnpHkBaVgkTOtpU3vRYBgbm%0A0GaCds5v3wb6fgN3DsCVNdpZQ3EJvy6qeGd+FZWpGRcLFsUwsYLx+6DVG3Bmvpjde4E6PJIyspmw%0A7jLn/R+yYFQL3uxUXzwgSXBpNWwaKgLfKSdFe2YpaWhjxk/Dm3P+k96816shl+7HMWLFBUas8OCw%0ATyRKlYa+U537g/NAOP0LJIVr5phqEJWUUXhFT5LE9YRjdzDQTJKqJBQZ6EmSlAO8BxxBiKnslCTp%0AlkKhmKpQKKbmbnYQCAT8EdW56bm/7wKMB3oXYKMwX6FQeCsUiptAL2C2xp6VTPHIThcf1E2Hat2L%0ApFi0ngDGVmJWT0ZGHbJShULXkpYi89f8NZh5TVysGFuCjo7whxq6FD7yhdF/CR/HK2vgz16wrB24%0Az4e4+9p+JjIylYdwr1LN5610DyAoNo15r7hhqKdb9A5qMKuvM7GpWWy6UMKqnq2bkHjPStXouook%0AIViMW7SZAEYW5Xvu/HScAY36w5HPIOKG9tZRGDlZcOpHWNNHdC29vh1eXQnGz5GD0DOAocvE3N7t%0A/bBhECRHlt+ay4i41CzG/XmJ6yEJLBvbmpFt7MUD2Rmw/z3hSdewrwjyrJ01em5rc0M+fKkxFz7t%0AzTdDmhKVlMHUzVfpu9CdLZeCSieKlMeAn0CVA0e/KP2x1CAzR0l8Wja25oVU9GL9If6+1tQ28yiW%0AdFWu9cHBp363Mt+/JWBGAfudAwpsqJckabxaK5XRPL6HISul4rdt5mFoBh2mwukfIeo22D7t8iEj%0A8xTKHPD6C07/DCmR0HiQaEmxcSl8H30jkfxoOlTMoNz+B27uhFM/iJt9e5EZdh2udmuLjEyVISVa%0AeKCWMNB78DCVP04HMKRFbbo2qqnhxUGbetXp4WzNKvcA3uhYDzNDNZU8bd0ACaLviJa/8uLiSjEr%0A13Fa+Z2zIHR0YNgKWNkVdr0F77oLG4aKQKS3EBSJ8hZJvQE/i4pdcVAoxNxejYawZ4oQaXl9m0Z8%0AILVBdFIGb6y9RFBsGqvHt6WXS65hd2IY7Bwv1Ee7fww9PxX/p2WEiYEeE7s48kbHehy+FcnqM4F8%0AvteHhUd9ebNTfcZ3qoeVqUHJDm7lCF1ng/vP0GaiqKCVA9GPzNILCfR8D4v7RtoN9MpFjEWmguK9%0AG8zsRCWjstB+ihiaPifP6sk8B0kS1eo/OsK/s6B6PZh0BF7f+vwg72mMq4vM+Vv/ifbOvt+I5MjB%0Aj+A3Z9j6miziIiNTEKUQYpEkia/+uYWBrg5fDGqi4YU9ZnY/Z+LTstno8UD9nW1dxX1UOU6dpCfA%0AtY3gNgIs7MvvvIVhWgNGrBFVi39na7/FXZktknqrewp/wTFbYfjq4gd5+XEZBJNyL9TXDYA7/2p0%0AqeVBaHwao1ZdICw+nQ1vtX8c5AVdEH+jmHvw2mbo/XmZBnn50dPVYXDz2uyf0YVtUzrSwsGSRcd9%0A6fzzCb7c50NQbAkr5F1nCSXOg3PF66AciE4uwkPP9wjYuIKlQ8GPlxNyoFdVSU8Av6NCsUtHsy0x%0AZYqJlcjY+OyR2+hkCibIA9b2E2qaCh0xWD7pCNTtWLrjWjqIrOH0CzD1PHScDhG5Ii4LGgkj4YCT%0AoCoHDyEZmYpOxHVAIfzX1OSQTyRnfGOY08+58Gy5BmjpYEkfFxtWnwkkOUPNi0PLeiLpWJ5zelc3%0AiERTp/fK75xFUb8L9PxM2DR5bdbeOiJ9RPXt9E/QdBjMuFR6y6hazXPbGV3E98m537UfzBaTwJgU%0ARq+8QHxqFpsnd6CTUw2x9itrYeNg0SE1+QQ0GaKV9SkUCjo51WDdxHYcnd2doS1qs+NKCD0XnGba%0A5qt4Baup6KpvLCq3MXfh8uqyWfRTRD2vopeeAMEXtN62CXKgV3W5cwCUWdCsApqkF0Wn90Rw6rFE%0A2yuRqUhE3RY2CesHCpnooUthmocYLNe0f42dG7z0Hcz2gQkHwPVVuPsf/PVqrojLZ2I+qZJcFMjI%0AaJxwL6jZSO12vpTMHOYduE2TWtV4s1O9MlrcY2b3cyYxPZv15x+ot6OOjqjqRZZTRS8nCy6tFKbV%0AJQiey5Ruc4Sq4MG5opW1PFFmi/np1T0hOUJUqEauLVkVryDM7eCtg+A6DI5/LWbatCTlX1zuRiYx%0AetVFMnNUbH+nE63qVhf+gQc+gP/mQINeMOWUet0tZYizrTnzR7bg3Ce9mNrDiXP+D3n1Dw9Gr7zA%0AsdtRqIor3NL4ZWjYD079VC6zlVFJoqJXYKAXcFLMDWrRViEPOdCrqnjvAqsGULu1tleiPtVqQYvX%0AwWsLJEdpezUy2iYxFPbNEAavQR7Q52shtNL6TdBVc+5GXXR0xTzAK8vgIz8YvQns24mM4uqesLw9%0AuP8K8Q/Kdh0yMhWNEgqxLD7uS2RSBt8Pc0NPt+wvUdzqWNCvqS1/ng0kMV3Nql6e8mZ5JHR8dotA%0ApvPMsj+XuujoClNtQzMxr1derexRt4XYyqkfRGVq+qWyqVDpG8OIddDjE7i+Gf4aJhScKyDXQxJ4%0AbdVF9HQU7Jzaiaa1q0FShPAIvLZR+OON3fHYWqICYVPNiE8GuHDh0z58ObgpYQnpTNnkybA/zhfv%0AvalQCLsFZSYc+6rM1xuVlIm+roLqJgVYnPgeEeKB5Tm/WwhyoFcVSY6E+2eECIumKx3lRZcPQJUN%0AF5dreyUy2iI9Ho5+CUtag/dO0Ur5wXWRXdaGlLG+ETR9BcZsEcqdg38Hk5pw6ntY3ALWviRUPNM0%0A7CUkI1PRSI4UQYmagd7dyCTWnX/AmHYOtKn3HHVEDTOrbyOSM3JYd07NcQBbV8hMFMmmskSSwGMp%0A2DQFpz5le66SYm4r5uFi7sLhT8r2XMocoaK8qrsQFRm9CUatV0scS5Ik9nmFMeD3M3y134eQuCKC%0AUx0d6PUZDF8DoZ6wpreYcatAXAqMZdyfF7Ew1mfX1E44WZsJO6rVPUVCYtRGIUZWwcd1zAz1eLur%0AI+5ze/LryObciUhi+parZCuL4W1Ywwk6vw83d4jEbxkSnZSBjbnRY8P5PFRKMRrV6KUK8beWA72q%0AiM/fgARulbBtM48aTqIP/8o60QstU3XITofzi0Xw5LFUCBPMvAr9f9Bcu05pMbGCtm/BpEMwy1t8%0AuWYkwn8finm+rWPEnGl2urZXKiOjeUogxKJSSXyx14dqRnp8MqB8W8pca1sw0M2Odefuk5CmRlue%0ArZu4L+s5vYATEH1bVPMqcnLWqbdItF3bBDd3lc05ou/A2r5w8jsxgzfjkkiwqUFsSibTt1xj1o7r%0AZClVbLscTM8Fp/lguxe3w5Oev3PzUTDxX2GrsaYf+J8oxZPRHKfvRTNh/WVqWRqza2onHKxM4OpG%0AWP+ySEJOPibaTysRero6jGrrIPz4/GP5Yq8PUnGq593mQDV7+O8jkRQoI6KSC/HQC/WE9LgKMZ8H%0AcqBXNfHeBXbNNe6XUu50mwNZyXDlT22vRKY8UCnFsP/SNqItw6EDTDsPr64QalsVFcu6ol1m+kV4%0A96yQRY+4Drsnwa+NYN90CDgli7jIvDhEXBdCSHbNir3LnmuheAbF87+BLlQvqcx6KZjV15mUrBzW%0AnFWjqmeTa/ET5V02i8rDYymY16ocydmen4FDrtpxbIDmjqvMER66q7oLL8FRG2D0RjBVz3rj2O0o%0A+v9+hhN3ovnfQBeOze7B2Y97M6lLfY7fjuLlJWeZsO4yFwNjCw8qHNoLkRYLe9gyCi5r9xrksE8E%0AUzZ54mRtxo53OmJroiNUUA+8D47dxDxenkpsJWRkG3ve792QHZ4hrHAvxmvKwBQG/AjRt0QXTRkR%0AlZRZ8Hye72HQ0ROJjwqAHOhVNWIDIPxa5fHOex52zURp/OIKWd7+RUaS4N4hWNEF9s8Qw/ET/oVx%0AuyrXl5ciV4Hwpe9h9i148x+Rib5zQMx8LGwKRz6vcO1AMjJqE+4FNZ3FzFYxSEjL4qdDd2ld15JR%0AbbQjRd7YzpyXm9Vi/fn7xKUWs6pnVE2ob5ZlRS/iJgSehg7vCkPvio6unhBD0dWHXROFCEhpib4L%0A616CE98KcYvpl4QAlhokZWTz0a4bTNnkiY25Ef/M7MLUHk7o6iiwszDi80FN8fhfH+b2b8yt8ETG%0ArL7Iq394cNgnsmAxEMu68PYRYTR+8CM4+HGZVo8K4+9roczY6kVze0u2TulIDSkBNg4Bz3VixGXc%0A7orT6VIKZvdz5pWWtZl/+B7/3gwveocmQ4XozKkfhKdnGRCVlFFwoOd3FOp2qjBzkHKgV9Xw3g0o%0ARLvbi0DXOZAWK0yxZV48Qi6L1pNtY8RM5uhNQhLasZu2V1Y6dHShQQ8YtlzM843aAHXawKVVQsBl%0A80hxcSerdspURsKvqzWfN//IPRLTs/l+WDN0dLTXmjirTyPSspX8eTaw+DvZupVtoHdhmbBxaPNW%0A2Z1D01jYCzP1yJtijrqkqJTC0mBVd2GnNHKd+A4ws1brMOf9HzJg0Rn2eoUxs3dD9s3ogotdtWeX%0AbaLPjF4NOfdJb74b5kZcahZTN1+l3yJ3dl4JISvnqRkxQ3Nhpt7pPbi8CraOFi365cTmi0HM2XmD%0Ajg2s2DSpPRaxN8U8XsQNGLEW+s2rEDNimkChUPDLiOa0q1+dOTtvcDWoCPsFhQJe/lWMRxz/RuPr%0AScvKITkj51kPvYQQ4a1ZQdo2QQ70qhaSJNo263UBizraXo1mqNdJZE7OL6nwksdaJ+yamJ3wPyEq%0Au5rItJYVMb6wfZzww4sLgMGLROtj01cq9oxKSdA3Ftnp17fCh3dF61O4F2x6BVZ1gxvb5de2TOUh%0AKQJSIos9n+cVHM+2y8FM7FxfKARqkUa25gxtUZuNHg94mFLMz0c7N4j1L5t528RQMcvbekKFqQ4U%0Am8YDoeMMEQDdOaD+/jG+sK6/sDRo1E/M4rmNUOvzPz1Lydf7fRi35hJGBrrsmdaZD19qjIHe8y99%0AjfR1Gd+xHic/7MHS11thqKfLx3tu0n3+Kf48E0hKZr7KnY6umA8fshjuuwvRrXLw+F3lHsAX+3zo%0A28SGtRPaYXp7O6wfICqqk49VTuusIjDS12XV+LbUtjBiyiZPgmOL6OSq2Qg6zYDrW0TSWINE53no%0AmT9V0fM7Iu4rgK1CHnKgV5WIvAmxfi/eB0DXOZAUKoJYmSfJShPB3aoe8Gcv+GcmbB4OS1vD97bw%0Amwus7Q97psCJ78S2gachLlA7wUVSBPzzPvzRAQLdodcX8L4XtJ0kWoFedExrQs9PRGvnkNzkxd53%0AYXFzOLdIKI3KyFRkwr3EfTEqekqVxBf7fLAxN2RW30ZlvLDi8X6fRmRkK1l9pphVPVtXkFRl4x93%0AaaVI0Hacqvljlwd9vxGvg/0zxFxdcVApReJ2ZVcRQA9fI7zxzGzUOvW14HheXnKWjReCeKtLff6b%0A2Y2WDuoFy3q6OgxpUZv/3u/Kpkntcaxpyg8H79D5pxMsOHLvyWRAm4kwfq9QnF3TB4IuqHWu4iJJ%0AEguP+fLTobsMbl6LFa83x+joJ+JvXLcTvOOu1mxsZcPK1ID1b7VHJUlM3HCZxLQibBe6zwXz2kII%0ATYNz8IV66PkeEdZlNRpq7FylpYxNpmQqFN67QEdfbYWqCk+jfmDbDM7/Lvz1dOT8BTH3RI/+9W1C%0A/tu6Cby8QAwHp0RBfJD44k0IhoQgCLkoMsdSvg9ChY74gLSsK27V6z3+t2U9qFZHcz51GYlCSfPC%0AH8JktP270P0jtQftXxj0jaDNBGg1XijueSwV7Sfuv0KrN4Sgi5WjtlcpI/MsagixbL4YxK3wJJaN%0AbYW5UcVI5DhZmzGsZR02XXjA5G6O2DydsX+a/MqbdTToS5uRCJ4bRLW/IotNPQ89A9FuuaqHEJ96%0A69DzE3YP/WHfNAi9DI0HiU4Oc1u1TpmVo+L3476sdA+gloUxW6d0oLNT6b5HFAoF3Z2t6e5szY2Q%0ABFa6B7D8tD9/ng1kVFt73unmRN0aJsJTdcpJ0cK5aahI1rV8vVTnzo8kSXz/3x3WnrvPa20d+LG/%0AHbpbXoWg86J9tO+3Ze8dWwFwrGnK6vFteWPNJd7d7MmmSR0Kr9IamkH/78Xrz3MdtJ+ikTVEJedW%0A9PK3bmaligR1u7crVOfRi/+KkBGoVOC9RwwOvwCDuU+gUEDXWbDnbbj7LzQdqu0VaYecLPH8PdfB%0Ag7OPg/p2b4tMX94HTw0nqNf52f2VOZAUli8AzA0CE4LFF4n3TpG5zkOhK4K9JwLA3CDQsi5Uq130%0AfEBOplDFOvOrqFY1GwW9Pn/hg5jUzBzuP0wl8GEqgTEp4t8xqQTFptKybnU+7t8YtzoWImnRqJ+4%0ARdyEC8vBc61QmnUZLOTWHdpr++nIyDwm3AusXYr0soxOzmDBkXt0a1STQc1qldPiisfMPo3Yn+hE%0AqgAAIABJREFUfyOcVe6BfDm46fM3rl4f9E00P6d3daNQle78nmaPW95YNRBtjbvfEpYI/eY9u41K%0AKUTVTn4Hekbw6mpoPlrti+U7EUnM3nGdu5HJjG5rz5eDm2o8gdDCwZIVb7QhICaFP88EsvNKKFsv%0ABTOoeW2m9miAa20nmHwcdr4J+6bCw3vQ+6tSJ6BF9dubbZdDeKtLfb5slYnOnz2FRsHwNcL2oQrR%0A3tGK+SObM2vHdT7925sFo5o/62eXh+twuLpBvL5cX9VIAjk6t6Jnk7+id/+MMGuvQPN5IAd6VYdg%0AD0gOh5e+0/ZKyoamw+Dk93BuITQZUqGyKWVOQoj4ELu2CVKjRZDV52tRDVJnaF1XTwRt1esV/HhO%0A1lOBYL6qYMApYZBMPvEQHT0xlP8oAKz/ZED44Jz4P0sMFpXGvt9ArRYl/jNUNHKUKsIS0gmMSSUg%0AXzB3/2EqkblfEiBeqrUtjGlgbUrTWrU4cjuSwUvPMaRFbT56yZl6NUzFhrWaw/BV0PdrIdpydT3c%0A+Qfs24uLQZfBL8zgvUwlRZKEEEujfkVu+uN/d8jMUfHtUNfCL9C0hGNNU4a3qsPmi0G8071Bwcp6%0AeejoCpuFKB/NLSAnSwQ+9bupbTpfIXEbLpKP5xeL55T/9REbICxmQi6C80AY8rtQVlaDHKWKVWcC%0A+f24LxbGBqx5sy19m6pXCVQXJ2szfh7RnNn9nFl37j5bLgVz4EY43RrVZFpPJzqN24Pi0FzRch/r%0AD6+uErL/JSBbqeKjXTfYfz2cmb0bMsfmKor1s0Q766QjULv4fpUvEsNa1SEoNo1Fx32pX8OEmX0K%0Aaf9WKGDgr7Cyi1BuHbq01OeOSsrASF+Hakb5wijfI2BgDnULSKRrGI+w4pvBy4FeVcF7l8g6Nh6o%0A7ZWUDbp6oqp34AMxY+bUS9srKltUKtHSd2WtGP6VJJFFavs2NOxTNhf8egai0lZYtS0nU4gH5A8A%0AE4JFm6jfcSHQ8DS1WsDQJZX2/0uSJOJSswh8mMr9mFQCHqY8CuaCYlPJVj4OfKsZ6dHA2ozODWvQ%0AoKYpDazNaGBtSv0aphjpP/7/+jyjCavdA1lzLpBD3hGM7VCXmb0bYW2e2yJSrTb0+1bMHlzfIqp8%0AO98UlYWO06HluGLL2suUAJVSDqgLIylcJJuKEGLxCHjIvuvhvN+7IQ2sK+ZrdWbvRuz1CmPF6QC+%0AGVqEjYutq0i6SJJmkoy39orE7JDFpT9WLvGpWRgb6D7xWVOu9P9RCGLsfRemngczWzGDeGKe+G4Z%0AthJajFH773f/YSpzdl7HKziBQc1q8d0wN6zK0YfRtpoRn77chOm9GrLlUhDrzj1g7J+XaGFvwbQe%0An/BSDWd0jn0B6wfC69vF57caZGQrmbnNi2O3o/j0JSfezVwP+3KTAKM2VN3xhlze79OQoNhUfjvm%0AS90aJrzSshChQRsX6DBVfF+2ngj2bUp13jwPvUdJKkkSgZ5TrzK3QTkQcICvzn9V7O0VxXKZryC0%0AbdtW8vT01PYyKh85WfCbs2jbHFF25pFaJycTFrcQSksTSqDyVRlIfSisJDzXi4DK1BpavykGwSv6%0AHEd2BiSGiHXHB4kv+sYvV4qZyoxsJfcfpuZW5UQwl9d2mZTxWIFNX1dBvRqmNKhpiqO1KU41zXC0%0AFj9bmRqoVbmITspg8Qk/tl8JwVBPh8ldHZnSvcGzrUgqpWjZ9VgmZluMLIQUe4d31b6okHkOKhWc%0AmQ9nfxNdA51nvhjVFk1y9z/YPhbePg4O7QrcJCtHxcDFZ8hSqjg2u4f2Ao9i8L89N/n7WhjuH/ek%0AloVx4RteWg2H5sKcO6V/z0kSrOwm7GSmXdDI5+MZ3ximbb6KjkLB4Ba1GdnGntZ1Lcu/khrjC6t7%0AgF1zMccZ7AGN+ouAtpp67bsqlcRfF4P46dAdDPV0mfeKK0Nb1NZ6dTgjW8mea6GsPhNIUGwaDWqa%0A8rVLKN1vfoLCwEzYMRRzljMtK4d3/7rKWb+HzB9Yi9H3vxKV0Y7Tod93VWIerzhk5ih5c+1lvIIT%0A2DKlA+3qFzKelJEEy9qK9+jkE6VK2I1ZfQGlSmLX1NzqXcRNoZL9yh/QalyJj/s8JEliw60NLLy6%0AkHZ27Vg/YP1VSZLaFrWfHOhVBe4dhm2vwdidFa53WON4LIWjX8Dkk6XO2FQYJAmCL4rZrNv7QZkF%0A9bpCu0ngMqRymOhWAlQqibCE9EfB3OMZulTCE9OfsLSzq2ZEA2tTHPMqczVNaWBtSh1LY/R0NRu4%0A3n+YyoKj9/jvZgRWpga816sh4zrWxVCvgC+pkMviPXD3XzFD6TZCtHW+wCps5UJWKuydKqo29boK%0An6qsZJFV7zwTGvarFAmLMufk93B2IXwWJmxDCmD5KX9+PXKP9RPb0ctFPSXF8iYkLo3ev51mTLu6%0AfDfMrfANgzxExWbsLnB+qXQnDTgFfw2DV5YL4aVSsvtqKP/bc5NGtuY0qWXOIe9I0rOVNKhpyog2%0A9gxvXef5Qaymub5NzK4ZWsCAn6DlWLWreOEJ6czdfYPz/rH0cLZm/sjmz2+v1QJKlcQhnwhWugfg%0AE5ZEJ7NIVuv9illOAopXV4LrsOfun5SRzaT1V7gWHM/qvvr0vTlHGH8PXSIqnzJPkJCWxfA/PIhP%0Ay+Lv6V1wrFlIm+zNnfD3FBj8O7QtuTdl7wWnaVK7GsvH5gbt7r8Kc/aPfNVWiC0OKknFr1d+ZfOd%0AzfSv358fu/6IoZ6hHOjJ5LL7bQg4KV6AL7pEfWYyLHKD+l1hzBZtr6Z0ZCTBzR1CXCX6NhhWE6qi%0AbSeJNgSZUiFJEteCE9h9NQSv4ATuP0wlM58hrpmh3uNgLl9lzrGmKaaG5Z9JvRmawM+H7uIREIt9%0AdWPm9HPmlZZ10C3IYDruvmiLuvYXZKeCYw+hytawrxyQqEtCMGwbC9G3RBa90wzxOXNtk5ijSgqF%0Amo3F75u/JhRTqyqbRwh5+WnnC3w4JC6Nfovc6eFszarxRV6fVAg+3+vNTs8QTs/tRR3LQgKi9AT4%0ApZ6Yje42p3Qn/Gu4mPeb5Q16hkVvXwiSJLH8lD8LjvrStWFNVrzRGnMjfVIyczjoHcHuq6Fcvh8n%0AtMwa1mRkG3v6u9qVT4X13mExc6xm9VOSJPZcC+Pbf26hlCS+GNSU19s7aL2K9zwkSeK8fywr3P25%0A6x/IWqNFtMSX1C6fYtr3kwKD3LjULCasu8zdyCR2dQ6lpdeXYFJD2ExoUtn1BSMoNpVX//DAwlif%0Av6d1pnpBLbySBBsGiWuqmddKLE7o+tVhXmtXl6+G5Io1/dlH3E85UcLVF06WMovPz33O4QeHeaPJ%0AG8xtNxcdhQ4KhUIO9GSAzBRY0EhkgAYv0vZqyodTP4L7L0L5zdoFbJrk3jcVCmAVvd0h0lvM3t3c%0AKS7Sa7UQs3fNRpZ4mFvmMTHJmez1CmWnZyj+0SmYGOjSsUENnKxNcawp5uYa1DTF2tywwl1ASJLE%0AWb+H/HL4LrfCk3CxM+eTAS70bGxd8FrT44VQz6VVQixHDkjUI8gDdowHZbaQiW/U98nHldlwax94%0ALBE+pabWwhqk3dsvnrpxUUgS/NoQGg8Q1agCmLzRk/P+Dzn+YY/CgyYNoJJU6Cg0k9AIT0in56+n%0AGdHGnp+GP6cyvsgNHDrAyLUlP1mkjxCM6PMVdPuwxIfJUar46p9bbL0UzKut6vDLiOYFys8Hxaay%0A51oYe66GEpaQjrmhnnZbO59DTHImn+315tjtKNrXt2LBqBbC0qAScTM0gbWn7tLL91uG6XrgVb0/%0A1cespL7t48+K6KQMxq25RFhcModdT1D33jqo1wVGbVRPXK2K4vkgjrFrLtHS3pK/JrcvuPMl0gdW%0AdRcWRiW4Lk7JzMHt6yN8OtCFd3s4iUrrAmehGN5jrgaeRb5zZaUw69QsLkVeYk6bOUx0nfjofSkH%0AejKCm7vg78kw8SDU76Lt1ZQPWWniwiv8OsTcEfNgeWqQugZQo5GoiFk3eXxv5ahdgYXsDLi9TwR4%0AoZeFxLTbSFG9q9O6aqmIlgE5ShXuvjHsuBLCybvR5KgkWte15LV2DgxqXhszLVToSoNKJfGvdwS/%0AHb1HUGwa7R2t+N9AF1rXrV7wDjlZcOtvMccX5S0CknZTREBSxYf5C+XqBvjvI6FC+/p2MftbGJIk%0ApLUvLAO/o6BnLOY0Ok4XdiZVgYQQ+N1N+HUW4FV17HYUUzZ58r+BLkztUTZ/k4ycDJZ5LSMmPYZf%0Auv+iseN+td+HrZeCOfVRTxysCgkutr4mvmtmXCz5ifZOE+35s31KnChIz1Iyc9s1jt+JZlpPJz7u%0A37jIgE2lkrh4P5bdV0O139pZAIe8I/h8nw8pmTnMfakxk7o6FtzJUEm4H5OC3+6veSlqDZ4qZ3Y1%0A/JnxfdpiaaLPuDWXyEmO4b/a67GM9ID27wghmxe9G0uD/HMjnPe3eTGsZW0Wvday4Nf/oU9EAvSd%0AU2rPWgfEpNDnN3d+f60lw1rVAa8tsH86vHtWVKo1RExaDNOOTyMgIYB5XeYxxGnIE4/LgZ6MYMvo%0A3DYQn6rbspWVJrxsou+KwC/vPiH48Ta6hlDTOTfwy1cFrF6/bAPA2AAhk++1BdLjoEZDUb1r+ToY%0AF3LRLlNs7j9MZadnCHuuhhKdnElNMwOGt7ZndFt7GtqYa3t5pSYrR8X2K8EsOeHHw5Qs+rvaMre/%0ACw1tClEyfCYgMRLtwJ1mPD+QqUoos+HIZ3B5NTj1EZU8Y8vi7x99R/x9b+4Ux2oyGDrNhLodym7N%0AFYE7B2DHGwXOR6dnKem70B0TA13+e79b4ebGpcAr2ouvzn/Fg6QHjHQeyecdPkdPRzMJnMjEDLr/%0AeopXW9bhl5GFXMid+E5I6X8WXrJqeVI4/N5cJF8GlixIjU3J5O2NntwITWDeUFfGd6qv9jEqRGtn%0ALolp2Xxz4BZ7vcJwq1ONhaNb4mxb+T+380j03InJf+8RparGpKyPCNOvTxOdILaYLcEwPVpUmzQw%0Ap1kVyZsF/qBPI2b3c352g/QEIcxiWQ/ePqbW9bFHwEPG/nmJrVM60NmpplC9DrkCc25rLCl/P/E+%0AU49NJT4znt97/k7nOs9aNhQ30KtcaWwZ9UiLExL8HadXiSBPkiSSM3OIT80iW6nCydpMZHIMTETG%0A5umsTWbKswFg0AVhRZGHnrG4ALZpkhv85VYBLeqW/G+qzAHfQ6J6F3hKiGY0GSwCPMfucvWulKRl%0A5XDQO5KdV0K4/CAOHQX0amzD6HYO9HaxQV/DYinaxEBPhzc71WdEa3vWnrvP6jOBHLvtzui2Dszq%0A64ydxVMXnAoFNOghbtF34eJyuL5VJBucB4qAr37XqvsaTIuDXRNEMNzpPWHurG6ix6aJaF3s/aUI%0AFq+sFUGQfXsh3OIy6MW0Zwj3Et6Zts9aESw75UdYQjrb3+mo8SAvPSedJdeWsOXOFmqZ1mJ1v9V0%0Aqt1Jo+ewszBiXIe6bLoQxPReTo+9LfNj6wqSUnynlMQP9NJKsX/HaSVaY1BsKhPWXSYiMYOVb7Sh%0Av6t6XnR5mBnqMbqtA6PbOjzR2vnB9uvl2trp7hvDJ7tvEpOSyQd9GvFe74Yv1Gc3gEXb0VDLidpb%0Ax/Bvxjz+NR7CsPR96Cis4K3DL46gnBaY3tOJBw9TWXzCj7pWJoxoY//kBsaW4vN93zRhU9R6fLGP%0AHZ2UCQhrDXKywP8kNBuhse/NmzE3mXFiBjoKHdb3X49rzSLsXYpArui9yHiug39na7ycXB7kBW0J%0AqdnEpWURn5pFXGoW8WniFpeaTfxTPyekZZGjevx6dqtTjXe7OzHQzU49JcSMJIi592T1L/qu8DXK%0AQ98UrJ2fbP+0cQELh8Lf7EkRcG0jXN0ojmVeW9gitH5TbWlpmSeRJInrIQns9AzhwI0IUjJzcKxp%0Ayqi29oxobV/hFNnKitiUTJad8mfzxSB0FAomdqnP9B4NsTB5TttPSjRcWSNuabHiIrXTTKEKV5Xa%0AhaLvwLbXISlMyL23HKuZ42alior9hWXCWqS6owioW44TSagXhb9ehdQYmHruiV/7R6cwcPEZhrSo%0AzcLRmjV29oz05CuPrwhJDuG1xq8xu81sTPXLZo45OimDbvNPMbh5bX4bXUAgF+MLy9vBsBXqv3Yy%0AkmCRq/BAHbVB7bXdCElg0oYrKCWJtRPa0qaeZudDy7O1MzUzhx8P3mHLpWAa2pixcHQLmturUVGv%0AjCSGCWX0SG+o20nM45mXreF7VSArR8XE9Ze58iCOv97uQMcGNZ7cQKWC9QNEZ9VMz2J3Ua1yD+Cn%0AQ3fx+bY/ZmHnYNMror1fAz7V7iHufOT+EdYm1qzsu5K61Qq3zZJbN2Vg/cvCd23GJa1m6CVJIiUz%0Ah4S0bOJSsx4FbvFpIlh7/HMW8fkCu/xBW350dRRUN9GnuokB1U0NqG6ij5WpAdVNDLAyNcDSxIDU%0AzBw2ejwg8GEqDlbGTO7agFFt7TExKEUROz2h4AAwvxG4gRlYN34yAFQggru7/4mMrVMf0Z7TqH/F%0AF4ap4MSmZLLXK4ydniH4RqVgrK/Ly81qMbqtPe0drSqUmEB5EhKXxqJjvuy9Hoa5oR7TezVkYuf6%0Az2+7yk6HG9uFoWysH1SzF4Plrca/mBWo/Nw7BHsmC7Gj17YU6gFXKlRKUdnzWAphuRcV7SaLGZwy%0AkOMuVyQJ5jcQnQlDl+b7tcS4NZfwCUvkxIc9sTYvuYpkftKy01h8bTFb726ljlkd5nWeR/ta7TVy%0A7Ofx/b+3WXf+Psfn9HjW6F2ZAz/VEZ0ZA35U78AXlot24SknoY56VZyTd6OYscWLGmYGbJzUHqcy%0ANqBPyczh4M3c1s4Hmm3tvPIgjo923SA4Lo23uzjyUf/GFdpnUaNkpYLfMeEtK1smaYzE9GxGrPAg%0AJjmTv6d3fvb9EXFTeDu2mwwv/1qsY847cJsdV4K5NW8AHP5UFFU+vl/qxN1ev718e+FbGls15o8+%0Af1DDuMZzt5cDvapOYqjIEPb6QuMqQAURl5rFtsvBhCek51bYsh4FdvFpWWQrnx+0WZoYYGViQHVT%0A/UfBmlVuIGdlqv/Ez+aGeugUYxBbpZI4dieKVe4BXAtOwNJEnzc71WdCp3rUMNPMBQcg2r1i7oqK%0AQP771JjH2xhbiV77tm8J5U+ZEqNUSZzxi2HnlRCO34kiWynR0sGS0W0dGNKi1rOG4lWYOxFJzD98%0Al1P3YrCrZsSsvo0Y2cb++RVulUrM7539TQgD2TWHgfOhnmbb4SoEkgTnFor5qlotYMxWsKhT9ucM%0AuZTrd/ifqJo2f020ilZW25T4IFjcHAYtFEmsXPZfD+OD7df5bpgb4zvW08ipLkdc5iuPrwhLCWOs%0Ay1g+aP0BJvrlUxmNSc6k+/xTDHCzY9FrBVQnV/cUNjgT/in+QZXZsKQVWNaFtw6qtZ4dV4L5bK8P%0ATWqZs25iO2zMy7dz4cHDVP6+Fsqea2FCtdNIj8HN1W/tzMhWsuiYL6vPBlLH0pgFo1o8W32RkSkh%0AIXFpDFt+HlNDPfZO7/zs9d9/H4pg7R33YnW/zdh6jTvhSZz8sId479ZsBON2FblfYUiSxOqbq1l2%0AfRmda3dmUc9FxfpMkwO9qs75xXDsK3jfq0wDC6VKYvuVYH49co/E9OzHwZmJAZZ5lbbcqltexa16%0AXvXNxABzo+IFbaXF80EcK90DOX4nCkM9HUa1tWdy1wbUL8xUUxOkxoqqX2YyNOgly9mXkuDYNHZ6%0AhrD7aiiRSRlYmRrwaqs6jG7rQGO7F2dAvyy4FBjLz4fv4hWcgJO1KXP7u9Df1fb5F2KSBD574OiX%0AotXYbaSYaSjrQKi8yEqDf94Tz9FtJLyyrFCT7zLjof/jOcmcDFHl7zyz8s1J3t4vBAmmnHrk85WU%0AkU2f39ypZWHE3uldSq2SmJqdyqKri9hxbwcO5g7M6zyPtnbl78X308E7/Hk2kKOzuz8r6LR/hqgO%0Azw0o/v+f927Y8za8vkNYUxQDSZL4/bgfi0/40d3Zmj/GtdaqcnBpWjt9whKZs/M6vlEpvN7egc8H%0ANa10KsgyFZ9rwfG8vvoibnUs2DK5w5OV4vR4WNpGKLJPOlzke3fUSg90dRRsH15TCLoM+k1UBEuA%0AUqXkp8s/sePeDoY0GMK3nb9Fv5gjE3KgV9VZ2VVYCUw5WWanuB6SwJf7fPAOS6SDoxXzXnGr8Bfc%0A/tHJ/HnmPnu9wshRqRjgZse73Z1o4fCCzwBUUjKylRzyiWDHlRAuBgphle7O1rzW1oE+TWzLRL3v%0ARUWSJI7ejmL+4bsExKTSqq4lnwxwKTpznpUq1ATPLxEtnF3nQOf3yj8o0iSJYbB9LETcgL5fQ5dZ%0A2g2sUh8K0ZbLqyHtoagudn4fmr5SceYkldlCqTjuPsTff/ZeUsGnoY9Mvr/55xYbLzxg/4wupZ6x%0Auhhxka/Pf01EagTjmozj/dbvY6ynnddfbEom3eafok8TW5a+/pTA18UVcPh/8KFv8WasJEm0jWWn%0Aw/RLxRL4ylaqck3cQxmZ6+1XkURKitvamaNU8cfpAJac8MPK1IBfRjSnl0slb2GWqdAc9I5g+pZr%0ADG5eiyVjWj1ZZLi2Cf6ZCcNWCtXz59B9/ila1bVkcd3zcPRzoWpv6aD2ejJyMvjf2f9xIvgEk9wm%0AMav1LLXGTeRAryoTcw+Wt4cBP5dYwet5xKVmMf/wXXZ4hmBtZsjng5owtEXtSjUPFZ2UwXqPB2y+%0AGERyRg4dHK2Y2sOpcOPpSkxATArHbkdx7HYU9x+mYmNuiG01I+yqGWFrIe7tLMTvbKsZYWViUC5V%0A1sKQJAnvsER2eoaw/3o4yRk51LUyYXRbe0a0sde6p1NlJ0epYs+1UBYd8yMyKYNeja35eIALTWpV%0Ae/6O8Q/g6BdizsyyLrz0AzQZUrkqTwAhl2H7OHFxPWJNsaso5UJ2OtzcIfwOY/2EuFPHaUKwybAc%0AkmiZyYUHcomhIpjLQ89Y2M9YOQqBGcduj8QIfMISGbrsHOM61OO7YW4lXk5KVgoLry5kl+8u6lWr%0Ax3ddvqOVjXqeV2XB/MN3WeEewJFZ3Z+U+79/FjYOhjf2QMO+RR/o/hnYOASGLBHmzUWQmpnDjK3X%0AOH0vhvd7N2R2P+cK/X1VWGtnr8bWLD/lz43QRIa0qM13r7hiaSLPpcmUPSvdA/j50F3e69WQj/o3%0AfvyASgVr+4lk1kxPMLIocH9JknD58jATOtfns+i5YnRnuofa60jMTOT9k+/jFe3Fx+0+5o2m6tto%0AyIFeVebkD3B2Acy5A+Ylk1guCKVKYttl0aaZkpnDW53r80HfRpV6JiolM4ftl4NZe+4+EYkZONua%0A8U53J4a2qF1pq0VKlcT1kHiO5gZ3gTGpgFAhbVbHgpjkLKKSMohMyuBhSiZPfwTo6yqwMTfCLjcI%0AtM0XCIqgUPxO00Py8alZ7Lsexo4rIdyNTMZQT4eXm9ViVFt7OjrW0Grw+SKSka1kg8cD/jjlT3Jm%0ADq+2rMPsfs6FG0LnEeguqhbRt4UdyIBfwLZp+Sy6tFzfCgc+gGp1hEpaRZ2JU6nA74iY4ws6L+a+%0A2kyEDlNL1zorSUJltaBALu6+qCbmx9jqcSD39L25XYFBvkolMXyFB6HxaZyY0/P5iq/PwSPMg68v%0AfE10WjRvNn2TGS1nYKRXMdrf41Oz6Db/FD2crVk+rvXjB9LiYL6jaHHu8kHRB9oySthSzPIpsrU/%0AJjmTSRuucCs8ke+HNWNsh8LV+CoaKpXExUDR2nnQJ4KMbBWWJvp8P8yNwc1ra3t5MlUISZL4bK83%0A2y6HMH9kc0a3zVeJC7sGf/YWybUBPxW4f2JaNi3mHWXeS/a8ea636Lzo+7Vaa4hMjWTa8WkEJQXx%0AY7cfGVC/ZMlGOdCrqkiSGA6tXg/e3K+xw3oFx/PV/luVqk1THbKVKg7cCGf1mUDuRiZjV82ISV3r%0A83r7upUikM3IVnLO7yHHbkdx4m4UD1Oy0NdV0LFBDfo1taVvE1tqWz5bCctWqohJziQyKYOoRBH8%0ARSVlikAwMeNRQJiWpXxmX0sTfeyqGWFTzQi7aoZPVAhtcwPCoqqDSpXEef+H7PAM4ditKLKUKprb%0AW+QKq9TGwrji/+0rO4lp2axwD2D9+ftIEozrWJf3ejV8vmCRMkcMr5/6QVSB2r0NPT8FE83KumsM%0AZQ4c/1pYHDj2EBL2FXWtTxN2VVT4bu8DhQ64jRDCLYWJBiizITHkqUDuweP77NR8GyvAwv7Jylz+%0A+0Ky2s9j66VgPtvrzcLRLRje2r7oHZ4iOSuZBZ4L+NvvbxwtHPmuy3e0sC6BL10Z89vReyw96c+h%0AD7o9WQ3/rYmobg5f/fwDRN+BPzoWSzAtMCaFCesvE5OcyfKxrenTpPJK7ydnZHMxMI4WDhblLh4j%0AIwPiumfShitcCIhl06T2dG5Y8/GDBz6Aa3/B1LMFeoL6RiXz0qIz7O4WSdsrc2DSUajbodjn9o/3%0A593j7wrl4F6LS6UWLAd6VZXQq7CmtzDsbaV+Kfhp8to0t18Jwca8crZpqoMkSbj7xrD6TCAeAbGY%0AG+oxtmNdJnVxrHBebLEpmZy4G82x21Gc9YshI1uFuaEePV1s6NfUlp6NrammgSA1z9MwLxDMHwBG%0AJmaqVR20yQ0I7SyMCIhJZbdnCOGJGVia6D8SVimyhVCmTIhITGfxcT92eoZgYqDHlG4NmNi5/vMr%0AMmlxcPJ7YbhuZAm9P4c2b1UsO4b0BNg9CQJOQPt3of8PFWfuTR3iH8DFlWKWJDsVGvQUap2pD5+s%0AzCWECBuXPHQNCw/kLOs+mqnTBLEpmfT+zZ3GdubseKej2t8TZ0PP8u2Fb4lJj2Gi60Smt5yOoa4G%0AFZI1SGJaNl1/OUnnhjVYNT7ftdbmkZAUXnQ7174ZQghozu3nJh2uBcfz9oYrKBQK1k2ehfknAAAg%0AAElEQVRsR0t5nlymjFCqlAQmBnIr9hYhySEY6hpirGf86GakZ4SxnjEmeiZP/Jx309OpPCI6SRnZ%0AjFzhQURiBnund34srJQWB0tbg01TmPjfM10LZ/1iGL/2Mp5Nd1Ezwh3m+hf7++5q1FVmnpyJka4R%0AK/quoLFV46J3eg5yoFdVOfQ/kWmf61eibGweT7dpTupSn/f7VO42TXXxDk1k1ZkADnpHoKujYFjL%0AOrzTvQGNbLVXybz/MJVjtyM5djuKq0HxqCSobWFEv6a29GtqR3tHK621nOYoVcSkZD4OBBMziHxO%0AdTBvSP+1dg70a2qLoV4FCg6qMP7RKSw4co/DtyIx0NOhXxNbRrSpQ/dG1oXbMkT6iHbOB2fB1g0G%0A/iKUI7XNQz/YNkbI/w9aINofKzvp8XB1gwj68jw8jasX3F5p5QhmdsUS+dAEc3fdYK9XGAc/6Pbk%0A7FoRJGYm8uuVX9kfsB8nCye+6/IdzaybleFKNcPvx335/bgf/87silud3O/b49+IltvPIgr3Q0uO%0AhEVu4vU4aEGhxz92O4qZ265hW82IjW+1L1uV6CpKljILA92qNx8oSRKhyaH4xPrg81Dc7sTdIT0n%0AHQAFCiTUiw/0dPQeBX0meibPBIJP/1zQraBtLAwsiq1EqQ6h8WkMW+6Bkb4Oe6d3eezz6bkO/p0N%0Aw9dA81FP7LP7aigf7/LCz3Imus79YfiqYp3reNBxPjnzCbXNarOy30rqmJVevVoO9KoiKiX85gIO%0A7WHMlhIfxis4ni/3++ATlkTHBqJNU50v7ReN4Ng01pwLZKdnCBnZKvq42PBuDyfa1a9e5pVNlUri%0AemjCIzEV/+gUAJrWqpYb3NniWrtapamw5q8OVjPWr3BVUpnH3ApPZJdnKP/cCCcuNYuaZoYMa1mb%0AEW3sC666SpKQ2T/6hWgdbDoMXvpOVI20gd9xUcnT1YfXNr94PoA5WbnG9nXAWPtVnisP4hi18gLv%0A9mjApwObFHs/9xB35l2YR2xGLJPcJjG1xdRKc+GdlJFN159P0t6xBmsm5F5v5dklTD0PdoUI0Rz/%0AFs7/DjOvFmp/tPliEF/t96FZHQvWTmxHTU16v1ZR4jLiuBN7h9uxt7kTJ+7DUsKoblidBpYNcLJw%0AEveWTjhZOFHTuGal+W4tiui06EcB3a3YW9yKvUViZiIABjoGuFi54FrTFbeabrjVcKO+RX2UKiVp%0AOWlk5GSQnpP+6Jb3c1pO2hM/F7TNo5synfTsJ7cpbiBprGdMv3r9GOo0lHZ27dBRaC5xdSMkgddW%0AX8DFrhrb3+kotAdUSjGrlxwphFnyCWEtP+XPiaMH+NvwGxi5HtyGF3mOHXd38MOlH2hm3YzlvZdj%0AaaSZz2s50KuKBJyCv4bBqI3gOkzt3WNTMpl/+B47PEOwrWbI54OaMqR5rRfmg660xKVmsenCAzZd%0ACCIuNYuWDpZM7dGAfk3tSu0RlZ+MbCUeAWLe7vidaGKSM9HTUdChgRX9mtjSt6kt9tXLxyBYRiYr%0AR8Xpe9HsvhrKqXvRZCslXGtXY0Rre15pWfvZWb7sdGHFcG4RIAnrgi4fgEE5vWYlScziHftKzFiM%0A2VYi6eunSUjLwt03hhshiVibG+JgZYxDdRMcrEyobqJfpT8ns5UqBi85R3JGNsfm9MC0GD5oiZmJ%0A/HL5Fw4EHqChZUO+7/o9rjWenYmp6Cw94cdvx3z5571cG4m82btXV0OL157dITMFFjUVrbejNz3z%0AsCRJLDh6j+WnAujtYsOysa0wMag8LXEVhei0aBHUxd1+FNxFpUU9etzB3IEmVk1oYNmAmLQYAhMD%0A+X97dx4fVX3vf/z1mSX7vocEAgQMCSiIgIo71qVq8aqtrfdq3a1atcuvtrW9XZRb9/vo3ipt1V5v%0A1doqF9xXWtSKEhCUJcEEQkwg+56ZSWb5/v44M5OZECBgIIuf5+Mxj7PMOZNvcMw57/Pdqjqq6O7v%0ADh+TEpNCcVox01MHwt/0tOnkJhxgDtJR1tnXyZaWLeHaui0tW2hyNwFgFzsz0mYwJ2sOZZllzMma%0Aw8y0mYelxmx/jDH0B/oHwp8/uAxue/ye8Pa2tm28UvMKPd4e8hPz+ULxF1havJSilKIRKcvLmxu4%0A6S/r+fycPH5z2XxrXIG6cvjjmda8pmf/V/jYn6zcTOEHD3K9rILv7tjvQzZjDL/Z+BuWf7ic0wpP%0A44HTHhjRaWE06H0Wrfw6bFlpNds8iDmu/AHDE+/t4sFXt9Pb5+Oak6dx25kzddLSfXD3+/n7+k/4%0Aw1s7qW1zMS0rketOmcYl8wsPeSTK9t5+3gz2t1vzcTOufj9JsQ5OK8nm7LJcTj8q55BHr1ND8wf8%0A1PXUUd1RTa+3F6fdidPmJMYWE1532pzE2GOi1h02R9S2Xexj+qI/ktp6+1m1sZ5nNtTzUX0nDptw%0AekkOXzyugCWzBs1r2PGJFba2PAsphVbt3uyLDu90DF4PPP9N2PSkNQfdv/0eYg6tuZsxhu2NPbxZ%0A0cSbFQNNpWMcNvp9gahjk2IdFKbHMzkjIRj+4pmSYYXAwvT4CXGj7vH6aej0sCfYDHtPp4eGTjd7%0AOj3sanVR2djNw1ccxzmzDzzS85u1b7Js7TI6PB1cd8x13HD0DUf8RnOkdHu8nHL/ao6dnMajVy+y%0ABv65Ox+O/1rUDWLY2ofg5e/BdW9AYfQ9Wr8vwPef/ZBnN9Rz2aLJLLtwzr6bSx+kRzY/QrwjnkmJ%0Ak5iUZL0SneO/KagxhobeBra2bg2Hum1t22hxWyPICkJRShFlmWWUZZZRmlHKrMxZpMTs3SrBGEOL%0Au4XqzmqqO6rZ0bEjvN7R1xE+LsmZFK4BjAyC+YlH/sG4y+tia+tWtrRuCdfY1fXUhd+fmjLVqqnL%0AnMOcrDmUZJSM2hyUn4bH52H1J6tZWb2Sd3e/S8AEmJc9j6UzlnLO1HOG/O95MP741g7+64Vt3Hha%0AMd//fHA05pVfh01PWbXzwRGab3x8PbfvvIbiKZPhquf3+Xm+gI+73r2LFVUruHjmxfzohB+NeB9G%0ADXqfNV4PPHgUzDofLvr9sE/bUNvOj4PNNE+cnsldF84e1T5o44k/YHh5cwPL11Szqa6TzMQYrlo8%0AlStOLBrWnEC1rS5eDfa3K9/Vjj9gyEuJ43NlOZxVlscJ0zO039oI8Aa8fNL9iXXR7qimutO6gO/s%0A3El/oP9Tf74gVvCzB0NicD1qOYzAGFqflDSJkowSZqbNJME5dmtutzd288z6OlZ8UE9Tdx9pCU6W%0Azp3EJfMLOaYwdeCGp+YdeOl70PgRFJ1kze+5rxEjP43uBmt+vPpyOOOHcOrtBx0qPV4/71a3BsNd%0AE/UdVn+VsvwUzizN4YxZOcwtTMPt9fNJm8t6tbsj1l180ubG7Y0epTYrKYbC9IRg+BuoCZySkUB+%0AatyI3cwfqp4+Xzi0WQFu70DX7vLudV5ynIP81DjyUuM5cXomN542fb83uu2edu55/x5e2vkSJekl%0ALDtpGaWZw2/mOVb97h9V3P9yJc/evJj5U9LhoVMgMQuuWBF9oN8Hvz7Wam57zctRb3V7vNz8lw28%0A9XEL3z7rKG5dMmPEQoMxhpOfOpmu/q6o/amxqUxKnER+Yn44/E1KmhQOgykxY6tbQKhfWWQt3ba2%0AbeEQZhMb01OnR4W6koySEQm0re5WdnQGryEd1eEawDZPW/iYBEcC01OnRzX/nJ42nYKkghFpbtjv%0A72d7+/aoJpg7OncQCM5vmZeYx5zMOeEmmGWZZZ86AI1FTa4mXtjxAiurVlLdWU2MLYYlU5awtHgp%0AJ0468ZAClTGGH63czP+ureWei4/mskVTrIGufj0f8ufCV1eBCNf/egV/aL3Keoiz+NYhP8vldXH7%0AmttZU7eGG+feyM1zbz4s/x9p0Pus2fYc/PVyuPxZmHHmAQ9v7enjvpcreLq8jtyUWP7z/DIu+JTN%0ANPv9/RgMDnFgH0uj7h1mxhjW7mhj+ZpqVlc2kxBj59IFk7n25GlRc5IFAtZE4KH+dpWNVhORWXnJ%0A4f52RxekjqkL63ji9XvZ1bUrHORCT2JrumrwBXzh4wqSCsJPYEPL1NhUvH4v3oCX/kB/eN0b8Eav%0AB7z0+/uHXB98zuDP6ff34wv49v85fi8+Y5U19CS6JKOEWRmzOCr9KGZlzCI7PntMfUd8/gBvV7Xw%0A9/V1vLq1kX5fgJk5SVxyXCEXHVtg9cMM+GHDn+GNZeDpgPlXwpIfQWLmyBSifr0V8jxdVuf40i8M%0A+9TdHW7erGhidUUT71S34PEGiHfaOWlGlhXuSnLISx1+X1JjDK29/dQGw19dMAjWBoPg7g4P/sDA%0AddduE/JT44aoCbS2s5NiD/m/tzGGDpfXCmtdbho6+8KBriEY4ho7PXT3+fY6NzMxJjxabl5qXDjQ%0A5acOTJ9yMK0+Xt/1OsvWLqOrr4sb5t7AdXOuG7e1eIP19vk45f7VzClI5X+uWQQrbrJGef3O9ugD%0ANz8Lf78avvKE9VA2qKnLw1WPrqOysZt7Lj46em6vERIwAdo8bdT31LOnZ4+17N3D7p7d1qt3d3gg%0AjpBEZyL5ifkUJBUMLJPyw0EwIy7jsP0tCpgANV01Vg1dsJZuW+s2ur3WddNhczAzbSalmaWUZpRS%0AllnGzPSZR7y2qt3THg6AkUGw2d0cPibOHse01GlW+Ated2akzaAgqWCf90qhETBDgW5zy2Yq2yvD%0A17L02PSoPnWzs2aTFZ815GdNVMYYtrZuZWX1Sl7c+SKdfZ1kx2dzwfQLWFq8lBnpMw7q83z+ANf+%0AuZy3q1p47OqFnDIzG97/A7z4nXB/vAf+67vc7nsYbimHrJl7fUa7p51b3riFza2b+eHxP+TSkktH%0A6tfdy4QMevOKc0z5336Bo+h4qwPzGLrZGXVPfxV2/Qu+XQH2fV98Q800H3ilEle/n2tPnsath9hM%0As7Ovkw2NG1jXuI7yhnIq2irCnWttYsMhDpx2Jw6bY2D9APuc4tzvcQ7boHOG2mdzEGePoyCpgMnJ%0Ak4/oJLuVDd0sX7ODlRvrMcD5R+dzVlkua3e08vq2Rhq7+rDbhIVT0zmrLI+zy3IPPEG1itLn76Om%0As2avi2ttV21USCpMLtyrc/201GljupbMGMPu3t1UtlVar/ZKKtoqqO+pDx+THpu+V/ibmjoVp230%0Ab5o73V5e+HAPz2yoY/2udmwCJ8/M5pL5BZwzO484Xxf8417r4hmbBKf/wJqD79Pc8H/4N1h1CyTm%0AwGVP7nsAjCB/wLDxk3berGjijW1NVDRYN46TM+JZUpLDktJcjp+WccjNsA/E5w+wp9MTrP2zagDD%0A6+1umrv7oo6Pc9rCNYCTg81DQyEwIzGG5u6+IWrh3OHtvkHNTG0C2cmxVmiLCnFWqMtPjScnJXbE%0Afv82Txt3v3c3r9S8QmlGKctOWvaphxUfix7+ZzX3vFTB3288kQW7n4BXfwjfqYKkbOsAY6wBHjyd%0A1k1icCTUqqZurnxkHe2ufn77H/M5oyRnVMpvjKGjr4PdvbvD4W9P755wMNzdszscskLi7HHh4Jef%0ANCgQJuaTnZA9rJosX8DHzs6d4Rq6ba3bqGirwOVzAdZgISUZJZRmlFrBLrOUmWkzx/SgPZ19nezs%0A3BnViqSqoyqqn2CMLYZpqdPCzUBzEnKo6qjaawTMRGei1Z8uorZuUuLEnebqUHj9XtbUrWFl9Ure%0AqnsLn/FRllnG0uKlnDftPNLj0of1Od0eL1966F3q2938/abFlOQkwPLToLeVwNffZ83dF3BMQgsZ%0A39u8Vwap76nnxtduZE/vHu479T7OnHLgSpdPY0IGvfmTnGbDDdZNmsueQk/WPOKnLSJ5xolQcJw1%0AxPRnkacLHphhDdV83v37PGz9LquZ5pbdXSwuzuTOpQfXTLOzr5PyxnLKG8opbyynsq0SgyHWHsvc%0A7LnMy5lHvCMeb8CLL+AL115ELg+0b/D7g48NLQ9GbkIuRSlFTEmZQlGytZySPIXJKZMP2xxNezrd%0APPpODU+8V0tPn4/EGDunlWTzudJclszKGVbTzpHk8XlodDXS099jDX3sTAgPgTxWn6q7fW5qOmsG%0AauiCF8xPuj8JN1WxiY3JyZMH+koEL5hTU6eOy34I+9Ld38329u1UtFWEl1XtVeGmp06bkxlpM6IC%0AYElGyag229nZ0suzG+p4dkM99R1ukmMdnH9MPpccV8iC+AbklTtgxz8ge5bVnLP4jIP7AQE/vLnM%0AGvSl6CRrYIvEoZ9od7q8/PPjZlZXNPGPyibaXV7sNmFBUTpLZuWwZFYOM3KSxsSNk7vfT137QDPQ%0AgdpAN3VtriFr30KcdiE3Ze/at1CQy0+NIzsp9og1FX2l5hV+tvZndHu7uWnuTVw95+ox8UDicHD1%0A+zj1/tWU5CXzlyUe+J8L4Yr/G/he17wDj50HF/wcFlwDWCOVXvfncpx2a468YwpHf/TU/enu746q%0AAQyFwdC+9r72qOMdNofVLDRYAxgKhTkJOezp3WMFu9ZtVLZX0ue3HnDEO+IpSS+xml4Ga+ump02f%0AMN+bnv6eIWsAd/fuBoIjYGbOCvepm501m6kpU0d0pMmJrs3Txos7XmRV9Sq2tW3DYXNwasGpLJ2x%0AlFMLTj3gPc/uDjf/9tt3cNptrPj6YnLaN8Ij5+Cefz2y/jGqiy5l9jW/izqnoq2Cm16/iT5/H79Z%0A8hvm584/nL8iMEGD3szZx5jbf/oz/LXryOr8kKOp4iipwybW79CRMBXfpONInbEYZ9FCyJm939qt%0ACWPjE/B/N8G1r1lTKwzS0tPHfS9V8Lf1B9dMs8PTwfrG9ZQ3lrOuYR3b27eHg928nHksyF3AwryF%0AHJ119BF9smaMwW/8+w2MLq+Lup46dnXtorarltruWmq7aqMuRIKQl5gXDn5FKUXhZWFy4Yj8Tl0e%0AL5UN3RxdkHrYagj6/f009jbS4GqgobeBRlejtYzYF9mRfLDQ3DcJjoSoAHiw6/HOgYlUE5wJw74w%0Au7wu68lnRAf4qo4q6nvqwzXEdrEzJWUKM9JmRDW7nJo6dcxOqHy4+QI+ajprqGyPrv2L7DNSkFQQ%0ArvUrSS+hJKOEgqSCIxpoAgHD2p2tPLO+npc278HV76coM4FLji3g31M/IuudO6FjF8y6wOr3kDHt%0AwB/q6YJnr4ftL1sTtH/+/qg5y4wxVDX18Eawr936YB/Y9AQnZ5RYfe1OnZk97gY4MsbQ6fbySZub%0A2jYX7a7+cJDLTYkjMzHGGjFulLW4W7j7vbt5bddrzM6czbKTljEzfe9mThNNaECHZ746k+OeXghn%0A/wwW32K9+cSXoW4dfGsLOON5efMebntqIwVp8fz56kVMyRy7LQ2Gy+V1hYNfZG1gfa+1jGzOCFZN%0AVbiWLqOU2ZmzKUop+kx1/QhxeV00uZooSC6YMKF2LNjevp1VVat4fsfztHpaSY9N57zp57G0eCml%0AGaX7vBZuru/kSw+9y8zcJP56w4nEv/B1a5Av4P1THmXRmQPTKry35z2+sfobJDmTeOhzDx10k9FD%0ANSGDXmQfvX5fgG17uvhoxye0f/w+MQ3rmd63jWNtVWSJ1eG43xZHd/psYqYeT1LxCUjhQkiZNJq/%0AwuHx+EXQWgXf+DCqKtkfMPzlvV08OMxmmu2edtY3rmddwzrKG8vZ3m71L4izx0UFuzlZc8Z0k4n9%0A6ervorar1gqAwfBX21XLru5d4TllwAqB+Yn5Vi1gMABOSbFek5MmH7FaMK/fS5O7iYbe6BAXuR15%0AYx+SEpNCXmIeuQm55CXmhdeTY5Kj5sBxeV1R8+G4vK6o9fB7XmvpN/4hSjk0h82x32DY6+2NepIZ%0AOmdqytSojuzFqcUUpRSN2ZrHsabF3UJFW4VV+9e2nYr2CnZ17QrXgiY5k8I1frMyZlGSUcKMtBlH%0AJDD39vl4aXMDz6yv490drQCcMi2J76a8zpwdf0ICPuvG+ORvW007h9JaDU9eBm3V1sTsC68DrIFU%0A1u5oZXVFE29UNFHXbjV7Ks1P4cxZVribNzltRKdCUdGMMby08yXuef8eer293DzvZq6afdWIjzY3%0AVnm8fk65fzXF2Yk81XUlFJ9pDY7WXAm/XQSn3wGnf5/H3tnJnc9vZd7kNP505UIyEsfn9fRg9fn7%0Awg8hcxNzmZw8WWuq1BHhC/j41+5/sap6FatrV9Mf6GdG2gwuLL6Q86efT3ZC9l7nvL61kesfL+fs%0Aslx+d+FkzK/n4+738/GVm5g/PReAl3e+zB1v38HUlKn8/nO/Jy/xwKMOj5QJH/SG0tTt4YNd7ez4%0AeBv9u9aS1vYhx/AxZVJDrFjNXXpic+nPm09y8Qk4i463RtM5UvM7HQ49TdYk6Sd/E878cXj34Gaa%0Ad104mxk50c002zxt4WC3rmEdVR1VgNV0Yl72PBbmLWRB3gLmZM75TNxkd/Z1hkNfOAwGtyPn1rGJ%0AjfzEfIpSipicPJmilKJwGCxIKhj2v5Uv4KPZ1Rwd3lzBmrjgequ7da9JRZOdyeQm5pKbmEteQl54%0AmZc4sH44+qEZY/AGvHuFwYNdD02WGmOPCTe5DDW7nJw8WZ9mHgZun5uq9qpwrd/29u1UtlWG+8DY%0Axc601GlRtX9HZRxFZlzmYav9q2t3sWJDPc9sqKOm1UWRs5P/Tn+WBV2vYZLzkbPugqO/FN0PYsc/%0A4OkrQWxw6Z9pyFgUHiHznaoW3F4/cU4bJ8/I4oxZ1kAqk9JGpgmvMYau/i46+jqItceS6Ewk3hH/%0AmQkxB9LibmHZu8t485M3OSbrGO466S6K04pHu1hH3KPv7OTO57bywfTfkx7ogBvfhlW3wodPE/jm%0AFu5b08zDa3ZwVlkuv/rKscTHfPZqr5QaTZ19nbxS8worq1fyYfOH2MTG4kmLubD4Qs6YckbUQ8/Q%0A/8/XnzKNU9jAinc28/9u/zGF6Qk8vvVx7l93P/Nz5vOrJb8iNTb1iP4en8mgN5jXH6CyoZuNNY00%0Af1yOfXc5U91bmSdVTLFZTQj82OlOLcE+ZRFJxccjhYsgs3j8DPTy3nJ46Xa4eS3klEY108xLieM/%0ALyjl/KOtZpqt7taoGrvIYHdszrFWsMtdwOzM2Z+JYDdcxhg6+zqjA2BEbWBkB3W72MMhMNQkNDM+%0Ak2ZX80DTymCTyhZ3S7iWJSTBkRBVAxdaDwe6xLwJMfeRGn0BE6Cuu24g/AVr/xp6G8LHxNnjyIrP%0AIjsh21rGZ0etZ8VnkZOQQ1ps2qcaGXJDbTt/X1/P8x/uZmbfVn4W9zilphpP3gLilj4I+fPg/eWY%0Al+/AkzaD/516LytqnGzdY7XeKEyPZ0mw1u7E6ZkH3Uy619tLk6uJZlczTe7g0tVEs7s5aj3UjyhS%0AnD2OBGdCuMY60ZkY3k50Jg4sI/c5E0h0BPcN2h9jizliTWt9AR99/j48Po+19Hvo8/VFrXv8nqhj%0Aoo6POO+d+nfw+DzceuytXFF2xWey+R1YtXqnPbCaHzifZKlnFXLbRvjVPPzzLudbPV9l1abdXH7C%0AFO5cOkdrl5UaZTs7d/Jc9XM8t+M5GnobSHYmc860c7iw+ELmZs9FRPjpqi089q8aSnKTqWzsZtuy%0As/n9pl/z6JZH+dyUz3HvqfeOSheSEQ16InIu8EvADvzRGHPvoPcl+P55gAu4yhizYX/nikgG8Fdg%0AKlADXGqMie7JO8hITK/Q2tPHB7UdVFZX4d75Psmtm5gT2M5cWzVJ4gHA40jFnTOPxOknEFO0CArm%0AQ0LGp/q5hyQQAJ/HenndQy/fuAtMAP/X3o5qpnndKdP598XpbG3/wBo8paGc6s5qwAp283PmsyDP%0AaopZllmmtSiHyBhDe197uB9guBYwGAZ7vb3hY+Md8eHwNrhJZWg9yTk2BoRQn12dfZ1UtlWyvX07%0ADb0NNLubaXG3WEtXy14j74HV5DYy/GXHZ5OVEAyGwXCYHZ9NRlzGfgOAx+vnta2NPLu+lpzqZ/iO%0A4ykypZvmlNnkdm1mNQu5xXMjHlsCx0UMpDJzHwOpeHyeIcPb4BAXqtmMFPr/NVT2nIQcsuOzSY9L%0Ap8/fh8vrotfXi9vrptfbS6+v16q9DtZg93p7B5be4Td7dogjHACHCoOh8JjgTCDWHrtX+BpucOvz%0A9YVHqT0UcfY4Yh2xxNpjibPHMSVlCrcvvJ3pqdMP+TMnisffrWH9cw/zi5jfwawLMBUv8O2cP7Gi%0ANo7bzynh5tOL9e+8UmNIwAR4v+F9VlWt4vXa13H73BSlFAVH7byAnzxTzxsVTaQn2jj39DU8v+N5%0AvlzyZe5YdMeoPdQasaAnInZgO3AWUAesAy4zxmyNOOY84FasoHc88EtjzPH7O1dE7gfajDH3isj3%0AgXRjzPf2V5ak6UnmhPtOiHpKGu+Mty5+Qz0djXySGnHRDDW5sYkNnz/A9sYePtjVwu6PNyH16yjs%0A3cI8W3XUQC/didOg8DiSik9EChdAfJo1SbnPPczlfsLa4KXPY50zxNPjoXyy8Ad8rWox25rqKZve%0ATOm0Zj7u2sSOzh2AVUt0bO6xLMxdyMK8hZRmlmqwOwKMMbR52mjztJGTkDPmJp9V6lC4fW4r+Lma%0AB0Jg5HowQA01AJBNbGTEZQwEwkE1haFgmBWfRVuvnxfXVZD03s/5Qt8LPC5fYNusWzm9NI/FxWn0%0A0xEd3IJliKyZi2xyHRJrjx0IbpEhLiGbnPjgMiFnRGvOjTH0B/rDoa/X24vbFwyIEYEwtC90TKgf%0A7VDHRNYuhqaUibVbwSvWETuwHbEe5xg4JrQeCmz7Oz4q1Dnijmit43jU5/Nz3X2P8bj32wC84zyR%0AK3tv4/4vHsPF8wtHuXRKqf3p9fbyas2rrKpeRXljOYJwXM5Cdu6ahTumHJd9K7cdexvXHX3dqP4d%0AHMmgdyLwU2PMOcHtOwCMMfdEHPMw8A9jzJPB7UrgdKzauiHPDR1jjNkjIvnB81pxiB0AAArBSURB%0AVPc7uU5haaG56g9XhS9+kU9LQ+tDNa3Zl3hHfHRoDG47JA53n4OeHh+mo52Enmam+FuYSRN5xkVC%0AIEAov5uol4BE7wMIYMNnc+LFgV8ceG1OfGK9/OKw1m0OfEQvrfcc4eNC25HLDh+8391ETFINxtkE%0AWCNZhZpiLsy1gp32I1FKHUlev3cg+AVrAweHwWZ3M22etr2aMAOkxaaFQ2CcLZl+0xs+b/Aw7mDV%0AhGUnZO8V2EIhMrRvojxw8QV89Pv7ibHH6N/3MejJd6u45OVFxIify80yvnb5ZdYEzEqpcaOuu47n%0AdjzHqqpV1PXUYRc7PznxJ1w086LRLtqIBr0vAucaY64Lbl8BHG+MuSXimOeBe40xbwe33wC+hxX0%0AhjxXRDqMMWnB/QK0h7b3ZThNN30B30AQHBQGI5vWhNYjn5pGBceIYwYPhjHWOCSe4/MXcHy+VWM3%0AK2OWXviVUuOCP+CnzdO2V+1gZC1hm6eNtNi0IUNcqDYuLTZNR/BTY0a/L0DV3YvoN3ac17/K7ElH%0AdqAGpdTIMcawsXkjdrFzTPYxo10cYPhBb0ykAWOMEZEh05SI3ADcADBlypQDfpbD5iAlJmXEJgo2%0AxkQNRR8Kg5FPoAVBRKKWwbIPrEe+J8HtQcdHnjPU8Xv9rOB6XmKeBjul1Lhkt9nDNXFKTRQxDht5%0AX/s/7DFxpKZryFNqPBMRjs05drSLcUiGkw7qgckR24XBfcM5xrmfcxtFJD+i6WbTUD/cGLMcWA5W%0Ajd4wyjuiRCTcx4+RGaVbKaWUUhNcRq72x1NKja7htHNZB8wUkWkiEgN8BVg16JhVwFfFcgLQaYzZ%0Ac4BzVwFXBtevBFZ+yt9FKaWUUkoppRTDqNEzxvhE5BbgFawpEh4xxmwRkRuD7z8EvIg14mYV1vQK%0AV+/v3OBH3ws8LSLXAruAS0f0N1NKKaWUUkqpz6gJPWG6UkoppZRSSk0kwx2MRYcoU0oppZRSSqkJ%0ARoOeUkoppZRSSk0wGvSUUkoppZRSaoLRoKeUUkoppZRSE4wGPaWUUkoppZSaYDToKaWUUkoppdQE%0Ao0FPKaWUUkoppSYYDXpKKaWUUkopNcFo0FNKKaWUUkqpCUaDnlJKKaWUUkpNMBr0lFJKKaWUUmqC%0A0aCnlFJKKaWUUhOMGGNGuwzDJiLdQOVol0Opg5QFtIx2IZQ6BPrdVeORfm/VeKTfW3Uwiowx2Qc6%0AyHEkSjKCKo0xC0a7EEodDBEp1++tGo/0u6vGI/3eqvFIv7fqcNCmm0oppZRSSik1wWjQU0oppZRS%0ASqkJZrwFveWjXQClDoF+b9V4pd9dNR7p91aNR/q9VSNuXA3GopRSSimllFLqwMZbjZ5SSimllFJK%0AqQMYs0FPRB4RkSYR2Ryx70siskVEAiKiIxOpMUdE4kTkfRHZFPyu3hnc/4CIVIjIhyKyQkTSRrus%0ASg0mInYR+UBEng9uzxORtSKyUUTKRWTRaJdRqcFEpEZEPgp9Twe99/9ExIhI1miVT6nBRKQk+H0N%0AvbpE5Jt6n6tG2pgNesBjwLmD9m0GLgbWHPHSKDU8fcASY8xcYB5wroicALwGzDHGHANsB+4YxTIq%0AtS/fALZFbN8P3GmMmQf8OLit1Fh0hjFmXuTw9CIyGTgbqB29Yim1N2NMZfD7Og84DnABK9D7XDXC%0AxmzQM8asAdoG7dtmjNEJ09WYZSw9wU1n8GWMMa8aY3zB/WuBwlEpoFL7ICKFwPnAHyN2GyAluJ4K%0A7D7S5VLqU/g58F2s77FSY9WZQLUxZpfe56qRNt4mTFdqzBMRO7AemAH81hjz3qBDrgH+esQLptT+%0A/QLrpjg5Yt83gVdE5EGsB4OLR6NgSh2AAV4XET/wsDFmuYhcCNQbYzaJyCgXT6n9+grw5GgXQk1M%0AY7ZGT6nxyhjjDzbHKAQWicic0Hsi8kPAB/xltMqn1GAicgHQZIxZP+itm4BvGWMmA98C/nTEC6fU%0AgZ0c/Jv7eeDrInIq8AOs5sZKjVkiEgMsBf422mVRE5MGPaUOE2NMB7CaYF9TEbkKuAD4D6Pzmqix%0A5SRgqYjUAE8BS0Tkf4ErgWeDx/wN0MFY1JhjjKkPLpuw+jmdBkwDNgW/04XABhHJG7VCKjW0zwMb%0AjDGNo10QNTFp0FNqBIlIdmhETRGJB84CKkTkXKxmcUuNMa7RLKNSgxlj7jDGFBpjpmI1I3rTGHM5%0AVp+804KHLQE+HqUiKjUkEUkUkeTQOtbgK+uMMTnGmKnB73QdMN8Y0zCKRVVqKJehzTbVYTRm++iJ%0AyJPA6UCWiNQBP8EanOXXQDbwgohsNMacM3qlVGov+cCfg/30bMDTxpjnRaQKiAVeC/YXWWuMuXEU%0Ay6nUcFwP/FJEHIAHuGGUy6PUYLnAiuDfVQfwhDHm5dEtklIHFnwwcRbwtYh9F6H3uWoEibYgU0op%0ApZRSSqmJRZtuKqWUUkoppdQEo0FPKaWUUkoppSYYDXpKKaWUUkopNcFo0FNKKaWUUkqpCUaDnlJK%0AKaWUUkpNMBr0lFJKjWsiYkTkvyO2vyMiPx10zEYReWrQvsdE5IvBdaeI3CsiH4vIBhF5V0Q+H3zv%0AGhH5SEQ+FJHNInLhCJf/pyLynZH8TKWUUmrMzqOnlFJKDVMfcLGI3GOMaRn8poiUAnbgFBFJNMb0%0ADvEZy7DmwZxjjOkTkVzgNBEpBH6INeF2p4gkYc1xpZRSSo1pWqOnlFJqvPMBy4Fv7eP9y4DHgVeB%0AvWrjRCQBa3L4W40xfQDGmEZjzNNADtAN9AT39xhjdg7xGbkiskJENgVfi4P7vx2sBdwsIt+MOP6H%0AIrJdRN4GSiL2F4vIyyKyXkTeEpFZh/IPopRSSmmNnlJKqYngt8CHInL/EO99GTgLmAXcCjwx6P0Z%0AQK0xpmuIczcBjcBOEXkDeNYY89wQx/0K+Kcx5iIRsQNJInIccDVwPCDAeyLyT6yHrF8B5mFdhzcA%0A64Ofsxy40RjzsYgcD/wOWDKsfwGllFIqggY9pZRS454xpktE/ge4DXCH9ovIAqDFGFMrIvXAIyKS%0AYYxpG+bn+kXkXGAhcCbwcxE5zhjz00GHLgG+GjoH6BSRk4EVoaaiIvIscApW0FthjHEF968KLpOA%0AxcDfRCT0ubEH+U+hlFJKAdp0Uyml1MTxC+BaIDFi32XALBGpAaqBFOCSQedVAVNEJGWoDzWW940x%0A92DVxA0+f6TYgA5jzLyIV+lh+llKKaUmOA16SimlJoRgLd3TWGEPEbEBlwJHG2OmGmOmYvXRu2zQ%0AeS7gT8AvRSQmeG62iHxJRCaJyPyIw+cBu4b48W8ANwXPtYtIKvAW8G8ikiAiicBFwX1rgvvjRSQZ%0A+EKwHF1YTUS/FPwcEZG5n/ofRiml1GeSBj2llFITyX8DWcH1U4B6Y8zuiPfXAGUikj/ovP8EmoGt%0AIrIZeB7oApzAgyJSISIbsfr7fWOIn/sN4AwR+Qirv12ZMWYD8BjwPvAe8EdjzAfB/X/F6v/3ErAu%0A4nP+A7hWRDYBWxhi8BillFJqOMQYM9plUEoppZRSSik1grRGTymllFJKKaUmGA16SimllFJKKTXB%0AaNBTSimllFJKqQlGg55SSimllFJKTTAa9JRSSimllFJqgtGgp5RSSimllFITjAY9pZRSSimllJpg%0ANOgppZRSSiml1ATz/wFOashffOfIVgAAAABJRU5ErkJggg=="/>
        <xdr:cNvSpPr>
          <a:spLocks noChangeAspect="1" noChangeArrowheads="1"/>
        </xdr:cNvSpPr>
      </xdr:nvSpPr>
      <xdr:spPr bwMode="auto">
        <a:xfrm>
          <a:off x="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152400</xdr:colOff>
      <xdr:row>4</xdr:row>
      <xdr:rowOff>95249</xdr:rowOff>
    </xdr:from>
    <xdr:to>
      <xdr:col>8</xdr:col>
      <xdr:colOff>2257425</xdr:colOff>
      <xdr:row>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20</xdr:row>
      <xdr:rowOff>66675</xdr:rowOff>
    </xdr:from>
    <xdr:to>
      <xdr:col>8</xdr:col>
      <xdr:colOff>2724150</xdr:colOff>
      <xdr:row>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962025</xdr:colOff>
      <xdr:row>164</xdr:row>
      <xdr:rowOff>123826</xdr:rowOff>
    </xdr:from>
    <xdr:to>
      <xdr:col>8</xdr:col>
      <xdr:colOff>2200276</xdr:colOff>
      <xdr:row>186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191</xdr:row>
      <xdr:rowOff>171450</xdr:rowOff>
    </xdr:from>
    <xdr:to>
      <xdr:col>8</xdr:col>
      <xdr:colOff>266700</xdr:colOff>
      <xdr:row>206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143</xdr:row>
      <xdr:rowOff>152399</xdr:rowOff>
    </xdr:from>
    <xdr:to>
      <xdr:col>8</xdr:col>
      <xdr:colOff>66675</xdr:colOff>
      <xdr:row>160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266700</xdr:colOff>
      <xdr:row>18</xdr:row>
      <xdr:rowOff>47625</xdr:rowOff>
    </xdr:from>
    <xdr:to>
      <xdr:col>19</xdr:col>
      <xdr:colOff>571500</xdr:colOff>
      <xdr:row>35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314325</xdr:colOff>
      <xdr:row>191</xdr:row>
      <xdr:rowOff>152400</xdr:rowOff>
    </xdr:from>
    <xdr:to>
      <xdr:col>33</xdr:col>
      <xdr:colOff>9525</xdr:colOff>
      <xdr:row>206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228600</xdr:colOff>
      <xdr:row>70</xdr:row>
      <xdr:rowOff>161925</xdr:rowOff>
    </xdr:from>
    <xdr:to>
      <xdr:col>8</xdr:col>
      <xdr:colOff>295275</xdr:colOff>
      <xdr:row>85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24</xdr:row>
      <xdr:rowOff>0</xdr:rowOff>
    </xdr:from>
    <xdr:to>
      <xdr:col>17</xdr:col>
      <xdr:colOff>350636</xdr:colOff>
      <xdr:row>45</xdr:row>
      <xdr:rowOff>178752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4572000"/>
          <a:ext cx="6084686" cy="4179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E6" sqref="E6"/>
    </sheetView>
  </sheetViews>
  <sheetFormatPr defaultRowHeight="15" x14ac:dyDescent="0.25"/>
  <cols>
    <col min="1" max="1" width="48.85546875" bestFit="1" customWidth="1"/>
    <col min="3" max="3" width="19.42578125" bestFit="1" customWidth="1"/>
    <col min="4" max="4" width="27.5703125" bestFit="1" customWidth="1"/>
    <col min="9" max="9" width="83.42578125" bestFit="1" customWidth="1"/>
    <col min="15" max="15" width="36.5703125" bestFit="1" customWidth="1"/>
  </cols>
  <sheetData>
    <row r="1" spans="1:10" ht="15.75" thickBot="1" x14ac:dyDescent="0.3">
      <c r="A1" s="8" t="s">
        <v>0</v>
      </c>
      <c r="B1" s="9"/>
      <c r="D1" s="8" t="s">
        <v>52</v>
      </c>
      <c r="E1" s="9" t="s">
        <v>53</v>
      </c>
      <c r="I1" s="8" t="s">
        <v>54</v>
      </c>
      <c r="J1" s="9"/>
    </row>
    <row r="3" spans="1:10" x14ac:dyDescent="0.25">
      <c r="A3" s="2" t="s">
        <v>15</v>
      </c>
      <c r="B3" s="3">
        <v>0.18824299999999999</v>
      </c>
      <c r="D3" s="2" t="s">
        <v>12</v>
      </c>
      <c r="E3" s="3">
        <v>0.129106</v>
      </c>
      <c r="I3" s="2" t="s">
        <v>55</v>
      </c>
      <c r="J3" s="4">
        <v>0.87112800000000001</v>
      </c>
    </row>
    <row r="4" spans="1:10" x14ac:dyDescent="0.25">
      <c r="A4" s="2" t="s">
        <v>16</v>
      </c>
      <c r="B4" s="3">
        <v>7.8283000000000005E-2</v>
      </c>
      <c r="D4" s="2" t="s">
        <v>39</v>
      </c>
      <c r="E4" s="3">
        <v>0.11376500000000001</v>
      </c>
      <c r="I4" s="2" t="s">
        <v>56</v>
      </c>
      <c r="J4" s="4">
        <v>0.12887199999999999</v>
      </c>
    </row>
    <row r="5" spans="1:10" x14ac:dyDescent="0.25">
      <c r="A5" s="2" t="s">
        <v>17</v>
      </c>
      <c r="B5" s="3">
        <v>6.0248999999999997E-2</v>
      </c>
      <c r="D5" s="2" t="s">
        <v>1</v>
      </c>
      <c r="E5" s="3">
        <v>7.2017999999999999E-2</v>
      </c>
    </row>
    <row r="6" spans="1:10" x14ac:dyDescent="0.25">
      <c r="A6" s="2" t="s">
        <v>18</v>
      </c>
      <c r="B6" s="3">
        <v>5.9664000000000002E-2</v>
      </c>
      <c r="D6" s="2" t="s">
        <v>40</v>
      </c>
      <c r="E6" s="3">
        <v>6.9324999999999998E-2</v>
      </c>
    </row>
    <row r="7" spans="1:10" ht="15.75" thickBot="1" x14ac:dyDescent="0.3">
      <c r="A7" s="2" t="s">
        <v>19</v>
      </c>
      <c r="B7" s="3">
        <v>5.8550999999999999E-2</v>
      </c>
      <c r="D7" s="2" t="s">
        <v>5</v>
      </c>
      <c r="E7" s="3">
        <v>6.7041000000000003E-2</v>
      </c>
    </row>
    <row r="8" spans="1:10" ht="15.75" thickBot="1" x14ac:dyDescent="0.3">
      <c r="A8" s="2" t="s">
        <v>20</v>
      </c>
      <c r="B8" s="3">
        <v>5.7321999999999998E-2</v>
      </c>
      <c r="D8" s="2" t="s">
        <v>2</v>
      </c>
      <c r="E8" s="3">
        <v>5.7438999999999997E-2</v>
      </c>
      <c r="I8" s="8" t="s">
        <v>57</v>
      </c>
      <c r="J8" s="9"/>
    </row>
    <row r="9" spans="1:10" x14ac:dyDescent="0.25">
      <c r="A9" s="2" t="s">
        <v>21</v>
      </c>
      <c r="B9" s="3">
        <v>5.2110999999999998E-2</v>
      </c>
      <c r="D9" s="2" t="s">
        <v>4</v>
      </c>
      <c r="E9" s="3">
        <v>5.2989000000000001E-2</v>
      </c>
    </row>
    <row r="10" spans="1:10" x14ac:dyDescent="0.25">
      <c r="A10" s="2" t="s">
        <v>22</v>
      </c>
      <c r="B10" s="3">
        <v>4.9535000000000003E-2</v>
      </c>
      <c r="D10" s="2" t="s">
        <v>26</v>
      </c>
      <c r="E10" s="3">
        <v>5.1291000000000003E-2</v>
      </c>
      <c r="I10" s="2" t="s">
        <v>58</v>
      </c>
      <c r="J10" s="4">
        <v>0.405644</v>
      </c>
    </row>
    <row r="11" spans="1:10" x14ac:dyDescent="0.25">
      <c r="A11" s="2" t="s">
        <v>23</v>
      </c>
      <c r="B11" s="3">
        <v>4.9182999999999998E-2</v>
      </c>
      <c r="D11" s="2" t="s">
        <v>3</v>
      </c>
      <c r="E11" s="3">
        <v>4.6664999999999998E-2</v>
      </c>
      <c r="I11" s="2" t="s">
        <v>59</v>
      </c>
      <c r="J11" s="4">
        <v>0.39246999999999999</v>
      </c>
    </row>
    <row r="12" spans="1:10" x14ac:dyDescent="0.25">
      <c r="A12" s="2" t="s">
        <v>24</v>
      </c>
      <c r="B12" s="3">
        <v>4.5025999999999997E-2</v>
      </c>
      <c r="D12" s="2" t="s">
        <v>6</v>
      </c>
      <c r="E12" s="3">
        <v>4.3152000000000003E-2</v>
      </c>
      <c r="I12" s="2" t="s">
        <v>60</v>
      </c>
      <c r="J12" s="4">
        <v>0.110545</v>
      </c>
    </row>
    <row r="13" spans="1:10" x14ac:dyDescent="0.25">
      <c r="A13" s="2" t="s">
        <v>25</v>
      </c>
      <c r="B13" s="3">
        <v>4.2097999999999997E-2</v>
      </c>
      <c r="D13" s="2" t="s">
        <v>41</v>
      </c>
      <c r="E13" s="4">
        <v>3.9463999999999999E-2</v>
      </c>
      <c r="I13" s="2" t="s">
        <v>61</v>
      </c>
      <c r="J13" s="4">
        <v>9.1340000000000005E-2</v>
      </c>
    </row>
    <row r="14" spans="1:10" x14ac:dyDescent="0.25">
      <c r="A14" s="2" t="s">
        <v>26</v>
      </c>
      <c r="B14" s="4">
        <v>3.882E-2</v>
      </c>
      <c r="D14" s="2" t="s">
        <v>7</v>
      </c>
      <c r="E14" s="4">
        <v>3.7941000000000003E-2</v>
      </c>
    </row>
    <row r="15" spans="1:10" ht="15.75" thickBot="1" x14ac:dyDescent="0.3">
      <c r="A15" s="2" t="s">
        <v>27</v>
      </c>
      <c r="B15" s="4">
        <v>3.8233999999999997E-2</v>
      </c>
      <c r="D15" s="2" t="s">
        <v>42</v>
      </c>
      <c r="E15" s="4">
        <v>3.0856999999999999E-2</v>
      </c>
    </row>
    <row r="16" spans="1:10" ht="15.75" thickBot="1" x14ac:dyDescent="0.3">
      <c r="A16" s="2" t="s">
        <v>28</v>
      </c>
      <c r="B16" s="4">
        <v>3.1734999999999999E-2</v>
      </c>
      <c r="D16" s="2" t="s">
        <v>8</v>
      </c>
      <c r="E16" s="4">
        <v>2.828E-2</v>
      </c>
      <c r="I16" s="8" t="s">
        <v>62</v>
      </c>
      <c r="J16" s="9"/>
    </row>
    <row r="17" spans="1:10" x14ac:dyDescent="0.25">
      <c r="A17" s="2" t="s">
        <v>29</v>
      </c>
      <c r="B17" s="4">
        <v>2.9333999999999999E-2</v>
      </c>
      <c r="D17" s="2" t="s">
        <v>43</v>
      </c>
      <c r="E17" s="4">
        <v>2.6407E-2</v>
      </c>
    </row>
    <row r="18" spans="1:10" x14ac:dyDescent="0.25">
      <c r="A18" s="2" t="s">
        <v>30</v>
      </c>
      <c r="B18" s="4">
        <v>2.5996999999999999E-2</v>
      </c>
      <c r="D18" s="2" t="s">
        <v>11</v>
      </c>
      <c r="E18" s="4">
        <v>2.4649999999999998E-2</v>
      </c>
      <c r="I18" s="5">
        <v>0</v>
      </c>
      <c r="J18" s="3">
        <v>0.84343299999999999</v>
      </c>
    </row>
    <row r="19" spans="1:10" x14ac:dyDescent="0.25">
      <c r="A19" s="2" t="s">
        <v>31</v>
      </c>
      <c r="B19" s="4">
        <v>2.5763000000000001E-2</v>
      </c>
      <c r="D19" s="2" t="s">
        <v>44</v>
      </c>
      <c r="E19" s="4">
        <v>2.1839999999999998E-2</v>
      </c>
      <c r="I19" s="2">
        <v>5000</v>
      </c>
      <c r="J19" s="4">
        <v>6.2649999999999997E-3</v>
      </c>
    </row>
    <row r="20" spans="1:10" x14ac:dyDescent="0.25">
      <c r="A20" s="2" t="s">
        <v>32</v>
      </c>
      <c r="B20" s="4">
        <v>2.2015E-2</v>
      </c>
      <c r="D20" s="2" t="s">
        <v>10</v>
      </c>
      <c r="E20" s="4">
        <v>2.0552000000000001E-2</v>
      </c>
    </row>
    <row r="21" spans="1:10" ht="15.75" thickBot="1" x14ac:dyDescent="0.3">
      <c r="A21" s="2" t="s">
        <v>33</v>
      </c>
      <c r="B21" s="4">
        <v>1.8268E-2</v>
      </c>
      <c r="D21" s="2" t="s">
        <v>45</v>
      </c>
      <c r="E21" s="4">
        <v>1.8561000000000001E-2</v>
      </c>
    </row>
    <row r="22" spans="1:10" ht="15.75" thickBot="1" x14ac:dyDescent="0.3">
      <c r="A22" s="2" t="s">
        <v>34</v>
      </c>
      <c r="B22" s="4">
        <v>1.6219000000000001E-2</v>
      </c>
      <c r="D22" s="2" t="s">
        <v>46</v>
      </c>
      <c r="E22" s="4">
        <v>1.2763999999999999E-2</v>
      </c>
      <c r="I22" s="8" t="s">
        <v>63</v>
      </c>
      <c r="J22" s="9"/>
    </row>
    <row r="23" spans="1:10" x14ac:dyDescent="0.25">
      <c r="A23" s="2" t="s">
        <v>35</v>
      </c>
      <c r="B23" s="4">
        <v>6.6750000000000004E-3</v>
      </c>
      <c r="D23" s="2" t="s">
        <v>47</v>
      </c>
      <c r="E23" s="4">
        <v>1.0187999999999999E-2</v>
      </c>
    </row>
    <row r="24" spans="1:10" x14ac:dyDescent="0.25">
      <c r="A24" s="2" t="s">
        <v>36</v>
      </c>
      <c r="B24" s="4">
        <v>3.045E-3</v>
      </c>
      <c r="D24" s="2" t="s">
        <v>48</v>
      </c>
      <c r="E24" s="4">
        <v>1.0187999999999999E-2</v>
      </c>
      <c r="I24" s="5">
        <v>0</v>
      </c>
      <c r="J24" s="3">
        <v>0.855846</v>
      </c>
    </row>
    <row r="25" spans="1:10" x14ac:dyDescent="0.25">
      <c r="A25" s="2" t="s">
        <v>37</v>
      </c>
      <c r="B25" s="4">
        <v>1.815E-3</v>
      </c>
      <c r="D25" s="2" t="s">
        <v>49</v>
      </c>
      <c r="E25" s="4">
        <v>6.4409999999999997E-3</v>
      </c>
      <c r="I25" s="2">
        <v>1</v>
      </c>
      <c r="J25" s="4">
        <v>5.3164999999999997E-2</v>
      </c>
    </row>
    <row r="26" spans="1:10" x14ac:dyDescent="0.25">
      <c r="A26" s="2" t="s">
        <v>14</v>
      </c>
      <c r="B26" s="4">
        <v>1.7570000000000001E-3</v>
      </c>
      <c r="D26" s="2" t="s">
        <v>13</v>
      </c>
      <c r="E26" s="4">
        <v>5.0939999999999996E-3</v>
      </c>
    </row>
    <row r="27" spans="1:10" x14ac:dyDescent="0.25">
      <c r="A27" s="2" t="s">
        <v>38</v>
      </c>
      <c r="B27" s="4">
        <v>5.8999999999999998E-5</v>
      </c>
      <c r="D27" s="2" t="s">
        <v>50</v>
      </c>
      <c r="E27" s="4">
        <v>3.9230000000000003E-3</v>
      </c>
      <c r="I27" s="1" t="s">
        <v>64</v>
      </c>
    </row>
    <row r="28" spans="1:10" x14ac:dyDescent="0.25">
      <c r="A28" s="1"/>
      <c r="D28" s="2" t="s">
        <v>51</v>
      </c>
      <c r="E28" s="4">
        <v>5.8999999999999998E-5</v>
      </c>
    </row>
    <row r="29" spans="1:10" ht="15.75" thickBot="1" x14ac:dyDescent="0.3">
      <c r="I29" s="5">
        <v>0</v>
      </c>
      <c r="J29" s="3">
        <v>0.91439800000000004</v>
      </c>
    </row>
    <row r="30" spans="1:10" ht="15.75" thickBot="1" x14ac:dyDescent="0.3">
      <c r="A30" s="8" t="s">
        <v>71</v>
      </c>
      <c r="B30" s="9"/>
      <c r="I30" s="2">
        <v>100000</v>
      </c>
      <c r="J30" s="4">
        <v>1.6980000000000001E-3</v>
      </c>
    </row>
    <row r="31" spans="1:10" ht="15.75" thickBot="1" x14ac:dyDescent="0.3"/>
    <row r="32" spans="1:10" ht="15.75" thickBot="1" x14ac:dyDescent="0.3">
      <c r="A32" s="5" t="s">
        <v>72</v>
      </c>
      <c r="B32" s="3">
        <v>0.24052899999999999</v>
      </c>
      <c r="I32" s="8" t="s">
        <v>65</v>
      </c>
      <c r="J32" s="9"/>
    </row>
    <row r="33" spans="1:10" x14ac:dyDescent="0.25">
      <c r="A33" s="5">
        <v>54</v>
      </c>
      <c r="B33" s="3">
        <v>0.13841600000000001</v>
      </c>
    </row>
    <row r="34" spans="1:10" x14ac:dyDescent="0.25">
      <c r="A34" s="2">
        <v>23</v>
      </c>
      <c r="B34" s="4">
        <v>6.3353000000000007E-2</v>
      </c>
      <c r="I34" s="2" t="s">
        <v>66</v>
      </c>
      <c r="J34" s="4">
        <v>0.49675000000000002</v>
      </c>
    </row>
    <row r="35" spans="1:10" x14ac:dyDescent="0.25">
      <c r="A35" s="2">
        <v>72</v>
      </c>
      <c r="B35" s="4">
        <v>6.0541999999999999E-2</v>
      </c>
      <c r="I35" s="2" t="s">
        <v>67</v>
      </c>
      <c r="J35" s="4">
        <v>0.405644</v>
      </c>
    </row>
    <row r="36" spans="1:10" x14ac:dyDescent="0.25">
      <c r="A36" s="2">
        <v>81</v>
      </c>
      <c r="B36" s="4">
        <v>5.8083000000000003E-2</v>
      </c>
      <c r="I36" s="2" t="s">
        <v>68</v>
      </c>
      <c r="J36" s="4">
        <v>9.7604999999999997E-2</v>
      </c>
    </row>
    <row r="37" spans="1:10" ht="15.75" thickBot="1" x14ac:dyDescent="0.3">
      <c r="A37" s="2">
        <v>56</v>
      </c>
      <c r="B37" s="4">
        <v>5.738E-2</v>
      </c>
    </row>
    <row r="38" spans="1:10" ht="15.75" thickBot="1" x14ac:dyDescent="0.3">
      <c r="A38" s="2">
        <v>62</v>
      </c>
      <c r="B38" s="4">
        <v>5.2403999999999999E-2</v>
      </c>
      <c r="I38" s="8" t="s">
        <v>69</v>
      </c>
      <c r="J38" s="9"/>
    </row>
    <row r="39" spans="1:10" x14ac:dyDescent="0.25">
      <c r="A39" s="2">
        <v>44</v>
      </c>
      <c r="B39" s="4">
        <v>4.3561999999999997E-2</v>
      </c>
    </row>
    <row r="40" spans="1:10" x14ac:dyDescent="0.25">
      <c r="A40" s="2">
        <v>45</v>
      </c>
      <c r="B40" s="4">
        <v>3.9697999999999997E-2</v>
      </c>
      <c r="I40" s="5">
        <v>0</v>
      </c>
      <c r="J40" s="3">
        <v>0.41237800000000002</v>
      </c>
    </row>
    <row r="41" spans="1:10" x14ac:dyDescent="0.25">
      <c r="A41" s="2">
        <v>33</v>
      </c>
      <c r="B41" s="4">
        <v>2.9978000000000001E-2</v>
      </c>
      <c r="I41" s="5">
        <v>1</v>
      </c>
      <c r="J41" s="3">
        <v>0.25967600000000002</v>
      </c>
    </row>
    <row r="42" spans="1:10" x14ac:dyDescent="0.25">
      <c r="A42" s="2">
        <v>31</v>
      </c>
      <c r="B42" s="4">
        <v>2.8982999999999998E-2</v>
      </c>
      <c r="I42" s="5">
        <v>2</v>
      </c>
      <c r="J42" s="3">
        <v>9.1282000000000002E-2</v>
      </c>
    </row>
    <row r="43" spans="1:10" x14ac:dyDescent="0.25">
      <c r="A43" s="2">
        <v>71</v>
      </c>
      <c r="B43" s="4">
        <v>2.7812E-2</v>
      </c>
      <c r="I43" s="2">
        <v>3</v>
      </c>
      <c r="J43" s="4">
        <v>4.5553000000000003E-2</v>
      </c>
    </row>
    <row r="44" spans="1:10" x14ac:dyDescent="0.25">
      <c r="A44" s="2">
        <v>61</v>
      </c>
      <c r="B44" s="4">
        <v>2.6523999999999999E-2</v>
      </c>
      <c r="I44" s="2">
        <v>4</v>
      </c>
      <c r="J44" s="4">
        <v>3.3667000000000002E-2</v>
      </c>
    </row>
    <row r="45" spans="1:10" x14ac:dyDescent="0.25">
      <c r="A45" s="2">
        <v>42</v>
      </c>
      <c r="B45" s="4">
        <v>2.5353000000000001E-2</v>
      </c>
      <c r="I45" s="2">
        <v>5</v>
      </c>
      <c r="J45" s="4">
        <v>2.3538E-2</v>
      </c>
    </row>
    <row r="46" spans="1:10" x14ac:dyDescent="0.25">
      <c r="A46" s="2">
        <v>51</v>
      </c>
      <c r="B46" s="4">
        <v>2.2894000000000001E-2</v>
      </c>
      <c r="I46" s="2">
        <v>6</v>
      </c>
      <c r="J46" s="4">
        <v>2.0669E-2</v>
      </c>
    </row>
    <row r="47" spans="1:10" x14ac:dyDescent="0.25">
      <c r="A47" s="2">
        <v>48</v>
      </c>
      <c r="B47" s="4">
        <v>2.0142E-2</v>
      </c>
      <c r="I47" s="2">
        <v>7</v>
      </c>
      <c r="J47" s="4">
        <v>1.3818E-2</v>
      </c>
    </row>
    <row r="48" spans="1:10" x14ac:dyDescent="0.25">
      <c r="A48" s="2">
        <v>53</v>
      </c>
      <c r="B48" s="4">
        <v>1.7038000000000001E-2</v>
      </c>
      <c r="I48" s="2">
        <v>8</v>
      </c>
      <c r="J48" s="4">
        <v>1.1476E-2</v>
      </c>
    </row>
    <row r="49" spans="1:10" x14ac:dyDescent="0.25">
      <c r="A49" s="2">
        <v>32</v>
      </c>
      <c r="B49" s="4">
        <v>1.6102000000000002E-2</v>
      </c>
      <c r="I49" s="2">
        <v>10</v>
      </c>
      <c r="J49" s="4">
        <v>1.0187999999999999E-2</v>
      </c>
    </row>
    <row r="50" spans="1:10" x14ac:dyDescent="0.25">
      <c r="A50" s="2">
        <v>52</v>
      </c>
      <c r="B50" s="4">
        <v>1.2354E-2</v>
      </c>
      <c r="I50" s="2">
        <v>9</v>
      </c>
      <c r="J50" s="4">
        <v>8.2559999999999995E-3</v>
      </c>
    </row>
    <row r="51" spans="1:10" ht="15.75" thickBot="1" x14ac:dyDescent="0.3">
      <c r="A51" s="2">
        <v>11</v>
      </c>
      <c r="B51" s="4">
        <v>9.0749999999999997E-3</v>
      </c>
    </row>
    <row r="52" spans="1:10" ht="15.75" thickBot="1" x14ac:dyDescent="0.3">
      <c r="A52" s="2">
        <v>92</v>
      </c>
      <c r="B52" s="4">
        <v>4.45E-3</v>
      </c>
      <c r="I52" s="8" t="s">
        <v>70</v>
      </c>
      <c r="J52" s="9"/>
    </row>
    <row r="53" spans="1:10" x14ac:dyDescent="0.25">
      <c r="A53" s="2">
        <v>49</v>
      </c>
      <c r="B53" s="4">
        <v>2.5760000000000002E-3</v>
      </c>
      <c r="G53" s="10"/>
      <c r="H53" s="11"/>
    </row>
    <row r="54" spans="1:10" x14ac:dyDescent="0.25">
      <c r="A54" s="2">
        <v>22</v>
      </c>
      <c r="B54" s="4">
        <v>1.5809999999999999E-3</v>
      </c>
      <c r="I54" s="5">
        <v>0</v>
      </c>
      <c r="J54" s="3">
        <v>0.47514499999999998</v>
      </c>
    </row>
    <row r="55" spans="1:10" x14ac:dyDescent="0.25">
      <c r="A55" s="2">
        <v>21</v>
      </c>
      <c r="B55" s="4">
        <v>9.3700000000000001E-4</v>
      </c>
      <c r="I55" s="2">
        <v>150000</v>
      </c>
      <c r="J55" s="4">
        <v>0.209673</v>
      </c>
    </row>
    <row r="56" spans="1:10" x14ac:dyDescent="0.25">
      <c r="A56" s="2">
        <v>55</v>
      </c>
      <c r="B56" s="4">
        <v>2.34E-4</v>
      </c>
      <c r="I56" s="2">
        <v>60000</v>
      </c>
      <c r="J56" s="4">
        <v>8.0214999999999995E-2</v>
      </c>
    </row>
    <row r="57" spans="1:10" ht="15.75" thickBot="1" x14ac:dyDescent="0.3">
      <c r="I57" s="2">
        <v>100000</v>
      </c>
      <c r="J57" s="4">
        <v>6.8510000000000003E-3</v>
      </c>
    </row>
    <row r="58" spans="1:10" ht="15.75" thickBot="1" x14ac:dyDescent="0.3">
      <c r="A58" s="8" t="s">
        <v>73</v>
      </c>
      <c r="B58" s="9"/>
    </row>
    <row r="59" spans="1:10" x14ac:dyDescent="0.25">
      <c r="I59" s="1" t="s">
        <v>81</v>
      </c>
    </row>
    <row r="60" spans="1:10" x14ac:dyDescent="0.25">
      <c r="A60" s="5" t="s">
        <v>74</v>
      </c>
      <c r="B60" s="3">
        <v>0.309971</v>
      </c>
    </row>
    <row r="61" spans="1:10" x14ac:dyDescent="0.25">
      <c r="A61" s="5" t="s">
        <v>75</v>
      </c>
      <c r="B61" s="3">
        <v>0.29217199999999999</v>
      </c>
      <c r="I61" s="2" t="s">
        <v>82</v>
      </c>
      <c r="J61" s="4">
        <v>0.73587400000000003</v>
      </c>
    </row>
    <row r="62" spans="1:10" x14ac:dyDescent="0.25">
      <c r="A62" s="5" t="s">
        <v>76</v>
      </c>
      <c r="B62" s="3">
        <v>0.22513</v>
      </c>
      <c r="I62" s="2" t="s">
        <v>76</v>
      </c>
      <c r="J62" s="4">
        <v>0.183559</v>
      </c>
    </row>
    <row r="63" spans="1:10" x14ac:dyDescent="0.25">
      <c r="A63" s="2" t="s">
        <v>77</v>
      </c>
      <c r="B63" s="4">
        <v>0.162832</v>
      </c>
      <c r="I63" s="2" t="s">
        <v>9</v>
      </c>
      <c r="J63" s="4">
        <v>8.0567E-2</v>
      </c>
    </row>
    <row r="64" spans="1:10" ht="15.75" thickBot="1" x14ac:dyDescent="0.3">
      <c r="A64" s="2" t="s">
        <v>78</v>
      </c>
      <c r="B64" s="4">
        <v>5.3280000000000003E-3</v>
      </c>
    </row>
    <row r="65" spans="1:10" ht="15.75" thickBot="1" x14ac:dyDescent="0.3">
      <c r="A65" s="2" t="s">
        <v>79</v>
      </c>
      <c r="B65" s="4">
        <v>3.4550000000000002E-3</v>
      </c>
      <c r="I65" s="8" t="s">
        <v>83</v>
      </c>
      <c r="J65" s="9"/>
    </row>
    <row r="66" spans="1:10" x14ac:dyDescent="0.25">
      <c r="A66" s="2" t="s">
        <v>80</v>
      </c>
      <c r="B66" s="4">
        <v>1.1119999999999999E-3</v>
      </c>
    </row>
    <row r="67" spans="1:10" x14ac:dyDescent="0.25">
      <c r="I67" s="5" t="s">
        <v>84</v>
      </c>
      <c r="J67" s="3">
        <v>0.50658700000000001</v>
      </c>
    </row>
    <row r="68" spans="1:10" x14ac:dyDescent="0.25">
      <c r="I68" s="5" t="s">
        <v>85</v>
      </c>
      <c r="J68" s="3">
        <v>0.30616500000000002</v>
      </c>
    </row>
    <row r="69" spans="1:10" x14ac:dyDescent="0.25">
      <c r="I69" s="2" t="s">
        <v>76</v>
      </c>
      <c r="J69" s="4">
        <v>0.133497</v>
      </c>
    </row>
    <row r="70" spans="1:10" x14ac:dyDescent="0.25">
      <c r="I70" s="2" t="s">
        <v>86</v>
      </c>
      <c r="J70" s="4">
        <v>4.4674999999999999E-2</v>
      </c>
    </row>
    <row r="71" spans="1:10" x14ac:dyDescent="0.25">
      <c r="I71" s="2" t="s">
        <v>87</v>
      </c>
      <c r="J71" s="4">
        <v>6.5579999999999996E-3</v>
      </c>
    </row>
    <row r="72" spans="1:10" x14ac:dyDescent="0.25">
      <c r="I72" s="2" t="s">
        <v>88</v>
      </c>
      <c r="J72" s="4">
        <v>2.4009999999999999E-3</v>
      </c>
    </row>
    <row r="73" spans="1:10" x14ac:dyDescent="0.25">
      <c r="I73" s="2" t="s">
        <v>89</v>
      </c>
      <c r="J73" s="4">
        <v>1.17E-4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0"/>
  <sheetViews>
    <sheetView tabSelected="1" topLeftCell="A40" workbookViewId="0">
      <selection activeCell="I69" sqref="I69"/>
    </sheetView>
  </sheetViews>
  <sheetFormatPr defaultRowHeight="15" x14ac:dyDescent="0.25"/>
  <cols>
    <col min="1" max="1" width="47.5703125" bestFit="1" customWidth="1"/>
    <col min="2" max="2" width="32.7109375" bestFit="1" customWidth="1"/>
    <col min="3" max="3" width="8.5703125" style="35" bestFit="1" customWidth="1"/>
    <col min="4" max="4" width="11.7109375" bestFit="1" customWidth="1"/>
    <col min="5" max="5" width="11.7109375" customWidth="1"/>
    <col min="6" max="6" width="32.85546875" bestFit="1" customWidth="1"/>
    <col min="7" max="7" width="25.5703125" bestFit="1" customWidth="1"/>
    <col min="8" max="8" width="9.5703125" bestFit="1" customWidth="1"/>
    <col min="9" max="9" width="43.5703125" customWidth="1"/>
    <col min="10" max="10" width="47.5703125" bestFit="1" customWidth="1"/>
    <col min="11" max="11" width="26.7109375" bestFit="1" customWidth="1"/>
    <col min="22" max="22" width="47.5703125" bestFit="1" customWidth="1"/>
    <col min="23" max="23" width="36.5703125" bestFit="1" customWidth="1"/>
    <col min="25" max="25" width="12.140625" bestFit="1" customWidth="1"/>
  </cols>
  <sheetData>
    <row r="1" spans="1:33" ht="14.25" customHeight="1" x14ac:dyDescent="0.25">
      <c r="A1" s="2" t="s">
        <v>90</v>
      </c>
      <c r="B1" s="4" t="s">
        <v>91</v>
      </c>
      <c r="C1" s="33"/>
      <c r="J1" s="2" t="s">
        <v>90</v>
      </c>
      <c r="K1" s="4" t="s">
        <v>93</v>
      </c>
      <c r="L1" s="4"/>
      <c r="M1" s="11"/>
      <c r="N1" s="11"/>
      <c r="O1" s="11"/>
      <c r="P1" s="11"/>
      <c r="Q1" s="11"/>
      <c r="R1" s="11"/>
      <c r="S1" s="11"/>
      <c r="V1" s="2" t="s">
        <v>90</v>
      </c>
      <c r="W1" s="4" t="s">
        <v>95</v>
      </c>
      <c r="X1" s="4"/>
    </row>
    <row r="2" spans="1:33" ht="14.25" customHeight="1" x14ac:dyDescent="0.25">
      <c r="A2" s="2" t="s">
        <v>67</v>
      </c>
      <c r="B2" s="4" t="s">
        <v>86</v>
      </c>
      <c r="C2" s="33">
        <v>1.6219000000000001E-2</v>
      </c>
      <c r="J2" s="2" t="s">
        <v>67</v>
      </c>
      <c r="K2" s="4" t="s">
        <v>10</v>
      </c>
      <c r="L2" s="4">
        <v>1.0773E-2</v>
      </c>
      <c r="M2" s="11"/>
      <c r="N2" s="11"/>
      <c r="O2" s="11"/>
      <c r="P2" s="11"/>
      <c r="Q2" s="11"/>
      <c r="R2" s="11"/>
      <c r="S2" s="11"/>
      <c r="V2" s="2" t="s">
        <v>67</v>
      </c>
      <c r="W2" s="4" t="s">
        <v>30</v>
      </c>
      <c r="X2" s="4">
        <v>1.3818E-2</v>
      </c>
      <c r="AA2" t="s">
        <v>112</v>
      </c>
    </row>
    <row r="3" spans="1:33" x14ac:dyDescent="0.25">
      <c r="A3" s="2"/>
      <c r="B3" s="4" t="s">
        <v>85</v>
      </c>
      <c r="C3" s="33">
        <v>0.131741</v>
      </c>
      <c r="J3" s="2"/>
      <c r="K3" s="4" t="s">
        <v>40</v>
      </c>
      <c r="L3" s="4">
        <v>1.8268E-2</v>
      </c>
      <c r="M3" s="11"/>
      <c r="N3" s="11"/>
      <c r="O3" s="11"/>
      <c r="P3" s="11"/>
      <c r="Q3" s="11"/>
      <c r="R3" s="11"/>
      <c r="S3" s="11"/>
      <c r="V3" s="2"/>
      <c r="W3" s="4" t="s">
        <v>18</v>
      </c>
      <c r="X3" s="4">
        <v>1.3525000000000001E-2</v>
      </c>
    </row>
    <row r="4" spans="1:33" ht="48" x14ac:dyDescent="0.25">
      <c r="A4" s="2"/>
      <c r="B4" s="4" t="s">
        <v>76</v>
      </c>
      <c r="C4" s="33">
        <v>6.1011000000000003E-2</v>
      </c>
      <c r="J4" s="2"/>
      <c r="K4" s="4" t="s">
        <v>5</v>
      </c>
      <c r="L4" s="4">
        <v>2.5000999999999999E-2</v>
      </c>
      <c r="M4" s="11"/>
      <c r="N4" s="11"/>
      <c r="O4" s="11"/>
      <c r="P4" s="11"/>
      <c r="Q4" s="11"/>
      <c r="R4" s="11"/>
      <c r="S4" s="11"/>
      <c r="V4" s="2"/>
      <c r="W4" s="4" t="s">
        <v>37</v>
      </c>
      <c r="X4" s="4">
        <v>1.17E-4</v>
      </c>
      <c r="AA4" s="16" t="s">
        <v>100</v>
      </c>
      <c r="AB4" s="16" t="s">
        <v>97</v>
      </c>
      <c r="AC4" s="16" t="s">
        <v>99</v>
      </c>
      <c r="AD4" s="16" t="s">
        <v>103</v>
      </c>
      <c r="AE4" s="16" t="s">
        <v>107</v>
      </c>
      <c r="AF4" s="16" t="s">
        <v>105</v>
      </c>
      <c r="AG4" s="15"/>
    </row>
    <row r="5" spans="1:33" ht="48" x14ac:dyDescent="0.25">
      <c r="A5" s="2"/>
      <c r="B5" s="4" t="s">
        <v>87</v>
      </c>
      <c r="C5" s="33">
        <v>2.6350000000000002E-3</v>
      </c>
      <c r="J5" s="2"/>
      <c r="K5" s="4" t="s">
        <v>26</v>
      </c>
      <c r="L5" s="4">
        <v>1.5925999999999999E-2</v>
      </c>
      <c r="M5" s="11"/>
      <c r="N5" s="11"/>
      <c r="O5" s="11"/>
      <c r="P5" s="11"/>
      <c r="Q5" s="11"/>
      <c r="R5" s="11"/>
      <c r="S5" s="11"/>
      <c r="V5" s="2"/>
      <c r="W5" s="4" t="s">
        <v>26</v>
      </c>
      <c r="X5" s="4">
        <v>1.2179000000000001E-2</v>
      </c>
      <c r="AA5" s="17" t="s">
        <v>100</v>
      </c>
      <c r="AB5" s="18">
        <v>1</v>
      </c>
      <c r="AC5" s="18">
        <v>0.27204899999999999</v>
      </c>
      <c r="AD5" s="18">
        <v>0.19317100000000001</v>
      </c>
      <c r="AE5" s="18">
        <v>0.21279899999999999</v>
      </c>
      <c r="AF5" s="18">
        <v>0.192408</v>
      </c>
      <c r="AG5" s="18">
        <v>7.6860999999999999E-2</v>
      </c>
    </row>
    <row r="6" spans="1:33" ht="48" x14ac:dyDescent="0.25">
      <c r="A6" s="2"/>
      <c r="B6" s="4" t="s">
        <v>92</v>
      </c>
      <c r="C6" s="33">
        <v>6.4400000000000004E-4</v>
      </c>
      <c r="J6" s="2"/>
      <c r="K6" s="4" t="s">
        <v>7</v>
      </c>
      <c r="L6" s="4">
        <v>1.4345E-2</v>
      </c>
      <c r="M6" s="11"/>
      <c r="N6" s="11"/>
      <c r="O6" s="11"/>
      <c r="P6" s="11"/>
      <c r="Q6" s="11"/>
      <c r="R6" s="11"/>
      <c r="S6" s="11"/>
      <c r="V6" s="2"/>
      <c r="W6" s="4" t="s">
        <v>34</v>
      </c>
      <c r="X6" s="4">
        <v>7.0260000000000001E-3</v>
      </c>
      <c r="AA6" s="19" t="s">
        <v>97</v>
      </c>
      <c r="AB6" s="20">
        <v>0.27204899999999999</v>
      </c>
      <c r="AC6" s="20">
        <v>1</v>
      </c>
      <c r="AD6" s="20">
        <v>0.31311299999999997</v>
      </c>
      <c r="AE6" s="20">
        <v>0.23370299999999999</v>
      </c>
      <c r="AF6" s="20">
        <v>0.325602</v>
      </c>
      <c r="AG6" s="20">
        <v>0.15990799999999999</v>
      </c>
    </row>
    <row r="7" spans="1:33" ht="36" x14ac:dyDescent="0.25">
      <c r="A7" s="2"/>
      <c r="B7" s="4" t="s">
        <v>84</v>
      </c>
      <c r="C7" s="33">
        <v>0.19339500000000001</v>
      </c>
      <c r="J7" s="2"/>
      <c r="K7" s="4" t="s">
        <v>47</v>
      </c>
      <c r="L7" s="4">
        <v>5.1529999999999996E-3</v>
      </c>
      <c r="M7" s="11"/>
      <c r="N7" s="11"/>
      <c r="O7" s="11"/>
      <c r="P7" s="11"/>
      <c r="Q7" s="11"/>
      <c r="R7" s="11"/>
      <c r="S7" s="11"/>
      <c r="V7" s="2"/>
      <c r="W7" s="4" t="s">
        <v>23</v>
      </c>
      <c r="X7" s="4">
        <v>1.7097000000000001E-2</v>
      </c>
      <c r="AA7" s="17" t="s">
        <v>99</v>
      </c>
      <c r="AB7" s="18">
        <v>0.19317100000000001</v>
      </c>
      <c r="AC7" s="18">
        <v>0.31311299999999997</v>
      </c>
      <c r="AD7" s="18">
        <v>1</v>
      </c>
      <c r="AE7" s="18">
        <v>0.48498999999999998</v>
      </c>
      <c r="AF7" s="18">
        <v>0.95927799999999996</v>
      </c>
      <c r="AG7" s="18">
        <v>0.33905200000000002</v>
      </c>
    </row>
    <row r="8" spans="1:33" ht="36" x14ac:dyDescent="0.25">
      <c r="A8" s="6" t="s">
        <v>66</v>
      </c>
      <c r="B8" s="7" t="s">
        <v>89</v>
      </c>
      <c r="C8" s="39">
        <v>5.8999999999999998E-5</v>
      </c>
      <c r="J8" s="2"/>
      <c r="K8" s="4" t="s">
        <v>6</v>
      </c>
      <c r="L8" s="4">
        <v>1.8561000000000001E-2</v>
      </c>
      <c r="M8" s="11"/>
      <c r="N8" s="11"/>
      <c r="O8" s="11"/>
      <c r="P8" s="11"/>
      <c r="Q8" s="11"/>
      <c r="R8" s="11"/>
      <c r="S8" s="11"/>
      <c r="V8" s="2"/>
      <c r="W8" s="4" t="s">
        <v>27</v>
      </c>
      <c r="X8" s="4">
        <v>1.5048000000000001E-2</v>
      </c>
      <c r="AA8" s="19" t="s">
        <v>103</v>
      </c>
      <c r="AB8" s="20">
        <v>0.21279899999999999</v>
      </c>
      <c r="AC8" s="20">
        <v>0.23370299999999999</v>
      </c>
      <c r="AD8" s="20">
        <v>0.48498999999999998</v>
      </c>
      <c r="AE8" s="20">
        <v>1</v>
      </c>
      <c r="AF8" s="20">
        <v>0.49446899999999999</v>
      </c>
      <c r="AG8" s="20">
        <v>0.45868300000000001</v>
      </c>
    </row>
    <row r="9" spans="1:33" ht="48" x14ac:dyDescent="0.25">
      <c r="A9" s="6"/>
      <c r="B9" s="7" t="s">
        <v>86</v>
      </c>
      <c r="C9" s="39">
        <v>2.5059999999999999E-2</v>
      </c>
      <c r="J9" s="2"/>
      <c r="K9" s="4" t="s">
        <v>11</v>
      </c>
      <c r="L9" s="4">
        <v>1.1183E-2</v>
      </c>
      <c r="M9" s="11"/>
      <c r="N9" s="11"/>
      <c r="O9" s="11"/>
      <c r="P9" s="11"/>
      <c r="Q9" s="11"/>
      <c r="R9" s="11"/>
      <c r="S9" s="11"/>
      <c r="V9" s="2"/>
      <c r="W9" s="4" t="s">
        <v>24</v>
      </c>
      <c r="X9" s="4">
        <v>1.9556E-2</v>
      </c>
      <c r="AA9" s="17" t="s">
        <v>107</v>
      </c>
      <c r="AB9" s="18">
        <v>0.192408</v>
      </c>
      <c r="AC9" s="18">
        <v>0.325602</v>
      </c>
      <c r="AD9" s="18">
        <v>0.95927799999999996</v>
      </c>
      <c r="AE9" s="18">
        <v>0.49446899999999999</v>
      </c>
      <c r="AF9" s="18">
        <v>1</v>
      </c>
      <c r="AG9" s="18">
        <v>0.37833</v>
      </c>
    </row>
    <row r="10" spans="1:33" ht="48" x14ac:dyDescent="0.25">
      <c r="A10" s="6"/>
      <c r="B10" s="7" t="s">
        <v>85</v>
      </c>
      <c r="C10" s="39">
        <v>0.15123800000000001</v>
      </c>
      <c r="J10" s="2"/>
      <c r="K10" s="4" t="s">
        <v>3</v>
      </c>
      <c r="L10" s="4">
        <v>1.9146E-2</v>
      </c>
      <c r="M10" s="11"/>
      <c r="N10" s="11"/>
      <c r="O10" s="11"/>
      <c r="P10" s="11"/>
      <c r="Q10" s="11"/>
      <c r="R10" s="11"/>
      <c r="S10" s="11"/>
      <c r="V10" s="2"/>
      <c r="W10" s="4" t="s">
        <v>31</v>
      </c>
      <c r="X10" s="4">
        <v>1.2413E-2</v>
      </c>
      <c r="AA10" s="19" t="s">
        <v>105</v>
      </c>
      <c r="AB10" s="20">
        <v>7.6860999999999999E-2</v>
      </c>
      <c r="AC10" s="20">
        <v>0.15990799999999999</v>
      </c>
      <c r="AD10" s="20">
        <v>0.33905200000000002</v>
      </c>
      <c r="AE10" s="20">
        <v>0.45868300000000001</v>
      </c>
      <c r="AF10" s="20">
        <v>0.37833</v>
      </c>
      <c r="AG10" s="20">
        <v>1</v>
      </c>
    </row>
    <row r="11" spans="1:33" x14ac:dyDescent="0.25">
      <c r="A11" s="6"/>
      <c r="B11" s="7" t="s">
        <v>76</v>
      </c>
      <c r="C11" s="39">
        <v>5.738E-2</v>
      </c>
      <c r="J11" s="2"/>
      <c r="K11" s="4" t="s">
        <v>44</v>
      </c>
      <c r="L11" s="4">
        <v>1.2413E-2</v>
      </c>
      <c r="M11" s="11"/>
      <c r="N11" s="11"/>
      <c r="O11" s="11"/>
      <c r="P11" s="11"/>
      <c r="Q11" s="11"/>
      <c r="R11" s="11"/>
      <c r="S11" s="11"/>
      <c r="V11" s="2"/>
      <c r="W11" s="4" t="s">
        <v>21</v>
      </c>
      <c r="X11" s="4">
        <v>2.0142E-2</v>
      </c>
    </row>
    <row r="12" spans="1:33" x14ac:dyDescent="0.25">
      <c r="A12" s="6"/>
      <c r="B12" s="7" t="s">
        <v>87</v>
      </c>
      <c r="C12" s="39">
        <v>3.3370000000000001E-3</v>
      </c>
      <c r="J12" s="2"/>
      <c r="K12" s="4" t="s">
        <v>4</v>
      </c>
      <c r="L12" s="4">
        <v>2.3595999999999999E-2</v>
      </c>
      <c r="M12" s="11"/>
      <c r="N12" s="11"/>
      <c r="O12" s="11"/>
      <c r="P12" s="11"/>
      <c r="Q12" s="11"/>
      <c r="R12" s="11"/>
      <c r="S12" s="11"/>
      <c r="V12" s="2"/>
      <c r="W12" s="4" t="s">
        <v>14</v>
      </c>
      <c r="X12" s="4">
        <v>4.0999999999999999E-4</v>
      </c>
    </row>
    <row r="13" spans="1:33" x14ac:dyDescent="0.25">
      <c r="A13" s="6"/>
      <c r="B13" s="7" t="s">
        <v>92</v>
      </c>
      <c r="C13" s="39">
        <v>1.5219999999999999E-3</v>
      </c>
      <c r="J13" s="2"/>
      <c r="K13" s="4" t="s">
        <v>13</v>
      </c>
      <c r="L13" s="4">
        <v>1.9910000000000001E-3</v>
      </c>
      <c r="M13" s="11"/>
      <c r="N13" s="11"/>
      <c r="O13" s="11"/>
      <c r="P13" s="11"/>
      <c r="Q13" s="11"/>
      <c r="R13" s="11"/>
      <c r="S13" s="11"/>
      <c r="V13" s="2"/>
      <c r="W13" s="4" t="s">
        <v>17</v>
      </c>
      <c r="X13" s="4">
        <v>2.7050999999999999E-2</v>
      </c>
    </row>
    <row r="14" spans="1:33" x14ac:dyDescent="0.25">
      <c r="A14" s="6"/>
      <c r="B14" s="7" t="s">
        <v>84</v>
      </c>
      <c r="C14" s="39">
        <v>0.25815300000000002</v>
      </c>
      <c r="D14" s="4" t="s">
        <v>113</v>
      </c>
      <c r="E14" s="11"/>
      <c r="F14" s="11"/>
      <c r="J14" s="2"/>
      <c r="K14" s="4" t="s">
        <v>1</v>
      </c>
      <c r="L14" s="4">
        <v>3.2437000000000001E-2</v>
      </c>
      <c r="M14" s="11"/>
      <c r="N14" s="11"/>
      <c r="O14" s="11"/>
      <c r="P14" s="11"/>
      <c r="Q14" s="11"/>
      <c r="R14" s="11"/>
      <c r="S14" s="11"/>
      <c r="V14" s="2"/>
      <c r="W14" s="4" t="s">
        <v>19</v>
      </c>
      <c r="X14" s="4">
        <v>3.1149E-2</v>
      </c>
    </row>
    <row r="15" spans="1:33" x14ac:dyDescent="0.25">
      <c r="A15" s="2" t="s">
        <v>68</v>
      </c>
      <c r="B15" s="4" t="s">
        <v>89</v>
      </c>
      <c r="C15" s="33">
        <v>5.8999999999999998E-5</v>
      </c>
      <c r="D15" s="36">
        <f>C15/(C15+0)</f>
        <v>1</v>
      </c>
      <c r="E15" s="11"/>
      <c r="F15" s="11"/>
      <c r="J15" s="2"/>
      <c r="K15" s="4" t="s">
        <v>2</v>
      </c>
      <c r="L15" s="4">
        <v>2.4122999999999999E-2</v>
      </c>
      <c r="M15" s="11"/>
      <c r="N15" s="11"/>
      <c r="O15" s="11"/>
      <c r="P15" s="11"/>
      <c r="Q15" s="11"/>
      <c r="R15" s="11"/>
      <c r="S15" s="11"/>
      <c r="V15" s="2"/>
      <c r="W15" s="4" t="s">
        <v>22</v>
      </c>
      <c r="X15" s="4">
        <v>2.3421000000000001E-2</v>
      </c>
    </row>
    <row r="16" spans="1:33" x14ac:dyDescent="0.25">
      <c r="A16" s="2"/>
      <c r="B16" s="4" t="s">
        <v>86</v>
      </c>
      <c r="C16" s="33">
        <v>3.3960000000000001E-3</v>
      </c>
      <c r="D16" s="36">
        <f>C16/(C2+C16)</f>
        <v>0.17313280652561816</v>
      </c>
      <c r="E16" s="11"/>
      <c r="F16" s="11"/>
      <c r="J16" s="2"/>
      <c r="K16" s="4" t="s">
        <v>50</v>
      </c>
      <c r="L16" s="4">
        <v>1.874E-3</v>
      </c>
      <c r="M16" s="11"/>
      <c r="N16" s="11"/>
      <c r="O16" s="11"/>
      <c r="P16" s="11"/>
      <c r="Q16" s="11"/>
      <c r="R16" s="11"/>
      <c r="S16" s="11"/>
      <c r="V16" s="2"/>
      <c r="W16" s="4" t="s">
        <v>36</v>
      </c>
      <c r="X16" s="4">
        <v>8.7799999999999998E-4</v>
      </c>
    </row>
    <row r="17" spans="1:24" x14ac:dyDescent="0.25">
      <c r="A17" s="2"/>
      <c r="B17" s="3" t="s">
        <v>85</v>
      </c>
      <c r="C17" s="34">
        <v>2.3185999999999998E-2</v>
      </c>
      <c r="D17" s="36">
        <f t="shared" ref="D17:D21" si="0">C17/(C3+C17)</f>
        <v>0.14965758066702384</v>
      </c>
      <c r="E17" s="11"/>
      <c r="F17" s="11"/>
      <c r="J17" s="2"/>
      <c r="K17" s="4" t="s">
        <v>12</v>
      </c>
      <c r="L17" s="4">
        <v>5.3047999999999998E-2</v>
      </c>
      <c r="M17" s="11"/>
      <c r="N17" s="11"/>
      <c r="O17" s="11"/>
      <c r="P17" s="11"/>
      <c r="Q17" s="11"/>
      <c r="R17" s="11"/>
      <c r="S17" s="11"/>
      <c r="V17" s="2"/>
      <c r="W17" s="4" t="s">
        <v>16</v>
      </c>
      <c r="X17" s="4">
        <v>3.4428E-2</v>
      </c>
    </row>
    <row r="18" spans="1:24" x14ac:dyDescent="0.25">
      <c r="A18" s="2"/>
      <c r="B18" s="3" t="s">
        <v>76</v>
      </c>
      <c r="C18" s="34">
        <v>1.5106E-2</v>
      </c>
      <c r="D18" s="36">
        <f t="shared" si="0"/>
        <v>0.19845763758424528</v>
      </c>
      <c r="E18" s="11"/>
      <c r="F18" s="11"/>
      <c r="J18" s="2"/>
      <c r="K18" s="4" t="s">
        <v>43</v>
      </c>
      <c r="L18" s="4">
        <v>1.2822999999999999E-2</v>
      </c>
      <c r="M18" s="11"/>
      <c r="N18" s="11"/>
      <c r="O18" s="11"/>
      <c r="P18" s="11"/>
      <c r="Q18" s="11"/>
      <c r="R18" s="11"/>
      <c r="S18" s="11"/>
      <c r="V18" s="2"/>
      <c r="W18" s="4" t="s">
        <v>29</v>
      </c>
      <c r="X18" s="4">
        <v>1.5282E-2</v>
      </c>
    </row>
    <row r="19" spans="1:24" x14ac:dyDescent="0.25">
      <c r="A19" s="2"/>
      <c r="B19" s="4" t="s">
        <v>87</v>
      </c>
      <c r="C19" s="33">
        <v>5.8600000000000004E-4</v>
      </c>
      <c r="D19" s="36">
        <f t="shared" si="0"/>
        <v>0.18193107730518471</v>
      </c>
      <c r="E19" s="11"/>
      <c r="F19" s="11"/>
      <c r="J19" s="2"/>
      <c r="K19" s="4" t="s">
        <v>39</v>
      </c>
      <c r="L19" s="4">
        <v>3.7766000000000001E-2</v>
      </c>
      <c r="M19" s="11"/>
      <c r="N19" s="11"/>
      <c r="O19" s="11"/>
      <c r="P19" s="11"/>
      <c r="Q19" s="11"/>
      <c r="R19" s="11"/>
      <c r="S19" s="11"/>
      <c r="V19" s="2"/>
      <c r="W19" s="4" t="s">
        <v>20</v>
      </c>
      <c r="X19" s="4">
        <v>2.7109000000000001E-2</v>
      </c>
    </row>
    <row r="20" spans="1:24" x14ac:dyDescent="0.25">
      <c r="A20" s="2"/>
      <c r="B20" s="4" t="s">
        <v>92</v>
      </c>
      <c r="C20" s="33">
        <v>2.34E-4</v>
      </c>
      <c r="D20" s="37">
        <f t="shared" si="0"/>
        <v>0.26651480637813207</v>
      </c>
      <c r="E20" s="31"/>
      <c r="F20" s="31"/>
      <c r="J20" s="2"/>
      <c r="K20" s="4" t="s">
        <v>48</v>
      </c>
      <c r="L20" s="4">
        <v>5.2700000000000004E-3</v>
      </c>
      <c r="M20" s="11"/>
      <c r="N20" s="11"/>
      <c r="O20" s="11"/>
      <c r="P20" s="11"/>
      <c r="Q20" s="11"/>
      <c r="R20" s="11"/>
      <c r="S20" s="11"/>
      <c r="V20" s="2"/>
      <c r="W20" s="4" t="s">
        <v>35</v>
      </c>
      <c r="X20" s="4">
        <v>5.8999999999999998E-5</v>
      </c>
    </row>
    <row r="21" spans="1:24" x14ac:dyDescent="0.25">
      <c r="A21" s="2"/>
      <c r="B21" s="3" t="s">
        <v>84</v>
      </c>
      <c r="C21" s="34">
        <v>5.5037999999999997E-2</v>
      </c>
      <c r="D21" s="37">
        <f t="shared" si="0"/>
        <v>0.22154061658475321</v>
      </c>
      <c r="E21" s="31"/>
      <c r="F21" s="31"/>
      <c r="J21" s="2"/>
      <c r="K21" s="4" t="s">
        <v>41</v>
      </c>
      <c r="L21" s="4">
        <v>1.5984999999999999E-2</v>
      </c>
      <c r="M21" s="11"/>
      <c r="N21" s="11"/>
      <c r="O21" s="11"/>
      <c r="P21" s="11"/>
      <c r="Q21" s="11"/>
      <c r="R21" s="11"/>
      <c r="S21" s="11"/>
      <c r="V21" s="2"/>
      <c r="W21" s="4" t="s">
        <v>33</v>
      </c>
      <c r="X21" s="4">
        <v>2.9859999999999999E-3</v>
      </c>
    </row>
    <row r="22" spans="1:24" x14ac:dyDescent="0.25">
      <c r="B22" s="32" t="s">
        <v>9</v>
      </c>
      <c r="D22" s="38">
        <v>0.25</v>
      </c>
      <c r="J22" s="2"/>
      <c r="K22" s="4" t="s">
        <v>49</v>
      </c>
      <c r="L22" s="4">
        <v>2.5760000000000002E-3</v>
      </c>
      <c r="M22" s="11"/>
      <c r="N22" s="11"/>
      <c r="O22" s="11"/>
      <c r="P22" s="11"/>
      <c r="Q22" s="11"/>
      <c r="R22" s="11"/>
      <c r="S22" s="11"/>
      <c r="V22" s="2"/>
      <c r="W22" s="4" t="s">
        <v>32</v>
      </c>
      <c r="X22" s="4">
        <v>9.6609999999999994E-3</v>
      </c>
    </row>
    <row r="23" spans="1:24" x14ac:dyDescent="0.25">
      <c r="J23" s="2"/>
      <c r="K23" s="4" t="s">
        <v>46</v>
      </c>
      <c r="L23" s="4">
        <v>6.2059999999999997E-3</v>
      </c>
      <c r="M23" s="11"/>
      <c r="N23" s="11"/>
      <c r="O23" s="11"/>
      <c r="P23" s="11"/>
      <c r="Q23" s="11"/>
      <c r="R23" s="11"/>
      <c r="S23" s="11"/>
      <c r="V23" s="2"/>
      <c r="W23" s="4" t="s">
        <v>15</v>
      </c>
      <c r="X23" s="4">
        <v>6.7977999999999997E-2</v>
      </c>
    </row>
    <row r="24" spans="1:24" x14ac:dyDescent="0.25">
      <c r="J24" s="2"/>
      <c r="K24" s="4" t="s">
        <v>8</v>
      </c>
      <c r="L24" s="4">
        <v>1.4989000000000001E-2</v>
      </c>
      <c r="M24" s="11"/>
      <c r="N24" s="11"/>
      <c r="O24" s="11"/>
      <c r="P24" s="11"/>
      <c r="Q24" s="11"/>
      <c r="R24" s="11"/>
      <c r="S24" s="11"/>
      <c r="V24" s="2"/>
      <c r="W24" s="4" t="s">
        <v>25</v>
      </c>
      <c r="X24" s="4">
        <v>1.7156000000000001E-2</v>
      </c>
    </row>
    <row r="25" spans="1:24" x14ac:dyDescent="0.25">
      <c r="A25" s="2" t="s">
        <v>90</v>
      </c>
      <c r="B25" s="4" t="s">
        <v>96</v>
      </c>
      <c r="C25" s="33"/>
      <c r="D25" t="s">
        <v>234</v>
      </c>
      <c r="F25" s="4" t="s">
        <v>55</v>
      </c>
      <c r="G25" t="s">
        <v>56</v>
      </c>
      <c r="J25" s="2"/>
      <c r="K25" s="4" t="s">
        <v>42</v>
      </c>
      <c r="L25" s="4">
        <v>1.5223E-2</v>
      </c>
      <c r="M25" s="11"/>
      <c r="N25" s="11"/>
      <c r="O25" s="11"/>
      <c r="P25" s="11"/>
      <c r="Q25" s="11"/>
      <c r="R25" s="11"/>
      <c r="S25" s="11"/>
      <c r="V25" s="2"/>
      <c r="W25" s="4" t="s">
        <v>28</v>
      </c>
      <c r="X25" s="4">
        <v>1.7156000000000001E-2</v>
      </c>
    </row>
    <row r="26" spans="1:24" x14ac:dyDescent="0.25">
      <c r="A26" s="2" t="s">
        <v>67</v>
      </c>
      <c r="B26" s="4" t="s">
        <v>55</v>
      </c>
      <c r="C26" s="33">
        <v>0.352128</v>
      </c>
      <c r="E26" s="2" t="s">
        <v>67</v>
      </c>
      <c r="F26" s="33">
        <v>0.352128</v>
      </c>
      <c r="G26">
        <v>5.3999999999999999E-2</v>
      </c>
      <c r="I26">
        <v>0</v>
      </c>
      <c r="J26" s="2"/>
      <c r="K26" s="4" t="s">
        <v>45</v>
      </c>
      <c r="L26" s="4">
        <v>6.9680000000000002E-3</v>
      </c>
      <c r="M26" s="11"/>
      <c r="N26" s="11"/>
      <c r="O26" s="11"/>
      <c r="P26" s="11"/>
      <c r="Q26" s="11"/>
      <c r="R26" s="11"/>
      <c r="S26" s="11"/>
      <c r="V26" s="6" t="s">
        <v>66</v>
      </c>
      <c r="W26" s="7" t="s">
        <v>30</v>
      </c>
      <c r="X26" s="7">
        <v>9.1929999999999998E-3</v>
      </c>
    </row>
    <row r="27" spans="1:24" x14ac:dyDescent="0.25">
      <c r="A27" s="2"/>
      <c r="B27" s="4" t="s">
        <v>56</v>
      </c>
      <c r="C27" s="33">
        <v>5.3516000000000001E-2</v>
      </c>
      <c r="D27">
        <f>C27/(C27+C26)</f>
        <v>0.13192848901992882</v>
      </c>
      <c r="E27" s="6" t="s">
        <v>66</v>
      </c>
      <c r="F27" s="39">
        <v>0.435915</v>
      </c>
      <c r="G27" s="39">
        <v>6.0835E-2</v>
      </c>
      <c r="J27" s="6" t="s">
        <v>66</v>
      </c>
      <c r="K27" s="7" t="s">
        <v>10</v>
      </c>
      <c r="L27" s="7">
        <v>7.26E-3</v>
      </c>
      <c r="M27" s="51"/>
      <c r="N27" s="51"/>
      <c r="O27" s="51"/>
      <c r="P27" s="51"/>
      <c r="Q27" s="51"/>
      <c r="R27" s="51"/>
      <c r="S27" s="51"/>
      <c r="V27" s="6"/>
      <c r="W27" s="7" t="s">
        <v>18</v>
      </c>
      <c r="X27" s="7">
        <v>3.7883E-2</v>
      </c>
    </row>
    <row r="28" spans="1:24" x14ac:dyDescent="0.25">
      <c r="A28" s="6" t="s">
        <v>66</v>
      </c>
      <c r="B28" s="7" t="s">
        <v>55</v>
      </c>
      <c r="C28" s="39">
        <v>0.435915</v>
      </c>
      <c r="E28" s="2" t="s">
        <v>68</v>
      </c>
      <c r="F28" s="33">
        <v>8.3084000000000005E-2</v>
      </c>
      <c r="G28" s="33">
        <v>1.4520999999999999E-2</v>
      </c>
      <c r="J28" s="6"/>
      <c r="K28" s="7" t="s">
        <v>40</v>
      </c>
      <c r="L28" s="7">
        <v>4.1513000000000001E-2</v>
      </c>
      <c r="M28" s="51"/>
      <c r="N28" s="51"/>
      <c r="O28" s="51"/>
      <c r="P28" s="51"/>
      <c r="Q28" s="51"/>
      <c r="R28" s="51"/>
      <c r="S28" s="51"/>
      <c r="V28" s="6"/>
      <c r="W28" s="7" t="s">
        <v>37</v>
      </c>
      <c r="X28" s="7">
        <v>1.6980000000000001E-3</v>
      </c>
    </row>
    <row r="29" spans="1:24" x14ac:dyDescent="0.25">
      <c r="A29" s="6"/>
      <c r="B29" s="7" t="s">
        <v>56</v>
      </c>
      <c r="C29" s="39">
        <v>6.0835E-2</v>
      </c>
      <c r="D29">
        <f t="shared" ref="D28:D31" si="1">C29/(C29+C28)</f>
        <v>0.12246602918973326</v>
      </c>
      <c r="J29" s="6"/>
      <c r="K29" s="7" t="s">
        <v>5</v>
      </c>
      <c r="L29" s="7">
        <v>3.7062999999999999E-2</v>
      </c>
      <c r="M29" s="51"/>
      <c r="N29" s="51"/>
      <c r="O29" s="51"/>
      <c r="P29" s="51"/>
      <c r="Q29" s="51"/>
      <c r="R29" s="51"/>
      <c r="S29" s="51"/>
      <c r="V29" s="6"/>
      <c r="W29" s="7" t="s">
        <v>26</v>
      </c>
      <c r="X29" s="7">
        <v>2.1312999999999999E-2</v>
      </c>
    </row>
    <row r="30" spans="1:24" x14ac:dyDescent="0.25">
      <c r="A30" s="2" t="s">
        <v>68</v>
      </c>
      <c r="B30" s="4" t="s">
        <v>55</v>
      </c>
      <c r="C30" s="33">
        <v>8.3084000000000005E-2</v>
      </c>
      <c r="J30" s="6"/>
      <c r="K30" s="7" t="s">
        <v>26</v>
      </c>
      <c r="L30" s="7">
        <v>2.9860999999999999E-2</v>
      </c>
      <c r="M30" s="51"/>
      <c r="N30" s="51"/>
      <c r="O30" s="51"/>
      <c r="P30" s="51"/>
      <c r="Q30" s="51"/>
      <c r="R30" s="51"/>
      <c r="S30" s="51"/>
      <c r="V30" s="6"/>
      <c r="W30" s="7" t="s">
        <v>34</v>
      </c>
      <c r="X30" s="7">
        <v>8.1390000000000004E-3</v>
      </c>
    </row>
    <row r="31" spans="1:24" x14ac:dyDescent="0.25">
      <c r="A31" s="2"/>
      <c r="B31" s="4" t="s">
        <v>56</v>
      </c>
      <c r="C31" s="33">
        <v>1.4520999999999999E-2</v>
      </c>
      <c r="D31">
        <f t="shared" si="1"/>
        <v>0.14877311613134572</v>
      </c>
      <c r="J31" s="6"/>
      <c r="K31" s="7" t="s">
        <v>7</v>
      </c>
      <c r="L31" s="7">
        <v>1.8443999999999999E-2</v>
      </c>
      <c r="M31" s="51"/>
      <c r="N31" s="51"/>
      <c r="O31" s="51"/>
      <c r="P31" s="51"/>
      <c r="Q31" s="51"/>
      <c r="R31" s="51"/>
      <c r="S31" s="51"/>
      <c r="V31" s="6"/>
      <c r="W31" s="7" t="s">
        <v>23</v>
      </c>
      <c r="X31" s="7">
        <v>2.8632000000000001E-2</v>
      </c>
    </row>
    <row r="32" spans="1:24" x14ac:dyDescent="0.25">
      <c r="J32" s="6"/>
      <c r="K32" s="7"/>
      <c r="L32" s="7" t="s">
        <v>94</v>
      </c>
      <c r="M32" s="51"/>
      <c r="N32" s="51"/>
      <c r="O32" s="51"/>
      <c r="P32" s="51"/>
      <c r="Q32" s="51"/>
      <c r="R32" s="51"/>
      <c r="S32" s="51"/>
      <c r="V32" s="6"/>
      <c r="W32" s="7"/>
      <c r="X32" s="7" t="s">
        <v>94</v>
      </c>
    </row>
    <row r="33" spans="1:24" x14ac:dyDescent="0.25">
      <c r="J33" s="6"/>
      <c r="K33" s="7"/>
      <c r="L33" s="7"/>
      <c r="M33" s="51"/>
      <c r="N33" s="51"/>
      <c r="O33" s="51"/>
      <c r="P33" s="51"/>
      <c r="Q33" s="51"/>
      <c r="R33" s="51"/>
      <c r="S33" s="51"/>
      <c r="V33" s="6"/>
      <c r="W33" s="7"/>
      <c r="X33" s="7"/>
    </row>
    <row r="34" spans="1:24" x14ac:dyDescent="0.25">
      <c r="J34" s="6"/>
      <c r="K34" s="7" t="s">
        <v>49</v>
      </c>
      <c r="L34" s="7">
        <v>3.1619999999999999E-3</v>
      </c>
      <c r="M34" s="51"/>
      <c r="N34" s="51"/>
      <c r="O34" s="51"/>
      <c r="P34" s="51"/>
      <c r="Q34" s="51"/>
      <c r="R34" s="51"/>
      <c r="S34" s="51"/>
      <c r="V34" s="6"/>
      <c r="W34" s="7" t="s">
        <v>29</v>
      </c>
      <c r="X34" s="7">
        <v>8.1969999999999994E-3</v>
      </c>
    </row>
    <row r="35" spans="1:24" x14ac:dyDescent="0.25">
      <c r="J35" s="6"/>
      <c r="K35" s="7" t="s">
        <v>46</v>
      </c>
      <c r="L35" s="7">
        <v>4.9179999999999996E-3</v>
      </c>
      <c r="M35" s="51"/>
      <c r="N35" s="51"/>
      <c r="O35" s="51"/>
      <c r="P35" s="51"/>
      <c r="Q35" s="51"/>
      <c r="R35" s="51"/>
      <c r="S35" s="51"/>
      <c r="V35" s="6"/>
      <c r="W35" s="7" t="s">
        <v>20</v>
      </c>
      <c r="X35" s="7">
        <v>2.5000999999999999E-2</v>
      </c>
    </row>
    <row r="36" spans="1:24" x14ac:dyDescent="0.25">
      <c r="A36" s="2" t="s">
        <v>90</v>
      </c>
      <c r="B36" s="4" t="s">
        <v>97</v>
      </c>
      <c r="C36" s="33"/>
      <c r="J36" s="6"/>
      <c r="K36" s="7" t="s">
        <v>8</v>
      </c>
      <c r="L36" s="7">
        <v>1.1242E-2</v>
      </c>
      <c r="M36" s="51"/>
      <c r="N36" s="51"/>
      <c r="O36" s="51"/>
      <c r="P36" s="51"/>
      <c r="Q36" s="51"/>
      <c r="R36" s="51"/>
      <c r="S36" s="51"/>
      <c r="V36" s="6"/>
      <c r="W36" s="7" t="s">
        <v>35</v>
      </c>
      <c r="X36" s="7">
        <v>6.6160000000000004E-3</v>
      </c>
    </row>
    <row r="37" spans="1:24" x14ac:dyDescent="0.25">
      <c r="A37" s="2" t="s">
        <v>67</v>
      </c>
      <c r="B37" s="4">
        <v>0</v>
      </c>
      <c r="C37" s="33">
        <v>0.39217800000000003</v>
      </c>
      <c r="J37" s="6"/>
      <c r="K37" s="7" t="s">
        <v>42</v>
      </c>
      <c r="L37" s="7">
        <v>1.3056999999999999E-2</v>
      </c>
      <c r="M37" s="51"/>
      <c r="N37" s="51"/>
      <c r="O37" s="51"/>
      <c r="P37" s="51"/>
      <c r="Q37" s="51"/>
      <c r="R37" s="51"/>
      <c r="S37" s="51"/>
      <c r="V37" s="6"/>
      <c r="W37" s="7" t="s">
        <v>33</v>
      </c>
      <c r="X37" s="7">
        <v>1.4286999999999999E-2</v>
      </c>
    </row>
    <row r="38" spans="1:24" x14ac:dyDescent="0.25">
      <c r="A38" s="2"/>
      <c r="B38" s="4">
        <v>75</v>
      </c>
      <c r="C38" s="33">
        <v>1.17E-4</v>
      </c>
      <c r="J38" s="6"/>
      <c r="K38" s="7" t="s">
        <v>45</v>
      </c>
      <c r="L38" s="7">
        <v>9.7199999999999995E-3</v>
      </c>
      <c r="M38" s="51" t="s">
        <v>197</v>
      </c>
      <c r="N38" s="51"/>
      <c r="O38" s="51"/>
      <c r="P38" s="51"/>
      <c r="Q38" s="51"/>
      <c r="R38" s="51"/>
      <c r="S38" s="51"/>
      <c r="V38" s="6"/>
      <c r="W38" s="7" t="s">
        <v>32</v>
      </c>
      <c r="X38" s="7">
        <v>1.0832E-2</v>
      </c>
    </row>
    <row r="39" spans="1:24" x14ac:dyDescent="0.25">
      <c r="A39" s="2"/>
      <c r="B39" s="4">
        <v>200</v>
      </c>
      <c r="C39" s="33">
        <v>5.8999999999999998E-5</v>
      </c>
      <c r="J39" s="2" t="s">
        <v>68</v>
      </c>
      <c r="K39" s="4" t="s">
        <v>10</v>
      </c>
      <c r="L39" s="4">
        <v>2.5179999999999998E-3</v>
      </c>
      <c r="M39" s="11">
        <f>L39/(L39+L2)</f>
        <v>0.18945150853961326</v>
      </c>
      <c r="N39" s="11"/>
      <c r="O39" s="11"/>
      <c r="P39" s="11"/>
      <c r="Q39" s="11"/>
      <c r="R39" s="11"/>
      <c r="S39" s="11"/>
      <c r="V39" s="6"/>
      <c r="W39" s="7" t="s">
        <v>15</v>
      </c>
      <c r="X39" s="7">
        <v>0.104046</v>
      </c>
    </row>
    <row r="40" spans="1:24" x14ac:dyDescent="0.25">
      <c r="A40" s="2"/>
      <c r="B40" s="4">
        <v>213.89</v>
      </c>
      <c r="C40" s="33">
        <v>5.8999999999999998E-5</v>
      </c>
      <c r="F40" s="44" t="s">
        <v>90</v>
      </c>
      <c r="G40" s="45" t="s">
        <v>200</v>
      </c>
      <c r="J40" s="2"/>
      <c r="K40" s="3" t="s">
        <v>40</v>
      </c>
      <c r="L40" s="3">
        <v>9.5440000000000004E-3</v>
      </c>
      <c r="M40" s="31">
        <f t="shared" ref="M40:M63" si="2">L40/(L40+L3)</f>
        <v>0.34316122537034377</v>
      </c>
      <c r="N40" s="31"/>
      <c r="O40" s="31"/>
      <c r="P40" s="31"/>
      <c r="Q40" s="31"/>
      <c r="R40" s="31"/>
      <c r="S40" s="31"/>
      <c r="V40" s="6"/>
      <c r="W40" s="7" t="s">
        <v>25</v>
      </c>
      <c r="X40" s="7">
        <v>2.0199999999999999E-2</v>
      </c>
    </row>
    <row r="41" spans="1:24" x14ac:dyDescent="0.25">
      <c r="A41" s="2"/>
      <c r="B41" s="4">
        <v>250</v>
      </c>
      <c r="C41" s="33">
        <v>1.17E-4</v>
      </c>
      <c r="F41" s="11" t="s">
        <v>67</v>
      </c>
      <c r="G41" s="43">
        <v>3147</v>
      </c>
      <c r="J41" s="2"/>
      <c r="K41" s="4" t="s">
        <v>5</v>
      </c>
      <c r="L41" s="4">
        <v>4.9769999999999997E-3</v>
      </c>
      <c r="M41" s="11">
        <f t="shared" si="2"/>
        <v>0.16602174928280738</v>
      </c>
      <c r="N41" s="11"/>
      <c r="O41" s="11"/>
      <c r="P41" s="11"/>
      <c r="Q41" s="4" t="s">
        <v>50</v>
      </c>
      <c r="R41" s="4">
        <v>6.4400000000000004E-4</v>
      </c>
      <c r="S41" s="11"/>
      <c r="V41" s="6"/>
      <c r="W41" s="7" t="s">
        <v>28</v>
      </c>
      <c r="X41" s="7">
        <v>1.1476E-2</v>
      </c>
    </row>
    <row r="42" spans="1:24" x14ac:dyDescent="0.25">
      <c r="A42" s="2"/>
      <c r="B42" s="4">
        <v>300</v>
      </c>
      <c r="C42" s="33">
        <v>2.34E-4</v>
      </c>
      <c r="F42" s="11" t="s">
        <v>198</v>
      </c>
      <c r="G42" s="43">
        <v>46171</v>
      </c>
      <c r="J42" s="2"/>
      <c r="K42" s="4" t="s">
        <v>26</v>
      </c>
      <c r="L42" s="4">
        <v>5.5040000000000002E-3</v>
      </c>
      <c r="M42" s="31">
        <f t="shared" si="2"/>
        <v>0.25683621091927211</v>
      </c>
      <c r="N42" s="11"/>
      <c r="O42" s="11"/>
      <c r="P42" s="11"/>
      <c r="Q42" s="4" t="s">
        <v>13</v>
      </c>
      <c r="R42" s="4">
        <v>7.0299999999999996E-4</v>
      </c>
      <c r="S42" s="11"/>
      <c r="V42" s="2" t="s">
        <v>68</v>
      </c>
      <c r="W42" s="4" t="s">
        <v>30</v>
      </c>
      <c r="X42" s="4">
        <v>2.9859999999999999E-3</v>
      </c>
    </row>
    <row r="43" spans="1:24" x14ac:dyDescent="0.25">
      <c r="A43" s="2"/>
      <c r="B43" s="4">
        <v>350</v>
      </c>
      <c r="C43" s="33">
        <v>5.8999999999999998E-5</v>
      </c>
      <c r="F43" s="46" t="s">
        <v>199</v>
      </c>
      <c r="G43" s="47">
        <v>94064</v>
      </c>
      <c r="J43" s="2"/>
      <c r="K43" s="4" t="s">
        <v>7</v>
      </c>
      <c r="L43" s="4">
        <v>5.1529999999999996E-3</v>
      </c>
      <c r="M43" s="31">
        <f t="shared" si="2"/>
        <v>0.26428351625807772</v>
      </c>
      <c r="N43" s="11"/>
      <c r="O43" s="11"/>
      <c r="P43" s="11"/>
      <c r="Q43" s="4" t="s">
        <v>49</v>
      </c>
      <c r="R43" s="4">
        <v>7.0299999999999996E-4</v>
      </c>
      <c r="S43" s="11"/>
      <c r="V43" s="2"/>
      <c r="W43" s="4" t="s">
        <v>18</v>
      </c>
      <c r="X43" s="4">
        <v>8.2559999999999995E-3</v>
      </c>
    </row>
    <row r="44" spans="1:24" x14ac:dyDescent="0.25">
      <c r="A44" s="2"/>
      <c r="B44" s="4">
        <v>400</v>
      </c>
      <c r="C44" s="33">
        <v>1.17E-4</v>
      </c>
      <c r="J44" s="2"/>
      <c r="K44" s="4" t="s">
        <v>47</v>
      </c>
      <c r="L44" s="4">
        <v>1.464E-3</v>
      </c>
      <c r="M44" s="31">
        <f t="shared" si="2"/>
        <v>0.22124829983376154</v>
      </c>
      <c r="N44" s="11"/>
      <c r="O44" s="11"/>
      <c r="P44" s="11"/>
      <c r="Q44" s="4" t="s">
        <v>48</v>
      </c>
      <c r="R44" s="4">
        <v>1.3470000000000001E-3</v>
      </c>
      <c r="S44" s="11"/>
      <c r="V44" s="2"/>
      <c r="W44" s="4" t="s">
        <v>26</v>
      </c>
      <c r="X44" s="4">
        <v>5.3280000000000003E-3</v>
      </c>
    </row>
    <row r="45" spans="1:24" x14ac:dyDescent="0.25">
      <c r="A45" s="2"/>
      <c r="B45" s="4">
        <v>500</v>
      </c>
      <c r="C45" s="33">
        <v>3.5100000000000002E-4</v>
      </c>
      <c r="J45" s="2"/>
      <c r="K45" s="4" t="s">
        <v>6</v>
      </c>
      <c r="L45" s="4">
        <v>2.4009999999999999E-3</v>
      </c>
      <c r="M45" s="11">
        <f t="shared" si="2"/>
        <v>0.11454059727125274</v>
      </c>
      <c r="N45" s="11"/>
      <c r="O45" s="11"/>
      <c r="P45" s="11"/>
      <c r="Q45" s="4" t="s">
        <v>47</v>
      </c>
      <c r="R45" s="4">
        <v>1.464E-3</v>
      </c>
      <c r="S45" s="11"/>
      <c r="V45" s="2"/>
      <c r="W45" s="4" t="s">
        <v>34</v>
      </c>
      <c r="X45" s="4">
        <v>1.054E-3</v>
      </c>
    </row>
    <row r="46" spans="1:24" x14ac:dyDescent="0.25">
      <c r="A46" s="2"/>
      <c r="B46" s="4">
        <v>680</v>
      </c>
      <c r="C46" s="33">
        <v>5.8999999999999998E-5</v>
      </c>
      <c r="J46" s="2"/>
      <c r="K46" s="4" t="s">
        <v>11</v>
      </c>
      <c r="L46" s="4">
        <v>2.3419999999999999E-3</v>
      </c>
      <c r="M46" s="11">
        <f t="shared" si="2"/>
        <v>0.1731608133086876</v>
      </c>
      <c r="N46" s="11"/>
      <c r="O46" s="11"/>
      <c r="P46" s="11"/>
      <c r="Q46" s="4" t="s">
        <v>43</v>
      </c>
      <c r="R46" s="4">
        <v>1.5809999999999999E-3</v>
      </c>
      <c r="S46" s="11"/>
      <c r="V46" s="2"/>
      <c r="W46" s="4" t="s">
        <v>23</v>
      </c>
      <c r="X46" s="4">
        <v>3.4550000000000002E-3</v>
      </c>
    </row>
    <row r="47" spans="1:24" x14ac:dyDescent="0.25">
      <c r="A47" s="2"/>
      <c r="B47" s="4">
        <v>750</v>
      </c>
      <c r="C47" s="33">
        <v>5.8999999999999998E-5</v>
      </c>
      <c r="J47" s="2"/>
      <c r="K47" s="4" t="s">
        <v>3</v>
      </c>
      <c r="L47" s="4">
        <v>4.274E-3</v>
      </c>
      <c r="M47" s="11">
        <f t="shared" si="2"/>
        <v>0.18249359521776259</v>
      </c>
      <c r="N47" s="11"/>
      <c r="O47" s="11"/>
      <c r="P47" s="11"/>
      <c r="Q47" s="4" t="s">
        <v>46</v>
      </c>
      <c r="R47" s="4">
        <v>1.639E-3</v>
      </c>
      <c r="S47" s="11"/>
      <c r="V47" s="2"/>
      <c r="W47" s="4" t="s">
        <v>27</v>
      </c>
      <c r="X47" s="4">
        <v>5.2700000000000004E-3</v>
      </c>
    </row>
    <row r="48" spans="1:24" x14ac:dyDescent="0.25">
      <c r="A48" s="2"/>
      <c r="B48" s="4">
        <v>800</v>
      </c>
      <c r="C48" s="33">
        <v>2.9300000000000002E-4</v>
      </c>
      <c r="J48" s="2"/>
      <c r="K48" s="4" t="s">
        <v>44</v>
      </c>
      <c r="L48" s="4">
        <v>1.7570000000000001E-3</v>
      </c>
      <c r="M48" s="11">
        <f t="shared" si="2"/>
        <v>0.12399435426958363</v>
      </c>
      <c r="N48" s="11"/>
      <c r="O48" s="11"/>
      <c r="P48" s="11"/>
      <c r="Q48" s="4" t="s">
        <v>44</v>
      </c>
      <c r="R48" s="4">
        <v>1.7570000000000001E-3</v>
      </c>
      <c r="S48" s="11"/>
      <c r="V48" s="2"/>
      <c r="W48" s="4" t="s">
        <v>24</v>
      </c>
      <c r="X48" s="4">
        <v>2.6350000000000002E-3</v>
      </c>
    </row>
    <row r="49" spans="1:24" x14ac:dyDescent="0.25">
      <c r="A49" s="2"/>
      <c r="B49" s="4">
        <v>1000</v>
      </c>
      <c r="C49" s="33">
        <v>5.8600000000000004E-4</v>
      </c>
      <c r="J49" s="2"/>
      <c r="K49" s="4" t="s">
        <v>4</v>
      </c>
      <c r="L49" s="4">
        <v>6.0309999999999999E-3</v>
      </c>
      <c r="M49" s="11">
        <f t="shared" si="2"/>
        <v>0.20356431633307456</v>
      </c>
      <c r="N49" s="11"/>
      <c r="O49" s="11"/>
      <c r="P49" s="11"/>
      <c r="Q49" s="4" t="s">
        <v>45</v>
      </c>
      <c r="R49" s="4">
        <v>1.874E-3</v>
      </c>
      <c r="S49" s="11"/>
      <c r="V49" s="2"/>
      <c r="W49" s="4" t="s">
        <v>31</v>
      </c>
      <c r="X49" s="4">
        <v>2.5179999999999998E-3</v>
      </c>
    </row>
    <row r="50" spans="1:24" x14ac:dyDescent="0.25">
      <c r="A50" s="2"/>
      <c r="B50" s="4">
        <v>1209.5999999999999</v>
      </c>
      <c r="C50" s="33">
        <v>5.8999999999999998E-5</v>
      </c>
      <c r="J50" s="2"/>
      <c r="K50" s="4" t="s">
        <v>13</v>
      </c>
      <c r="L50" s="4">
        <v>7.0299999999999996E-4</v>
      </c>
      <c r="M50" s="31">
        <f t="shared" si="2"/>
        <v>0.26095025983667408</v>
      </c>
      <c r="N50" s="11"/>
      <c r="O50" s="11"/>
      <c r="P50" s="11"/>
      <c r="Q50" s="4" t="s">
        <v>8</v>
      </c>
      <c r="R50" s="4">
        <v>2.049E-3</v>
      </c>
      <c r="S50" s="11"/>
      <c r="V50" s="2"/>
      <c r="W50" s="4" t="s">
        <v>21</v>
      </c>
      <c r="X50" s="4">
        <v>4.6259999999999999E-3</v>
      </c>
    </row>
    <row r="51" spans="1:24" x14ac:dyDescent="0.25">
      <c r="A51" s="2"/>
      <c r="B51" s="4">
        <v>1500</v>
      </c>
      <c r="C51" s="33">
        <v>2.34E-4</v>
      </c>
      <c r="J51" s="2"/>
      <c r="K51" s="4" t="s">
        <v>1</v>
      </c>
      <c r="L51" s="4">
        <v>5.679E-3</v>
      </c>
      <c r="M51" s="11">
        <f t="shared" si="2"/>
        <v>0.1489925490607619</v>
      </c>
      <c r="N51" s="11"/>
      <c r="O51" s="11"/>
      <c r="P51" s="11"/>
      <c r="Q51" s="4" t="s">
        <v>11</v>
      </c>
      <c r="R51" s="4">
        <v>2.3419999999999999E-3</v>
      </c>
      <c r="S51" s="11"/>
      <c r="V51" s="2"/>
      <c r="W51" s="4" t="s">
        <v>14</v>
      </c>
      <c r="X51" s="4">
        <v>5.8999999999999998E-5</v>
      </c>
    </row>
    <row r="52" spans="1:24" x14ac:dyDescent="0.25">
      <c r="A52" s="2"/>
      <c r="B52" s="4">
        <v>2000</v>
      </c>
      <c r="C52" s="33">
        <v>5.2700000000000002E-4</v>
      </c>
      <c r="J52" s="2"/>
      <c r="K52" s="4" t="s">
        <v>2</v>
      </c>
      <c r="L52" s="4">
        <v>5.4450000000000002E-3</v>
      </c>
      <c r="M52" s="11">
        <f t="shared" si="2"/>
        <v>0.18415178571428573</v>
      </c>
      <c r="N52" s="11"/>
      <c r="O52" s="11"/>
      <c r="P52" s="11"/>
      <c r="Q52" s="4" t="s">
        <v>6</v>
      </c>
      <c r="R52" s="4">
        <v>2.4009999999999999E-3</v>
      </c>
      <c r="S52" s="11"/>
      <c r="V52" s="2"/>
      <c r="W52" s="4" t="s">
        <v>17</v>
      </c>
      <c r="X52" s="4">
        <v>5.4450000000000002E-3</v>
      </c>
    </row>
    <row r="53" spans="1:24" x14ac:dyDescent="0.25">
      <c r="A53" s="2"/>
      <c r="B53" s="4">
        <v>2180</v>
      </c>
      <c r="C53" s="33">
        <v>5.8999999999999998E-5</v>
      </c>
      <c r="J53" s="2"/>
      <c r="K53" s="4" t="s">
        <v>50</v>
      </c>
      <c r="L53" s="4">
        <v>6.4400000000000004E-4</v>
      </c>
      <c r="M53" s="31">
        <f t="shared" si="2"/>
        <v>0.25575853852263702</v>
      </c>
      <c r="N53" s="11"/>
      <c r="O53" s="11"/>
      <c r="P53" s="11"/>
      <c r="Q53" s="4" t="s">
        <v>10</v>
      </c>
      <c r="R53" s="4">
        <v>2.5179999999999998E-3</v>
      </c>
      <c r="S53" s="11"/>
      <c r="V53" s="2"/>
      <c r="W53" s="4" t="s">
        <v>19</v>
      </c>
      <c r="X53" s="4">
        <v>6.9090000000000002E-3</v>
      </c>
    </row>
    <row r="54" spans="1:24" x14ac:dyDescent="0.25">
      <c r="A54" s="2"/>
      <c r="B54" s="4">
        <v>2500</v>
      </c>
      <c r="C54" s="33">
        <v>1.17E-4</v>
      </c>
      <c r="J54" s="2"/>
      <c r="K54" s="3" t="s">
        <v>12</v>
      </c>
      <c r="L54" s="3">
        <v>1.376E-2</v>
      </c>
      <c r="M54" s="11">
        <f t="shared" si="2"/>
        <v>0.20596335768171478</v>
      </c>
      <c r="N54" s="31"/>
      <c r="O54" s="31"/>
      <c r="P54" s="31"/>
      <c r="Q54" s="4" t="s">
        <v>42</v>
      </c>
      <c r="R54" s="4">
        <v>2.5760000000000002E-3</v>
      </c>
      <c r="S54" s="31"/>
      <c r="V54" s="2"/>
      <c r="W54" s="4" t="s">
        <v>22</v>
      </c>
      <c r="X54" s="4">
        <v>5.0939999999999996E-3</v>
      </c>
    </row>
    <row r="55" spans="1:24" x14ac:dyDescent="0.25">
      <c r="A55" s="2"/>
      <c r="B55" s="4">
        <v>3000</v>
      </c>
      <c r="C55" s="33">
        <v>3.5100000000000002E-4</v>
      </c>
      <c r="J55" s="2"/>
      <c r="K55" s="4" t="s">
        <v>43</v>
      </c>
      <c r="L55" s="4">
        <v>1.5809999999999999E-3</v>
      </c>
      <c r="M55" s="11">
        <f t="shared" si="2"/>
        <v>0.10976117745070813</v>
      </c>
      <c r="N55" s="11"/>
      <c r="O55" s="11"/>
      <c r="P55" s="11"/>
      <c r="Q55" s="4" t="s">
        <v>3</v>
      </c>
      <c r="R55" s="4">
        <v>4.274E-3</v>
      </c>
      <c r="S55" s="11"/>
      <c r="V55" s="2"/>
      <c r="W55" s="4" t="s">
        <v>36</v>
      </c>
      <c r="X55" s="4">
        <v>6.4400000000000004E-4</v>
      </c>
    </row>
    <row r="56" spans="1:24" x14ac:dyDescent="0.25">
      <c r="A56" s="2"/>
      <c r="B56" s="4">
        <v>3229.7</v>
      </c>
      <c r="C56" s="33">
        <v>5.8999999999999998E-5</v>
      </c>
      <c r="J56" s="2"/>
      <c r="K56" s="4" t="s">
        <v>39</v>
      </c>
      <c r="L56" s="4">
        <v>9.0170000000000007E-3</v>
      </c>
      <c r="M56" s="11">
        <f t="shared" si="2"/>
        <v>0.19274095291024518</v>
      </c>
      <c r="N56" s="11"/>
      <c r="O56" s="11"/>
      <c r="P56" s="11"/>
      <c r="Q56" s="4" t="s">
        <v>41</v>
      </c>
      <c r="R56" s="4">
        <v>4.6259999999999999E-3</v>
      </c>
      <c r="S56" s="11"/>
      <c r="V56" s="2"/>
      <c r="W56" s="4" t="s">
        <v>16</v>
      </c>
      <c r="X56" s="4">
        <v>5.679E-3</v>
      </c>
    </row>
    <row r="57" spans="1:24" x14ac:dyDescent="0.25">
      <c r="A57" s="2"/>
      <c r="B57" s="4">
        <v>3500</v>
      </c>
      <c r="C57" s="33">
        <v>1.76E-4</v>
      </c>
      <c r="J57" s="2"/>
      <c r="K57" s="4" t="s">
        <v>48</v>
      </c>
      <c r="L57" s="4">
        <v>1.3470000000000001E-3</v>
      </c>
      <c r="M57" s="11">
        <f t="shared" si="2"/>
        <v>0.20356657095360436</v>
      </c>
      <c r="N57" s="11"/>
      <c r="O57" s="11"/>
      <c r="P57" s="11"/>
      <c r="Q57" s="4" t="s">
        <v>5</v>
      </c>
      <c r="R57" s="4">
        <v>4.9769999999999997E-3</v>
      </c>
      <c r="S57" s="11"/>
      <c r="V57" s="2"/>
      <c r="W57" s="4" t="s">
        <v>29</v>
      </c>
      <c r="X57" s="4">
        <v>5.855E-3</v>
      </c>
    </row>
    <row r="58" spans="1:24" x14ac:dyDescent="0.25">
      <c r="A58" s="2"/>
      <c r="B58" s="4">
        <v>3562</v>
      </c>
      <c r="C58" s="33">
        <v>5.8999999999999998E-5</v>
      </c>
      <c r="F58" t="s">
        <v>235</v>
      </c>
      <c r="J58" s="2"/>
      <c r="K58" s="4" t="s">
        <v>41</v>
      </c>
      <c r="L58" s="4">
        <v>4.6259999999999999E-3</v>
      </c>
      <c r="M58" s="11">
        <f t="shared" si="2"/>
        <v>0.2244432584542235</v>
      </c>
      <c r="N58" s="11"/>
      <c r="O58" s="11"/>
      <c r="P58" s="11"/>
      <c r="Q58" s="4" t="s">
        <v>7</v>
      </c>
      <c r="R58" s="4">
        <v>5.1529999999999996E-3</v>
      </c>
      <c r="S58" s="11"/>
      <c r="V58" s="2"/>
      <c r="W58" s="4" t="s">
        <v>20</v>
      </c>
      <c r="X58" s="4">
        <v>5.2110000000000004E-3</v>
      </c>
    </row>
    <row r="59" spans="1:24" x14ac:dyDescent="0.25">
      <c r="A59" s="2"/>
      <c r="B59" s="4">
        <v>4000</v>
      </c>
      <c r="C59" s="33">
        <v>2.34E-4</v>
      </c>
      <c r="F59" s="1" t="s">
        <v>90</v>
      </c>
      <c r="J59" s="2"/>
      <c r="K59" s="4" t="s">
        <v>49</v>
      </c>
      <c r="L59" s="4">
        <v>7.0299999999999996E-4</v>
      </c>
      <c r="M59" s="11">
        <f t="shared" si="2"/>
        <v>0.21439463250991153</v>
      </c>
      <c r="N59" s="11"/>
      <c r="O59" s="11"/>
      <c r="P59" s="11"/>
      <c r="Q59" s="4" t="s">
        <v>2</v>
      </c>
      <c r="R59" s="4">
        <v>5.4450000000000002E-3</v>
      </c>
      <c r="S59" s="11"/>
      <c r="V59" s="2"/>
      <c r="W59" s="4" t="s">
        <v>33</v>
      </c>
      <c r="X59" s="4">
        <v>9.9500000000000001E-4</v>
      </c>
    </row>
    <row r="60" spans="1:24" x14ac:dyDescent="0.25">
      <c r="A60" s="2"/>
      <c r="B60" s="4">
        <v>4500</v>
      </c>
      <c r="C60" s="33">
        <v>1.76E-4</v>
      </c>
      <c r="F60" s="1" t="s">
        <v>67</v>
      </c>
      <c r="G60">
        <v>6928</v>
      </c>
      <c r="J60" s="2"/>
      <c r="K60" s="4" t="s">
        <v>46</v>
      </c>
      <c r="L60" s="4">
        <v>1.639E-3</v>
      </c>
      <c r="M60" s="11">
        <f t="shared" si="2"/>
        <v>0.20892288081580626</v>
      </c>
      <c r="N60" s="11"/>
      <c r="O60" s="11"/>
      <c r="P60" s="11"/>
      <c r="Q60" s="4" t="s">
        <v>26</v>
      </c>
      <c r="R60" s="4">
        <v>5.5040000000000002E-3</v>
      </c>
      <c r="S60" s="11"/>
      <c r="V60" s="2"/>
      <c r="W60" s="4" t="s">
        <v>32</v>
      </c>
      <c r="X60" s="4">
        <v>1.5219999999999999E-3</v>
      </c>
    </row>
    <row r="61" spans="1:24" x14ac:dyDescent="0.25">
      <c r="A61" s="2"/>
      <c r="B61" s="4">
        <v>5000</v>
      </c>
      <c r="C61" s="33">
        <v>6.4400000000000004E-4</v>
      </c>
      <c r="F61" s="1" t="s">
        <v>66</v>
      </c>
      <c r="G61">
        <v>8484</v>
      </c>
      <c r="J61" s="2"/>
      <c r="K61" s="4" t="s">
        <v>8</v>
      </c>
      <c r="L61" s="4">
        <v>2.049E-3</v>
      </c>
      <c r="M61" s="11">
        <f t="shared" si="2"/>
        <v>0.12026059396642798</v>
      </c>
      <c r="N61" s="11"/>
      <c r="O61" s="11"/>
      <c r="P61" s="11"/>
      <c r="Q61" s="4" t="s">
        <v>1</v>
      </c>
      <c r="R61" s="4">
        <v>5.679E-3</v>
      </c>
      <c r="S61" s="11"/>
      <c r="V61" s="2"/>
      <c r="W61" s="3" t="s">
        <v>15</v>
      </c>
      <c r="X61" s="3">
        <v>1.6219000000000001E-2</v>
      </c>
    </row>
    <row r="62" spans="1:24" x14ac:dyDescent="0.25">
      <c r="A62" s="2"/>
      <c r="B62" s="4">
        <v>5345.14</v>
      </c>
      <c r="C62" s="33">
        <v>5.8999999999999998E-5</v>
      </c>
      <c r="F62" s="1" t="s">
        <v>68</v>
      </c>
      <c r="G62">
        <v>1667</v>
      </c>
      <c r="J62" s="2"/>
      <c r="K62" s="4" t="s">
        <v>42</v>
      </c>
      <c r="L62" s="4">
        <v>2.5760000000000002E-3</v>
      </c>
      <c r="M62" s="11">
        <f t="shared" si="2"/>
        <v>0.14472723186695882</v>
      </c>
      <c r="N62" s="11"/>
      <c r="O62" s="11"/>
      <c r="P62" s="11"/>
      <c r="Q62" s="4" t="s">
        <v>4</v>
      </c>
      <c r="R62" s="4">
        <v>6.0309999999999999E-3</v>
      </c>
      <c r="S62" s="11"/>
      <c r="V62" s="2"/>
      <c r="W62" s="4" t="s">
        <v>25</v>
      </c>
      <c r="X62" s="4">
        <v>4.7429999999999998E-3</v>
      </c>
    </row>
    <row r="63" spans="1:24" x14ac:dyDescent="0.25">
      <c r="A63" s="2"/>
      <c r="B63" s="4">
        <v>6000</v>
      </c>
      <c r="C63" s="33">
        <v>1.17E-4</v>
      </c>
      <c r="J63" s="2"/>
      <c r="K63" s="4" t="s">
        <v>45</v>
      </c>
      <c r="L63" s="4">
        <v>1.874E-3</v>
      </c>
      <c r="M63" s="11">
        <f t="shared" si="2"/>
        <v>0.21194299932142047</v>
      </c>
      <c r="N63" s="11"/>
      <c r="O63" s="11"/>
      <c r="P63" s="11"/>
      <c r="Q63" s="4" t="s">
        <v>39</v>
      </c>
      <c r="R63" s="4">
        <v>9.0170000000000007E-3</v>
      </c>
      <c r="S63" s="11"/>
      <c r="V63" s="2"/>
      <c r="W63" s="4" t="s">
        <v>28</v>
      </c>
      <c r="X63" s="4">
        <v>3.1029999999999999E-3</v>
      </c>
    </row>
    <row r="64" spans="1:24" x14ac:dyDescent="0.25">
      <c r="A64" s="2"/>
      <c r="B64" s="4">
        <v>6500</v>
      </c>
      <c r="C64" s="33">
        <v>5.8999999999999998E-5</v>
      </c>
      <c r="Q64" s="3" t="s">
        <v>40</v>
      </c>
      <c r="R64" s="3">
        <v>9.5440000000000004E-3</v>
      </c>
    </row>
    <row r="65" spans="1:24" x14ac:dyDescent="0.25">
      <c r="A65" s="2"/>
      <c r="B65" s="4">
        <v>7000</v>
      </c>
      <c r="C65" s="33">
        <v>5.8999999999999998E-5</v>
      </c>
      <c r="H65" t="s">
        <v>234</v>
      </c>
      <c r="Q65" s="3" t="s">
        <v>12</v>
      </c>
      <c r="R65" s="3">
        <v>1.376E-2</v>
      </c>
    </row>
    <row r="66" spans="1:24" x14ac:dyDescent="0.25">
      <c r="A66" s="2"/>
      <c r="B66" s="4">
        <v>7500</v>
      </c>
      <c r="C66" s="33">
        <v>1.17E-4</v>
      </c>
      <c r="F66" s="1" t="s">
        <v>67</v>
      </c>
      <c r="G66">
        <v>1668</v>
      </c>
      <c r="H66" s="38">
        <f>G66/G60</f>
        <v>0.24076212471131639</v>
      </c>
    </row>
    <row r="67" spans="1:24" x14ac:dyDescent="0.25">
      <c r="A67" s="6" t="s">
        <v>115</v>
      </c>
      <c r="B67" s="7"/>
      <c r="C67" s="39" t="s">
        <v>94</v>
      </c>
      <c r="F67" s="1" t="s">
        <v>66</v>
      </c>
      <c r="G67">
        <v>2698</v>
      </c>
      <c r="H67" s="38">
        <f t="shared" ref="H67:H68" si="3">G67/G61</f>
        <v>0.31801037246581804</v>
      </c>
      <c r="J67" s="2" t="s">
        <v>90</v>
      </c>
      <c r="K67" s="4" t="s">
        <v>99</v>
      </c>
      <c r="L67" s="4"/>
      <c r="M67" s="11"/>
      <c r="N67" s="11"/>
      <c r="O67" s="11"/>
      <c r="P67" s="11"/>
      <c r="Q67" s="11"/>
      <c r="R67" s="11"/>
      <c r="S67" s="11"/>
      <c r="V67" s="2" t="s">
        <v>90</v>
      </c>
      <c r="W67" s="4" t="s">
        <v>100</v>
      </c>
      <c r="X67" s="4"/>
    </row>
    <row r="68" spans="1:24" x14ac:dyDescent="0.25">
      <c r="A68" s="2" t="s">
        <v>68</v>
      </c>
      <c r="B68" s="4">
        <v>1015000</v>
      </c>
      <c r="C68" s="33">
        <v>5.8999999999999998E-5</v>
      </c>
      <c r="F68" s="1" t="s">
        <v>68</v>
      </c>
      <c r="G68">
        <v>597</v>
      </c>
      <c r="H68" s="38">
        <f t="shared" si="3"/>
        <v>0.35812837432513495</v>
      </c>
      <c r="J68" s="2" t="s">
        <v>67</v>
      </c>
      <c r="K68" s="4">
        <v>0</v>
      </c>
      <c r="L68" s="4">
        <v>0.40377099999999999</v>
      </c>
      <c r="M68" s="11"/>
      <c r="N68" s="11"/>
      <c r="O68" s="11"/>
      <c r="P68" s="11"/>
      <c r="Q68" s="11"/>
      <c r="R68" s="11"/>
      <c r="S68" s="11"/>
      <c r="V68" s="2" t="s">
        <v>67</v>
      </c>
      <c r="W68" s="4">
        <v>0.25</v>
      </c>
      <c r="X68" s="4">
        <v>8.7799999999999998E-4</v>
      </c>
    </row>
    <row r="69" spans="1:24" x14ac:dyDescent="0.25">
      <c r="A69" s="2" t="s">
        <v>114</v>
      </c>
      <c r="B69" s="4">
        <v>1040000</v>
      </c>
      <c r="C69" s="33">
        <v>5.8999999999999998E-5</v>
      </c>
      <c r="F69" s="1" t="s">
        <v>236</v>
      </c>
      <c r="J69" s="2"/>
      <c r="K69" s="4">
        <v>1</v>
      </c>
      <c r="L69" s="4">
        <v>1.23E-3</v>
      </c>
      <c r="M69" s="11"/>
      <c r="N69" s="11"/>
      <c r="O69" s="11"/>
      <c r="P69" s="11"/>
      <c r="Q69" s="11"/>
      <c r="R69" s="11"/>
      <c r="S69" s="11"/>
      <c r="V69" s="2"/>
      <c r="W69" s="4">
        <v>0.35</v>
      </c>
      <c r="X69" s="4">
        <v>1.76E-4</v>
      </c>
    </row>
    <row r="70" spans="1:24" x14ac:dyDescent="0.25">
      <c r="A70" s="2"/>
      <c r="B70" s="4">
        <v>1065000</v>
      </c>
      <c r="C70" s="33">
        <v>5.8999999999999998E-5</v>
      </c>
      <c r="J70" s="2"/>
      <c r="K70" s="4">
        <v>2</v>
      </c>
      <c r="L70" s="4">
        <v>3.5100000000000002E-4</v>
      </c>
      <c r="M70" s="11"/>
      <c r="N70" s="11"/>
      <c r="O70" s="11"/>
      <c r="P70" s="11"/>
      <c r="Q70" s="11"/>
      <c r="R70" s="11"/>
      <c r="S70" s="11"/>
      <c r="V70" s="2"/>
      <c r="W70" s="4">
        <v>0.45</v>
      </c>
      <c r="X70" s="4">
        <v>1.76E-4</v>
      </c>
    </row>
    <row r="71" spans="1:24" x14ac:dyDescent="0.25">
      <c r="A71" s="2"/>
      <c r="B71" s="4">
        <v>1111550</v>
      </c>
      <c r="C71" s="33">
        <v>5.8999999999999998E-5</v>
      </c>
      <c r="J71" s="2"/>
      <c r="K71" s="4">
        <v>3</v>
      </c>
      <c r="L71" s="4">
        <v>2.34E-4</v>
      </c>
      <c r="M71" s="11"/>
      <c r="N71" s="11"/>
      <c r="O71" s="11"/>
      <c r="P71" s="11"/>
      <c r="Q71" s="11"/>
      <c r="R71" s="11"/>
      <c r="S71" s="11"/>
      <c r="V71" s="2"/>
      <c r="W71" s="4">
        <v>0.5</v>
      </c>
      <c r="X71" s="4">
        <v>5.2700000000000004E-3</v>
      </c>
    </row>
    <row r="72" spans="1:24" x14ac:dyDescent="0.25">
      <c r="A72" s="2"/>
      <c r="B72" s="4">
        <v>1120000</v>
      </c>
      <c r="C72" s="33">
        <v>5.8999999999999998E-5</v>
      </c>
      <c r="J72" s="2"/>
      <c r="K72" s="4">
        <v>17</v>
      </c>
      <c r="L72" s="4">
        <v>5.8999999999999998E-5</v>
      </c>
      <c r="M72" s="11"/>
      <c r="N72" s="11"/>
      <c r="O72" s="11"/>
      <c r="P72" s="11"/>
      <c r="Q72" s="11"/>
      <c r="R72" s="11"/>
      <c r="S72" s="11"/>
      <c r="V72" s="2"/>
      <c r="W72" s="4">
        <v>0.55000000000000004</v>
      </c>
      <c r="X72" s="4">
        <v>1.17E-4</v>
      </c>
    </row>
    <row r="73" spans="1:24" x14ac:dyDescent="0.25">
      <c r="A73" s="2"/>
      <c r="B73" s="4">
        <v>1124000</v>
      </c>
      <c r="C73" s="33">
        <v>5.8999999999999998E-5</v>
      </c>
      <c r="J73" s="6" t="s">
        <v>66</v>
      </c>
      <c r="K73" s="7">
        <v>0</v>
      </c>
      <c r="L73" s="7">
        <v>0.43093900000000002</v>
      </c>
      <c r="M73" s="51"/>
      <c r="N73" s="51"/>
      <c r="O73" s="51"/>
      <c r="P73" s="51"/>
      <c r="Q73" s="51"/>
      <c r="R73" s="51"/>
      <c r="S73" s="51"/>
      <c r="V73" s="2"/>
      <c r="W73" s="4">
        <v>0.66666700000000001</v>
      </c>
      <c r="X73" s="4">
        <v>1.17E-4</v>
      </c>
    </row>
    <row r="74" spans="1:24" x14ac:dyDescent="0.25">
      <c r="A74" s="2"/>
      <c r="B74" s="4">
        <v>1150000</v>
      </c>
      <c r="C74" s="33">
        <v>5.8999999999999998E-5</v>
      </c>
      <c r="J74" s="6"/>
      <c r="K74" s="7">
        <v>1</v>
      </c>
      <c r="L74" s="7">
        <v>1.8208999999999999E-2</v>
      </c>
      <c r="M74" s="51"/>
      <c r="N74" s="51"/>
      <c r="O74" s="51"/>
      <c r="P74" s="51"/>
      <c r="Q74" s="51"/>
      <c r="R74" s="51"/>
      <c r="S74" s="51"/>
      <c r="V74" s="2"/>
      <c r="W74" s="4">
        <v>0.7</v>
      </c>
      <c r="X74" s="4">
        <v>5.8999999999999998E-5</v>
      </c>
    </row>
    <row r="75" spans="1:24" x14ac:dyDescent="0.25">
      <c r="A75" s="2"/>
      <c r="B75" s="4">
        <v>1175000</v>
      </c>
      <c r="C75" s="33">
        <v>5.8999999999999998E-5</v>
      </c>
      <c r="J75" s="6"/>
      <c r="K75" s="7">
        <v>2</v>
      </c>
      <c r="L75" s="7">
        <v>1.0656000000000001E-2</v>
      </c>
      <c r="M75" s="51"/>
      <c r="N75" s="51"/>
      <c r="O75" s="51"/>
      <c r="P75" s="51"/>
      <c r="Q75" s="51"/>
      <c r="R75" s="51"/>
      <c r="S75" s="51"/>
      <c r="V75" s="2"/>
      <c r="W75" s="4">
        <v>0.75</v>
      </c>
      <c r="X75" s="4">
        <v>1.9319999999999999E-3</v>
      </c>
    </row>
    <row r="76" spans="1:24" x14ac:dyDescent="0.25">
      <c r="A76" s="2"/>
      <c r="B76" s="4">
        <v>1220000</v>
      </c>
      <c r="C76" s="33">
        <v>5.8999999999999998E-5</v>
      </c>
      <c r="J76" s="6"/>
      <c r="K76" s="7">
        <v>2.5</v>
      </c>
      <c r="L76" s="7">
        <v>1.17E-4</v>
      </c>
      <c r="M76" s="51"/>
      <c r="N76" s="51"/>
      <c r="O76" s="51"/>
      <c r="P76" s="51"/>
      <c r="Q76" s="51"/>
      <c r="R76" s="51"/>
      <c r="S76" s="51"/>
      <c r="V76" s="2"/>
      <c r="W76" s="4">
        <v>1</v>
      </c>
      <c r="X76" s="4">
        <v>1.4052E-2</v>
      </c>
    </row>
    <row r="77" spans="1:24" x14ac:dyDescent="0.25">
      <c r="A77" s="2"/>
      <c r="B77" s="4">
        <v>1273000</v>
      </c>
      <c r="C77" s="33">
        <v>5.8999999999999998E-5</v>
      </c>
      <c r="J77" s="6"/>
      <c r="K77" s="7">
        <v>3</v>
      </c>
      <c r="L77" s="7">
        <v>6.6160000000000004E-3</v>
      </c>
      <c r="M77" s="51"/>
      <c r="N77" s="51"/>
      <c r="O77" s="51"/>
      <c r="P77" s="51"/>
      <c r="Q77" s="51"/>
      <c r="R77" s="51"/>
      <c r="S77" s="51"/>
      <c r="V77" s="2"/>
      <c r="W77" s="4">
        <v>1.0003329999999999</v>
      </c>
      <c r="X77" s="4">
        <v>5.8999999999999998E-5</v>
      </c>
    </row>
    <row r="78" spans="1:24" x14ac:dyDescent="0.25">
      <c r="A78" s="2"/>
      <c r="B78" s="4">
        <v>1358500</v>
      </c>
      <c r="C78" s="33">
        <v>5.8999999999999998E-5</v>
      </c>
      <c r="J78" s="6"/>
      <c r="K78" s="7">
        <v>3.5</v>
      </c>
      <c r="L78" s="7">
        <v>5.8999999999999998E-5</v>
      </c>
      <c r="M78" s="51"/>
      <c r="N78" s="51"/>
      <c r="O78" s="51"/>
      <c r="P78" s="51"/>
      <c r="Q78" s="51"/>
      <c r="R78" s="51"/>
      <c r="S78" s="51"/>
      <c r="V78" s="2"/>
      <c r="W78" s="4">
        <v>1.05</v>
      </c>
      <c r="X78" s="4">
        <v>5.8999999999999998E-5</v>
      </c>
    </row>
    <row r="79" spans="1:24" x14ac:dyDescent="0.25">
      <c r="A79" s="2"/>
      <c r="B79" s="4">
        <v>1425434</v>
      </c>
      <c r="C79" s="33">
        <v>5.8999999999999998E-5</v>
      </c>
      <c r="J79" s="6"/>
      <c r="K79" s="7">
        <v>4</v>
      </c>
      <c r="L79" s="7">
        <v>5.3280000000000003E-3</v>
      </c>
      <c r="M79" s="51"/>
      <c r="N79" s="51"/>
      <c r="O79" s="51"/>
      <c r="P79" s="51"/>
      <c r="Q79" s="51"/>
      <c r="R79" s="51"/>
      <c r="S79" s="51"/>
      <c r="V79" s="2"/>
      <c r="W79" s="4">
        <v>1.083</v>
      </c>
      <c r="X79" s="4">
        <v>5.8999999999999998E-5</v>
      </c>
    </row>
    <row r="80" spans="1:24" x14ac:dyDescent="0.25">
      <c r="A80" s="2"/>
      <c r="B80" s="4">
        <v>1447000</v>
      </c>
      <c r="C80" s="33">
        <v>5.8999999999999998E-5</v>
      </c>
      <c r="J80" s="6"/>
      <c r="K80" s="7">
        <v>5</v>
      </c>
      <c r="L80" s="7">
        <v>4.8009999999999997E-3</v>
      </c>
      <c r="M80" s="51"/>
      <c r="N80" s="51"/>
      <c r="O80" s="51"/>
      <c r="P80" s="51"/>
      <c r="Q80" s="51"/>
      <c r="R80" s="51"/>
      <c r="S80" s="51"/>
      <c r="V80" s="2"/>
      <c r="W80" s="4">
        <v>1.1666669999999999</v>
      </c>
      <c r="X80" s="4">
        <v>5.8999999999999998E-5</v>
      </c>
    </row>
    <row r="81" spans="1:24" x14ac:dyDescent="0.25">
      <c r="A81" s="2"/>
      <c r="B81" s="4">
        <v>1480000</v>
      </c>
      <c r="C81" s="33">
        <v>5.8999999999999998E-5</v>
      </c>
      <c r="J81" s="6"/>
      <c r="K81" s="7">
        <v>6</v>
      </c>
      <c r="L81" s="7">
        <v>2.7520000000000001E-3</v>
      </c>
      <c r="M81" s="51"/>
      <c r="N81" s="51"/>
      <c r="O81" s="51"/>
      <c r="P81" s="51"/>
      <c r="Q81" s="51"/>
      <c r="R81" s="51"/>
      <c r="S81" s="51"/>
      <c r="V81" s="2"/>
      <c r="W81" s="4">
        <v>1.25</v>
      </c>
      <c r="X81" s="4">
        <v>6.9090000000000002E-3</v>
      </c>
    </row>
    <row r="82" spans="1:24" x14ac:dyDescent="0.25">
      <c r="A82" s="2"/>
      <c r="B82" s="4">
        <v>1500000</v>
      </c>
      <c r="C82" s="33">
        <v>5.8999999999999998E-5</v>
      </c>
      <c r="J82" s="6"/>
      <c r="K82" s="7">
        <v>7</v>
      </c>
      <c r="L82" s="7">
        <v>2.166E-3</v>
      </c>
      <c r="M82" s="51"/>
      <c r="N82" s="51"/>
      <c r="O82" s="51"/>
      <c r="P82" s="51"/>
      <c r="Q82" s="51"/>
      <c r="R82" s="51"/>
      <c r="S82" s="51"/>
      <c r="V82" s="2"/>
      <c r="W82" s="4">
        <v>1.3333330000000001</v>
      </c>
      <c r="X82" s="4">
        <v>4.6799999999999999E-4</v>
      </c>
    </row>
    <row r="83" spans="1:24" x14ac:dyDescent="0.25">
      <c r="A83" s="2"/>
      <c r="B83" s="4">
        <v>1578200</v>
      </c>
      <c r="C83" s="33">
        <v>5.8999999999999998E-5</v>
      </c>
      <c r="J83" s="6"/>
      <c r="K83" s="7">
        <v>8</v>
      </c>
      <c r="L83" s="7">
        <v>1.464E-3</v>
      </c>
      <c r="M83" s="51"/>
      <c r="N83" s="51"/>
      <c r="O83" s="51"/>
      <c r="P83" s="51"/>
      <c r="Q83" s="51"/>
      <c r="R83" s="51"/>
      <c r="S83" s="51"/>
      <c r="V83" s="2"/>
      <c r="W83" s="4">
        <v>1.417</v>
      </c>
      <c r="X83" s="4">
        <v>5.8999999999999998E-5</v>
      </c>
    </row>
    <row r="84" spans="1:24" x14ac:dyDescent="0.25">
      <c r="A84" s="2"/>
      <c r="B84" s="4">
        <v>1590000</v>
      </c>
      <c r="C84" s="33">
        <v>5.8999999999999998E-5</v>
      </c>
      <c r="J84" s="6"/>
      <c r="K84" s="7">
        <v>9</v>
      </c>
      <c r="L84" s="7">
        <v>1.054E-3</v>
      </c>
      <c r="M84" s="51"/>
      <c r="N84" s="51"/>
      <c r="O84" s="51"/>
      <c r="P84" s="51"/>
      <c r="Q84" s="51"/>
      <c r="R84" s="51"/>
      <c r="S84" s="51"/>
      <c r="V84" s="2"/>
      <c r="W84" s="4">
        <v>1.417</v>
      </c>
      <c r="X84" s="4">
        <v>5.8999999999999998E-5</v>
      </c>
    </row>
    <row r="85" spans="1:24" x14ac:dyDescent="0.25">
      <c r="A85" s="2"/>
      <c r="B85" s="4">
        <v>1600000</v>
      </c>
      <c r="C85" s="33">
        <v>5.8999999999999998E-5</v>
      </c>
      <c r="J85" s="6"/>
      <c r="K85" s="7">
        <v>10</v>
      </c>
      <c r="L85" s="7">
        <v>1.3470000000000001E-3</v>
      </c>
      <c r="M85" s="51"/>
      <c r="N85" s="51"/>
      <c r="O85" s="51"/>
      <c r="P85" s="51"/>
      <c r="Q85" s="51"/>
      <c r="R85" s="51"/>
      <c r="S85" s="51"/>
      <c r="V85" s="2"/>
      <c r="W85" s="4">
        <v>1.45</v>
      </c>
      <c r="X85" s="4">
        <v>5.8999999999999998E-5</v>
      </c>
    </row>
    <row r="86" spans="1:24" x14ac:dyDescent="0.25">
      <c r="A86" s="2"/>
      <c r="B86" s="4">
        <v>1733500</v>
      </c>
      <c r="C86" s="33">
        <v>5.8999999999999998E-5</v>
      </c>
      <c r="J86" s="6"/>
      <c r="K86" s="7">
        <v>11</v>
      </c>
      <c r="L86" s="7">
        <v>1.1119999999999999E-3</v>
      </c>
      <c r="M86" s="51"/>
      <c r="N86" s="51"/>
      <c r="O86" s="51"/>
      <c r="P86" s="51"/>
      <c r="Q86" s="51"/>
      <c r="R86" s="51"/>
      <c r="S86" s="51"/>
      <c r="V86" s="2"/>
      <c r="W86" s="4">
        <v>1.45</v>
      </c>
      <c r="X86" s="4">
        <v>1.17E-4</v>
      </c>
    </row>
    <row r="87" spans="1:24" x14ac:dyDescent="0.25">
      <c r="A87" s="2"/>
      <c r="B87" s="4">
        <v>1828000</v>
      </c>
      <c r="C87" s="33">
        <v>5.8999999999999998E-5</v>
      </c>
      <c r="J87" s="6"/>
      <c r="K87" s="7">
        <v>12</v>
      </c>
      <c r="L87" s="7">
        <v>1.464E-3</v>
      </c>
      <c r="M87" s="51"/>
      <c r="N87" s="51"/>
      <c r="O87" s="51"/>
      <c r="P87" s="51"/>
      <c r="Q87" s="51"/>
      <c r="R87" s="51"/>
      <c r="S87" s="51"/>
      <c r="V87" s="2"/>
      <c r="W87" s="4">
        <v>1.5</v>
      </c>
      <c r="X87" s="4">
        <v>2.3244999999999998E-2</v>
      </c>
    </row>
    <row r="88" spans="1:24" x14ac:dyDescent="0.25">
      <c r="A88" s="2"/>
      <c r="B88" s="4">
        <v>1947000</v>
      </c>
      <c r="C88" s="33">
        <v>5.8999999999999998E-5</v>
      </c>
      <c r="J88" s="6"/>
      <c r="K88" s="7">
        <v>13</v>
      </c>
      <c r="L88" s="7">
        <v>6.4400000000000004E-4</v>
      </c>
      <c r="M88" s="51"/>
      <c r="N88" s="51"/>
      <c r="O88" s="51"/>
      <c r="P88" s="51"/>
      <c r="Q88" s="51"/>
      <c r="R88" s="51"/>
      <c r="S88" s="51"/>
      <c r="V88" s="2"/>
      <c r="W88" s="4">
        <v>1.5003329999999999</v>
      </c>
      <c r="X88" s="4">
        <v>5.8999999999999998E-5</v>
      </c>
    </row>
    <row r="89" spans="1:24" x14ac:dyDescent="0.25">
      <c r="A89" s="2"/>
      <c r="B89" s="4">
        <v>2225000</v>
      </c>
      <c r="C89" s="33">
        <v>5.8999999999999998E-5</v>
      </c>
      <c r="J89" s="6"/>
      <c r="K89" s="7">
        <v>14</v>
      </c>
      <c r="L89" s="7">
        <v>3.5100000000000002E-4</v>
      </c>
      <c r="M89" s="51"/>
      <c r="N89" s="51"/>
      <c r="O89" s="51"/>
      <c r="P89" s="51"/>
      <c r="Q89" s="51"/>
      <c r="R89" s="51"/>
      <c r="S89" s="51"/>
      <c r="V89" s="2"/>
      <c r="W89" s="4">
        <v>1.55</v>
      </c>
      <c r="X89" s="4">
        <v>5.8999999999999998E-5</v>
      </c>
    </row>
    <row r="90" spans="1:24" x14ac:dyDescent="0.25">
      <c r="A90" s="2"/>
      <c r="B90" s="4">
        <v>2336888</v>
      </c>
      <c r="C90" s="33">
        <v>5.8999999999999998E-5</v>
      </c>
      <c r="J90" s="6"/>
      <c r="K90" s="7">
        <v>15</v>
      </c>
      <c r="L90" s="7">
        <v>7.6099999999999996E-4</v>
      </c>
      <c r="M90" s="51"/>
      <c r="N90" s="51"/>
      <c r="O90" s="51"/>
      <c r="P90" s="51"/>
      <c r="Q90" s="51"/>
      <c r="R90" s="51"/>
      <c r="S90" s="51"/>
      <c r="V90" s="2"/>
      <c r="W90" s="4">
        <v>1.55</v>
      </c>
      <c r="X90" s="4">
        <v>1.17E-4</v>
      </c>
    </row>
    <row r="91" spans="1:24" x14ac:dyDescent="0.25">
      <c r="A91" s="2"/>
      <c r="B91" s="4">
        <v>2400000</v>
      </c>
      <c r="C91" s="33">
        <v>5.8999999999999998E-5</v>
      </c>
      <c r="J91" s="6"/>
      <c r="K91" s="7">
        <v>16</v>
      </c>
      <c r="L91" s="7">
        <v>4.0999999999999999E-4</v>
      </c>
      <c r="M91" s="51"/>
      <c r="N91" s="51"/>
      <c r="O91" s="51"/>
      <c r="P91" s="51"/>
      <c r="Q91" s="51"/>
      <c r="R91" s="51"/>
      <c r="S91" s="51"/>
      <c r="V91" s="2"/>
      <c r="W91" s="4">
        <v>1.6</v>
      </c>
      <c r="X91" s="4">
        <v>5.8999999999999998E-5</v>
      </c>
    </row>
    <row r="92" spans="1:24" x14ac:dyDescent="0.25">
      <c r="A92" s="2"/>
      <c r="B92" s="4">
        <v>2450000</v>
      </c>
      <c r="C92" s="33">
        <v>5.8999999999999998E-5</v>
      </c>
      <c r="J92" s="6"/>
      <c r="K92" s="7">
        <v>17</v>
      </c>
      <c r="L92" s="7">
        <v>5.2700000000000002E-4</v>
      </c>
      <c r="M92" s="51"/>
      <c r="N92" s="51"/>
      <c r="O92" s="51"/>
      <c r="P92" s="51"/>
      <c r="Q92" s="51"/>
      <c r="R92" s="51"/>
      <c r="S92" s="51"/>
      <c r="V92" s="2"/>
      <c r="W92" s="4">
        <v>1.65</v>
      </c>
      <c r="X92" s="4">
        <v>5.8999999999999998E-5</v>
      </c>
    </row>
    <row r="93" spans="1:24" x14ac:dyDescent="0.25">
      <c r="A93" s="2"/>
      <c r="B93" s="4">
        <v>3000000</v>
      </c>
      <c r="C93" s="33">
        <v>5.8999999999999998E-5</v>
      </c>
      <c r="J93" s="6"/>
      <c r="K93" s="7">
        <v>18</v>
      </c>
      <c r="L93" s="7">
        <v>4.0999999999999999E-4</v>
      </c>
      <c r="M93" s="51"/>
      <c r="N93" s="51"/>
      <c r="O93" s="51"/>
      <c r="P93" s="51"/>
      <c r="Q93" s="51"/>
      <c r="R93" s="51"/>
      <c r="S93" s="51"/>
      <c r="V93" s="2"/>
      <c r="W93" s="4">
        <v>1.6663330000000001</v>
      </c>
      <c r="X93" s="4">
        <v>5.8999999999999998E-5</v>
      </c>
    </row>
    <row r="94" spans="1:24" x14ac:dyDescent="0.25">
      <c r="A94" s="2"/>
      <c r="B94" s="4">
        <v>3312805</v>
      </c>
      <c r="C94" s="33">
        <v>5.8999999999999998E-5</v>
      </c>
      <c r="J94" s="6"/>
      <c r="K94" s="7">
        <v>19</v>
      </c>
      <c r="L94" s="7">
        <v>2.9300000000000002E-4</v>
      </c>
      <c r="M94" s="51"/>
      <c r="N94" s="51"/>
      <c r="O94" s="51"/>
      <c r="P94" s="51"/>
      <c r="Q94" s="51"/>
      <c r="R94" s="51"/>
      <c r="S94" s="51"/>
      <c r="V94" s="2"/>
      <c r="W94" s="4">
        <v>1.6663330000000001</v>
      </c>
      <c r="X94" s="4">
        <v>5.8999999999999998E-5</v>
      </c>
    </row>
    <row r="95" spans="1:24" x14ac:dyDescent="0.25">
      <c r="A95" s="2"/>
      <c r="B95" s="4">
        <v>3325000</v>
      </c>
      <c r="C95" s="33">
        <v>5.8999999999999998E-5</v>
      </c>
      <c r="J95" s="6"/>
      <c r="K95" s="7">
        <v>20</v>
      </c>
      <c r="L95" s="7">
        <v>5.8600000000000004E-4</v>
      </c>
      <c r="M95" s="51"/>
      <c r="N95" s="51"/>
      <c r="O95" s="51"/>
      <c r="P95" s="51"/>
      <c r="Q95" s="51"/>
      <c r="R95" s="51"/>
      <c r="S95" s="51"/>
      <c r="V95" s="2"/>
      <c r="W95" s="4">
        <v>1.6666669999999999</v>
      </c>
      <c r="X95" s="4">
        <v>5.8999999999999998E-5</v>
      </c>
    </row>
    <row r="96" spans="1:24" x14ac:dyDescent="0.25">
      <c r="A96" s="2"/>
      <c r="B96" s="4">
        <v>5000000</v>
      </c>
      <c r="C96" s="33">
        <v>5.8999999999999998E-5</v>
      </c>
      <c r="J96" s="6"/>
      <c r="K96" s="7">
        <v>21</v>
      </c>
      <c r="L96" s="7">
        <v>5.8999999999999998E-5</v>
      </c>
      <c r="M96" s="51"/>
      <c r="N96" s="51"/>
      <c r="O96" s="51"/>
      <c r="P96" s="51"/>
      <c r="Q96" s="51"/>
      <c r="R96" s="51"/>
      <c r="S96" s="51"/>
      <c r="V96" s="2"/>
      <c r="W96" s="4">
        <v>1.6666669999999999</v>
      </c>
      <c r="X96" s="4">
        <v>5.8999999999999998E-5</v>
      </c>
    </row>
    <row r="97" spans="1:24" x14ac:dyDescent="0.25">
      <c r="A97" s="2"/>
      <c r="B97" s="4">
        <v>8400000</v>
      </c>
      <c r="C97" s="33">
        <v>5.8999999999999998E-5</v>
      </c>
      <c r="J97" s="6"/>
      <c r="K97" s="7">
        <v>22</v>
      </c>
      <c r="L97" s="7">
        <v>2.34E-4</v>
      </c>
      <c r="M97" s="51"/>
      <c r="N97" s="51"/>
      <c r="O97" s="51"/>
      <c r="P97" s="51"/>
      <c r="Q97" s="51"/>
      <c r="R97" s="51"/>
      <c r="S97" s="51"/>
      <c r="V97" s="2"/>
      <c r="W97" s="4">
        <v>1.667</v>
      </c>
      <c r="X97" s="4">
        <v>5.8999999999999998E-5</v>
      </c>
    </row>
    <row r="98" spans="1:24" x14ac:dyDescent="0.25">
      <c r="A98" s="2" t="s">
        <v>98</v>
      </c>
      <c r="B98" s="4">
        <v>64</v>
      </c>
      <c r="C98" s="33"/>
      <c r="J98" s="6"/>
      <c r="K98" s="7"/>
      <c r="L98" s="7" t="s">
        <v>94</v>
      </c>
      <c r="M98" s="51"/>
      <c r="N98" s="51"/>
      <c r="O98" s="51"/>
      <c r="P98" s="51"/>
      <c r="Q98" s="51"/>
      <c r="R98" s="51"/>
      <c r="S98" s="51"/>
      <c r="V98" s="2"/>
      <c r="W98" s="4"/>
      <c r="X98" s="4" t="s">
        <v>94</v>
      </c>
    </row>
    <row r="99" spans="1:24" x14ac:dyDescent="0.25">
      <c r="J99" s="2" t="s">
        <v>68</v>
      </c>
      <c r="K99" s="4">
        <v>18</v>
      </c>
      <c r="L99" s="4">
        <v>1.17E-4</v>
      </c>
      <c r="M99" s="11"/>
      <c r="N99" s="11"/>
      <c r="O99" s="11"/>
      <c r="P99" s="11"/>
      <c r="Q99" s="11"/>
      <c r="R99" s="11"/>
      <c r="S99" s="11"/>
      <c r="V99" s="2" t="s">
        <v>68</v>
      </c>
      <c r="W99" s="3">
        <v>120</v>
      </c>
      <c r="X99" s="4">
        <v>5.8999999999999998E-5</v>
      </c>
    </row>
    <row r="100" spans="1:24" x14ac:dyDescent="0.25">
      <c r="J100" s="2"/>
      <c r="K100" s="4">
        <v>19</v>
      </c>
      <c r="L100" s="4">
        <v>1.76E-4</v>
      </c>
      <c r="M100" s="11"/>
      <c r="N100" s="11"/>
      <c r="O100" s="11"/>
      <c r="P100" s="11"/>
      <c r="Q100" s="11"/>
      <c r="R100" s="11"/>
      <c r="S100" s="11"/>
      <c r="V100" s="2"/>
      <c r="W100" s="3">
        <v>123.083333</v>
      </c>
      <c r="X100" s="4">
        <v>5.8999999999999998E-5</v>
      </c>
    </row>
    <row r="101" spans="1:24" x14ac:dyDescent="0.25">
      <c r="J101" s="2"/>
      <c r="K101" s="4">
        <v>20</v>
      </c>
      <c r="L101" s="4">
        <v>1.76E-4</v>
      </c>
      <c r="M101" s="11"/>
      <c r="N101" s="11"/>
      <c r="O101" s="11"/>
      <c r="P101" s="11"/>
      <c r="Q101" s="11"/>
      <c r="R101" s="11"/>
      <c r="S101" s="11"/>
      <c r="V101" s="2"/>
      <c r="W101" s="3">
        <v>124.5</v>
      </c>
      <c r="X101" s="4">
        <v>5.8999999999999998E-5</v>
      </c>
    </row>
    <row r="102" spans="1:24" x14ac:dyDescent="0.25">
      <c r="A102" s="2" t="s">
        <v>90</v>
      </c>
      <c r="B102" s="4" t="s">
        <v>103</v>
      </c>
      <c r="C102" s="33"/>
      <c r="F102" s="2" t="s">
        <v>90</v>
      </c>
      <c r="G102" s="4" t="s">
        <v>103</v>
      </c>
      <c r="J102" s="2"/>
      <c r="K102" s="4">
        <v>22</v>
      </c>
      <c r="L102" s="4">
        <v>1.76E-4</v>
      </c>
      <c r="M102" s="11"/>
      <c r="N102" s="11"/>
      <c r="O102" s="11"/>
      <c r="P102" s="11"/>
      <c r="Q102" s="11"/>
      <c r="R102" s="11"/>
      <c r="S102" s="11"/>
      <c r="V102" s="2"/>
      <c r="W102" s="4">
        <v>124.833336</v>
      </c>
      <c r="X102" s="4">
        <v>5.8999999999999998E-5</v>
      </c>
    </row>
    <row r="103" spans="1:24" x14ac:dyDescent="0.25">
      <c r="A103" s="2" t="s">
        <v>67</v>
      </c>
      <c r="B103" s="4">
        <v>0</v>
      </c>
      <c r="C103" s="33">
        <v>0.40529300000000001</v>
      </c>
      <c r="F103" t="s">
        <v>67</v>
      </c>
      <c r="G103" s="42">
        <v>28</v>
      </c>
      <c r="J103" s="2"/>
      <c r="K103" s="4">
        <v>23</v>
      </c>
      <c r="L103" s="4">
        <v>2.34E-4</v>
      </c>
      <c r="M103" s="11"/>
      <c r="N103" s="11"/>
      <c r="O103" s="11"/>
      <c r="P103" s="11"/>
      <c r="Q103" s="11"/>
      <c r="R103" s="11"/>
      <c r="S103" s="11"/>
      <c r="V103" s="2"/>
      <c r="W103" s="4">
        <v>127.5</v>
      </c>
      <c r="X103" s="4">
        <v>5.8999999999999998E-5</v>
      </c>
    </row>
    <row r="104" spans="1:24" x14ac:dyDescent="0.25">
      <c r="A104" s="2"/>
      <c r="B104" s="4">
        <v>3000</v>
      </c>
      <c r="C104" s="33">
        <v>5.8999999999999998E-5</v>
      </c>
      <c r="F104" t="s">
        <v>201</v>
      </c>
      <c r="G104" s="42">
        <v>57342</v>
      </c>
      <c r="J104" s="2"/>
      <c r="K104" s="4">
        <v>25</v>
      </c>
      <c r="L104" s="4">
        <v>3.5100000000000002E-4</v>
      </c>
      <c r="M104" s="11"/>
      <c r="N104" s="11"/>
      <c r="O104" s="11"/>
      <c r="P104" s="11"/>
      <c r="Q104" s="11"/>
      <c r="R104" s="11"/>
      <c r="S104" s="11"/>
      <c r="V104" s="2"/>
      <c r="W104" s="4">
        <v>127.75</v>
      </c>
      <c r="X104" s="4">
        <v>5.8999999999999998E-5</v>
      </c>
    </row>
    <row r="105" spans="1:24" x14ac:dyDescent="0.25">
      <c r="A105" s="2"/>
      <c r="B105" s="4">
        <v>6000</v>
      </c>
      <c r="C105" s="33">
        <v>1.17E-4</v>
      </c>
      <c r="F105" t="s">
        <v>68</v>
      </c>
      <c r="G105" s="42">
        <v>63995</v>
      </c>
      <c r="J105" s="2"/>
      <c r="K105" s="4">
        <v>26</v>
      </c>
      <c r="L105" s="4">
        <v>1.76E-4</v>
      </c>
      <c r="M105" s="11"/>
      <c r="N105" s="11"/>
      <c r="O105" s="11"/>
      <c r="P105" s="11"/>
      <c r="Q105" s="11"/>
      <c r="R105" s="11"/>
      <c r="S105" s="11"/>
      <c r="V105" s="2"/>
      <c r="W105" s="4">
        <v>128</v>
      </c>
      <c r="X105" s="4">
        <v>5.8999999999999998E-5</v>
      </c>
    </row>
    <row r="106" spans="1:24" x14ac:dyDescent="0.25">
      <c r="A106" s="2"/>
      <c r="B106" s="4">
        <v>7500</v>
      </c>
      <c r="C106" s="33">
        <v>5.8999999999999998E-5</v>
      </c>
      <c r="J106" s="2"/>
      <c r="K106" s="4">
        <v>30</v>
      </c>
      <c r="L106" s="4">
        <v>1.17E-4</v>
      </c>
      <c r="M106" s="11"/>
      <c r="N106" s="11"/>
      <c r="O106" s="11"/>
      <c r="P106" s="11"/>
      <c r="Q106" s="11"/>
      <c r="R106" s="11"/>
      <c r="S106" s="11"/>
      <c r="V106" s="2"/>
      <c r="W106" s="4">
        <v>129.94999999999999</v>
      </c>
      <c r="X106" s="4">
        <v>5.8999999999999998E-5</v>
      </c>
    </row>
    <row r="107" spans="1:24" x14ac:dyDescent="0.25">
      <c r="A107" s="2"/>
      <c r="B107" s="4">
        <v>72000</v>
      </c>
      <c r="C107" s="33">
        <v>5.8999999999999998E-5</v>
      </c>
      <c r="J107" s="2"/>
      <c r="K107" s="4">
        <v>32</v>
      </c>
      <c r="L107" s="4">
        <v>5.8999999999999998E-5</v>
      </c>
      <c r="M107" s="11"/>
      <c r="N107" s="11"/>
      <c r="O107" s="11"/>
      <c r="P107" s="11"/>
      <c r="Q107" s="11"/>
      <c r="R107" s="11"/>
      <c r="S107" s="11"/>
      <c r="V107" s="2"/>
      <c r="W107" s="4">
        <v>132.916</v>
      </c>
      <c r="X107" s="4">
        <v>5.8999999999999998E-5</v>
      </c>
    </row>
    <row r="108" spans="1:24" x14ac:dyDescent="0.25">
      <c r="A108" s="2"/>
      <c r="B108" s="4">
        <v>103600</v>
      </c>
      <c r="C108" s="33">
        <v>5.8999999999999998E-5</v>
      </c>
      <c r="J108" s="2"/>
      <c r="K108" s="4">
        <v>33</v>
      </c>
      <c r="L108" s="4">
        <v>1.17E-4</v>
      </c>
      <c r="M108" s="11"/>
      <c r="N108" s="11"/>
      <c r="O108" s="11"/>
      <c r="P108" s="11"/>
      <c r="Q108" s="11"/>
      <c r="R108" s="11"/>
      <c r="S108" s="11"/>
      <c r="V108" s="2"/>
      <c r="W108" s="4">
        <v>135.25</v>
      </c>
      <c r="X108" s="4">
        <v>5.8999999999999998E-5</v>
      </c>
    </row>
    <row r="109" spans="1:24" x14ac:dyDescent="0.25">
      <c r="A109" s="6" t="s">
        <v>66</v>
      </c>
      <c r="B109" s="7">
        <v>0</v>
      </c>
      <c r="C109" s="39">
        <v>0.43761299999999997</v>
      </c>
      <c r="J109" s="2"/>
      <c r="K109" s="4">
        <v>35</v>
      </c>
      <c r="L109" s="4">
        <v>5.8999999999999998E-5</v>
      </c>
      <c r="M109" s="11"/>
      <c r="N109" s="11"/>
      <c r="O109" s="11"/>
      <c r="P109" s="11"/>
      <c r="Q109" s="11"/>
      <c r="R109" s="11"/>
      <c r="S109" s="11"/>
      <c r="V109" s="2"/>
      <c r="W109" s="4">
        <v>145.75</v>
      </c>
      <c r="X109" s="4">
        <v>1.17E-4</v>
      </c>
    </row>
    <row r="110" spans="1:24" x14ac:dyDescent="0.25">
      <c r="A110" s="6"/>
      <c r="B110" s="7">
        <v>95</v>
      </c>
      <c r="C110" s="39">
        <v>5.8999999999999998E-5</v>
      </c>
      <c r="J110" s="2"/>
      <c r="K110" s="4">
        <v>37</v>
      </c>
      <c r="L110" s="4">
        <v>5.8999999999999998E-5</v>
      </c>
      <c r="M110" s="11"/>
      <c r="N110" s="11"/>
      <c r="O110" s="11"/>
      <c r="P110" s="11"/>
      <c r="Q110" s="11"/>
      <c r="R110" s="11"/>
      <c r="S110" s="11"/>
      <c r="V110" s="2"/>
      <c r="W110" s="4">
        <v>146.58366599999999</v>
      </c>
      <c r="X110" s="4">
        <v>5.8999999999999998E-5</v>
      </c>
    </row>
    <row r="111" spans="1:24" x14ac:dyDescent="0.25">
      <c r="A111" s="6"/>
      <c r="B111" s="7">
        <v>130.19999999999999</v>
      </c>
      <c r="C111" s="39">
        <v>5.8999999999999998E-5</v>
      </c>
      <c r="J111" s="2"/>
      <c r="K111" s="4">
        <v>38</v>
      </c>
      <c r="L111" s="4">
        <v>1.17E-4</v>
      </c>
      <c r="M111" s="11"/>
      <c r="N111" s="11"/>
      <c r="O111" s="11"/>
      <c r="P111" s="11"/>
      <c r="Q111" s="11"/>
      <c r="R111" s="11"/>
      <c r="S111" s="11"/>
      <c r="V111" s="2"/>
      <c r="W111" s="4">
        <v>147.133331</v>
      </c>
      <c r="X111" s="4">
        <v>5.8999999999999998E-5</v>
      </c>
    </row>
    <row r="112" spans="1:24" x14ac:dyDescent="0.25">
      <c r="A112" s="6"/>
      <c r="B112" s="7">
        <v>148.5</v>
      </c>
      <c r="C112" s="39">
        <v>5.8999999999999998E-5</v>
      </c>
      <c r="J112" s="2"/>
      <c r="K112" s="4">
        <v>40</v>
      </c>
      <c r="L112" s="4">
        <v>1.17E-4</v>
      </c>
      <c r="M112" s="11"/>
      <c r="N112" s="11"/>
      <c r="O112" s="11"/>
      <c r="P112" s="11"/>
      <c r="Q112" s="11"/>
      <c r="R112" s="11"/>
      <c r="S112" s="11"/>
      <c r="V112" s="2"/>
      <c r="W112" s="4">
        <v>152</v>
      </c>
      <c r="X112" s="4">
        <v>5.8999999999999998E-5</v>
      </c>
    </row>
    <row r="113" spans="1:24" x14ac:dyDescent="0.25">
      <c r="A113" s="6"/>
      <c r="B113" s="7">
        <v>200</v>
      </c>
      <c r="C113" s="39">
        <v>5.8999999999999998E-5</v>
      </c>
      <c r="J113" s="2"/>
      <c r="K113" s="4">
        <v>42</v>
      </c>
      <c r="L113" s="4">
        <v>5.8999999999999998E-5</v>
      </c>
      <c r="M113" s="11"/>
      <c r="N113" s="11"/>
      <c r="O113" s="11"/>
      <c r="P113" s="11"/>
      <c r="Q113" s="11"/>
      <c r="R113" s="11"/>
      <c r="S113" s="11"/>
      <c r="V113" s="2"/>
      <c r="W113" s="4">
        <v>159.5</v>
      </c>
      <c r="X113" s="4">
        <v>5.8999999999999998E-5</v>
      </c>
    </row>
    <row r="114" spans="1:24" x14ac:dyDescent="0.25">
      <c r="A114" s="6"/>
      <c r="B114" s="7">
        <v>300</v>
      </c>
      <c r="C114" s="39">
        <v>1.17E-4</v>
      </c>
      <c r="J114" s="2"/>
      <c r="K114" s="4">
        <v>47</v>
      </c>
      <c r="L114" s="4">
        <v>5.8999999999999998E-5</v>
      </c>
      <c r="M114" s="11"/>
      <c r="N114" s="11"/>
      <c r="O114" s="11"/>
      <c r="P114" s="11"/>
      <c r="Q114" s="11"/>
      <c r="R114" s="11"/>
      <c r="S114" s="11"/>
      <c r="V114" s="2"/>
      <c r="W114" s="4">
        <v>163</v>
      </c>
      <c r="X114" s="4">
        <v>5.8999999999999998E-5</v>
      </c>
    </row>
    <row r="115" spans="1:24" x14ac:dyDescent="0.25">
      <c r="A115" s="6"/>
      <c r="B115" s="7">
        <v>376</v>
      </c>
      <c r="C115" s="39">
        <v>5.8999999999999998E-5</v>
      </c>
      <c r="J115" s="2"/>
      <c r="K115" s="4">
        <v>48</v>
      </c>
      <c r="L115" s="4">
        <v>5.8999999999999998E-5</v>
      </c>
      <c r="M115" s="11"/>
      <c r="N115" s="11"/>
      <c r="O115" s="11"/>
      <c r="P115" s="11"/>
      <c r="Q115" s="11"/>
      <c r="R115" s="11"/>
      <c r="S115" s="11"/>
      <c r="V115" s="2"/>
      <c r="W115" s="4">
        <v>169.45</v>
      </c>
      <c r="X115" s="4">
        <v>5.8999999999999998E-5</v>
      </c>
    </row>
    <row r="116" spans="1:24" x14ac:dyDescent="0.25">
      <c r="A116" s="6"/>
      <c r="B116" s="7">
        <v>399.75</v>
      </c>
      <c r="C116" s="39">
        <v>5.8999999999999998E-5</v>
      </c>
      <c r="J116" s="2"/>
      <c r="K116" s="4">
        <v>49</v>
      </c>
      <c r="L116" s="4">
        <v>5.8999999999999998E-5</v>
      </c>
      <c r="M116" s="11"/>
      <c r="N116" s="11"/>
      <c r="O116" s="11"/>
      <c r="P116" s="11"/>
      <c r="Q116" s="11"/>
      <c r="R116" s="11"/>
      <c r="S116" s="11"/>
      <c r="V116" s="2"/>
      <c r="W116" s="4">
        <v>182.01666700000001</v>
      </c>
      <c r="X116" s="4">
        <v>5.8999999999999998E-5</v>
      </c>
    </row>
    <row r="117" spans="1:24" x14ac:dyDescent="0.25">
      <c r="A117" s="6"/>
      <c r="B117" s="7">
        <v>500</v>
      </c>
      <c r="C117" s="39">
        <v>1.17E-4</v>
      </c>
      <c r="J117" s="2"/>
      <c r="K117" s="4">
        <v>50</v>
      </c>
      <c r="L117" s="4">
        <v>1.17E-4</v>
      </c>
      <c r="M117" s="11"/>
      <c r="N117" s="11"/>
      <c r="O117" s="11"/>
      <c r="P117" s="11"/>
      <c r="Q117" s="11"/>
      <c r="R117" s="11"/>
      <c r="S117" s="11"/>
      <c r="V117" s="2"/>
      <c r="W117" s="4">
        <v>206.14999399999999</v>
      </c>
      <c r="X117" s="4">
        <v>5.8999999999999998E-5</v>
      </c>
    </row>
    <row r="118" spans="1:24" x14ac:dyDescent="0.25">
      <c r="A118" s="6"/>
      <c r="B118" s="7">
        <v>572</v>
      </c>
      <c r="C118" s="39">
        <v>5.8999999999999998E-5</v>
      </c>
      <c r="J118" s="2"/>
      <c r="K118" s="4">
        <v>51</v>
      </c>
      <c r="L118" s="4">
        <v>5.8999999999999998E-5</v>
      </c>
      <c r="M118" s="11"/>
      <c r="N118" s="11"/>
      <c r="O118" s="11"/>
      <c r="P118" s="11"/>
      <c r="Q118" s="11"/>
      <c r="R118" s="11"/>
      <c r="S118" s="11"/>
      <c r="V118" s="2"/>
      <c r="W118" s="4">
        <v>226.517</v>
      </c>
      <c r="X118" s="4">
        <v>5.8999999999999998E-5</v>
      </c>
    </row>
    <row r="119" spans="1:24" x14ac:dyDescent="0.25">
      <c r="A119" s="6"/>
      <c r="B119" s="7">
        <v>575</v>
      </c>
      <c r="C119" s="39">
        <v>5.8999999999999998E-5</v>
      </c>
      <c r="J119" s="2"/>
      <c r="K119" s="4">
        <v>55</v>
      </c>
      <c r="L119" s="4">
        <v>5.8999999999999998E-5</v>
      </c>
      <c r="M119" s="11"/>
      <c r="N119" s="11"/>
      <c r="O119" s="11"/>
      <c r="P119" s="11"/>
      <c r="Q119" s="11"/>
      <c r="R119" s="11"/>
      <c r="S119" s="11"/>
      <c r="V119" s="2"/>
      <c r="W119" s="4">
        <v>250.466667</v>
      </c>
      <c r="X119" s="4">
        <v>5.8999999999999998E-5</v>
      </c>
    </row>
    <row r="120" spans="1:24" x14ac:dyDescent="0.25">
      <c r="A120" s="6"/>
      <c r="B120" s="7">
        <v>600</v>
      </c>
      <c r="C120" s="39">
        <v>5.8999999999999998E-5</v>
      </c>
      <c r="J120" s="2"/>
      <c r="K120" s="4">
        <v>56</v>
      </c>
      <c r="L120" s="4">
        <v>5.8999999999999998E-5</v>
      </c>
      <c r="M120" s="11"/>
      <c r="N120" s="11"/>
      <c r="O120" s="11"/>
      <c r="P120" s="11"/>
      <c r="Q120" s="11"/>
      <c r="R120" s="11"/>
      <c r="S120" s="11"/>
      <c r="V120" s="2"/>
      <c r="W120" s="4">
        <v>271.750336</v>
      </c>
      <c r="X120" s="4">
        <v>5.8999999999999998E-5</v>
      </c>
    </row>
    <row r="121" spans="1:24" x14ac:dyDescent="0.25">
      <c r="A121" s="6"/>
      <c r="B121" s="7">
        <v>700</v>
      </c>
      <c r="C121" s="39">
        <v>5.8999999999999998E-5</v>
      </c>
      <c r="J121" s="2"/>
      <c r="K121" s="4">
        <v>58</v>
      </c>
      <c r="L121" s="4">
        <v>5.8999999999999998E-5</v>
      </c>
      <c r="M121" s="11"/>
      <c r="N121" s="11"/>
      <c r="O121" s="11"/>
      <c r="P121" s="11"/>
      <c r="Q121" s="11"/>
      <c r="R121" s="11"/>
      <c r="S121" s="11"/>
      <c r="V121" s="2"/>
      <c r="W121" s="4">
        <v>275.26666699999998</v>
      </c>
      <c r="X121" s="4">
        <v>5.8999999999999998E-5</v>
      </c>
    </row>
    <row r="122" spans="1:24" x14ac:dyDescent="0.25">
      <c r="A122" s="6"/>
      <c r="B122" s="7">
        <v>804</v>
      </c>
      <c r="C122" s="39">
        <v>5.8999999999999998E-5</v>
      </c>
      <c r="J122" s="2"/>
      <c r="K122" s="4">
        <v>65</v>
      </c>
      <c r="L122" s="4">
        <v>1.17E-4</v>
      </c>
      <c r="M122" s="11"/>
      <c r="N122" s="11"/>
      <c r="O122" s="11"/>
      <c r="P122" s="11"/>
      <c r="Q122" s="11"/>
      <c r="R122" s="11"/>
      <c r="S122" s="11"/>
      <c r="V122" s="2"/>
      <c r="W122" s="4">
        <v>337.15</v>
      </c>
      <c r="X122" s="4">
        <v>5.8999999999999998E-5</v>
      </c>
    </row>
    <row r="123" spans="1:24" x14ac:dyDescent="0.25">
      <c r="A123" s="6"/>
      <c r="B123" s="7">
        <v>833</v>
      </c>
      <c r="C123" s="39">
        <v>5.8999999999999998E-5</v>
      </c>
      <c r="J123" s="2"/>
      <c r="K123" s="4">
        <v>72</v>
      </c>
      <c r="L123" s="4">
        <v>1.17E-4</v>
      </c>
      <c r="M123" s="11"/>
      <c r="N123" s="11"/>
      <c r="O123" s="11"/>
      <c r="P123" s="11"/>
      <c r="Q123" s="11"/>
      <c r="R123" s="11"/>
      <c r="S123" s="11"/>
      <c r="V123" s="2"/>
      <c r="W123" s="4">
        <v>341.75033200000001</v>
      </c>
      <c r="X123" s="4">
        <v>5.8999999999999998E-5</v>
      </c>
    </row>
    <row r="124" spans="1:24" x14ac:dyDescent="0.25">
      <c r="A124" s="6"/>
      <c r="B124" s="7">
        <v>1000</v>
      </c>
      <c r="C124" s="39">
        <v>1.76E-4</v>
      </c>
      <c r="J124" s="2"/>
      <c r="K124" s="4">
        <v>77</v>
      </c>
      <c r="L124" s="4">
        <v>5.8999999999999998E-5</v>
      </c>
      <c r="M124" s="11"/>
      <c r="N124" s="11"/>
      <c r="O124" s="11"/>
      <c r="P124" s="11"/>
      <c r="Q124" s="11"/>
      <c r="R124" s="11"/>
      <c r="S124" s="11"/>
      <c r="V124" s="2"/>
      <c r="W124" s="4">
        <v>363.45</v>
      </c>
      <c r="X124" s="4">
        <v>5.8999999999999998E-5</v>
      </c>
    </row>
    <row r="125" spans="1:24" x14ac:dyDescent="0.25">
      <c r="A125" s="6"/>
      <c r="B125" s="7">
        <v>1182</v>
      </c>
      <c r="C125" s="39">
        <v>5.8999999999999998E-5</v>
      </c>
      <c r="J125" s="2"/>
      <c r="K125" s="4">
        <v>85</v>
      </c>
      <c r="L125" s="4">
        <v>5.8999999999999998E-5</v>
      </c>
      <c r="M125" s="11"/>
      <c r="N125" s="11"/>
      <c r="O125" s="11"/>
      <c r="P125" s="11"/>
      <c r="Q125" s="11"/>
      <c r="R125" s="11"/>
      <c r="S125" s="11"/>
      <c r="V125" s="2"/>
      <c r="W125" s="4">
        <v>431.78299900000002</v>
      </c>
      <c r="X125" s="4">
        <v>5.8999999999999998E-5</v>
      </c>
    </row>
    <row r="126" spans="1:24" x14ac:dyDescent="0.25">
      <c r="A126" s="6"/>
      <c r="B126" s="7">
        <v>1200</v>
      </c>
      <c r="C126" s="39">
        <v>5.8999999999999998E-5</v>
      </c>
      <c r="J126" s="2"/>
      <c r="K126" s="4">
        <v>95</v>
      </c>
      <c r="L126" s="4">
        <v>5.8999999999999998E-5</v>
      </c>
      <c r="M126" s="11"/>
      <c r="N126" s="11"/>
      <c r="O126" s="11"/>
      <c r="P126" s="11"/>
      <c r="Q126" s="11"/>
      <c r="R126" s="11"/>
      <c r="S126" s="11"/>
      <c r="V126" s="2"/>
      <c r="W126" s="4">
        <v>433.33366599999999</v>
      </c>
      <c r="X126" s="4">
        <v>5.8999999999999998E-5</v>
      </c>
    </row>
    <row r="127" spans="1:24" x14ac:dyDescent="0.25">
      <c r="A127" s="6"/>
      <c r="B127" s="7">
        <v>1400</v>
      </c>
      <c r="C127" s="39">
        <v>5.8999999999999998E-5</v>
      </c>
      <c r="J127" s="2"/>
      <c r="K127" s="4">
        <v>122</v>
      </c>
      <c r="L127" s="4">
        <v>5.8999999999999998E-5</v>
      </c>
      <c r="M127" s="11"/>
      <c r="N127" s="11"/>
      <c r="O127" s="11"/>
      <c r="P127" s="11"/>
      <c r="Q127" s="11"/>
      <c r="R127" s="11"/>
      <c r="S127" s="11"/>
      <c r="V127" s="2"/>
      <c r="W127" s="4">
        <v>487.28333300000003</v>
      </c>
      <c r="X127" s="4">
        <v>5.8999999999999998E-5</v>
      </c>
    </row>
    <row r="128" spans="1:24" x14ac:dyDescent="0.25">
      <c r="A128" s="6"/>
      <c r="B128" s="7">
        <v>1500</v>
      </c>
      <c r="C128" s="39">
        <v>5.8999999999999998E-5</v>
      </c>
      <c r="J128" s="2"/>
      <c r="K128" s="4">
        <v>145</v>
      </c>
      <c r="L128" s="4">
        <v>5.8999999999999998E-5</v>
      </c>
      <c r="M128" s="11"/>
      <c r="N128" s="11"/>
      <c r="O128" s="11"/>
      <c r="P128" s="11"/>
      <c r="Q128" s="11"/>
      <c r="R128" s="11"/>
      <c r="S128" s="11"/>
      <c r="V128" s="2"/>
      <c r="W128" s="4">
        <v>487.33333299999998</v>
      </c>
      <c r="X128" s="4">
        <v>5.8999999999999998E-5</v>
      </c>
    </row>
    <row r="129" spans="1:24" x14ac:dyDescent="0.25">
      <c r="A129" s="6"/>
      <c r="B129" s="7">
        <v>1615</v>
      </c>
      <c r="C129" s="39">
        <v>5.8999999999999998E-5</v>
      </c>
      <c r="V129" s="2" t="s">
        <v>101</v>
      </c>
      <c r="W129" s="4"/>
      <c r="X129" s="4"/>
    </row>
    <row r="130" spans="1:24" x14ac:dyDescent="0.25">
      <c r="A130" s="6"/>
      <c r="B130" s="7">
        <v>1684</v>
      </c>
      <c r="C130" s="39">
        <v>5.8999999999999998E-5</v>
      </c>
    </row>
    <row r="131" spans="1:24" x14ac:dyDescent="0.25">
      <c r="A131" s="6"/>
      <c r="B131" s="7">
        <v>1819</v>
      </c>
      <c r="C131" s="39">
        <v>5.8999999999999998E-5</v>
      </c>
    </row>
    <row r="132" spans="1:24" x14ac:dyDescent="0.25">
      <c r="A132" s="6"/>
      <c r="B132" s="7">
        <v>1921</v>
      </c>
      <c r="C132" s="39">
        <v>5.8999999999999998E-5</v>
      </c>
    </row>
    <row r="133" spans="1:24" x14ac:dyDescent="0.25">
      <c r="A133" s="6"/>
      <c r="B133" s="7"/>
      <c r="C133" s="39" t="s">
        <v>94</v>
      </c>
      <c r="J133" s="2" t="s">
        <v>90</v>
      </c>
      <c r="K133" s="4" t="s">
        <v>105</v>
      </c>
      <c r="L133" s="4"/>
      <c r="M133" s="11"/>
      <c r="N133" s="11"/>
      <c r="O133" s="11"/>
      <c r="P133" s="11"/>
      <c r="Q133" s="11"/>
      <c r="R133" s="11"/>
      <c r="S133" s="11"/>
      <c r="V133" s="2" t="s">
        <v>90</v>
      </c>
      <c r="W133" s="4" t="s">
        <v>107</v>
      </c>
      <c r="X133" s="4"/>
    </row>
    <row r="134" spans="1:24" x14ac:dyDescent="0.25">
      <c r="A134" s="2" t="s">
        <v>68</v>
      </c>
      <c r="B134" s="4">
        <v>792000</v>
      </c>
      <c r="C134" s="33">
        <v>5.8999999999999998E-5</v>
      </c>
      <c r="J134" s="2" t="s">
        <v>67</v>
      </c>
      <c r="K134" s="4">
        <v>0</v>
      </c>
      <c r="L134" s="4">
        <v>0.40529300000000001</v>
      </c>
      <c r="M134" s="11"/>
      <c r="N134" s="11"/>
      <c r="O134" s="11"/>
      <c r="P134" s="11"/>
      <c r="Q134" s="11"/>
      <c r="R134" s="11"/>
      <c r="S134" s="11"/>
      <c r="V134" s="2" t="s">
        <v>67</v>
      </c>
      <c r="W134" s="4">
        <v>0</v>
      </c>
      <c r="X134" s="4">
        <v>0.40359499999999998</v>
      </c>
    </row>
    <row r="135" spans="1:24" x14ac:dyDescent="0.25">
      <c r="A135" s="2"/>
      <c r="B135" s="4">
        <v>800000</v>
      </c>
      <c r="C135" s="33">
        <v>5.8999999999999998E-5</v>
      </c>
      <c r="J135" s="2"/>
      <c r="K135" s="4">
        <v>3000</v>
      </c>
      <c r="L135" s="4">
        <v>5.8999999999999998E-5</v>
      </c>
      <c r="M135" s="11"/>
      <c r="N135" s="11"/>
      <c r="O135" s="11"/>
      <c r="P135" s="11"/>
      <c r="Q135" s="11"/>
      <c r="R135" s="11"/>
      <c r="S135" s="11"/>
      <c r="V135" s="2"/>
      <c r="W135" s="4">
        <v>1</v>
      </c>
      <c r="X135" s="4">
        <v>1.405E-3</v>
      </c>
    </row>
    <row r="136" spans="1:24" x14ac:dyDescent="0.25">
      <c r="A136" s="2"/>
      <c r="B136" s="4">
        <v>869350</v>
      </c>
      <c r="C136" s="33">
        <v>5.8999999999999998E-5</v>
      </c>
      <c r="J136" s="2"/>
      <c r="K136" s="4">
        <v>6000</v>
      </c>
      <c r="L136" s="4">
        <v>1.17E-4</v>
      </c>
      <c r="M136" s="11"/>
      <c r="N136" s="11"/>
      <c r="O136" s="11"/>
      <c r="P136" s="11"/>
      <c r="Q136" s="11"/>
      <c r="R136" s="11"/>
      <c r="S136" s="11"/>
      <c r="V136" s="2"/>
      <c r="W136" s="4">
        <v>2</v>
      </c>
      <c r="X136" s="4">
        <v>3.5100000000000002E-4</v>
      </c>
    </row>
    <row r="137" spans="1:24" x14ac:dyDescent="0.25">
      <c r="A137" s="2"/>
      <c r="B137" s="4">
        <v>1000000</v>
      </c>
      <c r="C137" s="33">
        <v>5.8999999999999998E-5</v>
      </c>
      <c r="J137" s="2"/>
      <c r="K137" s="4">
        <v>7500</v>
      </c>
      <c r="L137" s="4">
        <v>5.8999999999999998E-5</v>
      </c>
      <c r="M137" s="11"/>
      <c r="N137" s="11"/>
      <c r="O137" s="11"/>
      <c r="P137" s="11"/>
      <c r="Q137" s="11"/>
      <c r="R137" s="11"/>
      <c r="S137" s="11"/>
      <c r="V137" s="2"/>
      <c r="W137" s="4">
        <v>3</v>
      </c>
      <c r="X137" s="4">
        <v>2.34E-4</v>
      </c>
    </row>
    <row r="138" spans="1:24" x14ac:dyDescent="0.25">
      <c r="A138" s="2"/>
      <c r="B138" s="4">
        <v>1015500</v>
      </c>
      <c r="C138" s="33">
        <v>5.8999999999999998E-5</v>
      </c>
      <c r="J138" s="2"/>
      <c r="K138" s="4">
        <v>72000</v>
      </c>
      <c r="L138" s="4">
        <v>5.8999999999999998E-5</v>
      </c>
      <c r="M138" s="11"/>
      <c r="N138" s="11"/>
      <c r="O138" s="11"/>
      <c r="P138" s="11"/>
      <c r="Q138" s="11"/>
      <c r="R138" s="11"/>
      <c r="S138" s="11"/>
      <c r="V138" s="2"/>
      <c r="W138" s="4">
        <v>17</v>
      </c>
      <c r="X138" s="4">
        <v>5.8999999999999998E-5</v>
      </c>
    </row>
    <row r="139" spans="1:24" x14ac:dyDescent="0.25">
      <c r="A139" s="2"/>
      <c r="B139" s="4">
        <v>1050000</v>
      </c>
      <c r="C139" s="33">
        <v>5.8999999999999998E-5</v>
      </c>
      <c r="J139" s="2"/>
      <c r="K139" s="4">
        <v>103600</v>
      </c>
      <c r="L139" s="4">
        <v>5.8999999999999998E-5</v>
      </c>
      <c r="M139" s="11"/>
      <c r="N139" s="11"/>
      <c r="O139" s="11"/>
      <c r="P139" s="11"/>
      <c r="Q139" s="11"/>
      <c r="R139" s="11"/>
      <c r="S139" s="11"/>
      <c r="V139" s="6" t="s">
        <v>66</v>
      </c>
      <c r="W139" s="7">
        <v>0</v>
      </c>
      <c r="X139" s="7">
        <v>8.3730000000000002E-3</v>
      </c>
    </row>
    <row r="140" spans="1:24" x14ac:dyDescent="0.25">
      <c r="A140" s="2"/>
      <c r="B140" s="4">
        <v>1077000</v>
      </c>
      <c r="C140" s="33">
        <v>5.8999999999999998E-5</v>
      </c>
      <c r="J140" s="6" t="s">
        <v>66</v>
      </c>
      <c r="K140" s="7">
        <v>0</v>
      </c>
      <c r="L140" s="7">
        <v>6.4934000000000006E-2</v>
      </c>
      <c r="M140" s="51"/>
      <c r="N140" s="51"/>
      <c r="O140" s="51"/>
      <c r="P140" s="51"/>
      <c r="Q140" s="51"/>
      <c r="R140" s="51"/>
      <c r="S140" s="51"/>
      <c r="V140" s="6"/>
      <c r="W140" s="7">
        <v>1</v>
      </c>
      <c r="X140" s="7">
        <v>0.20938000000000001</v>
      </c>
    </row>
    <row r="141" spans="1:24" x14ac:dyDescent="0.25">
      <c r="A141" s="2"/>
      <c r="B141" s="4">
        <v>1100000</v>
      </c>
      <c r="C141" s="33">
        <v>1.17E-4</v>
      </c>
      <c r="J141" s="6"/>
      <c r="K141" s="7">
        <v>1</v>
      </c>
      <c r="L141" s="7">
        <v>1.76E-4</v>
      </c>
      <c r="M141" s="51"/>
      <c r="N141" s="51"/>
      <c r="O141" s="51"/>
      <c r="P141" s="51"/>
      <c r="Q141" s="51"/>
      <c r="R141" s="51"/>
      <c r="S141" s="51"/>
      <c r="V141" s="6"/>
      <c r="W141" s="7">
        <v>2</v>
      </c>
      <c r="X141" s="7">
        <v>7.2017999999999999E-2</v>
      </c>
    </row>
    <row r="142" spans="1:24" x14ac:dyDescent="0.25">
      <c r="A142" s="2"/>
      <c r="B142" s="4">
        <v>1194947</v>
      </c>
      <c r="C142" s="33">
        <v>5.8999999999999998E-5</v>
      </c>
      <c r="J142" s="6"/>
      <c r="K142" s="7">
        <v>7</v>
      </c>
      <c r="L142" s="7">
        <v>5.8999999999999998E-5</v>
      </c>
      <c r="M142" s="51"/>
      <c r="N142" s="51"/>
      <c r="O142" s="51"/>
      <c r="P142" s="51"/>
      <c r="Q142" s="51"/>
      <c r="R142" s="51"/>
      <c r="S142" s="51"/>
      <c r="V142" s="6"/>
      <c r="W142" s="7">
        <v>2.5</v>
      </c>
      <c r="X142" s="7">
        <v>5.8999999999999998E-5</v>
      </c>
    </row>
    <row r="143" spans="1:24" x14ac:dyDescent="0.25">
      <c r="A143" s="2"/>
      <c r="B143" s="4">
        <v>1200000</v>
      </c>
      <c r="C143" s="33">
        <v>5.8999999999999998E-5</v>
      </c>
      <c r="J143" s="6"/>
      <c r="K143" s="7">
        <v>10</v>
      </c>
      <c r="L143" s="7">
        <v>1.76E-4</v>
      </c>
      <c r="M143" s="51"/>
      <c r="N143" s="51"/>
      <c r="O143" s="51"/>
      <c r="P143" s="51"/>
      <c r="Q143" s="51"/>
      <c r="R143" s="51"/>
      <c r="S143" s="51"/>
      <c r="V143" s="6"/>
      <c r="W143" s="7">
        <v>3</v>
      </c>
      <c r="X143" s="7">
        <v>3.8585000000000001E-2</v>
      </c>
    </row>
    <row r="144" spans="1:24" x14ac:dyDescent="0.25">
      <c r="A144" s="2"/>
      <c r="B144" s="4">
        <v>1315000</v>
      </c>
      <c r="C144" s="33">
        <v>5.8999999999999998E-5</v>
      </c>
      <c r="J144" s="6"/>
      <c r="K144" s="7">
        <v>15</v>
      </c>
      <c r="L144" s="7">
        <v>5.8999999999999998E-5</v>
      </c>
      <c r="M144" s="51"/>
      <c r="N144" s="51"/>
      <c r="O144" s="51"/>
      <c r="P144" s="51"/>
      <c r="Q144" s="51"/>
      <c r="R144" s="51"/>
      <c r="S144" s="51"/>
      <c r="V144" s="6"/>
      <c r="W144" s="7">
        <v>4</v>
      </c>
      <c r="X144" s="7">
        <v>2.8923999999999998E-2</v>
      </c>
    </row>
    <row r="145" spans="1:24" x14ac:dyDescent="0.25">
      <c r="A145" s="2"/>
      <c r="B145" s="4">
        <v>1354848</v>
      </c>
      <c r="C145" s="33">
        <v>5.8999999999999998E-5</v>
      </c>
      <c r="J145" s="6"/>
      <c r="K145" s="7">
        <v>23</v>
      </c>
      <c r="L145" s="7">
        <v>1.17E-4</v>
      </c>
      <c r="M145" s="51"/>
      <c r="N145" s="51"/>
      <c r="O145" s="51"/>
      <c r="P145" s="51"/>
      <c r="Q145" s="51"/>
      <c r="R145" s="51"/>
      <c r="S145" s="51"/>
      <c r="V145" s="6"/>
      <c r="W145" s="7">
        <v>5</v>
      </c>
      <c r="X145" s="7">
        <v>2.0025000000000001E-2</v>
      </c>
    </row>
    <row r="146" spans="1:24" x14ac:dyDescent="0.25">
      <c r="A146" s="2"/>
      <c r="B146" s="4">
        <v>1500000</v>
      </c>
      <c r="C146" s="33">
        <v>1.17E-4</v>
      </c>
      <c r="J146" s="6"/>
      <c r="K146" s="7">
        <v>70</v>
      </c>
      <c r="L146" s="7">
        <v>5.8999999999999998E-5</v>
      </c>
      <c r="M146" s="51"/>
      <c r="N146" s="51"/>
      <c r="O146" s="51"/>
      <c r="P146" s="51"/>
      <c r="Q146" s="51"/>
      <c r="R146" s="51"/>
      <c r="S146" s="51"/>
      <c r="V146" s="6"/>
      <c r="W146" s="7">
        <v>6</v>
      </c>
      <c r="X146" s="7">
        <v>1.8619E-2</v>
      </c>
    </row>
    <row r="147" spans="1:24" x14ac:dyDescent="0.25">
      <c r="A147" s="2"/>
      <c r="B147" s="4">
        <v>1502410</v>
      </c>
      <c r="C147" s="33">
        <v>5.8999999999999998E-5</v>
      </c>
      <c r="J147" s="6"/>
      <c r="K147" s="7">
        <v>77</v>
      </c>
      <c r="L147" s="7">
        <v>5.8999999999999998E-5</v>
      </c>
      <c r="M147" s="51"/>
      <c r="N147" s="51"/>
      <c r="O147" s="51"/>
      <c r="P147" s="51"/>
      <c r="Q147" s="51"/>
      <c r="R147" s="51"/>
      <c r="S147" s="51"/>
      <c r="V147" s="6"/>
      <c r="W147" s="7">
        <v>7</v>
      </c>
      <c r="X147" s="7">
        <v>1.2003E-2</v>
      </c>
    </row>
    <row r="148" spans="1:24" x14ac:dyDescent="0.25">
      <c r="A148" s="2"/>
      <c r="B148" s="4">
        <v>1700000</v>
      </c>
      <c r="C148" s="33">
        <v>5.8999999999999998E-5</v>
      </c>
      <c r="J148" s="6"/>
      <c r="K148" s="7">
        <v>100</v>
      </c>
      <c r="L148" s="7">
        <v>2.9300000000000002E-4</v>
      </c>
      <c r="M148" s="51"/>
      <c r="N148" s="51"/>
      <c r="O148" s="51"/>
      <c r="P148" s="51"/>
      <c r="Q148" s="51"/>
      <c r="R148" s="51"/>
      <c r="S148" s="51"/>
      <c r="V148" s="6"/>
      <c r="W148" s="7">
        <v>8</v>
      </c>
      <c r="X148" s="7">
        <v>9.8370000000000003E-3</v>
      </c>
    </row>
    <row r="149" spans="1:24" x14ac:dyDescent="0.25">
      <c r="A149" s="2"/>
      <c r="B149" s="4">
        <v>1715472</v>
      </c>
      <c r="C149" s="33">
        <v>5.8999999999999998E-5</v>
      </c>
      <c r="J149" s="6"/>
      <c r="K149" s="7">
        <v>124</v>
      </c>
      <c r="L149" s="7">
        <v>5.8999999999999998E-5</v>
      </c>
      <c r="M149" s="51"/>
      <c r="N149" s="51"/>
      <c r="O149" s="51"/>
      <c r="P149" s="51"/>
      <c r="Q149" s="51"/>
      <c r="R149" s="51"/>
      <c r="S149" s="51"/>
      <c r="V149" s="6"/>
      <c r="W149" s="7">
        <v>9</v>
      </c>
      <c r="X149" s="7">
        <v>7.4359999999999999E-3</v>
      </c>
    </row>
    <row r="150" spans="1:24" x14ac:dyDescent="0.25">
      <c r="A150" s="2"/>
      <c r="B150" s="4">
        <v>1837382</v>
      </c>
      <c r="C150" s="33">
        <v>5.8999999999999998E-5</v>
      </c>
      <c r="J150" s="6"/>
      <c r="K150" s="7">
        <v>130</v>
      </c>
      <c r="L150" s="7">
        <v>5.8999999999999998E-5</v>
      </c>
      <c r="M150" s="51"/>
      <c r="N150" s="51"/>
      <c r="O150" s="51"/>
      <c r="P150" s="51"/>
      <c r="Q150" s="51"/>
      <c r="R150" s="51"/>
      <c r="S150" s="51"/>
      <c r="V150" s="6"/>
      <c r="W150" s="7">
        <v>10</v>
      </c>
      <c r="X150" s="7">
        <v>8.8409999999999999E-3</v>
      </c>
    </row>
    <row r="151" spans="1:24" x14ac:dyDescent="0.25">
      <c r="A151" s="2"/>
      <c r="B151" s="4">
        <v>1897266</v>
      </c>
      <c r="C151" s="33">
        <v>5.8999999999999998E-5</v>
      </c>
      <c r="J151" s="6"/>
      <c r="K151" s="7">
        <v>138</v>
      </c>
      <c r="L151" s="7">
        <v>5.8999999999999998E-5</v>
      </c>
      <c r="M151" s="51"/>
      <c r="N151" s="51"/>
      <c r="O151" s="51"/>
      <c r="P151" s="51"/>
      <c r="Q151" s="51"/>
      <c r="R151" s="51"/>
      <c r="S151" s="51"/>
      <c r="V151" s="6"/>
      <c r="W151" s="7">
        <v>11</v>
      </c>
      <c r="X151" s="7">
        <v>4.6839999999999998E-3</v>
      </c>
    </row>
    <row r="152" spans="1:24" x14ac:dyDescent="0.25">
      <c r="A152" s="2"/>
      <c r="B152" s="4">
        <v>2000000</v>
      </c>
      <c r="C152" s="33">
        <v>5.8999999999999998E-5</v>
      </c>
      <c r="J152" s="6"/>
      <c r="K152" s="7">
        <v>148</v>
      </c>
      <c r="L152" s="7">
        <v>5.8999999999999998E-5</v>
      </c>
      <c r="M152" s="51"/>
      <c r="N152" s="51"/>
      <c r="O152" s="51"/>
      <c r="P152" s="51"/>
      <c r="Q152" s="51"/>
      <c r="R152" s="51"/>
      <c r="S152" s="51"/>
      <c r="V152" s="6"/>
      <c r="W152" s="7">
        <v>12</v>
      </c>
      <c r="X152" s="7">
        <v>5.7970000000000001E-3</v>
      </c>
    </row>
    <row r="153" spans="1:24" x14ac:dyDescent="0.25">
      <c r="A153" s="2"/>
      <c r="B153" s="4">
        <v>2050000</v>
      </c>
      <c r="C153" s="33">
        <v>5.8999999999999998E-5</v>
      </c>
      <c r="J153" s="6"/>
      <c r="K153" s="7">
        <v>150</v>
      </c>
      <c r="L153" s="7">
        <v>5.8999999999999998E-5</v>
      </c>
      <c r="M153" s="51"/>
      <c r="N153" s="51"/>
      <c r="O153" s="51"/>
      <c r="P153" s="51"/>
      <c r="Q153" s="51"/>
      <c r="R153" s="51"/>
      <c r="S153" s="51"/>
      <c r="V153" s="6"/>
      <c r="W153" s="7">
        <v>13</v>
      </c>
      <c r="X153" s="7">
        <v>3.63E-3</v>
      </c>
    </row>
    <row r="154" spans="1:24" x14ac:dyDescent="0.25">
      <c r="A154" s="2"/>
      <c r="B154" s="4">
        <v>2149100</v>
      </c>
      <c r="C154" s="33">
        <v>5.8999999999999998E-5</v>
      </c>
      <c r="J154" s="6"/>
      <c r="K154" s="7">
        <v>160</v>
      </c>
      <c r="L154" s="7">
        <v>5.8999999999999998E-5</v>
      </c>
      <c r="M154" s="51"/>
      <c r="N154" s="51"/>
      <c r="O154" s="51"/>
      <c r="P154" s="51"/>
      <c r="Q154" s="51"/>
      <c r="R154" s="51"/>
      <c r="S154" s="51"/>
      <c r="V154" s="6"/>
      <c r="W154" s="7">
        <v>14</v>
      </c>
      <c r="X154" s="7">
        <v>3.3960000000000001E-3</v>
      </c>
    </row>
    <row r="155" spans="1:24" x14ac:dyDescent="0.25">
      <c r="A155" s="2"/>
      <c r="B155" s="4">
        <v>2233840</v>
      </c>
      <c r="C155" s="33">
        <v>5.8999999999999998E-5</v>
      </c>
      <c r="J155" s="6"/>
      <c r="K155" s="7">
        <v>163</v>
      </c>
      <c r="L155" s="7">
        <v>5.8999999999999998E-5</v>
      </c>
      <c r="M155" s="51"/>
      <c r="N155" s="51"/>
      <c r="O155" s="51"/>
      <c r="P155" s="51"/>
      <c r="Q155" s="51"/>
      <c r="R155" s="51"/>
      <c r="S155" s="51"/>
      <c r="V155" s="6"/>
      <c r="W155" s="7">
        <v>15</v>
      </c>
      <c r="X155" s="7">
        <v>4.5669999999999999E-3</v>
      </c>
    </row>
    <row r="156" spans="1:24" x14ac:dyDescent="0.25">
      <c r="A156" s="2"/>
      <c r="B156" s="4">
        <v>2400000</v>
      </c>
      <c r="C156" s="33">
        <v>5.8999999999999998E-5</v>
      </c>
      <c r="J156" s="6"/>
      <c r="K156" s="7">
        <v>165</v>
      </c>
      <c r="L156" s="7">
        <v>5.8999999999999998E-5</v>
      </c>
      <c r="M156" s="51"/>
      <c r="N156" s="51"/>
      <c r="O156" s="51"/>
      <c r="P156" s="51"/>
      <c r="Q156" s="51"/>
      <c r="R156" s="51"/>
      <c r="S156" s="51"/>
      <c r="V156" s="6"/>
      <c r="W156" s="7">
        <v>16</v>
      </c>
      <c r="X156" s="7">
        <v>2.7520000000000001E-3</v>
      </c>
    </row>
    <row r="157" spans="1:24" x14ac:dyDescent="0.25">
      <c r="A157" s="2"/>
      <c r="B157" s="4">
        <v>2600000</v>
      </c>
      <c r="C157" s="33">
        <v>1.17E-4</v>
      </c>
      <c r="J157" s="6"/>
      <c r="K157" s="7">
        <v>168</v>
      </c>
      <c r="L157" s="7">
        <v>5.8999999999999998E-5</v>
      </c>
      <c r="M157" s="51"/>
      <c r="N157" s="51"/>
      <c r="O157" s="51"/>
      <c r="P157" s="51"/>
      <c r="Q157" s="51"/>
      <c r="R157" s="51"/>
      <c r="S157" s="51"/>
      <c r="V157" s="6"/>
      <c r="W157" s="7">
        <v>17</v>
      </c>
      <c r="X157" s="7">
        <v>2.049E-3</v>
      </c>
    </row>
    <row r="158" spans="1:24" x14ac:dyDescent="0.25">
      <c r="A158" s="2"/>
      <c r="B158" s="4">
        <v>2668819</v>
      </c>
      <c r="C158" s="33">
        <v>5.8999999999999998E-5</v>
      </c>
      <c r="J158" s="6"/>
      <c r="K158" s="7">
        <v>200</v>
      </c>
      <c r="L158" s="7">
        <v>2.34E-4</v>
      </c>
      <c r="M158" s="51"/>
      <c r="N158" s="51"/>
      <c r="O158" s="51"/>
      <c r="P158" s="51"/>
      <c r="Q158" s="51"/>
      <c r="R158" s="51"/>
      <c r="S158" s="51"/>
      <c r="V158" s="6"/>
      <c r="W158" s="7">
        <v>18</v>
      </c>
      <c r="X158" s="7">
        <v>2.5760000000000002E-3</v>
      </c>
    </row>
    <row r="159" spans="1:24" x14ac:dyDescent="0.25">
      <c r="A159" s="2"/>
      <c r="B159" s="4">
        <v>2800000</v>
      </c>
      <c r="C159" s="33">
        <v>5.8999999999999998E-5</v>
      </c>
      <c r="J159" s="6"/>
      <c r="K159" s="7">
        <v>244</v>
      </c>
      <c r="L159" s="7">
        <v>5.8999999999999998E-5</v>
      </c>
      <c r="M159" s="51"/>
      <c r="N159" s="51"/>
      <c r="O159" s="51"/>
      <c r="P159" s="51"/>
      <c r="Q159" s="51"/>
      <c r="R159" s="51"/>
      <c r="S159" s="51"/>
      <c r="V159" s="6"/>
      <c r="W159" s="7">
        <v>19</v>
      </c>
      <c r="X159" s="7">
        <v>1.3470000000000001E-3</v>
      </c>
    </row>
    <row r="160" spans="1:24" x14ac:dyDescent="0.25">
      <c r="A160" s="2"/>
      <c r="B160" s="4">
        <v>2850000</v>
      </c>
      <c r="C160" s="33">
        <v>5.8999999999999998E-5</v>
      </c>
      <c r="J160" s="6"/>
      <c r="K160" s="7">
        <v>250</v>
      </c>
      <c r="L160" s="7">
        <v>5.8999999999999998E-5</v>
      </c>
      <c r="M160" s="51"/>
      <c r="N160" s="51"/>
      <c r="O160" s="51"/>
      <c r="P160" s="51"/>
      <c r="Q160" s="51"/>
      <c r="R160" s="51"/>
      <c r="S160" s="51"/>
      <c r="V160" s="6"/>
      <c r="W160" s="7">
        <v>20</v>
      </c>
      <c r="X160" s="7">
        <v>2.928E-3</v>
      </c>
    </row>
    <row r="161" spans="1:24" x14ac:dyDescent="0.25">
      <c r="A161" s="2"/>
      <c r="B161" s="4">
        <v>3992774.13</v>
      </c>
      <c r="C161" s="33">
        <v>5.8999999999999998E-5</v>
      </c>
      <c r="J161" s="6"/>
      <c r="K161" s="7">
        <v>297</v>
      </c>
      <c r="L161" s="7">
        <v>5.8999999999999998E-5</v>
      </c>
      <c r="M161" s="51"/>
      <c r="N161" s="51"/>
      <c r="O161" s="51"/>
      <c r="P161" s="51"/>
      <c r="Q161" s="51"/>
      <c r="R161" s="51"/>
      <c r="S161" s="51"/>
      <c r="V161" s="6"/>
      <c r="W161" s="7">
        <v>21</v>
      </c>
      <c r="X161" s="7">
        <v>1.1709999999999999E-3</v>
      </c>
    </row>
    <row r="162" spans="1:24" x14ac:dyDescent="0.25">
      <c r="A162" s="2"/>
      <c r="B162" s="4">
        <v>8428797</v>
      </c>
      <c r="C162" s="33">
        <v>5.8999999999999998E-5</v>
      </c>
      <c r="J162" s="6"/>
      <c r="K162" s="7">
        <v>300</v>
      </c>
      <c r="L162" s="7">
        <v>5.2700000000000002E-4</v>
      </c>
      <c r="M162" s="51"/>
      <c r="N162" s="51"/>
      <c r="O162" s="51"/>
      <c r="P162" s="51"/>
      <c r="Q162" s="51"/>
      <c r="R162" s="51"/>
      <c r="S162" s="51"/>
      <c r="V162" s="6"/>
      <c r="W162" s="7">
        <v>22</v>
      </c>
      <c r="X162" s="7">
        <v>1.054E-3</v>
      </c>
    </row>
    <row r="163" spans="1:24" x14ac:dyDescent="0.25">
      <c r="A163" s="2"/>
      <c r="B163" s="4">
        <v>8429826</v>
      </c>
      <c r="C163" s="33">
        <v>5.8999999999999998E-5</v>
      </c>
      <c r="J163" s="6"/>
      <c r="K163" s="7">
        <v>330</v>
      </c>
      <c r="L163" s="7">
        <v>5.8999999999999998E-5</v>
      </c>
      <c r="M163" s="51"/>
      <c r="N163" s="51"/>
      <c r="O163" s="51"/>
      <c r="P163" s="51"/>
      <c r="Q163" s="51"/>
      <c r="R163" s="51"/>
      <c r="S163" s="51"/>
      <c r="V163" s="6"/>
      <c r="W163" s="7">
        <v>23</v>
      </c>
      <c r="X163" s="7">
        <v>1.3470000000000001E-3</v>
      </c>
    </row>
    <row r="164" spans="1:24" x14ac:dyDescent="0.25">
      <c r="A164" s="2" t="s">
        <v>102</v>
      </c>
      <c r="B164" s="4"/>
      <c r="C164" s="33"/>
      <c r="J164" s="2"/>
      <c r="K164" s="4"/>
      <c r="L164" s="4" t="s">
        <v>94</v>
      </c>
      <c r="M164" s="11"/>
      <c r="N164" s="11"/>
      <c r="O164" s="11"/>
      <c r="P164" s="11"/>
      <c r="Q164" s="11"/>
      <c r="R164" s="11"/>
      <c r="S164" s="11"/>
      <c r="V164" s="6"/>
      <c r="W164" s="7"/>
      <c r="X164" s="7" t="s">
        <v>94</v>
      </c>
    </row>
    <row r="165" spans="1:24" x14ac:dyDescent="0.25">
      <c r="F165" s="48"/>
      <c r="J165" s="2" t="s">
        <v>68</v>
      </c>
      <c r="K165" s="4">
        <v>1050000</v>
      </c>
      <c r="L165" s="4">
        <v>5.8999999999999998E-5</v>
      </c>
      <c r="M165" s="11"/>
      <c r="N165" s="11"/>
      <c r="O165" s="11"/>
      <c r="P165" s="11"/>
      <c r="Q165" s="11"/>
      <c r="R165" s="11"/>
      <c r="S165" s="11"/>
      <c r="V165" s="2" t="s">
        <v>68</v>
      </c>
      <c r="W165" s="4">
        <v>26</v>
      </c>
      <c r="X165" s="4">
        <v>1.76E-4</v>
      </c>
    </row>
    <row r="166" spans="1:24" x14ac:dyDescent="0.25">
      <c r="A166" s="48"/>
      <c r="B166" s="48" t="s">
        <v>67</v>
      </c>
      <c r="C166" s="48" t="s">
        <v>68</v>
      </c>
      <c r="D166" t="s">
        <v>197</v>
      </c>
      <c r="J166" s="2"/>
      <c r="K166" s="4">
        <v>1100000</v>
      </c>
      <c r="L166" s="4">
        <v>1.17E-4</v>
      </c>
      <c r="M166" s="11"/>
      <c r="N166" s="11"/>
      <c r="O166" s="11"/>
      <c r="P166" s="11"/>
      <c r="Q166" s="11"/>
      <c r="R166" s="11"/>
      <c r="S166" s="11"/>
      <c r="V166" s="2"/>
      <c r="W166" s="4">
        <v>27</v>
      </c>
      <c r="X166" s="4">
        <v>5.8999999999999998E-5</v>
      </c>
    </row>
    <row r="167" spans="1:24" x14ac:dyDescent="0.25">
      <c r="A167" s="19" t="s">
        <v>214</v>
      </c>
      <c r="B167" s="20">
        <v>0.102765</v>
      </c>
      <c r="C167" s="20">
        <v>3.9833E-2</v>
      </c>
      <c r="D167" s="38">
        <f>C167/(B167+C167)</f>
        <v>0.27933771862157952</v>
      </c>
      <c r="J167" s="2"/>
      <c r="K167" s="4">
        <v>1150000</v>
      </c>
      <c r="L167" s="4">
        <v>5.8999999999999998E-5</v>
      </c>
      <c r="M167" s="11"/>
      <c r="N167" s="11"/>
      <c r="O167" s="11"/>
      <c r="P167" s="11"/>
      <c r="Q167" s="11"/>
      <c r="R167" s="11"/>
      <c r="S167" s="11"/>
      <c r="V167" s="2"/>
      <c r="W167" s="4">
        <v>30</v>
      </c>
      <c r="X167" s="4">
        <v>1.17E-4</v>
      </c>
    </row>
    <row r="168" spans="1:24" x14ac:dyDescent="0.25">
      <c r="A168" s="17" t="s">
        <v>217</v>
      </c>
      <c r="B168" s="18">
        <v>9.3307000000000001E-2</v>
      </c>
      <c r="C168" s="18">
        <v>3.2557000000000003E-2</v>
      </c>
      <c r="D168" s="38">
        <f>C168/(B168+C168)</f>
        <v>0.2586680861882667</v>
      </c>
      <c r="J168" s="2"/>
      <c r="K168" s="4">
        <v>1194947</v>
      </c>
      <c r="L168" s="4">
        <v>5.8999999999999998E-5</v>
      </c>
      <c r="M168" s="11"/>
      <c r="N168" s="11"/>
      <c r="O168" s="11"/>
      <c r="P168" s="11"/>
      <c r="Q168" s="11"/>
      <c r="R168" s="11"/>
      <c r="S168" s="11"/>
      <c r="V168" s="2"/>
      <c r="W168" s="4">
        <v>32</v>
      </c>
      <c r="X168" s="4">
        <v>5.8999999999999998E-5</v>
      </c>
    </row>
    <row r="169" spans="1:24" x14ac:dyDescent="0.25">
      <c r="A169" s="17" t="s">
        <v>211</v>
      </c>
      <c r="B169" s="18">
        <v>7.6391000000000001E-2</v>
      </c>
      <c r="C169" s="18">
        <v>2.801E-2</v>
      </c>
      <c r="D169" s="38">
        <f>C169/(B169+C169)</f>
        <v>0.26829244930604113</v>
      </c>
      <c r="J169" s="2"/>
      <c r="K169" s="4">
        <v>1200000</v>
      </c>
      <c r="L169" s="4">
        <v>1.76E-4</v>
      </c>
      <c r="M169" s="11"/>
      <c r="N169" s="11"/>
      <c r="O169" s="11"/>
      <c r="P169" s="11"/>
      <c r="Q169" s="11"/>
      <c r="R169" s="11"/>
      <c r="S169" s="11"/>
      <c r="V169" s="2"/>
      <c r="W169" s="4">
        <v>33</v>
      </c>
      <c r="X169" s="4">
        <v>1.17E-4</v>
      </c>
    </row>
    <row r="170" spans="1:24" x14ac:dyDescent="0.25">
      <c r="A170" s="17" t="s">
        <v>202</v>
      </c>
      <c r="B170" s="18">
        <v>8.7485999999999994E-2</v>
      </c>
      <c r="C170" s="18">
        <v>2.3099000000000001E-2</v>
      </c>
      <c r="D170" s="38">
        <f>C170/(B170+C170)</f>
        <v>0.20888004702265228</v>
      </c>
      <c r="J170" s="2"/>
      <c r="K170" s="4">
        <v>1317245</v>
      </c>
      <c r="L170" s="4">
        <v>5.8999999999999998E-5</v>
      </c>
      <c r="M170" s="11"/>
      <c r="N170" s="11"/>
      <c r="O170" s="11"/>
      <c r="P170" s="11"/>
      <c r="Q170" s="11"/>
      <c r="R170" s="11"/>
      <c r="S170" s="11"/>
      <c r="V170" s="2"/>
      <c r="W170" s="4">
        <v>35</v>
      </c>
      <c r="X170" s="4">
        <v>5.8999999999999998E-5</v>
      </c>
    </row>
    <row r="171" spans="1:24" x14ac:dyDescent="0.25">
      <c r="A171" s="19" t="s">
        <v>209</v>
      </c>
      <c r="B171" s="20">
        <v>6.2385999999999997E-2</v>
      </c>
      <c r="C171" s="20">
        <v>2.0917000000000002E-2</v>
      </c>
      <c r="D171" s="38">
        <f>C171/(B171+C171)</f>
        <v>0.25109539872513598</v>
      </c>
      <c r="J171" s="2"/>
      <c r="K171" s="4">
        <v>1354848</v>
      </c>
      <c r="L171" s="4">
        <v>5.8999999999999998E-5</v>
      </c>
      <c r="M171" s="11"/>
      <c r="N171" s="11"/>
      <c r="O171" s="11"/>
      <c r="P171" s="11"/>
      <c r="Q171" s="11"/>
      <c r="R171" s="11"/>
      <c r="S171" s="11"/>
      <c r="V171" s="2"/>
      <c r="W171" s="4">
        <v>38</v>
      </c>
      <c r="X171" s="4">
        <v>5.8999999999999998E-5</v>
      </c>
    </row>
    <row r="172" spans="1:24" x14ac:dyDescent="0.25">
      <c r="A172" s="17" t="s">
        <v>213</v>
      </c>
      <c r="B172" s="18">
        <v>6.3840999999999995E-2</v>
      </c>
      <c r="C172" s="18">
        <v>2.0917000000000002E-2</v>
      </c>
      <c r="D172" s="38">
        <f>C172/(B172+C172)</f>
        <v>0.24678496425116214</v>
      </c>
      <c r="J172" s="2"/>
      <c r="K172" s="4">
        <v>1500000</v>
      </c>
      <c r="L172" s="4">
        <v>1.17E-4</v>
      </c>
      <c r="M172" s="11"/>
      <c r="N172" s="11"/>
      <c r="O172" s="11"/>
      <c r="P172" s="11"/>
      <c r="Q172" s="11"/>
      <c r="R172" s="11"/>
      <c r="S172" s="11"/>
      <c r="V172" s="2"/>
      <c r="W172" s="4">
        <v>39</v>
      </c>
      <c r="X172" s="4">
        <v>5.8999999999999998E-5</v>
      </c>
    </row>
    <row r="173" spans="1:24" ht="24" x14ac:dyDescent="0.25">
      <c r="A173" s="19" t="s">
        <v>203</v>
      </c>
      <c r="B173" s="20">
        <v>4.6380999999999999E-2</v>
      </c>
      <c r="C173" s="20">
        <v>1.7097000000000001E-2</v>
      </c>
      <c r="D173" s="38">
        <f>C173/(B173+C173)</f>
        <v>0.26933740823592422</v>
      </c>
      <c r="J173" s="2"/>
      <c r="K173" s="4">
        <v>1515000</v>
      </c>
      <c r="L173" s="4">
        <v>5.8999999999999998E-5</v>
      </c>
      <c r="M173" s="11"/>
      <c r="N173" s="11"/>
      <c r="O173" s="11"/>
      <c r="P173" s="11"/>
      <c r="Q173" s="11"/>
      <c r="R173" s="11"/>
      <c r="S173" s="11"/>
      <c r="V173" s="2"/>
      <c r="W173" s="4">
        <v>40</v>
      </c>
      <c r="X173" s="4">
        <v>1.17E-4</v>
      </c>
    </row>
    <row r="174" spans="1:24" x14ac:dyDescent="0.25">
      <c r="A174" s="17" t="s">
        <v>206</v>
      </c>
      <c r="B174" s="18">
        <v>3.2011999999999999E-2</v>
      </c>
      <c r="C174" s="18">
        <v>1.3459E-2</v>
      </c>
      <c r="D174" s="38">
        <f>C174/(B174+C174)</f>
        <v>0.29599085131182512</v>
      </c>
      <c r="J174" s="2"/>
      <c r="K174" s="4">
        <v>1700000</v>
      </c>
      <c r="L174" s="4">
        <v>5.8999999999999998E-5</v>
      </c>
      <c r="M174" s="11"/>
      <c r="N174" s="11"/>
      <c r="O174" s="11"/>
      <c r="P174" s="11"/>
      <c r="Q174" s="11"/>
      <c r="R174" s="11"/>
      <c r="S174" s="11"/>
      <c r="V174" s="2"/>
      <c r="W174" s="4">
        <v>41</v>
      </c>
      <c r="X174" s="4">
        <v>5.8999999999999998E-5</v>
      </c>
    </row>
    <row r="175" spans="1:24" x14ac:dyDescent="0.25">
      <c r="A175" s="19" t="s">
        <v>205</v>
      </c>
      <c r="B175" s="20">
        <v>3.8196000000000001E-2</v>
      </c>
      <c r="C175" s="20">
        <v>1.2368000000000001E-2</v>
      </c>
      <c r="D175" s="38">
        <f>C175/(B175+C175)</f>
        <v>0.24460090182738708</v>
      </c>
      <c r="J175" s="2"/>
      <c r="K175" s="4">
        <v>1715472</v>
      </c>
      <c r="L175" s="4">
        <v>5.8999999999999998E-5</v>
      </c>
      <c r="M175" s="11"/>
      <c r="N175" s="11"/>
      <c r="O175" s="11"/>
      <c r="P175" s="11"/>
      <c r="Q175" s="11"/>
      <c r="R175" s="11"/>
      <c r="S175" s="11"/>
      <c r="V175" s="2"/>
      <c r="W175" s="4">
        <v>42</v>
      </c>
      <c r="X175" s="4">
        <v>5.8999999999999998E-5</v>
      </c>
    </row>
    <row r="176" spans="1:24" x14ac:dyDescent="0.25">
      <c r="A176" s="19" t="s">
        <v>207</v>
      </c>
      <c r="B176" s="20">
        <v>2.6918999999999998E-2</v>
      </c>
      <c r="C176" s="20">
        <v>1.0730999999999999E-2</v>
      </c>
      <c r="D176" s="38">
        <f>C176/(B176+C176)</f>
        <v>0.28501992031872508</v>
      </c>
      <c r="J176" s="2"/>
      <c r="K176" s="4">
        <v>1897266</v>
      </c>
      <c r="L176" s="4">
        <v>5.8999999999999998E-5</v>
      </c>
      <c r="M176" s="11"/>
      <c r="N176" s="11"/>
      <c r="O176" s="11"/>
      <c r="P176" s="11"/>
      <c r="Q176" s="11"/>
      <c r="R176" s="11"/>
      <c r="S176" s="11"/>
      <c r="V176" s="2"/>
      <c r="W176" s="4">
        <v>43</v>
      </c>
      <c r="X176" s="4">
        <v>5.8999999999999998E-5</v>
      </c>
    </row>
    <row r="177" spans="1:24" x14ac:dyDescent="0.25">
      <c r="A177" s="19" t="s">
        <v>220</v>
      </c>
      <c r="B177" s="20">
        <v>2.2735999999999999E-2</v>
      </c>
      <c r="C177" s="20">
        <v>8.3669999999999994E-3</v>
      </c>
      <c r="D177" s="38">
        <f>C177/(B177+C177)</f>
        <v>0.26900942031315306</v>
      </c>
      <c r="J177" s="2"/>
      <c r="K177" s="4">
        <v>2000000</v>
      </c>
      <c r="L177" s="4">
        <v>1.17E-4</v>
      </c>
      <c r="M177" s="11"/>
      <c r="N177" s="11"/>
      <c r="O177" s="11"/>
      <c r="P177" s="11"/>
      <c r="Q177" s="11"/>
      <c r="R177" s="11"/>
      <c r="S177" s="11"/>
      <c r="V177" s="2"/>
      <c r="W177" s="4">
        <v>44</v>
      </c>
      <c r="X177" s="4">
        <v>5.8999999999999998E-5</v>
      </c>
    </row>
    <row r="178" spans="1:24" x14ac:dyDescent="0.25">
      <c r="A178" s="19" t="s">
        <v>218</v>
      </c>
      <c r="B178" s="20">
        <v>2.6190999999999999E-2</v>
      </c>
      <c r="C178" s="20">
        <v>6.9119999999999997E-3</v>
      </c>
      <c r="D178" s="38">
        <f>C178/(B178+C178)</f>
        <v>0.20880282753828958</v>
      </c>
      <c r="J178" s="2"/>
      <c r="K178" s="4">
        <v>2050000</v>
      </c>
      <c r="L178" s="4">
        <v>5.8999999999999998E-5</v>
      </c>
      <c r="M178" s="11"/>
      <c r="N178" s="11"/>
      <c r="O178" s="11"/>
      <c r="P178" s="11"/>
      <c r="Q178" s="11"/>
      <c r="R178" s="11"/>
      <c r="S178" s="11"/>
      <c r="V178" s="2"/>
      <c r="W178" s="4">
        <v>45</v>
      </c>
      <c r="X178" s="4">
        <v>5.8999999999999998E-5</v>
      </c>
    </row>
    <row r="179" spans="1:24" x14ac:dyDescent="0.25">
      <c r="A179" s="17" t="s">
        <v>210</v>
      </c>
      <c r="B179" s="18">
        <v>1.8734000000000001E-2</v>
      </c>
      <c r="C179" s="18">
        <v>6.1840000000000003E-3</v>
      </c>
      <c r="D179" s="38">
        <f>C179/(B179+C179)</f>
        <v>0.24817401075527729</v>
      </c>
      <c r="J179" s="2"/>
      <c r="K179" s="4">
        <v>2149100</v>
      </c>
      <c r="L179" s="4">
        <v>5.8999999999999998E-5</v>
      </c>
      <c r="M179" s="11"/>
      <c r="N179" s="11"/>
      <c r="O179" s="11"/>
      <c r="P179" s="11"/>
      <c r="Q179" s="11"/>
      <c r="R179" s="11"/>
      <c r="S179" s="11"/>
      <c r="V179" s="2"/>
      <c r="W179" s="4">
        <v>48</v>
      </c>
      <c r="X179" s="4">
        <v>5.8999999999999998E-5</v>
      </c>
    </row>
    <row r="180" spans="1:24" x14ac:dyDescent="0.25">
      <c r="A180" s="19" t="s">
        <v>216</v>
      </c>
      <c r="B180" s="20">
        <v>1.7642999999999999E-2</v>
      </c>
      <c r="C180" s="20">
        <v>5.457E-3</v>
      </c>
      <c r="D180" s="38">
        <f>C180/(B180+C180)</f>
        <v>0.23623376623376624</v>
      </c>
      <c r="J180" s="2"/>
      <c r="K180" s="4">
        <v>2233840</v>
      </c>
      <c r="L180" s="4">
        <v>5.8999999999999998E-5</v>
      </c>
      <c r="M180" s="11"/>
      <c r="N180" s="11"/>
      <c r="O180" s="11"/>
      <c r="P180" s="11"/>
      <c r="Q180" s="11"/>
      <c r="R180" s="11"/>
      <c r="S180" s="11"/>
      <c r="V180" s="2"/>
      <c r="W180" s="4">
        <v>49</v>
      </c>
      <c r="X180" s="4">
        <v>5.8999999999999998E-5</v>
      </c>
    </row>
    <row r="181" spans="1:24" x14ac:dyDescent="0.25">
      <c r="A181" s="17" t="s">
        <v>208</v>
      </c>
      <c r="B181" s="18">
        <v>1.2004000000000001E-2</v>
      </c>
      <c r="C181" s="18">
        <v>3.6380000000000002E-3</v>
      </c>
      <c r="D181" s="38">
        <f>C181/(B181+C181)</f>
        <v>0.23257895409794146</v>
      </c>
      <c r="J181" s="2"/>
      <c r="K181" s="4">
        <v>2400000</v>
      </c>
      <c r="L181" s="4">
        <v>5.8999999999999998E-5</v>
      </c>
      <c r="M181" s="11"/>
      <c r="N181" s="11"/>
      <c r="O181" s="11"/>
      <c r="P181" s="11"/>
      <c r="Q181" s="11"/>
      <c r="R181" s="11"/>
      <c r="S181" s="11"/>
      <c r="V181" s="2"/>
      <c r="W181" s="4">
        <v>50</v>
      </c>
      <c r="X181" s="4">
        <v>1.17E-4</v>
      </c>
    </row>
    <row r="182" spans="1:24" x14ac:dyDescent="0.25">
      <c r="A182" s="17" t="s">
        <v>204</v>
      </c>
      <c r="B182" s="18">
        <v>1.2368000000000001E-2</v>
      </c>
      <c r="C182" s="18">
        <v>2.9099999999999998E-3</v>
      </c>
      <c r="D182" s="38">
        <f>C182/(B182+C182)</f>
        <v>0.19046995680062834</v>
      </c>
      <c r="J182" s="2"/>
      <c r="K182" s="4">
        <v>2600000</v>
      </c>
      <c r="L182" s="4">
        <v>5.8999999999999998E-5</v>
      </c>
      <c r="M182" s="11"/>
      <c r="N182" s="11"/>
      <c r="O182" s="11"/>
      <c r="P182" s="11"/>
      <c r="Q182" s="11"/>
      <c r="R182" s="11"/>
      <c r="S182" s="11"/>
      <c r="V182" s="2"/>
      <c r="W182" s="4">
        <v>51</v>
      </c>
      <c r="X182" s="4">
        <v>5.8999999999999998E-5</v>
      </c>
    </row>
    <row r="183" spans="1:24" x14ac:dyDescent="0.25">
      <c r="A183" s="17" t="s">
        <v>215</v>
      </c>
      <c r="B183" s="18">
        <v>3.4559999999999999E-3</v>
      </c>
      <c r="C183" s="18">
        <v>1.637E-3</v>
      </c>
      <c r="D183" s="38">
        <f>C183/(B183+C183)</f>
        <v>0.32142155900255248</v>
      </c>
      <c r="J183" s="2"/>
      <c r="K183" s="4">
        <v>2800000</v>
      </c>
      <c r="L183" s="4">
        <v>5.8999999999999998E-5</v>
      </c>
      <c r="M183" s="11"/>
      <c r="N183" s="11"/>
      <c r="O183" s="11"/>
      <c r="P183" s="11"/>
      <c r="Q183" s="11"/>
      <c r="R183" s="11"/>
      <c r="S183" s="11"/>
      <c r="V183" s="2"/>
      <c r="W183" s="4">
        <v>55</v>
      </c>
      <c r="X183" s="4">
        <v>5.8999999999999998E-5</v>
      </c>
    </row>
    <row r="184" spans="1:24" x14ac:dyDescent="0.25">
      <c r="A184" s="17" t="s">
        <v>219</v>
      </c>
      <c r="B184" s="18">
        <v>9.0899999999999998E-4</v>
      </c>
      <c r="C184" s="18">
        <v>5.4600000000000004E-4</v>
      </c>
      <c r="D184" s="38">
        <f>C184/(B184+C184)</f>
        <v>0.37525773195876289</v>
      </c>
      <c r="J184" s="2"/>
      <c r="K184" s="4">
        <v>3500000</v>
      </c>
      <c r="L184" s="4">
        <v>5.8999999999999998E-5</v>
      </c>
      <c r="M184" s="11"/>
      <c r="N184" s="11"/>
      <c r="O184" s="11"/>
      <c r="P184" s="11"/>
      <c r="Q184" s="11"/>
      <c r="R184" s="11"/>
      <c r="S184" s="11"/>
      <c r="V184" s="2"/>
      <c r="W184" s="4">
        <v>56</v>
      </c>
      <c r="X184" s="4">
        <v>5.8999999999999998E-5</v>
      </c>
    </row>
    <row r="185" spans="1:24" x14ac:dyDescent="0.25">
      <c r="A185" s="19" t="s">
        <v>212</v>
      </c>
      <c r="B185" s="20">
        <v>9.0899999999999998E-4</v>
      </c>
      <c r="C185" s="20">
        <v>3.6400000000000001E-4</v>
      </c>
      <c r="D185" s="38">
        <f>C185/(B185+C185)</f>
        <v>0.28593872741555382</v>
      </c>
      <c r="J185" s="2"/>
      <c r="K185" s="4"/>
      <c r="L185" s="4"/>
      <c r="M185" s="11"/>
      <c r="N185" s="11"/>
      <c r="O185" s="11"/>
      <c r="P185" s="11"/>
      <c r="Q185" s="11"/>
      <c r="R185" s="11"/>
      <c r="S185" s="11"/>
      <c r="V185" s="2"/>
      <c r="W185" s="4"/>
      <c r="X185" s="4"/>
    </row>
    <row r="186" spans="1:24" x14ac:dyDescent="0.25">
      <c r="A186" s="12"/>
      <c r="B186" s="13"/>
      <c r="C186" s="40"/>
      <c r="J186" s="2"/>
      <c r="K186" s="4">
        <v>3723808</v>
      </c>
      <c r="L186" s="4">
        <v>5.8999999999999998E-5</v>
      </c>
      <c r="M186" s="11"/>
      <c r="N186" s="11"/>
      <c r="O186" s="11"/>
      <c r="P186" s="11"/>
      <c r="Q186" s="11"/>
      <c r="R186" s="11"/>
      <c r="S186" s="11"/>
      <c r="V186" s="2"/>
      <c r="W186" s="4">
        <v>58</v>
      </c>
      <c r="X186" s="4">
        <v>5.8999999999999998E-5</v>
      </c>
    </row>
    <row r="187" spans="1:24" x14ac:dyDescent="0.25">
      <c r="A187" s="2" t="s">
        <v>90</v>
      </c>
      <c r="B187" s="14" t="s">
        <v>109</v>
      </c>
      <c r="C187" s="41"/>
      <c r="J187" s="2"/>
      <c r="K187" s="4">
        <v>5000000</v>
      </c>
      <c r="L187" s="4">
        <v>5.8999999999999998E-5</v>
      </c>
      <c r="M187" s="11"/>
      <c r="N187" s="11"/>
      <c r="O187" s="11"/>
      <c r="P187" s="11"/>
      <c r="Q187" s="11"/>
      <c r="R187" s="11"/>
      <c r="S187" s="11"/>
      <c r="V187" s="2"/>
      <c r="W187" s="4">
        <v>60</v>
      </c>
      <c r="X187" s="4">
        <v>5.8999999999999998E-5</v>
      </c>
    </row>
    <row r="188" spans="1:24" x14ac:dyDescent="0.25">
      <c r="A188" s="2" t="s">
        <v>67</v>
      </c>
      <c r="B188" s="14" t="s">
        <v>76</v>
      </c>
      <c r="C188" s="41">
        <v>0.186838</v>
      </c>
      <c r="J188" s="2"/>
      <c r="K188" s="4">
        <v>5300000</v>
      </c>
      <c r="L188" s="4">
        <v>5.8999999999999998E-5</v>
      </c>
      <c r="M188" s="11"/>
      <c r="N188" s="11"/>
      <c r="O188" s="11"/>
      <c r="P188" s="11"/>
      <c r="Q188" s="11"/>
      <c r="R188" s="11"/>
      <c r="S188" s="11"/>
      <c r="V188" s="2"/>
      <c r="W188" s="4">
        <v>65</v>
      </c>
      <c r="X188" s="4">
        <v>1.17E-4</v>
      </c>
    </row>
    <row r="189" spans="1:24" x14ac:dyDescent="0.25">
      <c r="A189" s="2"/>
      <c r="B189" s="14" t="s">
        <v>74</v>
      </c>
      <c r="C189" s="41">
        <v>7.9161999999999996E-2</v>
      </c>
      <c r="F189" s="19"/>
      <c r="G189" s="20"/>
      <c r="H189" s="20"/>
      <c r="J189" s="2"/>
      <c r="K189" s="4">
        <v>6568819</v>
      </c>
      <c r="L189" s="4">
        <v>5.8999999999999998E-5</v>
      </c>
      <c r="M189" s="11"/>
      <c r="N189" s="11"/>
      <c r="O189" s="11"/>
      <c r="P189" s="11"/>
      <c r="Q189" s="11"/>
      <c r="R189" s="11"/>
      <c r="S189" s="11"/>
      <c r="V189" s="2"/>
      <c r="W189" s="4">
        <v>70</v>
      </c>
      <c r="X189" s="4">
        <v>5.8999999999999998E-5</v>
      </c>
    </row>
    <row r="190" spans="1:24" x14ac:dyDescent="0.25">
      <c r="A190" s="2"/>
      <c r="B190" s="14" t="s">
        <v>77</v>
      </c>
      <c r="C190" s="41">
        <v>6.9208000000000006E-2</v>
      </c>
      <c r="J190" s="2"/>
      <c r="K190" s="4">
        <v>8428797</v>
      </c>
      <c r="L190" s="4">
        <v>5.8999999999999998E-5</v>
      </c>
      <c r="M190" s="11"/>
      <c r="N190" s="11"/>
      <c r="O190" s="11"/>
      <c r="P190" s="11"/>
      <c r="Q190" s="11"/>
      <c r="R190" s="11"/>
      <c r="S190" s="11"/>
      <c r="V190" s="2"/>
      <c r="W190" s="4">
        <v>72</v>
      </c>
      <c r="X190" s="4">
        <v>1.17E-4</v>
      </c>
    </row>
    <row r="191" spans="1:24" x14ac:dyDescent="0.25">
      <c r="A191" s="2"/>
      <c r="B191" s="14" t="s">
        <v>75</v>
      </c>
      <c r="C191" s="41">
        <v>7.0437E-2</v>
      </c>
      <c r="J191" s="2"/>
      <c r="K191" s="4">
        <v>8429826</v>
      </c>
      <c r="L191" s="4">
        <v>5.8999999999999998E-5</v>
      </c>
      <c r="M191" s="11"/>
      <c r="N191" s="11"/>
      <c r="O191" s="11"/>
      <c r="P191" s="11"/>
      <c r="Q191" s="11"/>
      <c r="R191" s="11"/>
      <c r="S191" s="11"/>
      <c r="V191" s="2"/>
      <c r="W191" s="4">
        <v>77</v>
      </c>
      <c r="X191" s="4">
        <v>5.8999999999999998E-5</v>
      </c>
    </row>
    <row r="192" spans="1:24" x14ac:dyDescent="0.25">
      <c r="A192" s="6" t="s">
        <v>66</v>
      </c>
      <c r="B192" s="7" t="s">
        <v>76</v>
      </c>
      <c r="C192" s="39">
        <v>1.6629000000000001E-2</v>
      </c>
      <c r="J192" s="2"/>
      <c r="K192" s="4">
        <v>9490737</v>
      </c>
      <c r="L192" s="4">
        <v>5.8999999999999998E-5</v>
      </c>
      <c r="M192" s="11"/>
      <c r="N192" s="11"/>
      <c r="O192" s="11"/>
      <c r="P192" s="11"/>
      <c r="Q192" s="11"/>
      <c r="R192" s="11"/>
      <c r="S192" s="11"/>
      <c r="V192" s="2"/>
      <c r="W192" s="4">
        <v>85</v>
      </c>
      <c r="X192" s="4">
        <v>5.8999999999999998E-5</v>
      </c>
    </row>
    <row r="193" spans="1:25" x14ac:dyDescent="0.25">
      <c r="A193" s="6"/>
      <c r="B193" s="7" t="s">
        <v>79</v>
      </c>
      <c r="C193" s="39">
        <v>3.2200000000000002E-3</v>
      </c>
      <c r="J193" s="2"/>
      <c r="K193" s="4">
        <v>15000000</v>
      </c>
      <c r="L193" s="4">
        <v>5.8999999999999998E-5</v>
      </c>
      <c r="M193" s="11"/>
      <c r="N193" s="11"/>
      <c r="O193" s="11"/>
      <c r="P193" s="11"/>
      <c r="Q193" s="11"/>
      <c r="R193" s="11"/>
      <c r="S193" s="11"/>
      <c r="V193" s="2"/>
      <c r="W193" s="4">
        <v>95</v>
      </c>
      <c r="X193" s="4">
        <v>5.8999999999999998E-5</v>
      </c>
    </row>
    <row r="194" spans="1:25" x14ac:dyDescent="0.25">
      <c r="A194" s="6"/>
      <c r="B194" s="7" t="s">
        <v>74</v>
      </c>
      <c r="C194" s="39">
        <v>0.204871</v>
      </c>
      <c r="J194" s="2"/>
      <c r="K194" s="4">
        <v>17000000</v>
      </c>
      <c r="L194" s="4">
        <v>5.8999999999999998E-5</v>
      </c>
      <c r="M194" s="11"/>
      <c r="N194" s="11"/>
      <c r="O194" s="11"/>
      <c r="P194" s="11"/>
      <c r="Q194" s="11"/>
      <c r="R194" s="11"/>
      <c r="S194" s="11"/>
      <c r="V194" s="2"/>
      <c r="W194" s="4">
        <v>122</v>
      </c>
      <c r="X194" s="4">
        <v>5.8999999999999998E-5</v>
      </c>
    </row>
    <row r="195" spans="1:25" x14ac:dyDescent="0.25">
      <c r="A195" s="6"/>
      <c r="B195" s="7" t="s">
        <v>77</v>
      </c>
      <c r="C195" s="39">
        <v>7.6175000000000007E-2</v>
      </c>
      <c r="J195" s="2"/>
      <c r="K195" s="4">
        <v>30000000</v>
      </c>
      <c r="L195" s="4">
        <v>5.8999999999999998E-5</v>
      </c>
      <c r="M195" s="11"/>
      <c r="N195" s="11"/>
      <c r="O195" s="11"/>
      <c r="P195" s="11"/>
      <c r="Q195" s="11"/>
      <c r="R195" s="11"/>
      <c r="S195" s="11"/>
      <c r="V195" s="2"/>
      <c r="W195" s="4">
        <v>150</v>
      </c>
      <c r="X195" s="4">
        <v>5.8999999999999998E-5</v>
      </c>
    </row>
    <row r="196" spans="1:25" x14ac:dyDescent="0.25">
      <c r="A196" s="6"/>
      <c r="B196" s="7" t="s">
        <v>80</v>
      </c>
      <c r="C196" s="39">
        <v>1.1119999999999999E-3</v>
      </c>
      <c r="J196" s="2" t="s">
        <v>104</v>
      </c>
      <c r="K196" s="4"/>
      <c r="L196" s="4"/>
      <c r="M196" s="11"/>
      <c r="N196" s="11"/>
      <c r="O196" s="11"/>
      <c r="P196" s="11"/>
      <c r="Q196" s="11"/>
      <c r="R196" s="11"/>
      <c r="S196" s="11"/>
      <c r="V196" s="2" t="s">
        <v>106</v>
      </c>
      <c r="W196" s="4"/>
      <c r="X196" s="4"/>
    </row>
    <row r="197" spans="1:25" x14ac:dyDescent="0.25">
      <c r="A197" s="6"/>
      <c r="B197" s="7" t="s">
        <v>75</v>
      </c>
      <c r="C197" s="39">
        <v>0.19017500000000001</v>
      </c>
    </row>
    <row r="198" spans="1:25" x14ac:dyDescent="0.25">
      <c r="A198" s="6"/>
      <c r="B198" s="7" t="s">
        <v>78</v>
      </c>
      <c r="C198" s="39">
        <v>4.5669999999999999E-3</v>
      </c>
      <c r="D198" t="s">
        <v>197</v>
      </c>
    </row>
    <row r="199" spans="1:25" x14ac:dyDescent="0.25">
      <c r="A199" s="2" t="s">
        <v>68</v>
      </c>
      <c r="B199" s="14" t="s">
        <v>76</v>
      </c>
      <c r="C199" s="41">
        <v>2.1663999999999999E-2</v>
      </c>
      <c r="D199">
        <f>C199/(C199+C188)</f>
        <v>0.10390308006637826</v>
      </c>
      <c r="J199" s="2" t="s">
        <v>90</v>
      </c>
      <c r="K199" s="4" t="s">
        <v>110</v>
      </c>
      <c r="L199" s="4"/>
      <c r="M199" s="11"/>
      <c r="N199" s="11"/>
      <c r="O199" s="11"/>
      <c r="P199" s="11"/>
      <c r="Q199" s="11"/>
      <c r="R199" s="11"/>
      <c r="S199" s="11"/>
      <c r="V199" s="2" t="s">
        <v>90</v>
      </c>
      <c r="W199" s="4" t="s">
        <v>111</v>
      </c>
      <c r="X199" s="4"/>
    </row>
    <row r="200" spans="1:25" x14ac:dyDescent="0.25">
      <c r="B200" s="14" t="s">
        <v>74</v>
      </c>
      <c r="C200" s="41">
        <v>2.5937999999999999E-2</v>
      </c>
      <c r="D200">
        <f>C200/(C200+C189)</f>
        <v>0.24679352997145576</v>
      </c>
      <c r="J200" s="2" t="s">
        <v>67</v>
      </c>
      <c r="K200" s="4" t="s">
        <v>58</v>
      </c>
      <c r="L200" s="4">
        <v>0.405644</v>
      </c>
      <c r="M200" s="11"/>
      <c r="N200" s="11"/>
      <c r="O200" s="11"/>
      <c r="P200" s="11"/>
      <c r="Q200" s="11"/>
      <c r="R200" s="11"/>
      <c r="S200" s="11"/>
      <c r="V200" s="2" t="s">
        <v>67</v>
      </c>
      <c r="W200" s="4" t="s">
        <v>76</v>
      </c>
      <c r="X200" s="4">
        <v>8.1211000000000005E-2</v>
      </c>
    </row>
    <row r="201" spans="1:25" x14ac:dyDescent="0.25">
      <c r="A201" s="2"/>
      <c r="B201" s="14" t="s">
        <v>77</v>
      </c>
      <c r="C201" s="41">
        <v>1.7448000000000002E-2</v>
      </c>
      <c r="D201">
        <f>C201/(C201+C190)</f>
        <v>0.20134785819793205</v>
      </c>
      <c r="J201" s="6" t="s">
        <v>66</v>
      </c>
      <c r="K201" s="7" t="s">
        <v>59</v>
      </c>
      <c r="L201" s="7">
        <v>0.38620500000000002</v>
      </c>
      <c r="M201" s="51"/>
      <c r="N201" s="51"/>
      <c r="O201" s="51"/>
      <c r="P201" s="51"/>
      <c r="Q201" s="51"/>
      <c r="R201" s="51"/>
      <c r="S201" s="51"/>
      <c r="V201" s="2"/>
      <c r="W201" s="4" t="s">
        <v>9</v>
      </c>
      <c r="X201" s="4">
        <v>3.3667000000000002E-2</v>
      </c>
    </row>
    <row r="202" spans="1:25" x14ac:dyDescent="0.25">
      <c r="A202" s="2"/>
      <c r="B202" s="14" t="s">
        <v>75</v>
      </c>
      <c r="C202" s="41">
        <v>3.1558999999999997E-2</v>
      </c>
      <c r="D202">
        <f>C202/(C202+C191)</f>
        <v>0.30941409467037917</v>
      </c>
      <c r="J202" s="6"/>
      <c r="K202" s="7" t="s">
        <v>61</v>
      </c>
      <c r="L202" s="7">
        <v>8.4431000000000006E-2</v>
      </c>
      <c r="M202" s="51"/>
      <c r="N202" s="51"/>
      <c r="O202" s="51"/>
      <c r="P202" s="51"/>
      <c r="Q202" s="51"/>
      <c r="R202" s="51"/>
      <c r="S202" s="51"/>
      <c r="V202" s="2"/>
      <c r="W202" s="4" t="s">
        <v>82</v>
      </c>
      <c r="X202" s="4">
        <v>0.29076600000000002</v>
      </c>
    </row>
    <row r="203" spans="1:25" x14ac:dyDescent="0.25">
      <c r="A203" s="2"/>
      <c r="B203" s="14" t="s">
        <v>78</v>
      </c>
      <c r="C203" s="41">
        <v>7.6099999999999996E-4</v>
      </c>
      <c r="D203">
        <v>1</v>
      </c>
      <c r="J203" s="6"/>
      <c r="K203" s="7" t="s">
        <v>60</v>
      </c>
      <c r="L203" s="7">
        <v>2.6113999999999998E-2</v>
      </c>
      <c r="M203" s="51"/>
      <c r="N203" s="51"/>
      <c r="O203" s="51"/>
      <c r="P203" s="51"/>
      <c r="Q203" s="51"/>
      <c r="R203" s="51"/>
      <c r="S203" s="51"/>
      <c r="V203" s="6" t="s">
        <v>66</v>
      </c>
      <c r="W203" s="7" t="s">
        <v>76</v>
      </c>
      <c r="X203" s="7">
        <v>8.2499000000000003E-2</v>
      </c>
    </row>
    <row r="204" spans="1:25" x14ac:dyDescent="0.25">
      <c r="A204" s="2"/>
      <c r="B204" s="14" t="s">
        <v>79</v>
      </c>
      <c r="C204" s="41">
        <v>2.34E-4</v>
      </c>
      <c r="D204">
        <v>0</v>
      </c>
      <c r="J204" s="2" t="s">
        <v>68</v>
      </c>
      <c r="K204" s="4" t="s">
        <v>59</v>
      </c>
      <c r="L204" s="4">
        <v>6.2649999999999997E-3</v>
      </c>
      <c r="M204" s="11"/>
      <c r="N204" s="11"/>
      <c r="O204" s="11"/>
      <c r="P204" s="11"/>
      <c r="Q204" s="11"/>
      <c r="R204" s="11"/>
      <c r="S204" s="11"/>
      <c r="V204" s="6"/>
      <c r="W204" s="7" t="s">
        <v>9</v>
      </c>
      <c r="X204" s="7">
        <v>3.5658000000000002E-2</v>
      </c>
    </row>
    <row r="205" spans="1:25" x14ac:dyDescent="0.25">
      <c r="A205" s="2" t="s">
        <v>108</v>
      </c>
      <c r="B205" s="14"/>
      <c r="C205" s="41"/>
      <c r="J205" s="2"/>
      <c r="K205" s="4" t="s">
        <v>61</v>
      </c>
      <c r="L205" s="4">
        <v>6.9090000000000002E-3</v>
      </c>
      <c r="M205" s="11"/>
      <c r="N205" s="11"/>
      <c r="O205" s="11"/>
      <c r="P205" s="11"/>
      <c r="Q205" s="11"/>
      <c r="R205" s="11"/>
      <c r="S205" s="11"/>
      <c r="V205" s="6"/>
      <c r="W205" s="7" t="s">
        <v>82</v>
      </c>
      <c r="X205" s="7">
        <v>0.37859399999999999</v>
      </c>
      <c r="Y205" t="s">
        <v>197</v>
      </c>
    </row>
    <row r="206" spans="1:25" x14ac:dyDescent="0.25">
      <c r="A206" s="12"/>
      <c r="B206" s="13"/>
      <c r="C206" s="40"/>
      <c r="J206" s="2"/>
      <c r="K206" s="4" t="s">
        <v>60</v>
      </c>
      <c r="L206" s="4">
        <v>8.4431000000000006E-2</v>
      </c>
      <c r="M206" s="11"/>
      <c r="N206" s="11"/>
      <c r="O206" s="11"/>
      <c r="P206" s="11"/>
      <c r="Q206" s="11"/>
      <c r="R206" s="11"/>
      <c r="S206" s="11"/>
      <c r="V206" s="2" t="s">
        <v>68</v>
      </c>
      <c r="W206" s="4" t="s">
        <v>76</v>
      </c>
      <c r="X206" s="4">
        <v>1.9848999999999999E-2</v>
      </c>
      <c r="Y206">
        <f>X206/(X200+X206)</f>
        <v>0.19640807441124081</v>
      </c>
    </row>
    <row r="207" spans="1:25" x14ac:dyDescent="0.25">
      <c r="A207" s="12"/>
      <c r="B207" s="13"/>
      <c r="C207" s="40"/>
      <c r="J207" s="2" t="s">
        <v>108</v>
      </c>
      <c r="K207" s="4"/>
      <c r="L207" s="4"/>
      <c r="M207" s="11"/>
      <c r="N207" s="11"/>
      <c r="O207" s="11"/>
      <c r="P207" s="11"/>
      <c r="Q207" s="11"/>
      <c r="R207" s="11"/>
      <c r="S207" s="11"/>
      <c r="V207" s="2"/>
      <c r="W207" s="4" t="s">
        <v>9</v>
      </c>
      <c r="X207" s="4">
        <v>1.1242E-2</v>
      </c>
      <c r="Y207">
        <f>X207/(X201+X207)</f>
        <v>0.25032844196040882</v>
      </c>
    </row>
    <row r="208" spans="1:25" x14ac:dyDescent="0.25">
      <c r="V208" s="2"/>
      <c r="W208" s="4" t="s">
        <v>82</v>
      </c>
      <c r="X208" s="4">
        <v>6.6514000000000004E-2</v>
      </c>
      <c r="Y208">
        <f>X208/(X202+X208)</f>
        <v>0.18616771159874607</v>
      </c>
    </row>
    <row r="209" spans="1:28" x14ac:dyDescent="0.25">
      <c r="A209" s="12"/>
      <c r="B209" s="13"/>
      <c r="C209" s="40"/>
      <c r="V209" s="2" t="s">
        <v>108</v>
      </c>
      <c r="W209" s="4"/>
      <c r="X209" s="4"/>
    </row>
    <row r="210" spans="1:28" x14ac:dyDescent="0.25">
      <c r="A210" s="12"/>
      <c r="B210" s="13"/>
      <c r="C210" s="40"/>
    </row>
    <row r="211" spans="1:28" x14ac:dyDescent="0.25">
      <c r="A211" s="12"/>
      <c r="B211" s="13"/>
      <c r="C211" s="40"/>
    </row>
    <row r="212" spans="1:28" x14ac:dyDescent="0.25">
      <c r="A212" s="12"/>
      <c r="B212" s="13"/>
      <c r="C212" s="40"/>
      <c r="AA212" s="4" t="s">
        <v>9</v>
      </c>
      <c r="AB212" s="38">
        <v>0.25032844196040882</v>
      </c>
    </row>
    <row r="213" spans="1:28" x14ac:dyDescent="0.25">
      <c r="A213" s="12"/>
      <c r="B213" s="13"/>
      <c r="C213" s="40"/>
      <c r="AA213" s="4" t="s">
        <v>76</v>
      </c>
      <c r="AB213" s="38">
        <v>0.19640807441124081</v>
      </c>
    </row>
    <row r="214" spans="1:28" x14ac:dyDescent="0.25">
      <c r="A214" s="12"/>
      <c r="B214" s="13"/>
      <c r="C214" s="40"/>
      <c r="AA214" s="4" t="s">
        <v>82</v>
      </c>
      <c r="AB214" s="38">
        <v>0.18616771159874607</v>
      </c>
    </row>
    <row r="215" spans="1:28" x14ac:dyDescent="0.25">
      <c r="A215" s="12"/>
      <c r="B215" s="13"/>
      <c r="C215" s="40"/>
    </row>
    <row r="216" spans="1:28" x14ac:dyDescent="0.25">
      <c r="A216" s="12"/>
      <c r="B216" s="13"/>
      <c r="C216" s="40"/>
    </row>
    <row r="217" spans="1:28" x14ac:dyDescent="0.25">
      <c r="A217" s="12"/>
      <c r="B217" s="13"/>
      <c r="C217" s="40"/>
    </row>
    <row r="218" spans="1:28" x14ac:dyDescent="0.25">
      <c r="A218" s="12"/>
      <c r="B218" s="13"/>
      <c r="C218" s="40"/>
    </row>
    <row r="219" spans="1:28" x14ac:dyDescent="0.25">
      <c r="A219" s="12"/>
      <c r="B219" s="13"/>
      <c r="C219" s="40"/>
    </row>
    <row r="220" spans="1:28" x14ac:dyDescent="0.25">
      <c r="A220" s="12"/>
      <c r="B220" s="13"/>
      <c r="C220" s="40"/>
    </row>
    <row r="221" spans="1:28" x14ac:dyDescent="0.25">
      <c r="A221" s="12"/>
      <c r="B221" s="13"/>
      <c r="C221" s="40"/>
    </row>
    <row r="222" spans="1:28" x14ac:dyDescent="0.25">
      <c r="A222" s="12"/>
      <c r="B222" s="13"/>
      <c r="C222" s="40"/>
    </row>
    <row r="223" spans="1:28" x14ac:dyDescent="0.25">
      <c r="A223" s="12"/>
      <c r="B223" s="13"/>
      <c r="C223" s="40"/>
    </row>
    <row r="224" spans="1:28" x14ac:dyDescent="0.25">
      <c r="A224" s="12"/>
      <c r="B224" s="13"/>
      <c r="C224" s="40"/>
    </row>
    <row r="225" spans="1:3" x14ac:dyDescent="0.25">
      <c r="A225" s="12"/>
      <c r="B225" s="13"/>
      <c r="C225" s="40"/>
    </row>
    <row r="226" spans="1:3" x14ac:dyDescent="0.25">
      <c r="A226" s="12"/>
      <c r="B226" s="13"/>
      <c r="C226" s="40"/>
    </row>
    <row r="227" spans="1:3" x14ac:dyDescent="0.25">
      <c r="A227" s="12"/>
      <c r="B227" s="13"/>
      <c r="C227" s="40"/>
    </row>
    <row r="228" spans="1:3" x14ac:dyDescent="0.25">
      <c r="A228" s="12"/>
      <c r="B228" s="13"/>
      <c r="C228" s="40"/>
    </row>
    <row r="229" spans="1:3" x14ac:dyDescent="0.25">
      <c r="A229" s="12"/>
      <c r="B229" s="13"/>
      <c r="C229" s="40"/>
    </row>
    <row r="230" spans="1:3" x14ac:dyDescent="0.25">
      <c r="A230" s="12"/>
      <c r="B230" s="13"/>
      <c r="C230" s="40"/>
    </row>
  </sheetData>
  <sortState ref="AA212:AB214">
    <sortCondition descending="1" ref="AB21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60"/>
  <sheetViews>
    <sheetView topLeftCell="A43" workbookViewId="0">
      <selection activeCell="M63" sqref="M63"/>
    </sheetView>
  </sheetViews>
  <sheetFormatPr defaultRowHeight="15" x14ac:dyDescent="0.25"/>
  <cols>
    <col min="1" max="1" width="9" bestFit="1" customWidth="1"/>
    <col min="2" max="2" width="8.42578125" bestFit="1" customWidth="1"/>
    <col min="3" max="3" width="9" bestFit="1" customWidth="1"/>
    <col min="8" max="8" width="9.140625" style="23"/>
    <col min="10" max="10" width="22" bestFit="1" customWidth="1"/>
    <col min="18" max="18" width="9.140625" style="23"/>
  </cols>
  <sheetData>
    <row r="2" spans="1:29" x14ac:dyDescent="0.25">
      <c r="B2" t="s">
        <v>116</v>
      </c>
      <c r="J2" t="s">
        <v>117</v>
      </c>
      <c r="S2" t="s">
        <v>139</v>
      </c>
    </row>
    <row r="4" spans="1:29" x14ac:dyDescent="0.25">
      <c r="A4" s="21"/>
      <c r="B4" s="25" t="s">
        <v>127</v>
      </c>
      <c r="C4" s="21"/>
      <c r="D4" s="21" t="s">
        <v>122</v>
      </c>
      <c r="E4" s="21"/>
      <c r="F4" s="21"/>
      <c r="G4" s="21"/>
      <c r="H4" s="24"/>
      <c r="I4" s="21"/>
      <c r="J4" s="25" t="s">
        <v>127</v>
      </c>
      <c r="K4" s="21"/>
      <c r="L4" s="21" t="s">
        <v>122</v>
      </c>
      <c r="M4" s="21"/>
      <c r="N4" s="21"/>
      <c r="O4" s="21"/>
      <c r="P4" s="21"/>
      <c r="Q4" s="21"/>
      <c r="R4" s="24"/>
      <c r="S4" s="21"/>
      <c r="T4" s="21"/>
      <c r="U4" s="22" t="s">
        <v>137</v>
      </c>
      <c r="V4" s="21"/>
      <c r="W4" s="21"/>
      <c r="X4" s="21"/>
      <c r="Y4" s="21"/>
      <c r="Z4" s="21"/>
      <c r="AA4" s="21"/>
      <c r="AB4" s="21"/>
      <c r="AC4" s="21"/>
    </row>
    <row r="5" spans="1:29" x14ac:dyDescent="0.25">
      <c r="D5" s="1" t="s">
        <v>118</v>
      </c>
      <c r="L5" s="1" t="s">
        <v>123</v>
      </c>
      <c r="U5" s="1" t="s">
        <v>138</v>
      </c>
    </row>
    <row r="6" spans="1:29" x14ac:dyDescent="0.25">
      <c r="D6" s="1" t="s">
        <v>119</v>
      </c>
      <c r="L6" s="1" t="s">
        <v>124</v>
      </c>
    </row>
    <row r="8" spans="1:29" x14ac:dyDescent="0.25">
      <c r="D8" s="1" t="s">
        <v>120</v>
      </c>
      <c r="L8" s="1" t="s">
        <v>125</v>
      </c>
    </row>
    <row r="9" spans="1:29" x14ac:dyDescent="0.25">
      <c r="D9" s="1" t="s">
        <v>121</v>
      </c>
      <c r="L9" s="1" t="s">
        <v>126</v>
      </c>
    </row>
    <row r="11" spans="1:29" x14ac:dyDescent="0.25">
      <c r="A11" s="21"/>
      <c r="B11" s="21"/>
      <c r="C11" s="21"/>
      <c r="D11" s="21"/>
      <c r="E11" s="21"/>
      <c r="F11" s="21"/>
      <c r="G11" s="21"/>
      <c r="H11" s="24"/>
      <c r="I11" s="21"/>
      <c r="J11" s="25" t="s">
        <v>129</v>
      </c>
      <c r="K11" s="21"/>
      <c r="L11" s="22" t="s">
        <v>130</v>
      </c>
      <c r="M11" s="21"/>
      <c r="N11" s="21"/>
      <c r="O11" s="21"/>
      <c r="P11" s="21"/>
      <c r="Q11" s="21"/>
      <c r="R11" s="24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29" x14ac:dyDescent="0.25">
      <c r="A12" s="11"/>
      <c r="B12" s="11"/>
      <c r="C12" s="11"/>
      <c r="D12" s="11"/>
      <c r="E12" s="11"/>
      <c r="F12" s="11"/>
      <c r="G12" s="11"/>
      <c r="I12" s="11"/>
      <c r="J12" s="11"/>
      <c r="K12" s="11"/>
      <c r="L12" s="10" t="s">
        <v>131</v>
      </c>
      <c r="M12" s="11"/>
      <c r="N12" s="11"/>
      <c r="O12" s="11"/>
      <c r="P12" s="11"/>
      <c r="Q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5">
      <c r="A13" s="11"/>
      <c r="B13" s="11"/>
      <c r="C13" s="11"/>
      <c r="D13" s="11"/>
      <c r="E13" s="11"/>
      <c r="F13" s="11"/>
      <c r="G13" s="11"/>
      <c r="I13" s="11"/>
      <c r="J13" s="11"/>
      <c r="K13" s="11"/>
      <c r="L13" s="11"/>
      <c r="M13" s="11"/>
      <c r="N13" s="11"/>
      <c r="O13" s="11"/>
      <c r="P13" s="11"/>
      <c r="Q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5">
      <c r="L14" s="1" t="s">
        <v>125</v>
      </c>
    </row>
    <row r="15" spans="1:29" x14ac:dyDescent="0.25">
      <c r="L15" s="1" t="s">
        <v>132</v>
      </c>
    </row>
    <row r="17" spans="1:29" x14ac:dyDescent="0.25">
      <c r="A17" s="21"/>
      <c r="B17" s="21"/>
      <c r="C17" s="21"/>
      <c r="D17" s="21"/>
      <c r="E17" s="21"/>
      <c r="F17" s="21"/>
      <c r="G17" s="21"/>
      <c r="H17" s="24"/>
      <c r="I17" s="21"/>
      <c r="J17" s="25" t="s">
        <v>128</v>
      </c>
      <c r="K17" s="21"/>
      <c r="L17" s="21"/>
      <c r="M17" s="21"/>
      <c r="N17" s="21"/>
      <c r="O17" s="21"/>
      <c r="P17" s="21"/>
      <c r="Q17" s="21"/>
      <c r="R17" s="24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spans="1:29" x14ac:dyDescent="0.25">
      <c r="A18" s="11"/>
      <c r="B18" s="11"/>
      <c r="C18" s="11"/>
      <c r="D18" s="11"/>
      <c r="E18" s="11"/>
      <c r="F18" s="11"/>
      <c r="G18" s="11"/>
      <c r="I18" s="11"/>
      <c r="J18" s="11"/>
      <c r="K18" s="11"/>
      <c r="L18" s="10" t="s">
        <v>133</v>
      </c>
      <c r="M18" s="11"/>
      <c r="N18" s="11"/>
      <c r="O18" s="11"/>
      <c r="P18" s="11"/>
      <c r="Q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25">
      <c r="A19" s="11"/>
      <c r="B19" s="11"/>
      <c r="C19" s="11"/>
      <c r="D19" s="11"/>
      <c r="E19" s="11"/>
      <c r="F19" s="11"/>
      <c r="G19" s="11"/>
      <c r="I19" s="11"/>
      <c r="J19" s="11"/>
      <c r="K19" s="11"/>
      <c r="L19" s="10" t="s">
        <v>134</v>
      </c>
      <c r="M19" s="11"/>
      <c r="N19" s="11"/>
      <c r="O19" s="11"/>
      <c r="P19" s="11"/>
      <c r="Q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25">
      <c r="A20" s="11"/>
      <c r="B20" s="11"/>
      <c r="C20" s="11"/>
      <c r="D20" s="11"/>
      <c r="E20" s="11"/>
      <c r="F20" s="11"/>
      <c r="G20" s="11"/>
      <c r="I20" s="11"/>
      <c r="J20" s="11"/>
      <c r="K20" s="11"/>
      <c r="L20" s="11"/>
      <c r="M20" s="11"/>
      <c r="N20" s="11"/>
      <c r="O20" s="11"/>
      <c r="P20" s="11"/>
      <c r="Q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x14ac:dyDescent="0.25">
      <c r="L21" s="1" t="s">
        <v>135</v>
      </c>
    </row>
    <row r="22" spans="1:29" x14ac:dyDescent="0.25">
      <c r="L22" s="1" t="s">
        <v>136</v>
      </c>
    </row>
    <row r="50" spans="1:28" x14ac:dyDescent="0.25">
      <c r="A50" s="49"/>
      <c r="B50" s="49"/>
      <c r="C50" s="49"/>
      <c r="D50" s="49"/>
      <c r="E50" s="49"/>
      <c r="F50" s="49"/>
      <c r="G50" s="49"/>
      <c r="H50" s="50"/>
      <c r="I50" s="49"/>
      <c r="J50" s="49"/>
      <c r="K50" s="49"/>
      <c r="L50" s="49"/>
      <c r="M50" s="49"/>
      <c r="N50" s="49"/>
      <c r="O50" s="49"/>
      <c r="P50" s="49"/>
      <c r="Q50" s="49"/>
      <c r="R50" s="50"/>
      <c r="S50" s="49"/>
      <c r="T50" s="49"/>
      <c r="U50" s="49"/>
      <c r="V50" s="49"/>
      <c r="W50" s="49"/>
      <c r="X50" s="49"/>
      <c r="Y50" s="49"/>
      <c r="Z50" s="49"/>
      <c r="AA50" s="49"/>
      <c r="AB50" s="49"/>
    </row>
    <row r="54" spans="1:28" x14ac:dyDescent="0.25">
      <c r="J54" t="s">
        <v>221</v>
      </c>
      <c r="L54" t="s">
        <v>222</v>
      </c>
    </row>
    <row r="56" spans="1:28" x14ac:dyDescent="0.25">
      <c r="M56" s="1" t="s">
        <v>223</v>
      </c>
    </row>
    <row r="57" spans="1:28" x14ac:dyDescent="0.25">
      <c r="M57" s="1" t="s">
        <v>224</v>
      </c>
    </row>
    <row r="59" spans="1:28" x14ac:dyDescent="0.25">
      <c r="M59" s="1" t="s">
        <v>125</v>
      </c>
    </row>
    <row r="60" spans="1:28" x14ac:dyDescent="0.25">
      <c r="M60" s="1" t="s">
        <v>225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workbookViewId="0">
      <selection activeCell="R16" sqref="R16"/>
    </sheetView>
  </sheetViews>
  <sheetFormatPr defaultRowHeight="15" x14ac:dyDescent="0.25"/>
  <cols>
    <col min="2" max="2" width="49.5703125" bestFit="1" customWidth="1"/>
    <col min="3" max="3" width="8.5703125" bestFit="1" customWidth="1"/>
    <col min="8" max="8" width="26.85546875" bestFit="1" customWidth="1"/>
    <col min="11" max="11" width="49.5703125" bestFit="1" customWidth="1"/>
    <col min="22" max="22" width="49.5703125" bestFit="1" customWidth="1"/>
  </cols>
  <sheetData>
    <row r="1" spans="1:23" x14ac:dyDescent="0.25">
      <c r="A1" s="1"/>
      <c r="B1" t="s">
        <v>140</v>
      </c>
      <c r="C1" t="s">
        <v>141</v>
      </c>
      <c r="J1" s="2"/>
      <c r="K1" s="4" t="s">
        <v>140</v>
      </c>
      <c r="L1" s="4" t="s">
        <v>141</v>
      </c>
      <c r="U1" s="2"/>
      <c r="V1" s="4" t="s">
        <v>140</v>
      </c>
      <c r="W1" s="4" t="s">
        <v>141</v>
      </c>
    </row>
    <row r="2" spans="1:23" x14ac:dyDescent="0.25">
      <c r="A2" s="5">
        <v>4</v>
      </c>
      <c r="B2" s="3" t="s">
        <v>105</v>
      </c>
      <c r="C2" s="30">
        <v>1138081000</v>
      </c>
      <c r="H2" t="s">
        <v>196</v>
      </c>
      <c r="J2" s="5">
        <v>38</v>
      </c>
      <c r="K2" s="3" t="s">
        <v>142</v>
      </c>
      <c r="L2" s="3">
        <v>5992.9070190000002</v>
      </c>
      <c r="Q2" t="s">
        <v>226</v>
      </c>
      <c r="U2" s="5">
        <v>35</v>
      </c>
      <c r="V2" s="3" t="s">
        <v>142</v>
      </c>
      <c r="W2" s="3">
        <v>5992.9070190000002</v>
      </c>
    </row>
    <row r="3" spans="1:23" x14ac:dyDescent="0.25">
      <c r="A3" s="5">
        <v>1</v>
      </c>
      <c r="B3" s="3" t="s">
        <v>97</v>
      </c>
      <c r="C3" s="30">
        <v>534472900</v>
      </c>
      <c r="J3" s="5">
        <v>36</v>
      </c>
      <c r="K3" s="3" t="s">
        <v>143</v>
      </c>
      <c r="L3" s="3">
        <v>1667</v>
      </c>
      <c r="U3" s="5">
        <v>33</v>
      </c>
      <c r="V3" s="3" t="s">
        <v>143</v>
      </c>
      <c r="W3" s="3">
        <v>1667</v>
      </c>
    </row>
    <row r="4" spans="1:23" x14ac:dyDescent="0.25">
      <c r="A4" s="5">
        <v>3</v>
      </c>
      <c r="B4" s="3" t="s">
        <v>103</v>
      </c>
      <c r="C4" s="30">
        <v>442143800</v>
      </c>
      <c r="J4" s="5">
        <v>37</v>
      </c>
      <c r="K4" s="3" t="s">
        <v>184</v>
      </c>
      <c r="L4" s="3">
        <v>490.40431899999999</v>
      </c>
      <c r="U4" s="5">
        <v>34</v>
      </c>
      <c r="V4" s="3" t="s">
        <v>184</v>
      </c>
      <c r="W4" s="3">
        <v>490.40431899999999</v>
      </c>
    </row>
    <row r="5" spans="1:23" x14ac:dyDescent="0.25">
      <c r="A5" s="5">
        <v>0</v>
      </c>
      <c r="B5" s="3" t="s">
        <v>100</v>
      </c>
      <c r="C5" s="30">
        <v>31277.07</v>
      </c>
      <c r="J5" s="5">
        <v>35</v>
      </c>
      <c r="K5" s="3" t="s">
        <v>144</v>
      </c>
      <c r="L5" s="3">
        <v>444.68866200000002</v>
      </c>
      <c r="U5" s="5">
        <v>32</v>
      </c>
      <c r="V5" s="3" t="s">
        <v>144</v>
      </c>
      <c r="W5" s="3">
        <v>444.68866200000002</v>
      </c>
    </row>
    <row r="6" spans="1:23" x14ac:dyDescent="0.25">
      <c r="A6" s="5">
        <v>2</v>
      </c>
      <c r="B6" s="3" t="s">
        <v>99</v>
      </c>
      <c r="C6" s="30">
        <v>23247.21</v>
      </c>
      <c r="J6" s="5">
        <v>59</v>
      </c>
      <c r="K6" s="3" t="s">
        <v>145</v>
      </c>
      <c r="L6" s="3">
        <v>184.69478599999999</v>
      </c>
      <c r="U6" s="5">
        <v>56</v>
      </c>
      <c r="V6" s="3" t="s">
        <v>145</v>
      </c>
      <c r="W6" s="3">
        <v>184.69478599999999</v>
      </c>
    </row>
    <row r="7" spans="1:23" x14ac:dyDescent="0.25">
      <c r="A7" s="5">
        <v>38</v>
      </c>
      <c r="B7" s="3" t="s">
        <v>142</v>
      </c>
      <c r="C7" s="30">
        <v>5992.9070000000002</v>
      </c>
      <c r="J7" s="5">
        <v>2</v>
      </c>
      <c r="K7" s="3" t="s">
        <v>99</v>
      </c>
      <c r="L7" s="3">
        <v>160.32561000000001</v>
      </c>
      <c r="U7" s="5">
        <v>61</v>
      </c>
      <c r="V7" s="3" t="s">
        <v>146</v>
      </c>
      <c r="W7" s="3">
        <v>148.55708100000001</v>
      </c>
    </row>
    <row r="8" spans="1:23" x14ac:dyDescent="0.25">
      <c r="A8" s="5">
        <v>36</v>
      </c>
      <c r="B8" s="3" t="s">
        <v>143</v>
      </c>
      <c r="C8" s="30">
        <v>1667</v>
      </c>
      <c r="J8" s="5">
        <v>64</v>
      </c>
      <c r="K8" s="3" t="s">
        <v>146</v>
      </c>
      <c r="L8" s="3">
        <v>148.55708100000001</v>
      </c>
      <c r="U8" s="5">
        <v>31</v>
      </c>
      <c r="V8" s="3" t="s">
        <v>147</v>
      </c>
      <c r="W8" s="3">
        <v>70.236316000000002</v>
      </c>
    </row>
    <row r="9" spans="1:23" x14ac:dyDescent="0.25">
      <c r="A9" s="5">
        <v>37</v>
      </c>
      <c r="B9" s="3" t="s">
        <v>184</v>
      </c>
      <c r="C9" s="30">
        <v>490.40429999999998</v>
      </c>
      <c r="J9" s="5">
        <v>34</v>
      </c>
      <c r="K9" s="3" t="s">
        <v>147</v>
      </c>
      <c r="L9" s="3">
        <v>70.236316000000002</v>
      </c>
      <c r="U9" s="5">
        <v>3</v>
      </c>
      <c r="V9" s="3" t="s">
        <v>148</v>
      </c>
      <c r="W9" s="3">
        <v>67.643437000000006</v>
      </c>
    </row>
    <row r="10" spans="1:23" x14ac:dyDescent="0.25">
      <c r="A10" s="5">
        <v>35</v>
      </c>
      <c r="B10" s="3" t="s">
        <v>144</v>
      </c>
      <c r="C10" s="30">
        <v>444.68869999999998</v>
      </c>
      <c r="J10" s="5">
        <v>6</v>
      </c>
      <c r="K10" s="3" t="s">
        <v>148</v>
      </c>
      <c r="L10" s="3">
        <v>67.643437000000006</v>
      </c>
      <c r="U10" s="5">
        <v>0</v>
      </c>
      <c r="V10" s="3" t="s">
        <v>100</v>
      </c>
      <c r="W10" s="3">
        <v>66.082508000000004</v>
      </c>
    </row>
    <row r="11" spans="1:23" x14ac:dyDescent="0.25">
      <c r="A11" s="5">
        <v>59</v>
      </c>
      <c r="B11" s="3" t="s">
        <v>145</v>
      </c>
      <c r="C11" s="30">
        <v>184.69479999999999</v>
      </c>
      <c r="J11" s="5">
        <v>0</v>
      </c>
      <c r="K11" s="3" t="s">
        <v>100</v>
      </c>
      <c r="L11" s="3">
        <v>66.082508000000004</v>
      </c>
      <c r="U11" s="5">
        <v>62</v>
      </c>
      <c r="V11" s="3" t="s">
        <v>185</v>
      </c>
      <c r="W11" s="3">
        <v>54.027594000000001</v>
      </c>
    </row>
    <row r="12" spans="1:23" x14ac:dyDescent="0.25">
      <c r="A12" s="5">
        <v>64</v>
      </c>
      <c r="B12" s="3" t="s">
        <v>146</v>
      </c>
      <c r="C12" s="30">
        <v>148.55709999999999</v>
      </c>
      <c r="J12" s="5">
        <v>1</v>
      </c>
      <c r="K12" s="3" t="s">
        <v>97</v>
      </c>
      <c r="L12" s="3">
        <v>63.627726000000003</v>
      </c>
      <c r="U12" s="5">
        <v>1</v>
      </c>
      <c r="V12" s="3" t="s">
        <v>105</v>
      </c>
      <c r="W12" s="3">
        <v>37.936039999999998</v>
      </c>
    </row>
    <row r="13" spans="1:23" x14ac:dyDescent="0.25">
      <c r="A13" s="1">
        <v>34</v>
      </c>
      <c r="B13" t="s">
        <v>147</v>
      </c>
      <c r="C13" s="26">
        <v>70.236320000000006</v>
      </c>
      <c r="J13" s="5">
        <v>65</v>
      </c>
      <c r="K13" s="3" t="s">
        <v>185</v>
      </c>
      <c r="L13" s="3">
        <v>54.027594000000001</v>
      </c>
      <c r="U13" s="5">
        <v>49</v>
      </c>
      <c r="V13" s="3" t="s">
        <v>186</v>
      </c>
      <c r="W13" s="3">
        <v>36.563305999999997</v>
      </c>
    </row>
    <row r="14" spans="1:23" x14ac:dyDescent="0.25">
      <c r="A14" s="5">
        <v>6</v>
      </c>
      <c r="B14" s="3" t="s">
        <v>148</v>
      </c>
      <c r="C14" s="30">
        <v>67.643439999999998</v>
      </c>
      <c r="J14" s="5">
        <v>3</v>
      </c>
      <c r="K14" s="3" t="s">
        <v>103</v>
      </c>
      <c r="L14" s="3">
        <v>52.449928999999997</v>
      </c>
      <c r="U14" s="5">
        <v>65</v>
      </c>
      <c r="V14" s="3" t="s">
        <v>149</v>
      </c>
      <c r="W14" s="3">
        <v>33.201031999999998</v>
      </c>
    </row>
    <row r="15" spans="1:23" x14ac:dyDescent="0.25">
      <c r="A15" s="1">
        <v>65</v>
      </c>
      <c r="B15" t="s">
        <v>185</v>
      </c>
      <c r="C15" s="26">
        <v>54.027589999999996</v>
      </c>
      <c r="J15" s="5">
        <v>4</v>
      </c>
      <c r="K15" s="3" t="s">
        <v>105</v>
      </c>
      <c r="L15" s="3">
        <v>37.936039999999998</v>
      </c>
      <c r="U15" s="5">
        <v>58</v>
      </c>
      <c r="V15" s="3" t="s">
        <v>150</v>
      </c>
      <c r="W15" s="3">
        <v>32.066256000000003</v>
      </c>
    </row>
    <row r="16" spans="1:23" x14ac:dyDescent="0.25">
      <c r="A16" s="27">
        <v>52</v>
      </c>
      <c r="B16" s="28" t="s">
        <v>186</v>
      </c>
      <c r="C16" s="29">
        <v>36.563310000000001</v>
      </c>
      <c r="J16" s="5">
        <v>52</v>
      </c>
      <c r="K16" s="3" t="s">
        <v>186</v>
      </c>
      <c r="L16" s="3">
        <v>36.563305999999997</v>
      </c>
      <c r="U16" s="2">
        <v>30</v>
      </c>
      <c r="V16" s="4" t="s">
        <v>151</v>
      </c>
      <c r="W16" s="4">
        <v>25.131951999999998</v>
      </c>
    </row>
    <row r="17" spans="1:23" x14ac:dyDescent="0.25">
      <c r="A17" s="27">
        <v>68</v>
      </c>
      <c r="B17" s="28" t="s">
        <v>149</v>
      </c>
      <c r="C17" s="29">
        <v>33.201030000000003</v>
      </c>
      <c r="J17" s="5">
        <v>68</v>
      </c>
      <c r="K17" s="3" t="s">
        <v>149</v>
      </c>
      <c r="L17" s="3">
        <v>33.201031999999998</v>
      </c>
      <c r="U17" s="2">
        <v>69</v>
      </c>
      <c r="V17" s="4" t="s">
        <v>152</v>
      </c>
      <c r="W17" s="4">
        <v>20.661816999999999</v>
      </c>
    </row>
    <row r="18" spans="1:23" x14ac:dyDescent="0.25">
      <c r="A18" s="1">
        <v>61</v>
      </c>
      <c r="B18" t="s">
        <v>150</v>
      </c>
      <c r="C18" s="26">
        <v>32.06626</v>
      </c>
      <c r="J18" s="2">
        <v>61</v>
      </c>
      <c r="K18" s="4" t="s">
        <v>150</v>
      </c>
      <c r="L18" s="4">
        <v>32.066256000000003</v>
      </c>
      <c r="U18" s="2">
        <v>46</v>
      </c>
      <c r="V18" s="4" t="s">
        <v>153</v>
      </c>
      <c r="W18" s="4">
        <v>20.292566000000001</v>
      </c>
    </row>
    <row r="19" spans="1:23" x14ac:dyDescent="0.25">
      <c r="A19" s="1">
        <v>33</v>
      </c>
      <c r="B19" t="s">
        <v>151</v>
      </c>
      <c r="C19" s="26">
        <v>25.13195</v>
      </c>
      <c r="J19" s="2">
        <v>33</v>
      </c>
      <c r="K19" s="4" t="s">
        <v>151</v>
      </c>
      <c r="L19" s="4">
        <v>25.131951999999998</v>
      </c>
      <c r="U19" s="2">
        <v>52</v>
      </c>
      <c r="V19" s="4" t="s">
        <v>154</v>
      </c>
      <c r="W19" s="4">
        <v>18.541239999999998</v>
      </c>
    </row>
    <row r="20" spans="1:23" x14ac:dyDescent="0.25">
      <c r="A20" s="1">
        <v>72</v>
      </c>
      <c r="B20" t="s">
        <v>152</v>
      </c>
      <c r="C20" s="26">
        <v>20.661819999999999</v>
      </c>
      <c r="J20" s="2">
        <v>72</v>
      </c>
      <c r="K20" s="4" t="s">
        <v>152</v>
      </c>
      <c r="L20" s="4">
        <v>20.661816999999999</v>
      </c>
      <c r="U20" s="2">
        <v>40</v>
      </c>
      <c r="V20" s="4" t="s">
        <v>155</v>
      </c>
      <c r="W20" s="4">
        <v>16.653846999999999</v>
      </c>
    </row>
    <row r="21" spans="1:23" x14ac:dyDescent="0.25">
      <c r="A21" s="1">
        <v>49</v>
      </c>
      <c r="B21" t="s">
        <v>153</v>
      </c>
      <c r="C21" s="26">
        <v>20.292570000000001</v>
      </c>
      <c r="J21" s="2">
        <v>49</v>
      </c>
      <c r="K21" s="4" t="s">
        <v>153</v>
      </c>
      <c r="L21" s="4">
        <v>20.292566000000001</v>
      </c>
      <c r="U21" s="2">
        <v>57</v>
      </c>
      <c r="V21" s="4" t="s">
        <v>156</v>
      </c>
      <c r="W21" s="4">
        <v>16.623875000000002</v>
      </c>
    </row>
    <row r="22" spans="1:23" x14ac:dyDescent="0.25">
      <c r="A22" s="1">
        <v>55</v>
      </c>
      <c r="B22" t="s">
        <v>154</v>
      </c>
      <c r="C22" s="26">
        <v>18.541239999999998</v>
      </c>
      <c r="J22" s="2">
        <v>55</v>
      </c>
      <c r="K22" s="4" t="s">
        <v>154</v>
      </c>
      <c r="L22" s="4">
        <v>18.541239999999998</v>
      </c>
      <c r="U22" s="2">
        <v>71</v>
      </c>
      <c r="V22" s="4" t="s">
        <v>227</v>
      </c>
      <c r="W22" s="4">
        <v>15.593075000000001</v>
      </c>
    </row>
    <row r="23" spans="1:23" x14ac:dyDescent="0.25">
      <c r="A23" s="1">
        <v>43</v>
      </c>
      <c r="B23" t="s">
        <v>155</v>
      </c>
      <c r="C23" s="26">
        <v>16.653849999999998</v>
      </c>
      <c r="J23" s="2">
        <v>43</v>
      </c>
      <c r="K23" s="4" t="s">
        <v>155</v>
      </c>
      <c r="L23" s="4">
        <v>16.653846999999999</v>
      </c>
      <c r="U23" s="2">
        <v>8</v>
      </c>
      <c r="V23" s="4" t="s">
        <v>157</v>
      </c>
      <c r="W23" s="4">
        <v>14.445876999999999</v>
      </c>
    </row>
    <row r="24" spans="1:23" x14ac:dyDescent="0.25">
      <c r="A24" s="1">
        <v>60</v>
      </c>
      <c r="B24" t="s">
        <v>156</v>
      </c>
      <c r="C24" s="26">
        <v>16.62388</v>
      </c>
      <c r="J24" s="2">
        <v>60</v>
      </c>
      <c r="K24" s="4" t="s">
        <v>156</v>
      </c>
      <c r="L24" s="4">
        <v>16.623875000000002</v>
      </c>
      <c r="U24" s="2">
        <v>37</v>
      </c>
      <c r="V24" s="4" t="s">
        <v>187</v>
      </c>
      <c r="W24" s="4">
        <v>12.688572000000001</v>
      </c>
    </row>
    <row r="25" spans="1:23" x14ac:dyDescent="0.25">
      <c r="A25" s="1">
        <v>11</v>
      </c>
      <c r="B25" t="s">
        <v>157</v>
      </c>
      <c r="C25" s="26">
        <v>14.445880000000001</v>
      </c>
      <c r="J25" s="2">
        <v>11</v>
      </c>
      <c r="K25" s="4" t="s">
        <v>157</v>
      </c>
      <c r="L25" s="4">
        <v>14.445876999999999</v>
      </c>
      <c r="U25" s="2">
        <v>19</v>
      </c>
      <c r="V25" s="4" t="s">
        <v>158</v>
      </c>
      <c r="W25" s="4">
        <v>11.154353</v>
      </c>
    </row>
    <row r="26" spans="1:23" x14ac:dyDescent="0.25">
      <c r="A26" s="1">
        <v>40</v>
      </c>
      <c r="B26" t="s">
        <v>187</v>
      </c>
      <c r="C26" s="26">
        <v>12.68857</v>
      </c>
      <c r="J26" s="2">
        <v>40</v>
      </c>
      <c r="K26" s="4" t="s">
        <v>187</v>
      </c>
      <c r="L26" s="4">
        <v>12.688572000000001</v>
      </c>
      <c r="U26" s="2">
        <v>41</v>
      </c>
      <c r="V26" s="4" t="s">
        <v>159</v>
      </c>
      <c r="W26" s="4">
        <v>10.982702</v>
      </c>
    </row>
    <row r="27" spans="1:23" x14ac:dyDescent="0.25">
      <c r="A27" s="1">
        <v>22</v>
      </c>
      <c r="B27" t="s">
        <v>158</v>
      </c>
      <c r="C27" s="26">
        <v>11.154350000000001</v>
      </c>
      <c r="J27" s="2">
        <v>22</v>
      </c>
      <c r="K27" s="4" t="s">
        <v>158</v>
      </c>
      <c r="L27" s="4">
        <v>11.154353</v>
      </c>
      <c r="U27" s="2">
        <v>6</v>
      </c>
      <c r="V27" s="4" t="s">
        <v>160</v>
      </c>
      <c r="W27" s="4">
        <v>10.531245999999999</v>
      </c>
    </row>
    <row r="28" spans="1:23" x14ac:dyDescent="0.25">
      <c r="A28" s="1">
        <v>44</v>
      </c>
      <c r="B28" t="s">
        <v>159</v>
      </c>
      <c r="C28" s="26">
        <v>10.982699999999999</v>
      </c>
      <c r="J28" s="2">
        <v>44</v>
      </c>
      <c r="K28" s="4" t="s">
        <v>159</v>
      </c>
      <c r="L28" s="4">
        <v>10.982702</v>
      </c>
      <c r="U28" s="2">
        <v>25</v>
      </c>
      <c r="V28" s="4" t="s">
        <v>161</v>
      </c>
      <c r="W28" s="4">
        <v>10.103742</v>
      </c>
    </row>
    <row r="29" spans="1:23" x14ac:dyDescent="0.25">
      <c r="A29" s="1">
        <v>9</v>
      </c>
      <c r="B29" t="s">
        <v>160</v>
      </c>
      <c r="C29" s="26">
        <v>10.53125</v>
      </c>
      <c r="J29" s="2">
        <v>9</v>
      </c>
      <c r="K29" s="4" t="s">
        <v>160</v>
      </c>
      <c r="L29" s="4">
        <v>10.531245999999999</v>
      </c>
      <c r="U29" s="2">
        <v>43</v>
      </c>
      <c r="V29" s="4" t="s">
        <v>188</v>
      </c>
      <c r="W29" s="4">
        <v>9.5657840000000007</v>
      </c>
    </row>
    <row r="30" spans="1:23" x14ac:dyDescent="0.25">
      <c r="A30" s="1">
        <v>28</v>
      </c>
      <c r="B30" t="s">
        <v>161</v>
      </c>
      <c r="C30" s="26">
        <v>10.10374</v>
      </c>
      <c r="J30" s="2">
        <v>28</v>
      </c>
      <c r="K30" s="4" t="s">
        <v>161</v>
      </c>
      <c r="L30" s="4">
        <v>10.103742</v>
      </c>
      <c r="U30" s="2">
        <v>5</v>
      </c>
      <c r="V30" s="4" t="s">
        <v>228</v>
      </c>
      <c r="W30" s="4">
        <v>9.2568479999999997</v>
      </c>
    </row>
    <row r="31" spans="1:23" x14ac:dyDescent="0.25">
      <c r="A31" s="1">
        <v>46</v>
      </c>
      <c r="B31" t="s">
        <v>188</v>
      </c>
      <c r="C31" s="26">
        <v>9.5657840000000007</v>
      </c>
      <c r="J31" s="2">
        <v>46</v>
      </c>
      <c r="K31" s="4" t="s">
        <v>188</v>
      </c>
      <c r="L31" s="4">
        <v>9.5657840000000007</v>
      </c>
      <c r="U31" s="2">
        <v>15</v>
      </c>
      <c r="V31" s="4" t="s">
        <v>229</v>
      </c>
      <c r="W31" s="4">
        <v>8.4131459999999993</v>
      </c>
    </row>
    <row r="32" spans="1:23" x14ac:dyDescent="0.25">
      <c r="A32" s="1" t="s">
        <v>162</v>
      </c>
      <c r="B32" t="s">
        <v>94</v>
      </c>
      <c r="C32" t="s">
        <v>94</v>
      </c>
      <c r="U32" s="2" t="s">
        <v>162</v>
      </c>
      <c r="V32" s="4" t="s">
        <v>94</v>
      </c>
      <c r="W32" s="4" t="s">
        <v>94</v>
      </c>
    </row>
    <row r="33" spans="1:23" x14ac:dyDescent="0.25">
      <c r="A33" s="1">
        <v>57</v>
      </c>
      <c r="B33" t="s">
        <v>163</v>
      </c>
      <c r="C33" s="26">
        <v>1.677395</v>
      </c>
      <c r="U33" s="2">
        <v>51</v>
      </c>
      <c r="V33" s="4" t="s">
        <v>189</v>
      </c>
      <c r="W33" s="4">
        <v>1.451533</v>
      </c>
    </row>
    <row r="34" spans="1:23" x14ac:dyDescent="0.25">
      <c r="A34" s="1">
        <v>54</v>
      </c>
      <c r="B34" t="s">
        <v>189</v>
      </c>
      <c r="C34" s="26">
        <v>1.451533</v>
      </c>
      <c r="U34" s="2">
        <v>14</v>
      </c>
      <c r="V34" s="4" t="s">
        <v>164</v>
      </c>
      <c r="W34" s="4">
        <v>1.317688</v>
      </c>
    </row>
    <row r="35" spans="1:23" x14ac:dyDescent="0.25">
      <c r="A35" s="1">
        <v>17</v>
      </c>
      <c r="B35" t="s">
        <v>164</v>
      </c>
      <c r="C35" s="26">
        <v>1.317688</v>
      </c>
      <c r="U35" s="2">
        <v>18</v>
      </c>
      <c r="V35" s="4" t="s">
        <v>165</v>
      </c>
      <c r="W35" s="4">
        <v>1.0526869999999999</v>
      </c>
    </row>
    <row r="36" spans="1:23" x14ac:dyDescent="0.25">
      <c r="A36" s="1">
        <v>21</v>
      </c>
      <c r="B36" t="s">
        <v>165</v>
      </c>
      <c r="C36" s="26">
        <v>1.0526869999999999</v>
      </c>
      <c r="U36" s="2">
        <v>17</v>
      </c>
      <c r="V36" s="4" t="s">
        <v>166</v>
      </c>
      <c r="W36" s="4">
        <v>1.0526709999999999</v>
      </c>
    </row>
    <row r="37" spans="1:23" x14ac:dyDescent="0.25">
      <c r="A37" s="1">
        <v>20</v>
      </c>
      <c r="B37" t="s">
        <v>166</v>
      </c>
      <c r="C37" s="26">
        <v>1.0526709999999999</v>
      </c>
      <c r="U37" s="2">
        <v>64</v>
      </c>
      <c r="V37" s="4" t="s">
        <v>167</v>
      </c>
      <c r="W37" s="4">
        <v>0.92847999999999997</v>
      </c>
    </row>
    <row r="38" spans="1:23" x14ac:dyDescent="0.25">
      <c r="A38" s="1">
        <v>67</v>
      </c>
      <c r="B38" t="s">
        <v>167</v>
      </c>
      <c r="C38" s="26">
        <v>0.92848039999999998</v>
      </c>
      <c r="U38" s="2">
        <v>36</v>
      </c>
      <c r="V38" s="4" t="s">
        <v>190</v>
      </c>
      <c r="W38" s="4">
        <v>0.86709199999999997</v>
      </c>
    </row>
    <row r="39" spans="1:23" x14ac:dyDescent="0.25">
      <c r="A39" s="1">
        <v>39</v>
      </c>
      <c r="B39" t="s">
        <v>190</v>
      </c>
      <c r="C39" s="26">
        <v>0.86709170000000002</v>
      </c>
      <c r="U39" s="2">
        <v>42</v>
      </c>
      <c r="V39" s="4" t="s">
        <v>168</v>
      </c>
      <c r="W39" s="4">
        <v>0.81998400000000005</v>
      </c>
    </row>
    <row r="40" spans="1:23" x14ac:dyDescent="0.25">
      <c r="A40" s="1">
        <v>45</v>
      </c>
      <c r="B40" t="s">
        <v>168</v>
      </c>
      <c r="C40" s="26">
        <v>0.81998349999999998</v>
      </c>
      <c r="U40" s="2">
        <v>9</v>
      </c>
      <c r="V40" s="4" t="s">
        <v>169</v>
      </c>
      <c r="W40" s="4">
        <v>0.63864699999999996</v>
      </c>
    </row>
    <row r="41" spans="1:23" x14ac:dyDescent="0.25">
      <c r="A41" s="1">
        <v>12</v>
      </c>
      <c r="B41" t="s">
        <v>169</v>
      </c>
      <c r="C41" s="26">
        <v>0.63864690000000002</v>
      </c>
      <c r="U41" s="2">
        <v>7</v>
      </c>
      <c r="V41" s="4" t="s">
        <v>170</v>
      </c>
      <c r="W41" s="4">
        <v>0.53827100000000005</v>
      </c>
    </row>
    <row r="42" spans="1:23" x14ac:dyDescent="0.25">
      <c r="A42" s="1">
        <v>10</v>
      </c>
      <c r="B42" t="s">
        <v>170</v>
      </c>
      <c r="C42" s="26">
        <v>0.5382709</v>
      </c>
      <c r="U42" s="2">
        <v>59</v>
      </c>
      <c r="V42" s="4" t="s">
        <v>171</v>
      </c>
      <c r="W42" s="4">
        <v>0.51860399999999995</v>
      </c>
    </row>
    <row r="43" spans="1:23" x14ac:dyDescent="0.25">
      <c r="A43" s="1">
        <v>62</v>
      </c>
      <c r="B43" t="s">
        <v>171</v>
      </c>
      <c r="C43" s="26">
        <v>0.5186035</v>
      </c>
      <c r="U43" s="2">
        <v>68</v>
      </c>
      <c r="V43" s="4" t="s">
        <v>191</v>
      </c>
      <c r="W43" s="4">
        <v>0.50734999999999997</v>
      </c>
    </row>
    <row r="44" spans="1:23" x14ac:dyDescent="0.25">
      <c r="A44" s="1">
        <v>71</v>
      </c>
      <c r="B44" t="s">
        <v>191</v>
      </c>
      <c r="C44" s="26">
        <v>0.50735019999999997</v>
      </c>
      <c r="U44" s="2">
        <v>45</v>
      </c>
      <c r="V44" s="4" t="s">
        <v>192</v>
      </c>
      <c r="W44" s="4">
        <v>0.481236</v>
      </c>
    </row>
    <row r="45" spans="1:23" x14ac:dyDescent="0.25">
      <c r="A45" s="1">
        <v>48</v>
      </c>
      <c r="B45" t="s">
        <v>192</v>
      </c>
      <c r="C45" s="26">
        <v>0.48123559999999999</v>
      </c>
      <c r="U45" s="2">
        <v>28</v>
      </c>
      <c r="V45" s="4" t="s">
        <v>193</v>
      </c>
      <c r="W45" s="4">
        <v>0.440716</v>
      </c>
    </row>
    <row r="46" spans="1:23" x14ac:dyDescent="0.25">
      <c r="A46" s="1">
        <v>31</v>
      </c>
      <c r="B46" t="s">
        <v>193</v>
      </c>
      <c r="C46" s="26">
        <v>0.44071559999999999</v>
      </c>
      <c r="U46" s="2">
        <v>47</v>
      </c>
      <c r="V46" s="4" t="s">
        <v>172</v>
      </c>
      <c r="W46" s="4">
        <v>0.37704599999999999</v>
      </c>
    </row>
    <row r="47" spans="1:23" x14ac:dyDescent="0.25">
      <c r="A47" s="1">
        <v>50</v>
      </c>
      <c r="B47" t="s">
        <v>172</v>
      </c>
      <c r="C47" s="26">
        <v>0.37704569999999998</v>
      </c>
      <c r="U47" s="2">
        <v>10</v>
      </c>
      <c r="V47" s="4" t="s">
        <v>173</v>
      </c>
      <c r="W47" s="4">
        <v>0.33544200000000002</v>
      </c>
    </row>
    <row r="48" spans="1:23" x14ac:dyDescent="0.25">
      <c r="A48" s="1">
        <v>13</v>
      </c>
      <c r="B48" t="s">
        <v>173</v>
      </c>
      <c r="C48" s="26">
        <v>0.33544170000000001</v>
      </c>
      <c r="U48" s="2">
        <v>27</v>
      </c>
      <c r="V48" s="4" t="s">
        <v>174</v>
      </c>
      <c r="W48" s="4">
        <v>0.31192399999999998</v>
      </c>
    </row>
    <row r="49" spans="1:23" x14ac:dyDescent="0.25">
      <c r="A49" s="1">
        <v>30</v>
      </c>
      <c r="B49" t="s">
        <v>174</v>
      </c>
      <c r="C49" s="26">
        <v>0.31192370000000003</v>
      </c>
      <c r="U49" s="2">
        <v>16</v>
      </c>
      <c r="V49" s="4" t="s">
        <v>175</v>
      </c>
      <c r="W49" s="4">
        <v>0.309701</v>
      </c>
    </row>
    <row r="50" spans="1:23" x14ac:dyDescent="0.25">
      <c r="A50" s="1">
        <v>19</v>
      </c>
      <c r="B50" t="s">
        <v>175</v>
      </c>
      <c r="C50" s="26">
        <v>0.30970130000000001</v>
      </c>
      <c r="U50" s="2">
        <v>13</v>
      </c>
      <c r="V50" s="4" t="s">
        <v>176</v>
      </c>
      <c r="W50" s="4">
        <v>0.29874800000000001</v>
      </c>
    </row>
    <row r="51" spans="1:23" x14ac:dyDescent="0.25">
      <c r="A51" s="1">
        <v>16</v>
      </c>
      <c r="B51" t="s">
        <v>176</v>
      </c>
      <c r="C51" s="26">
        <v>0.29874820000000002</v>
      </c>
      <c r="U51" s="2">
        <v>53</v>
      </c>
      <c r="V51" s="4" t="s">
        <v>194</v>
      </c>
      <c r="W51" s="4">
        <v>0.25642500000000001</v>
      </c>
    </row>
    <row r="52" spans="1:23" x14ac:dyDescent="0.25">
      <c r="A52" s="1">
        <v>56</v>
      </c>
      <c r="B52" t="s">
        <v>194</v>
      </c>
      <c r="C52" s="26">
        <v>0.25642470000000001</v>
      </c>
      <c r="U52" s="2">
        <v>24</v>
      </c>
      <c r="V52" s="4" t="s">
        <v>177</v>
      </c>
      <c r="W52" s="4">
        <v>0.192992</v>
      </c>
    </row>
    <row r="53" spans="1:23" x14ac:dyDescent="0.25">
      <c r="A53" s="1">
        <v>27</v>
      </c>
      <c r="B53" t="s">
        <v>177</v>
      </c>
      <c r="C53" s="26">
        <v>0.1929922</v>
      </c>
      <c r="U53" s="2">
        <v>66</v>
      </c>
      <c r="V53" s="4" t="s">
        <v>178</v>
      </c>
      <c r="W53" s="4">
        <v>0.16925699999999999</v>
      </c>
    </row>
    <row r="54" spans="1:23" x14ac:dyDescent="0.25">
      <c r="A54" s="1">
        <v>69</v>
      </c>
      <c r="B54" t="s">
        <v>178</v>
      </c>
      <c r="C54" s="26">
        <v>0.16925699999999999</v>
      </c>
      <c r="U54" s="2">
        <v>23</v>
      </c>
      <c r="V54" s="4" t="s">
        <v>179</v>
      </c>
      <c r="W54" s="4">
        <v>0.14813499999999999</v>
      </c>
    </row>
    <row r="55" spans="1:23" x14ac:dyDescent="0.25">
      <c r="A55" s="1">
        <v>26</v>
      </c>
      <c r="B55" t="s">
        <v>179</v>
      </c>
      <c r="C55" s="26">
        <v>0.14813460000000001</v>
      </c>
      <c r="U55" s="2">
        <v>70</v>
      </c>
      <c r="V55" s="4" t="s">
        <v>230</v>
      </c>
      <c r="W55" s="4">
        <v>6.6698999999999994E-2</v>
      </c>
    </row>
    <row r="56" spans="1:23" x14ac:dyDescent="0.25">
      <c r="A56" s="1">
        <v>24</v>
      </c>
      <c r="B56" t="s">
        <v>180</v>
      </c>
      <c r="C56" s="26">
        <v>6.6473809999999994E-2</v>
      </c>
      <c r="U56" s="2">
        <v>21</v>
      </c>
      <c r="V56" s="4" t="s">
        <v>180</v>
      </c>
      <c r="W56" s="4">
        <v>6.6474000000000005E-2</v>
      </c>
    </row>
    <row r="57" spans="1:23" x14ac:dyDescent="0.25">
      <c r="A57" s="1">
        <v>70</v>
      </c>
      <c r="B57" t="s">
        <v>181</v>
      </c>
      <c r="C57" s="26">
        <v>5.1779840000000001E-2</v>
      </c>
      <c r="U57" s="2">
        <v>67</v>
      </c>
      <c r="V57" s="4" t="s">
        <v>181</v>
      </c>
      <c r="W57" s="4">
        <v>5.178E-2</v>
      </c>
    </row>
    <row r="58" spans="1:23" x14ac:dyDescent="0.25">
      <c r="A58" s="1">
        <v>5</v>
      </c>
      <c r="B58" t="s">
        <v>182</v>
      </c>
      <c r="C58" s="26">
        <v>2.9700359999999999E-2</v>
      </c>
      <c r="U58" s="2">
        <v>2</v>
      </c>
      <c r="V58" s="4" t="s">
        <v>182</v>
      </c>
      <c r="W58" s="4">
        <v>2.9700000000000001E-2</v>
      </c>
    </row>
    <row r="59" spans="1:23" x14ac:dyDescent="0.25">
      <c r="A59" s="1">
        <v>23</v>
      </c>
      <c r="B59" t="s">
        <v>183</v>
      </c>
      <c r="C59" s="26">
        <v>7.4710189999999998E-3</v>
      </c>
      <c r="U59" s="2">
        <v>20</v>
      </c>
      <c r="V59" s="4" t="s">
        <v>183</v>
      </c>
      <c r="W59" s="4">
        <v>7.4710000000000002E-3</v>
      </c>
    </row>
    <row r="60" spans="1:23" x14ac:dyDescent="0.25">
      <c r="A60" s="1">
        <v>41</v>
      </c>
      <c r="B60" t="s">
        <v>195</v>
      </c>
      <c r="C60" s="26">
        <v>6.4838400000000003E-3</v>
      </c>
      <c r="U60" s="2">
        <v>38</v>
      </c>
      <c r="V60" s="4" t="s">
        <v>195</v>
      </c>
      <c r="W60" s="4">
        <v>6.4840000000000002E-3</v>
      </c>
    </row>
    <row r="61" spans="1:23" x14ac:dyDescent="0.25">
      <c r="A61" s="1"/>
      <c r="U61" s="2">
        <v>11</v>
      </c>
      <c r="V61" s="4" t="s">
        <v>231</v>
      </c>
      <c r="W61" s="4" t="s">
        <v>232</v>
      </c>
    </row>
    <row r="62" spans="1:23" x14ac:dyDescent="0.25">
      <c r="U62" s="2">
        <v>60</v>
      </c>
      <c r="V62" s="4" t="s">
        <v>233</v>
      </c>
      <c r="W62" s="4" t="s"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Started Business Statistics</vt:lpstr>
      <vt:lpstr>Results</vt:lpstr>
      <vt:lpstr>Most Important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2019-03-01T18:40:54Z</dcterms:modified>
</cp:coreProperties>
</file>